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es\Desktop\"/>
    </mc:Choice>
  </mc:AlternateContent>
  <xr:revisionPtr revIDLastSave="0" documentId="13_ncr:1_{056FA452-1D5D-44C0-8625-4DAFB5AF0FC2}" xr6:coauthVersionLast="47" xr6:coauthVersionMax="47" xr10:uidLastSave="{00000000-0000-0000-0000-000000000000}"/>
  <bookViews>
    <workbookView xWindow="-120" yWindow="-120" windowWidth="29040" windowHeight="15840" xr2:uid="{31592E5A-4A48-4C09-A724-F288EED3659A}"/>
  </bookViews>
  <sheets>
    <sheet name="ValueWin" sheetId="1" r:id="rId1"/>
    <sheet name="Valuewin10%WithMax200" sheetId="23" r:id="rId2"/>
    <sheet name="ValueWin10%Lim" sheetId="7" r:id="rId3"/>
    <sheet name="ValueWin10%WithLim300" sheetId="10" r:id="rId4"/>
    <sheet name="Win10%WithFrom300To100" sheetId="16" r:id="rId5"/>
    <sheet name="Win10%Bound+-15" sheetId="18" r:id="rId6"/>
    <sheet name="Win10%Bound+-30" sheetId="19" r:id="rId7"/>
    <sheet name="Win10%Bound+50-20" sheetId="20" r:id="rId8"/>
    <sheet name="Win10%Bound+50Min80Rec100" sheetId="21" r:id="rId9"/>
    <sheet name="Win10%Bound+50Min70Rec100" sheetId="22" r:id="rId10"/>
    <sheet name="Win10%WithFrom200To100" sheetId="17" r:id="rId11"/>
    <sheet name="ValueWin5%WithLim150" sheetId="12" r:id="rId12"/>
    <sheet name="10% Lim" sheetId="3" r:id="rId13"/>
    <sheet name="5%Lim" sheetId="13" r:id="rId14"/>
    <sheet name="20%Lim" sheetId="14" r:id="rId15"/>
    <sheet name="Bal100Withdraw50at300" sheetId="4" r:id="rId16"/>
    <sheet name="Bal100WithLim300" sheetId="6" r:id="rId17"/>
    <sheet name="Bal100WithLim200" sheetId="9" r:id="rId18"/>
    <sheet name="Bal1000WithLim3000" sheetId="5" r:id="rId19"/>
    <sheet name="Bal1000WithLim2000" sheetId="8" r:id="rId20"/>
    <sheet name="ValueAny" sheetId="2" r:id="rId2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08" i="1" l="1"/>
  <c r="D308" i="1"/>
  <c r="F308" i="1"/>
  <c r="I308" i="1" s="1"/>
  <c r="C309" i="1"/>
  <c r="D309" i="1"/>
  <c r="F309" i="1"/>
  <c r="I309" i="1" s="1"/>
  <c r="C310" i="1"/>
  <c r="D310" i="1"/>
  <c r="F310" i="1"/>
  <c r="I310" i="1" s="1"/>
  <c r="C311" i="1"/>
  <c r="D311" i="1"/>
  <c r="F311" i="1"/>
  <c r="I311" i="1" s="1"/>
  <c r="C312" i="1"/>
  <c r="D312" i="1"/>
  <c r="F312" i="1"/>
  <c r="I312" i="1"/>
  <c r="G312" i="1" s="1" a="1"/>
  <c r="G312" i="1" s="1"/>
  <c r="J312" i="1"/>
  <c r="F307" i="1"/>
  <c r="I307" i="1" s="1"/>
  <c r="G307" i="1" s="1" a="1"/>
  <c r="G307" i="1" s="1"/>
  <c r="J307" i="1"/>
  <c r="D307" i="1"/>
  <c r="C307" i="1"/>
  <c r="F306" i="1"/>
  <c r="I306" i="1"/>
  <c r="J306" i="1"/>
  <c r="G306" i="1" a="1"/>
  <c r="G306" i="1" s="1"/>
  <c r="D306" i="1"/>
  <c r="C306" i="1"/>
  <c r="F305" i="1"/>
  <c r="I305" i="1"/>
  <c r="J305" i="1"/>
  <c r="G305" i="1" s="1" a="1"/>
  <c r="G305" i="1" s="1"/>
  <c r="D305" i="1"/>
  <c r="C305" i="1"/>
  <c r="F304" i="1"/>
  <c r="I304" i="1" s="1"/>
  <c r="G304" i="1" s="1" a="1"/>
  <c r="G304" i="1" s="1"/>
  <c r="J304" i="1"/>
  <c r="D304" i="1"/>
  <c r="C304" i="1"/>
  <c r="F303" i="1"/>
  <c r="I303" i="1"/>
  <c r="G303" i="1" s="1" a="1"/>
  <c r="G303" i="1" s="1"/>
  <c r="J303" i="1"/>
  <c r="D303" i="1"/>
  <c r="C303" i="1"/>
  <c r="F302" i="1"/>
  <c r="I302" i="1"/>
  <c r="G302" i="1" s="1" a="1"/>
  <c r="G302" i="1" s="1"/>
  <c r="J302" i="1"/>
  <c r="D302" i="1"/>
  <c r="C302" i="1"/>
  <c r="F301" i="1"/>
  <c r="I301" i="1"/>
  <c r="J301" i="1"/>
  <c r="G301" i="1" a="1"/>
  <c r="G301" i="1" s="1"/>
  <c r="D301" i="1"/>
  <c r="C301" i="1"/>
  <c r="F300" i="1"/>
  <c r="I300" i="1"/>
  <c r="G300" i="1" s="1" a="1"/>
  <c r="G300" i="1" s="1"/>
  <c r="J300" i="1"/>
  <c r="D300" i="1"/>
  <c r="C300" i="1"/>
  <c r="F299" i="1"/>
  <c r="I299" i="1"/>
  <c r="G299" i="1" s="1" a="1"/>
  <c r="G299" i="1" s="1"/>
  <c r="J299" i="1"/>
  <c r="D299" i="1"/>
  <c r="C299" i="1"/>
  <c r="F298" i="1"/>
  <c r="I298" i="1" s="1"/>
  <c r="G298" i="1" s="1" a="1"/>
  <c r="G298" i="1" s="1"/>
  <c r="J298" i="1"/>
  <c r="C298" i="1"/>
  <c r="D298" i="1"/>
  <c r="F297" i="1"/>
  <c r="I297" i="1"/>
  <c r="G297" i="1" s="1" a="1"/>
  <c r="G297" i="1" s="1"/>
  <c r="J297" i="1"/>
  <c r="D297" i="1"/>
  <c r="C297" i="1"/>
  <c r="F296" i="1"/>
  <c r="I296" i="1" s="1"/>
  <c r="G296" i="1" s="1" a="1"/>
  <c r="G296" i="1" s="1"/>
  <c r="J296" i="1"/>
  <c r="D296" i="1"/>
  <c r="C296" i="1"/>
  <c r="F295" i="1"/>
  <c r="I295" i="1" s="1"/>
  <c r="G295" i="1" s="1" a="1"/>
  <c r="G295" i="1" s="1"/>
  <c r="J295" i="1"/>
  <c r="D295" i="1"/>
  <c r="C295" i="1"/>
  <c r="F294" i="1"/>
  <c r="I294" i="1"/>
  <c r="G294" i="1" s="1" a="1"/>
  <c r="G294" i="1" s="1"/>
  <c r="J294" i="1"/>
  <c r="D294" i="1"/>
  <c r="C294" i="1"/>
  <c r="F293" i="1"/>
  <c r="J293" i="1" s="1"/>
  <c r="I293" i="1"/>
  <c r="G293" i="1" s="1" a="1"/>
  <c r="G293" i="1" s="1"/>
  <c r="D293" i="1"/>
  <c r="C293" i="1"/>
  <c r="F292" i="1"/>
  <c r="I292" i="1"/>
  <c r="J292" i="1"/>
  <c r="G292" i="1" s="1" a="1"/>
  <c r="G292" i="1" s="1"/>
  <c r="D292" i="1"/>
  <c r="C292" i="1"/>
  <c r="F291" i="1"/>
  <c r="I291" i="1"/>
  <c r="J291" i="1"/>
  <c r="G291" i="1" a="1"/>
  <c r="G291" i="1" s="1"/>
  <c r="D291" i="1"/>
  <c r="C291" i="1"/>
  <c r="F290" i="1"/>
  <c r="I290" i="1" s="1"/>
  <c r="D290" i="1"/>
  <c r="C290" i="1"/>
  <c r="I102" i="1"/>
  <c r="G102" i="1" s="1" a="1"/>
  <c r="G102" i="1" s="1"/>
  <c r="G4" i="1" a="1"/>
  <c r="G4" i="1" s="1"/>
  <c r="G5" i="1" a="1"/>
  <c r="G5" i="1" s="1"/>
  <c r="G6" i="1" a="1"/>
  <c r="G6" i="1"/>
  <c r="G7" i="1" a="1"/>
  <c r="G7" i="1" s="1"/>
  <c r="G8" i="1" a="1"/>
  <c r="G8" i="1" s="1"/>
  <c r="G9" i="1" a="1"/>
  <c r="G9" i="1" s="1"/>
  <c r="G10" i="1" a="1"/>
  <c r="G10" i="1" s="1"/>
  <c r="G11" i="1" a="1"/>
  <c r="G11" i="1" s="1"/>
  <c r="G12" i="1" a="1"/>
  <c r="G12" i="1" s="1"/>
  <c r="G13" i="1" a="1"/>
  <c r="G13" i="1" s="1"/>
  <c r="G14" i="1" a="1"/>
  <c r="G14" i="1" s="1"/>
  <c r="G15" i="1" a="1"/>
  <c r="G15" i="1" s="1"/>
  <c r="G16" i="1" a="1"/>
  <c r="G16" i="1" s="1"/>
  <c r="G17" i="1" a="1"/>
  <c r="G17" i="1" s="1"/>
  <c r="G18" i="1" a="1"/>
  <c r="G18" i="1" s="1"/>
  <c r="G19" i="1" a="1"/>
  <c r="G19" i="1" s="1"/>
  <c r="G20" i="1" a="1"/>
  <c r="G20" i="1" s="1"/>
  <c r="G21" i="1" a="1"/>
  <c r="G21" i="1" s="1"/>
  <c r="G22" i="1" a="1"/>
  <c r="G22" i="1" s="1"/>
  <c r="G23" i="1" a="1"/>
  <c r="G23" i="1" s="1"/>
  <c r="G24" i="1" a="1"/>
  <c r="G24" i="1" s="1"/>
  <c r="G25" i="1" a="1"/>
  <c r="G25" i="1" s="1"/>
  <c r="G26" i="1" a="1"/>
  <c r="G26" i="1" s="1"/>
  <c r="G27" i="1" a="1"/>
  <c r="G27" i="1" s="1"/>
  <c r="G28" i="1" a="1"/>
  <c r="G28" i="1" s="1"/>
  <c r="G29" i="1" a="1"/>
  <c r="G29" i="1" s="1"/>
  <c r="G30" i="1" a="1"/>
  <c r="G30" i="1" s="1"/>
  <c r="G31" i="1" a="1"/>
  <c r="G31" i="1" s="1"/>
  <c r="G32" i="1" a="1"/>
  <c r="G32" i="1" s="1"/>
  <c r="G33" i="1" a="1"/>
  <c r="G33" i="1" s="1"/>
  <c r="G34" i="1" a="1"/>
  <c r="G34" i="1" s="1"/>
  <c r="G35" i="1" a="1"/>
  <c r="G35" i="1" s="1"/>
  <c r="G36" i="1" a="1"/>
  <c r="G36" i="1" s="1"/>
  <c r="G37" i="1" a="1"/>
  <c r="G37" i="1" s="1"/>
  <c r="G38" i="1" a="1"/>
  <c r="G38" i="1" s="1"/>
  <c r="G39" i="1" a="1"/>
  <c r="G39" i="1" s="1"/>
  <c r="G40" i="1" a="1"/>
  <c r="G40" i="1" s="1"/>
  <c r="G41" i="1" a="1"/>
  <c r="G41" i="1" s="1"/>
  <c r="G42" i="1" a="1"/>
  <c r="G42" i="1" s="1"/>
  <c r="G43" i="1" a="1"/>
  <c r="G43" i="1" s="1"/>
  <c r="G44" i="1" a="1"/>
  <c r="G44" i="1" s="1"/>
  <c r="G45" i="1" a="1"/>
  <c r="G45" i="1" s="1"/>
  <c r="G46" i="1" a="1"/>
  <c r="G46" i="1" s="1"/>
  <c r="G47" i="1" a="1"/>
  <c r="G47" i="1" s="1"/>
  <c r="G48" i="1" a="1"/>
  <c r="G48" i="1" s="1"/>
  <c r="G49" i="1" a="1"/>
  <c r="G49" i="1" s="1"/>
  <c r="G50" i="1" a="1"/>
  <c r="G50" i="1" s="1"/>
  <c r="G51" i="1" a="1"/>
  <c r="G51" i="1" s="1"/>
  <c r="G52" i="1" a="1"/>
  <c r="G52" i="1" s="1"/>
  <c r="G53" i="1" a="1"/>
  <c r="G53" i="1" s="1"/>
  <c r="G54" i="1" a="1"/>
  <c r="G54" i="1" s="1"/>
  <c r="G55" i="1" a="1"/>
  <c r="G55" i="1" s="1"/>
  <c r="G56" i="1" a="1"/>
  <c r="G56" i="1" s="1"/>
  <c r="G57" i="1" a="1"/>
  <c r="G57" i="1" s="1"/>
  <c r="G58" i="1" a="1"/>
  <c r="G58" i="1" s="1"/>
  <c r="G59" i="1" a="1"/>
  <c r="G59" i="1" s="1"/>
  <c r="G60" i="1" a="1"/>
  <c r="G60" i="1" s="1"/>
  <c r="G61" i="1" a="1"/>
  <c r="G61" i="1" s="1"/>
  <c r="G62" i="1" a="1"/>
  <c r="G62" i="1" s="1"/>
  <c r="G63" i="1" a="1"/>
  <c r="G63" i="1" s="1"/>
  <c r="G64" i="1" a="1"/>
  <c r="G64" i="1" s="1"/>
  <c r="G65" i="1" a="1"/>
  <c r="G65" i="1" s="1"/>
  <c r="G66" i="1" a="1"/>
  <c r="G66" i="1" s="1"/>
  <c r="G67" i="1" a="1"/>
  <c r="G67" i="1" s="1"/>
  <c r="G68" i="1" a="1"/>
  <c r="G68" i="1" s="1"/>
  <c r="G69" i="1" a="1"/>
  <c r="G69" i="1" s="1"/>
  <c r="G70" i="1" a="1"/>
  <c r="G70" i="1" s="1"/>
  <c r="G71" i="1" a="1"/>
  <c r="G71" i="1" s="1"/>
  <c r="G72" i="1" a="1"/>
  <c r="G72" i="1" s="1"/>
  <c r="G73" i="1" a="1"/>
  <c r="G73" i="1" s="1"/>
  <c r="G74" i="1" a="1"/>
  <c r="G74" i="1" s="1"/>
  <c r="G75" i="1" a="1"/>
  <c r="G75" i="1" s="1"/>
  <c r="G76" i="1" a="1"/>
  <c r="G76" i="1" s="1"/>
  <c r="G77" i="1" a="1"/>
  <c r="G77" i="1" s="1"/>
  <c r="G78" i="1" a="1"/>
  <c r="G78" i="1" s="1"/>
  <c r="G79" i="1" a="1"/>
  <c r="G79" i="1" s="1"/>
  <c r="G80" i="1" a="1"/>
  <c r="G80" i="1" s="1"/>
  <c r="G81" i="1" a="1"/>
  <c r="G81" i="1" s="1"/>
  <c r="G82" i="1" a="1"/>
  <c r="G82" i="1" s="1"/>
  <c r="G83" i="1" a="1"/>
  <c r="G83" i="1" s="1"/>
  <c r="G84" i="1" a="1"/>
  <c r="G84" i="1" s="1"/>
  <c r="G85" i="1" a="1"/>
  <c r="G85" i="1" s="1"/>
  <c r="G86" i="1" a="1"/>
  <c r="G86" i="1" s="1"/>
  <c r="G87" i="1" a="1"/>
  <c r="G87" i="1" s="1"/>
  <c r="G88" i="1" a="1"/>
  <c r="G88" i="1" s="1"/>
  <c r="G89" i="1" a="1"/>
  <c r="G89" i="1" s="1"/>
  <c r="G90" i="1" a="1"/>
  <c r="G90" i="1" s="1"/>
  <c r="G91" i="1" a="1"/>
  <c r="G91" i="1" s="1"/>
  <c r="G92" i="1" a="1"/>
  <c r="G92" i="1" s="1"/>
  <c r="G93" i="1" a="1"/>
  <c r="G93" i="1" s="1"/>
  <c r="G94" i="1" a="1"/>
  <c r="G94" i="1" s="1"/>
  <c r="G95" i="1" a="1"/>
  <c r="G95" i="1" s="1"/>
  <c r="G96" i="1" a="1"/>
  <c r="G96" i="1" s="1"/>
  <c r="G97" i="1" a="1"/>
  <c r="G97" i="1" s="1"/>
  <c r="G98" i="1" a="1"/>
  <c r="G98" i="1" s="1"/>
  <c r="G99" i="1" a="1"/>
  <c r="G99" i="1" s="1"/>
  <c r="G100" i="1" a="1"/>
  <c r="G100" i="1" s="1"/>
  <c r="G101" i="1" a="1"/>
  <c r="G101" i="1" s="1"/>
  <c r="G103" i="1" a="1"/>
  <c r="G103" i="1" s="1"/>
  <c r="G104" i="1" a="1"/>
  <c r="G104" i="1" s="1"/>
  <c r="G105" i="1" a="1"/>
  <c r="G105" i="1" s="1"/>
  <c r="G106" i="1" a="1"/>
  <c r="G106" i="1" s="1"/>
  <c r="G107" i="1" a="1"/>
  <c r="G107" i="1" s="1"/>
  <c r="G108" i="1" a="1"/>
  <c r="G108" i="1" s="1"/>
  <c r="G109" i="1" a="1"/>
  <c r="G109" i="1" s="1"/>
  <c r="G110" i="1" a="1"/>
  <c r="G110" i="1" s="1"/>
  <c r="G111" i="1" a="1"/>
  <c r="G111" i="1" s="1"/>
  <c r="G112" i="1" a="1"/>
  <c r="G112" i="1" s="1"/>
  <c r="G113" i="1" a="1"/>
  <c r="G113" i="1" s="1"/>
  <c r="G114" i="1" a="1"/>
  <c r="G114" i="1" s="1"/>
  <c r="G115" i="1" a="1"/>
  <c r="G115" i="1" s="1"/>
  <c r="G116" i="1" a="1"/>
  <c r="G116" i="1" s="1"/>
  <c r="G117" i="1" a="1"/>
  <c r="G117" i="1" s="1"/>
  <c r="G118" i="1" a="1"/>
  <c r="G118" i="1" s="1"/>
  <c r="G119" i="1" a="1"/>
  <c r="G119" i="1" s="1"/>
  <c r="G120" i="1" a="1"/>
  <c r="G120" i="1" s="1"/>
  <c r="G121" i="1" a="1"/>
  <c r="G121" i="1" s="1"/>
  <c r="G122" i="1" a="1"/>
  <c r="G122" i="1" s="1"/>
  <c r="G123" i="1" a="1"/>
  <c r="G123" i="1" s="1"/>
  <c r="G124" i="1" a="1"/>
  <c r="G124" i="1" s="1"/>
  <c r="G125" i="1" a="1"/>
  <c r="G125" i="1" s="1"/>
  <c r="G126" i="1" a="1"/>
  <c r="G126" i="1" s="1"/>
  <c r="G127" i="1" a="1"/>
  <c r="G127" i="1" s="1"/>
  <c r="G128" i="1" a="1"/>
  <c r="G128" i="1" s="1"/>
  <c r="G129" i="1" a="1"/>
  <c r="G129" i="1" s="1"/>
  <c r="G130" i="1" a="1"/>
  <c r="G130" i="1" s="1"/>
  <c r="G131" i="1" a="1"/>
  <c r="G131" i="1" s="1"/>
  <c r="G132" i="1" a="1"/>
  <c r="G132" i="1" s="1"/>
  <c r="G133" i="1" a="1"/>
  <c r="G133" i="1" s="1"/>
  <c r="G134" i="1" a="1"/>
  <c r="G134" i="1" s="1"/>
  <c r="G135" i="1" a="1"/>
  <c r="G135" i="1" s="1"/>
  <c r="G136" i="1" a="1"/>
  <c r="G136" i="1" s="1"/>
  <c r="G137" i="1" a="1"/>
  <c r="G137" i="1" s="1"/>
  <c r="G138" i="1" a="1"/>
  <c r="G138" i="1" s="1"/>
  <c r="G139" i="1" a="1"/>
  <c r="G139" i="1" s="1"/>
  <c r="G140" i="1" a="1"/>
  <c r="G140" i="1" s="1"/>
  <c r="G141" i="1" a="1"/>
  <c r="G141" i="1" s="1"/>
  <c r="G142" i="1" a="1"/>
  <c r="G142" i="1" s="1"/>
  <c r="G143" i="1" a="1"/>
  <c r="G143" i="1" s="1"/>
  <c r="G144" i="1" a="1"/>
  <c r="G144" i="1" s="1"/>
  <c r="G145" i="1" a="1"/>
  <c r="G145" i="1" s="1"/>
  <c r="G146" i="1" a="1"/>
  <c r="G146" i="1" s="1"/>
  <c r="G147" i="1" a="1"/>
  <c r="G147" i="1" s="1"/>
  <c r="G148" i="1" a="1"/>
  <c r="G148" i="1" s="1"/>
  <c r="G149" i="1" a="1"/>
  <c r="G149" i="1" s="1"/>
  <c r="G150" i="1" a="1"/>
  <c r="G150" i="1" s="1"/>
  <c r="G151" i="1" a="1"/>
  <c r="G151" i="1" s="1"/>
  <c r="G152" i="1" a="1"/>
  <c r="G152" i="1" s="1"/>
  <c r="G153" i="1" a="1"/>
  <c r="G153" i="1" s="1"/>
  <c r="G154" i="1" a="1"/>
  <c r="G154" i="1" s="1"/>
  <c r="G155" i="1" a="1"/>
  <c r="G155" i="1" s="1"/>
  <c r="G156" i="1" a="1"/>
  <c r="G156" i="1" s="1"/>
  <c r="G157" i="1" a="1"/>
  <c r="G157" i="1" s="1"/>
  <c r="G158" i="1" a="1"/>
  <c r="G158" i="1" s="1"/>
  <c r="G159" i="1" a="1"/>
  <c r="G159" i="1" s="1"/>
  <c r="G160" i="1" a="1"/>
  <c r="G160" i="1" s="1"/>
  <c r="G161" i="1" a="1"/>
  <c r="G161" i="1" s="1"/>
  <c r="G162" i="1" a="1"/>
  <c r="G162" i="1" s="1"/>
  <c r="G163" i="1" a="1"/>
  <c r="G163" i="1" s="1"/>
  <c r="G164" i="1" a="1"/>
  <c r="G164" i="1" s="1"/>
  <c r="G165" i="1" a="1"/>
  <c r="G165" i="1" s="1"/>
  <c r="G166" i="1" a="1"/>
  <c r="G166" i="1" s="1"/>
  <c r="G167" i="1" a="1"/>
  <c r="G167" i="1" s="1"/>
  <c r="G168" i="1" a="1"/>
  <c r="G168" i="1" s="1"/>
  <c r="G169" i="1" a="1"/>
  <c r="G169" i="1" s="1"/>
  <c r="G170" i="1" a="1"/>
  <c r="G170" i="1" s="1"/>
  <c r="G171" i="1" a="1"/>
  <c r="G171" i="1" s="1"/>
  <c r="G172" i="1" a="1"/>
  <c r="G172" i="1" s="1"/>
  <c r="G173" i="1" a="1"/>
  <c r="G173" i="1" s="1"/>
  <c r="G174" i="1" a="1"/>
  <c r="G174" i="1" s="1"/>
  <c r="G175" i="1" a="1"/>
  <c r="G175" i="1" s="1"/>
  <c r="G176" i="1" a="1"/>
  <c r="G176" i="1" s="1"/>
  <c r="G177" i="1" a="1"/>
  <c r="G177" i="1" s="1"/>
  <c r="G178" i="1" a="1"/>
  <c r="G178" i="1" s="1"/>
  <c r="G179" i="1" a="1"/>
  <c r="G179" i="1" s="1"/>
  <c r="G180" i="1" a="1"/>
  <c r="G180" i="1" s="1"/>
  <c r="G181" i="1" a="1"/>
  <c r="G181" i="1" s="1"/>
  <c r="G182" i="1" a="1"/>
  <c r="G182" i="1" s="1"/>
  <c r="G183" i="1" a="1"/>
  <c r="G183" i="1" s="1"/>
  <c r="G184" i="1" a="1"/>
  <c r="G184" i="1" s="1"/>
  <c r="G185" i="1" a="1"/>
  <c r="G185" i="1" s="1"/>
  <c r="G186" i="1" a="1"/>
  <c r="G186" i="1" s="1"/>
  <c r="G187" i="1" a="1"/>
  <c r="G187" i="1" s="1"/>
  <c r="G188" i="1" a="1"/>
  <c r="G188" i="1" s="1"/>
  <c r="G189" i="1" a="1"/>
  <c r="G189" i="1" s="1"/>
  <c r="G190" i="1" a="1"/>
  <c r="G190" i="1" s="1"/>
  <c r="G191" i="1" a="1"/>
  <c r="G191" i="1" s="1"/>
  <c r="G192" i="1" a="1"/>
  <c r="G192" i="1" s="1"/>
  <c r="G193" i="1" a="1"/>
  <c r="G193" i="1" s="1"/>
  <c r="G194" i="1" a="1"/>
  <c r="G194" i="1" s="1"/>
  <c r="G195" i="1" a="1"/>
  <c r="G195" i="1" s="1"/>
  <c r="G196" i="1" a="1"/>
  <c r="G196" i="1" s="1"/>
  <c r="G197" i="1" a="1"/>
  <c r="G197" i="1" s="1"/>
  <c r="G198" i="1" a="1"/>
  <c r="G198" i="1" s="1"/>
  <c r="G199" i="1" a="1"/>
  <c r="G199" i="1" s="1"/>
  <c r="G200" i="1" a="1"/>
  <c r="G200" i="1" s="1"/>
  <c r="G201" i="1" a="1"/>
  <c r="G201" i="1" s="1"/>
  <c r="G202" i="1" a="1"/>
  <c r="G202" i="1" s="1"/>
  <c r="G203" i="1" a="1"/>
  <c r="G203" i="1" s="1"/>
  <c r="G204" i="1" a="1"/>
  <c r="G204" i="1" s="1"/>
  <c r="G205" i="1" a="1"/>
  <c r="G205" i="1" s="1"/>
  <c r="G206" i="1" a="1"/>
  <c r="G206" i="1" s="1"/>
  <c r="G207" i="1" a="1"/>
  <c r="G207" i="1" s="1"/>
  <c r="G208" i="1" a="1"/>
  <c r="G208" i="1" s="1"/>
  <c r="G209" i="1" a="1"/>
  <c r="G209" i="1" s="1"/>
  <c r="G210" i="1" a="1"/>
  <c r="G210" i="1" s="1"/>
  <c r="G211" i="1" a="1"/>
  <c r="G211" i="1" s="1"/>
  <c r="G212" i="1" a="1"/>
  <c r="G212" i="1" s="1"/>
  <c r="G213" i="1" a="1"/>
  <c r="G213" i="1" s="1"/>
  <c r="G214" i="1" a="1"/>
  <c r="G214" i="1" s="1"/>
  <c r="G215" i="1" a="1"/>
  <c r="G215" i="1" s="1"/>
  <c r="G216" i="1" a="1"/>
  <c r="G216" i="1" s="1"/>
  <c r="G217" i="1" a="1"/>
  <c r="G217" i="1" s="1"/>
  <c r="G218" i="1" a="1"/>
  <c r="G218" i="1" s="1"/>
  <c r="G219" i="1" a="1"/>
  <c r="G219" i="1" s="1"/>
  <c r="G220" i="1" a="1"/>
  <c r="G220" i="1" s="1"/>
  <c r="G221" i="1" a="1"/>
  <c r="G221" i="1" s="1"/>
  <c r="G222" i="1" a="1"/>
  <c r="G222" i="1" s="1"/>
  <c r="G223" i="1" a="1"/>
  <c r="G223" i="1" s="1"/>
  <c r="G224" i="1" a="1"/>
  <c r="G224" i="1" s="1"/>
  <c r="G225" i="1" a="1"/>
  <c r="G225" i="1" s="1"/>
  <c r="G226" i="1" a="1"/>
  <c r="G226" i="1" s="1"/>
  <c r="G227" i="1" a="1"/>
  <c r="G227" i="1" s="1"/>
  <c r="G228" i="1" a="1"/>
  <c r="G228" i="1" s="1"/>
  <c r="G229" i="1" a="1"/>
  <c r="G229" i="1" s="1"/>
  <c r="G230" i="1" a="1"/>
  <c r="G230" i="1" s="1"/>
  <c r="G231" i="1" a="1"/>
  <c r="G231" i="1" s="1"/>
  <c r="G232" i="1" a="1"/>
  <c r="G232" i="1" s="1"/>
  <c r="G233" i="1" a="1"/>
  <c r="G233" i="1" s="1"/>
  <c r="G234" i="1" a="1"/>
  <c r="G234" i="1" s="1"/>
  <c r="G235" i="1" a="1"/>
  <c r="G235" i="1" s="1"/>
  <c r="G236" i="1" a="1"/>
  <c r="G236" i="1" s="1"/>
  <c r="G237" i="1" a="1"/>
  <c r="G237" i="1" s="1"/>
  <c r="G238" i="1" a="1"/>
  <c r="G238" i="1" s="1"/>
  <c r="G239" i="1" a="1"/>
  <c r="G239" i="1" s="1"/>
  <c r="G240" i="1" a="1"/>
  <c r="G240" i="1" s="1"/>
  <c r="G241" i="1" a="1"/>
  <c r="G241" i="1" s="1"/>
  <c r="G242" i="1" a="1"/>
  <c r="G242" i="1" s="1"/>
  <c r="G243" i="1" a="1"/>
  <c r="G243" i="1" s="1"/>
  <c r="G244" i="1" a="1"/>
  <c r="G244" i="1" s="1"/>
  <c r="G245" i="1" a="1"/>
  <c r="G245" i="1" s="1"/>
  <c r="G246" i="1" a="1"/>
  <c r="G246" i="1" s="1"/>
  <c r="G247" i="1" a="1"/>
  <c r="G247" i="1" s="1"/>
  <c r="G248" i="1" a="1"/>
  <c r="G248" i="1" s="1"/>
  <c r="G249" i="1" a="1"/>
  <c r="G249" i="1" s="1"/>
  <c r="G250" i="1" a="1"/>
  <c r="G250" i="1" s="1"/>
  <c r="G251" i="1" a="1"/>
  <c r="G251" i="1" s="1"/>
  <c r="G252" i="1" a="1"/>
  <c r="G252" i="1" s="1"/>
  <c r="G253" i="1" a="1"/>
  <c r="G253" i="1" s="1"/>
  <c r="G254" i="1" a="1"/>
  <c r="G254" i="1" s="1"/>
  <c r="G255" i="1" a="1"/>
  <c r="G255" i="1" s="1"/>
  <c r="G256" i="1" a="1"/>
  <c r="G256" i="1" s="1"/>
  <c r="G257" i="1" a="1"/>
  <c r="G257" i="1" s="1"/>
  <c r="G258" i="1" a="1"/>
  <c r="G258" i="1" s="1"/>
  <c r="G259" i="1" a="1"/>
  <c r="G259" i="1" s="1"/>
  <c r="G260" i="1" a="1"/>
  <c r="G260" i="1" s="1"/>
  <c r="G261" i="1" a="1"/>
  <c r="G261" i="1" s="1"/>
  <c r="G262" i="1" a="1"/>
  <c r="G262" i="1" s="1"/>
  <c r="G263" i="1" a="1"/>
  <c r="G263" i="1" s="1"/>
  <c r="G264" i="1" a="1"/>
  <c r="G264" i="1" s="1"/>
  <c r="G265" i="1" a="1"/>
  <c r="G265" i="1" s="1"/>
  <c r="G266" i="1" a="1"/>
  <c r="G266" i="1" s="1"/>
  <c r="G267" i="1" a="1"/>
  <c r="G267" i="1" s="1"/>
  <c r="G268" i="1" a="1"/>
  <c r="G268" i="1" s="1"/>
  <c r="G269" i="1" a="1"/>
  <c r="G269" i="1" s="1"/>
  <c r="G270" i="1" a="1"/>
  <c r="G270" i="1" s="1"/>
  <c r="G271" i="1" a="1"/>
  <c r="G271" i="1" s="1"/>
  <c r="G272" i="1" a="1"/>
  <c r="G272" i="1" s="1"/>
  <c r="G273" i="1" a="1"/>
  <c r="G273" i="1" s="1"/>
  <c r="G274" i="1" a="1"/>
  <c r="G274" i="1" s="1"/>
  <c r="G275" i="1" a="1"/>
  <c r="G275" i="1" s="1"/>
  <c r="G276" i="1" a="1"/>
  <c r="G276" i="1" s="1"/>
  <c r="G277" i="1" a="1"/>
  <c r="G277" i="1" s="1"/>
  <c r="G278" i="1" a="1"/>
  <c r="G278" i="1" s="1"/>
  <c r="G279" i="1" a="1"/>
  <c r="G279" i="1" s="1"/>
  <c r="G280" i="1" a="1"/>
  <c r="G280" i="1" s="1"/>
  <c r="G281" i="1" a="1"/>
  <c r="G281" i="1" s="1"/>
  <c r="G282" i="1" a="1"/>
  <c r="G282" i="1" s="1"/>
  <c r="G283" i="1" a="1"/>
  <c r="G283" i="1" s="1"/>
  <c r="G284" i="1" a="1"/>
  <c r="G284" i="1" s="1"/>
  <c r="G285" i="1" a="1"/>
  <c r="G285" i="1" s="1"/>
  <c r="G286" i="1" a="1"/>
  <c r="G286" i="1" s="1"/>
  <c r="G287" i="1" a="1"/>
  <c r="G287" i="1" s="1"/>
  <c r="G288" i="1" a="1"/>
  <c r="G288" i="1" s="1"/>
  <c r="G289" i="1" a="1"/>
  <c r="G289" i="1" s="1"/>
  <c r="G3" i="1" a="1"/>
  <c r="G3" i="1" s="1"/>
  <c r="K3" i="1" s="1" a="1"/>
  <c r="K3" i="1" s="1"/>
  <c r="F289" i="1"/>
  <c r="I289" i="1" s="1"/>
  <c r="J289" i="1"/>
  <c r="D289" i="1"/>
  <c r="C289" i="1"/>
  <c r="F288" i="1"/>
  <c r="I288" i="1" s="1"/>
  <c r="J288" i="1"/>
  <c r="D288" i="1"/>
  <c r="C288" i="1"/>
  <c r="F287" i="1"/>
  <c r="I287" i="1" s="1"/>
  <c r="J287" i="1"/>
  <c r="D287" i="1"/>
  <c r="C287" i="1"/>
  <c r="F286" i="1"/>
  <c r="I286" i="1"/>
  <c r="J286" i="1"/>
  <c r="D286" i="1"/>
  <c r="C286" i="1"/>
  <c r="F285" i="1"/>
  <c r="I285" i="1" s="1"/>
  <c r="J285" i="1"/>
  <c r="D285" i="1"/>
  <c r="C285" i="1"/>
  <c r="F284" i="1"/>
  <c r="J284" i="1" s="1"/>
  <c r="I284" i="1"/>
  <c r="D284" i="1"/>
  <c r="C284" i="1"/>
  <c r="F283" i="1"/>
  <c r="I283" i="1" s="1"/>
  <c r="J283" i="1"/>
  <c r="D283" i="1"/>
  <c r="C283" i="1"/>
  <c r="F282" i="1"/>
  <c r="I282" i="1"/>
  <c r="J282" i="1"/>
  <c r="D282" i="1"/>
  <c r="C282" i="1"/>
  <c r="F281" i="1"/>
  <c r="I281" i="1"/>
  <c r="J281" i="1"/>
  <c r="D281" i="1"/>
  <c r="C281" i="1"/>
  <c r="F280" i="1"/>
  <c r="I280" i="1"/>
  <c r="J280" i="1"/>
  <c r="D280" i="1"/>
  <c r="C280" i="1"/>
  <c r="F279" i="1"/>
  <c r="I279" i="1" s="1"/>
  <c r="J279" i="1"/>
  <c r="D279" i="1"/>
  <c r="C279" i="1"/>
  <c r="F278" i="1"/>
  <c r="I278" i="1"/>
  <c r="J278" i="1"/>
  <c r="D278" i="1"/>
  <c r="C278" i="1"/>
  <c r="F277" i="1"/>
  <c r="I277" i="1"/>
  <c r="J277" i="1"/>
  <c r="D277" i="1"/>
  <c r="C277" i="1"/>
  <c r="F276" i="1"/>
  <c r="I276" i="1" s="1"/>
  <c r="D276" i="1"/>
  <c r="C276" i="1"/>
  <c r="F275" i="1"/>
  <c r="J275" i="1" s="1"/>
  <c r="I275" i="1"/>
  <c r="D275" i="1"/>
  <c r="C275" i="1"/>
  <c r="F274" i="1"/>
  <c r="I274" i="1" s="1"/>
  <c r="J274" i="1"/>
  <c r="D274" i="1"/>
  <c r="C274" i="1"/>
  <c r="F273" i="1"/>
  <c r="I273" i="1"/>
  <c r="J273" i="1"/>
  <c r="D273" i="1"/>
  <c r="C273" i="1"/>
  <c r="F272" i="1"/>
  <c r="I272" i="1"/>
  <c r="J272" i="1"/>
  <c r="D272" i="1"/>
  <c r="C272" i="1"/>
  <c r="F271" i="1"/>
  <c r="J271" i="1" s="1"/>
  <c r="I271" i="1"/>
  <c r="D271" i="1"/>
  <c r="C271" i="1"/>
  <c r="M4" i="23" a="1"/>
  <c r="M4" i="23"/>
  <c r="M5" i="23" a="1"/>
  <c r="M5" i="23" s="1"/>
  <c r="M6" i="23" s="1" a="1"/>
  <c r="M6" i="23" s="1"/>
  <c r="M7" i="23" s="1" a="1"/>
  <c r="M7" i="23" s="1"/>
  <c r="M8" i="23" s="1" a="1"/>
  <c r="M8" i="23" s="1"/>
  <c r="M9" i="23" s="1" a="1"/>
  <c r="M9" i="23" s="1"/>
  <c r="M10" i="23" s="1" a="1"/>
  <c r="M10" i="23" s="1"/>
  <c r="M11" i="23" s="1" a="1"/>
  <c r="M11" i="23" s="1"/>
  <c r="M12" i="23" s="1" a="1"/>
  <c r="M12" i="23" s="1"/>
  <c r="M13" i="23" s="1" a="1"/>
  <c r="M13" i="23" s="1"/>
  <c r="M14" i="23" s="1" a="1"/>
  <c r="M14" i="23" s="1"/>
  <c r="M15" i="23" s="1" a="1"/>
  <c r="M15" i="23" s="1"/>
  <c r="M16" i="23" s="1" a="1"/>
  <c r="M16" i="23" s="1"/>
  <c r="M17" i="23" s="1" a="1"/>
  <c r="M17" i="23" s="1"/>
  <c r="M18" i="23" s="1" a="1"/>
  <c r="M18" i="23" s="1"/>
  <c r="M19" i="23" s="1" a="1"/>
  <c r="M19" i="23" s="1"/>
  <c r="M20" i="23" s="1" a="1"/>
  <c r="M20" i="23" s="1"/>
  <c r="M21" i="23" s="1" a="1"/>
  <c r="M21" i="23" s="1"/>
  <c r="M22" i="23" s="1" a="1"/>
  <c r="M22" i="23" s="1"/>
  <c r="M23" i="23" s="1" a="1"/>
  <c r="M23" i="23" s="1"/>
  <c r="M24" i="23" s="1" a="1"/>
  <c r="M24" i="23" s="1"/>
  <c r="M25" i="23" s="1" a="1"/>
  <c r="M25" i="23" s="1"/>
  <c r="M26" i="23" s="1" a="1"/>
  <c r="M26" i="23" s="1"/>
  <c r="M27" i="23" s="1" a="1"/>
  <c r="M27" i="23" s="1"/>
  <c r="M28" i="23" s="1" a="1"/>
  <c r="M28" i="23" s="1"/>
  <c r="M29" i="23" s="1" a="1"/>
  <c r="M29" i="23" s="1"/>
  <c r="M30" i="23" s="1" a="1"/>
  <c r="M30" i="23" s="1"/>
  <c r="M31" i="23" s="1" a="1"/>
  <c r="M31" i="23" s="1"/>
  <c r="M32" i="23" s="1" a="1"/>
  <c r="M32" i="23" s="1"/>
  <c r="M33" i="23" s="1" a="1"/>
  <c r="M33" i="23" s="1"/>
  <c r="M34" i="23" s="1" a="1"/>
  <c r="M34" i="23" s="1"/>
  <c r="M35" i="23" s="1" a="1"/>
  <c r="M35" i="23" s="1"/>
  <c r="M36" i="23" s="1" a="1"/>
  <c r="M36" i="23" s="1"/>
  <c r="M37" i="23" s="1" a="1"/>
  <c r="M37" i="23" s="1"/>
  <c r="M38" i="23" s="1" a="1"/>
  <c r="M38" i="23" s="1"/>
  <c r="M39" i="23" s="1" a="1"/>
  <c r="M39" i="23" s="1"/>
  <c r="M40" i="23" s="1" a="1"/>
  <c r="M40" i="23" s="1"/>
  <c r="M41" i="23" s="1" a="1"/>
  <c r="M41" i="23" s="1"/>
  <c r="M42" i="23" s="1" a="1"/>
  <c r="M42" i="23" s="1"/>
  <c r="M43" i="23" s="1" a="1"/>
  <c r="M43" i="23" s="1"/>
  <c r="M44" i="23" s="1" a="1"/>
  <c r="M44" i="23" s="1"/>
  <c r="M45" i="23" s="1" a="1"/>
  <c r="M45" i="23" s="1"/>
  <c r="M46" i="23" s="1" a="1"/>
  <c r="M46" i="23" s="1"/>
  <c r="M47" i="23" s="1" a="1"/>
  <c r="M47" i="23" s="1"/>
  <c r="M48" i="23" s="1" a="1"/>
  <c r="M48" i="23" s="1"/>
  <c r="M49" i="23" s="1" a="1"/>
  <c r="M49" i="23" s="1"/>
  <c r="M50" i="23" s="1" a="1"/>
  <c r="M50" i="23" s="1"/>
  <c r="M51" i="23" s="1" a="1"/>
  <c r="M51" i="23" s="1"/>
  <c r="M52" i="23" s="1" a="1"/>
  <c r="M52" i="23" s="1"/>
  <c r="M53" i="23" s="1" a="1"/>
  <c r="M53" i="23" s="1"/>
  <c r="M54" i="23" s="1" a="1"/>
  <c r="M54" i="23" s="1"/>
  <c r="M55" i="23" s="1" a="1"/>
  <c r="M55" i="23" s="1"/>
  <c r="M56" i="23" s="1" a="1"/>
  <c r="M56" i="23" s="1"/>
  <c r="M57" i="23" s="1" a="1"/>
  <c r="M57" i="23" s="1"/>
  <c r="M58" i="23" s="1" a="1"/>
  <c r="M58" i="23" s="1"/>
  <c r="M59" i="23" s="1" a="1"/>
  <c r="M59" i="23" s="1"/>
  <c r="M60" i="23" s="1" a="1"/>
  <c r="M60" i="23" s="1"/>
  <c r="M61" i="23" s="1" a="1"/>
  <c r="M61" i="23" s="1"/>
  <c r="M62" i="23" s="1" a="1"/>
  <c r="M62" i="23" s="1"/>
  <c r="M63" i="23" s="1" a="1"/>
  <c r="M63" i="23" s="1"/>
  <c r="M64" i="23" s="1" a="1"/>
  <c r="M64" i="23" s="1"/>
  <c r="M65" i="23" s="1" a="1"/>
  <c r="M65" i="23" s="1"/>
  <c r="M66" i="23" s="1" a="1"/>
  <c r="M66" i="23" s="1"/>
  <c r="M67" i="23" s="1" a="1"/>
  <c r="M67" i="23" s="1"/>
  <c r="M68" i="23" s="1" a="1"/>
  <c r="M68" i="23" s="1"/>
  <c r="M69" i="23" s="1" a="1"/>
  <c r="M69" i="23" s="1"/>
  <c r="M70" i="23" s="1" a="1"/>
  <c r="M70" i="23" s="1"/>
  <c r="M71" i="23" s="1" a="1"/>
  <c r="M71" i="23" s="1"/>
  <c r="M72" i="23" s="1" a="1"/>
  <c r="M72" i="23" s="1"/>
  <c r="M73" i="23" s="1" a="1"/>
  <c r="M73" i="23" s="1"/>
  <c r="M74" i="23" s="1" a="1"/>
  <c r="M74" i="23" s="1"/>
  <c r="M75" i="23" s="1" a="1"/>
  <c r="M75" i="23" s="1"/>
  <c r="M76" i="23" s="1" a="1"/>
  <c r="M76" i="23" s="1"/>
  <c r="M77" i="23" s="1" a="1"/>
  <c r="M77" i="23" s="1"/>
  <c r="M78" i="23" s="1" a="1"/>
  <c r="M78" i="23" s="1"/>
  <c r="M79" i="23" s="1" a="1"/>
  <c r="M79" i="23" s="1"/>
  <c r="M80" i="23" s="1" a="1"/>
  <c r="M80" i="23" s="1"/>
  <c r="M81" i="23" s="1" a="1"/>
  <c r="M81" i="23" s="1"/>
  <c r="M82" i="23" s="1" a="1"/>
  <c r="M82" i="23" s="1"/>
  <c r="M83" i="23" s="1" a="1"/>
  <c r="M83" i="23" s="1"/>
  <c r="M84" i="23" s="1" a="1"/>
  <c r="M84" i="23" s="1"/>
  <c r="M85" i="23" s="1" a="1"/>
  <c r="M85" i="23" s="1"/>
  <c r="M86" i="23" s="1" a="1"/>
  <c r="M86" i="23" s="1"/>
  <c r="M87" i="23" s="1" a="1"/>
  <c r="M87" i="23" s="1"/>
  <c r="M88" i="23" s="1" a="1"/>
  <c r="M88" i="23" s="1"/>
  <c r="M89" i="23" s="1" a="1"/>
  <c r="M89" i="23" s="1"/>
  <c r="M90" i="23" s="1" a="1"/>
  <c r="M90" i="23" s="1"/>
  <c r="M91" i="23" s="1" a="1"/>
  <c r="M91" i="23" s="1"/>
  <c r="M92" i="23" s="1" a="1"/>
  <c r="M92" i="23" s="1"/>
  <c r="M93" i="23" s="1" a="1"/>
  <c r="M93" i="23" s="1"/>
  <c r="M94" i="23" s="1" a="1"/>
  <c r="M94" i="23" s="1"/>
  <c r="M95" i="23" s="1" a="1"/>
  <c r="M95" i="23" s="1"/>
  <c r="M96" i="23" s="1" a="1"/>
  <c r="M96" i="23" s="1"/>
  <c r="M97" i="23" s="1" a="1"/>
  <c r="M97" i="23" s="1"/>
  <c r="M98" i="23" s="1" a="1"/>
  <c r="M98" i="23" s="1"/>
  <c r="M99" i="23" s="1" a="1"/>
  <c r="M99" i="23" s="1"/>
  <c r="M100" i="23" s="1" a="1"/>
  <c r="M100" i="23" s="1"/>
  <c r="M101" i="23" s="1" a="1"/>
  <c r="M101" i="23" s="1"/>
  <c r="M102" i="23" s="1" a="1"/>
  <c r="M102" i="23" s="1"/>
  <c r="M103" i="23" s="1" a="1"/>
  <c r="M103" i="23" s="1"/>
  <c r="M104" i="23" s="1" a="1"/>
  <c r="M104" i="23" s="1"/>
  <c r="M105" i="23" s="1" a="1"/>
  <c r="M105" i="23" s="1"/>
  <c r="M106" i="23" s="1" a="1"/>
  <c r="M106" i="23" s="1"/>
  <c r="M107" i="23" s="1" a="1"/>
  <c r="M107" i="23" s="1"/>
  <c r="M108" i="23" s="1" a="1"/>
  <c r="M108" i="23" s="1"/>
  <c r="M109" i="23" s="1" a="1"/>
  <c r="M109" i="23" s="1"/>
  <c r="M110" i="23" s="1" a="1"/>
  <c r="M110" i="23" s="1"/>
  <c r="M111" i="23" s="1" a="1"/>
  <c r="M111" i="23" s="1"/>
  <c r="M112" i="23" s="1" a="1"/>
  <c r="M112" i="23" s="1"/>
  <c r="M113" i="23" s="1" a="1"/>
  <c r="M113" i="23" s="1"/>
  <c r="M114" i="23" s="1" a="1"/>
  <c r="M114" i="23" s="1"/>
  <c r="M115" i="23" s="1" a="1"/>
  <c r="M115" i="23" s="1"/>
  <c r="M116" i="23" s="1" a="1"/>
  <c r="M116" i="23" s="1"/>
  <c r="M117" i="23" s="1" a="1"/>
  <c r="M117" i="23" s="1"/>
  <c r="M118" i="23" s="1" a="1"/>
  <c r="M118" i="23" s="1"/>
  <c r="M119" i="23" s="1" a="1"/>
  <c r="M119" i="23" s="1"/>
  <c r="M120" i="23" s="1" a="1"/>
  <c r="M120" i="23" s="1"/>
  <c r="M121" i="23" s="1" a="1"/>
  <c r="M121" i="23" s="1"/>
  <c r="M122" i="23" s="1" a="1"/>
  <c r="M122" i="23" s="1"/>
  <c r="M123" i="23" s="1" a="1"/>
  <c r="M123" i="23" s="1"/>
  <c r="M124" i="23" s="1" a="1"/>
  <c r="M124" i="23" s="1"/>
  <c r="M125" i="23" s="1" a="1"/>
  <c r="M125" i="23" s="1"/>
  <c r="M126" i="23" s="1" a="1"/>
  <c r="M126" i="23" s="1"/>
  <c r="M127" i="23" s="1" a="1"/>
  <c r="M127" i="23" s="1"/>
  <c r="M128" i="23" s="1" a="1"/>
  <c r="M128" i="23" s="1"/>
  <c r="M129" i="23" s="1" a="1"/>
  <c r="M129" i="23" s="1"/>
  <c r="M130" i="23" s="1" a="1"/>
  <c r="M130" i="23" s="1"/>
  <c r="M131" i="23" s="1" a="1"/>
  <c r="M131" i="23" s="1"/>
  <c r="M132" i="23" s="1" a="1"/>
  <c r="M132" i="23" s="1"/>
  <c r="M133" i="23" s="1" a="1"/>
  <c r="M133" i="23" s="1"/>
  <c r="M134" i="23" s="1" a="1"/>
  <c r="M134" i="23" s="1"/>
  <c r="M135" i="23" s="1" a="1"/>
  <c r="M135" i="23" s="1"/>
  <c r="M136" i="23" s="1" a="1"/>
  <c r="M136" i="23" s="1"/>
  <c r="M137" i="23" s="1" a="1"/>
  <c r="M137" i="23" s="1"/>
  <c r="M138" i="23" s="1" a="1"/>
  <c r="M138" i="23" s="1"/>
  <c r="M139" i="23" s="1" a="1"/>
  <c r="M139" i="23" s="1"/>
  <c r="M140" i="23" s="1" a="1"/>
  <c r="M140" i="23" s="1"/>
  <c r="M141" i="23" s="1" a="1"/>
  <c r="M141" i="23" s="1"/>
  <c r="M142" i="23" s="1" a="1"/>
  <c r="M142" i="23" s="1"/>
  <c r="M143" i="23" s="1" a="1"/>
  <c r="M143" i="23" s="1"/>
  <c r="M144" i="23" s="1" a="1"/>
  <c r="M144" i="23" s="1"/>
  <c r="M145" i="23" s="1" a="1"/>
  <c r="M145" i="23" s="1"/>
  <c r="M146" i="23" s="1" a="1"/>
  <c r="M146" i="23" s="1"/>
  <c r="M147" i="23" s="1" a="1"/>
  <c r="M147" i="23" s="1"/>
  <c r="M148" i="23" s="1" a="1"/>
  <c r="M148" i="23" s="1"/>
  <c r="M149" i="23" s="1" a="1"/>
  <c r="M149" i="23" s="1"/>
  <c r="M150" i="23" s="1" a="1"/>
  <c r="M150" i="23" s="1"/>
  <c r="M151" i="23" s="1" a="1"/>
  <c r="M151" i="23" s="1"/>
  <c r="M152" i="23" s="1" a="1"/>
  <c r="M152" i="23" s="1"/>
  <c r="M153" i="23" s="1" a="1"/>
  <c r="M153" i="23" s="1"/>
  <c r="M154" i="23" s="1" a="1"/>
  <c r="M154" i="23" s="1"/>
  <c r="M155" i="23" s="1" a="1"/>
  <c r="M155" i="23" s="1"/>
  <c r="M156" i="23" s="1" a="1"/>
  <c r="M156" i="23" s="1"/>
  <c r="M157" i="23" s="1" a="1"/>
  <c r="M157" i="23" s="1"/>
  <c r="M158" i="23" s="1" a="1"/>
  <c r="M158" i="23" s="1"/>
  <c r="M159" i="23" s="1" a="1"/>
  <c r="M159" i="23" s="1"/>
  <c r="M160" i="23" s="1" a="1"/>
  <c r="M160" i="23" s="1"/>
  <c r="M161" i="23" s="1" a="1"/>
  <c r="M161" i="23" s="1"/>
  <c r="M162" i="23" s="1" a="1"/>
  <c r="M162" i="23" s="1"/>
  <c r="M163" i="23" s="1" a="1"/>
  <c r="M163" i="23" s="1"/>
  <c r="M164" i="23" s="1" a="1"/>
  <c r="M164" i="23" s="1"/>
  <c r="M165" i="23" s="1" a="1"/>
  <c r="M165" i="23" s="1"/>
  <c r="M166" i="23" s="1" a="1"/>
  <c r="M166" i="23" s="1"/>
  <c r="M167" i="23" s="1" a="1"/>
  <c r="M167" i="23" s="1"/>
  <c r="M168" i="23" s="1" a="1"/>
  <c r="M168" i="23" s="1"/>
  <c r="M169" i="23" s="1" a="1"/>
  <c r="M169" i="23" s="1"/>
  <c r="M170" i="23" s="1" a="1"/>
  <c r="M170" i="23" s="1"/>
  <c r="M171" i="23" s="1" a="1"/>
  <c r="M171" i="23" s="1"/>
  <c r="M172" i="23" s="1" a="1"/>
  <c r="M172" i="23" s="1"/>
  <c r="M173" i="23" s="1" a="1"/>
  <c r="M173" i="23" s="1"/>
  <c r="M174" i="23" s="1" a="1"/>
  <c r="M174" i="23" s="1"/>
  <c r="M175" i="23" s="1" a="1"/>
  <c r="M175" i="23" s="1"/>
  <c r="M176" i="23" s="1" a="1"/>
  <c r="M176" i="23" s="1"/>
  <c r="M177" i="23" s="1" a="1"/>
  <c r="M177" i="23" s="1"/>
  <c r="M178" i="23" s="1" a="1"/>
  <c r="M178" i="23" s="1"/>
  <c r="M179" i="23" s="1" a="1"/>
  <c r="M179" i="23" s="1"/>
  <c r="M180" i="23" s="1" a="1"/>
  <c r="M180" i="23" s="1"/>
  <c r="M181" i="23" s="1" a="1"/>
  <c r="M181" i="23" s="1"/>
  <c r="M182" i="23" s="1" a="1"/>
  <c r="M182" i="23" s="1"/>
  <c r="M183" i="23" s="1" a="1"/>
  <c r="M183" i="23" s="1"/>
  <c r="M184" i="23" s="1" a="1"/>
  <c r="M184" i="23" s="1"/>
  <c r="M185" i="23" s="1" a="1"/>
  <c r="M185" i="23" s="1"/>
  <c r="M186" i="23" s="1" a="1"/>
  <c r="M186" i="23" s="1"/>
  <c r="M187" i="23" s="1" a="1"/>
  <c r="M187" i="23" s="1"/>
  <c r="M188" i="23" s="1" a="1"/>
  <c r="M188" i="23" s="1"/>
  <c r="M189" i="23" s="1" a="1"/>
  <c r="M189" i="23" s="1"/>
  <c r="M190" i="23" s="1" a="1"/>
  <c r="M190" i="23" s="1"/>
  <c r="M191" i="23" s="1" a="1"/>
  <c r="M191" i="23" s="1"/>
  <c r="M192" i="23" s="1" a="1"/>
  <c r="M192" i="23" s="1"/>
  <c r="M193" i="23" s="1" a="1"/>
  <c r="M193" i="23" s="1"/>
  <c r="M194" i="23" s="1" a="1"/>
  <c r="M194" i="23" s="1"/>
  <c r="M195" i="23" s="1" a="1"/>
  <c r="M195" i="23" s="1"/>
  <c r="M196" i="23" s="1" a="1"/>
  <c r="M196" i="23" s="1"/>
  <c r="M197" i="23" s="1" a="1"/>
  <c r="M197" i="23" s="1"/>
  <c r="M198" i="23" s="1" a="1"/>
  <c r="M198" i="23" s="1"/>
  <c r="M199" i="23" s="1" a="1"/>
  <c r="M199" i="23" s="1"/>
  <c r="M200" i="23" s="1" a="1"/>
  <c r="M200" i="23" s="1"/>
  <c r="M201" i="23" s="1" a="1"/>
  <c r="M201" i="23" s="1"/>
  <c r="M202" i="23" s="1" a="1"/>
  <c r="M202" i="23" s="1"/>
  <c r="M203" i="23" s="1" a="1"/>
  <c r="M203" i="23" s="1"/>
  <c r="M204" i="23" s="1" a="1"/>
  <c r="M204" i="23" s="1"/>
  <c r="M205" i="23" s="1" a="1"/>
  <c r="M205" i="23" s="1"/>
  <c r="M206" i="23" s="1" a="1"/>
  <c r="M206" i="23" s="1"/>
  <c r="M207" i="23" s="1" a="1"/>
  <c r="M207" i="23" s="1"/>
  <c r="M208" i="23" s="1" a="1"/>
  <c r="M208" i="23" s="1"/>
  <c r="M209" i="23" s="1" a="1"/>
  <c r="M209" i="23" s="1"/>
  <c r="M210" i="23" s="1" a="1"/>
  <c r="M210" i="23" s="1"/>
  <c r="M211" i="23" s="1" a="1"/>
  <c r="M211" i="23" s="1"/>
  <c r="M212" i="23" s="1" a="1"/>
  <c r="M212" i="23" s="1"/>
  <c r="M213" i="23" s="1" a="1"/>
  <c r="M213" i="23" s="1"/>
  <c r="M214" i="23" s="1" a="1"/>
  <c r="M214" i="23" s="1"/>
  <c r="M215" i="23" s="1" a="1"/>
  <c r="M215" i="23" s="1"/>
  <c r="M216" i="23" s="1" a="1"/>
  <c r="M216" i="23" s="1"/>
  <c r="M217" i="23" s="1" a="1"/>
  <c r="M217" i="23" s="1"/>
  <c r="M218" i="23" s="1" a="1"/>
  <c r="M218" i="23" s="1"/>
  <c r="M219" i="23" s="1" a="1"/>
  <c r="M219" i="23" s="1"/>
  <c r="M220" i="23" s="1" a="1"/>
  <c r="M220" i="23" s="1"/>
  <c r="M221" i="23" s="1" a="1"/>
  <c r="M221" i="23" s="1"/>
  <c r="M222" i="23" s="1" a="1"/>
  <c r="M222" i="23" s="1"/>
  <c r="M223" i="23" s="1" a="1"/>
  <c r="M223" i="23" s="1"/>
  <c r="M224" i="23" s="1" a="1"/>
  <c r="M224" i="23" s="1"/>
  <c r="M225" i="23" s="1" a="1"/>
  <c r="M225" i="23" s="1"/>
  <c r="M226" i="23" s="1" a="1"/>
  <c r="M226" i="23" s="1"/>
  <c r="M227" i="23" s="1" a="1"/>
  <c r="M227" i="23" s="1"/>
  <c r="M228" i="23" s="1" a="1"/>
  <c r="M228" i="23" s="1"/>
  <c r="M229" i="23" s="1" a="1"/>
  <c r="M229" i="23" s="1"/>
  <c r="M230" i="23" s="1" a="1"/>
  <c r="M230" i="23" s="1"/>
  <c r="M231" i="23" s="1" a="1"/>
  <c r="M231" i="23" s="1"/>
  <c r="M232" i="23" s="1" a="1"/>
  <c r="M232" i="23" s="1"/>
  <c r="M233" i="23" s="1" a="1"/>
  <c r="M233" i="23" s="1"/>
  <c r="M234" i="23" s="1" a="1"/>
  <c r="M234" i="23" s="1"/>
  <c r="M235" i="23" s="1" a="1"/>
  <c r="M235" i="23" s="1"/>
  <c r="M236" i="23" s="1" a="1"/>
  <c r="M236" i="23" s="1"/>
  <c r="M237" i="23" s="1" a="1"/>
  <c r="M237" i="23" s="1"/>
  <c r="M238" i="23" s="1" a="1"/>
  <c r="M238" i="23" s="1"/>
  <c r="M239" i="23" s="1" a="1"/>
  <c r="M239" i="23" s="1"/>
  <c r="M240" i="23" s="1" a="1"/>
  <c r="M240" i="23" s="1"/>
  <c r="M241" i="23" s="1" a="1"/>
  <c r="M241" i="23" s="1"/>
  <c r="M242" i="23" s="1" a="1"/>
  <c r="M242" i="23" s="1"/>
  <c r="M243" i="23" s="1" a="1"/>
  <c r="M243" i="23" s="1"/>
  <c r="M244" i="23" s="1" a="1"/>
  <c r="M244" i="23" s="1"/>
  <c r="M245" i="23" s="1" a="1"/>
  <c r="M245" i="23" s="1"/>
  <c r="M246" i="23" s="1" a="1"/>
  <c r="M246" i="23" s="1"/>
  <c r="M247" i="23" s="1" a="1"/>
  <c r="M247" i="23" s="1"/>
  <c r="M248" i="23" s="1" a="1"/>
  <c r="M248" i="23" s="1"/>
  <c r="M249" i="23" s="1" a="1"/>
  <c r="M249" i="23" s="1"/>
  <c r="M250" i="23" s="1" a="1"/>
  <c r="M250" i="23" s="1"/>
  <c r="M251" i="23" s="1" a="1"/>
  <c r="M251" i="23" s="1"/>
  <c r="M252" i="23" s="1" a="1"/>
  <c r="M252" i="23" s="1"/>
  <c r="M253" i="23" s="1" a="1"/>
  <c r="M253" i="23" s="1"/>
  <c r="M254" i="23" s="1" a="1"/>
  <c r="M254" i="23" s="1"/>
  <c r="M255" i="23" s="1" a="1"/>
  <c r="M255" i="23" s="1"/>
  <c r="M256" i="23" s="1" a="1"/>
  <c r="M256" i="23" s="1"/>
  <c r="M257" i="23" s="1" a="1"/>
  <c r="M257" i="23" s="1"/>
  <c r="M258" i="23" s="1" a="1"/>
  <c r="M258" i="23" s="1"/>
  <c r="M259" i="23" s="1" a="1"/>
  <c r="M259" i="23" s="1"/>
  <c r="M260" i="23" s="1" a="1"/>
  <c r="M260" i="23" s="1"/>
  <c r="M261" i="23" s="1" a="1"/>
  <c r="M261" i="23" s="1"/>
  <c r="M262" i="23" s="1" a="1"/>
  <c r="M262" i="23" s="1"/>
  <c r="M263" i="23" s="1" a="1"/>
  <c r="M263" i="23" s="1"/>
  <c r="M264" i="23" s="1" a="1"/>
  <c r="M264" i="23" s="1"/>
  <c r="M265" i="23" s="1" a="1"/>
  <c r="M265" i="23" s="1"/>
  <c r="M266" i="23" s="1" a="1"/>
  <c r="M266" i="23" s="1"/>
  <c r="M267" i="23" s="1" a="1"/>
  <c r="M267" i="23" s="1"/>
  <c r="M268" i="23" s="1" a="1"/>
  <c r="M268" i="23" s="1"/>
  <c r="M269" i="23" s="1" a="1"/>
  <c r="M269" i="23" s="1"/>
  <c r="M270" i="23" s="1" a="1"/>
  <c r="M270" i="23" s="1"/>
  <c r="M3" i="23" a="1"/>
  <c r="M3" i="23" s="1"/>
  <c r="I4" i="23"/>
  <c r="J4" i="23"/>
  <c r="I5" i="23"/>
  <c r="J5" i="23"/>
  <c r="I6" i="23"/>
  <c r="J6" i="23"/>
  <c r="I7" i="23"/>
  <c r="J7" i="23"/>
  <c r="I8" i="23"/>
  <c r="J8" i="23"/>
  <c r="I9" i="23"/>
  <c r="J9" i="23"/>
  <c r="I10" i="23"/>
  <c r="J10" i="23"/>
  <c r="I11" i="23"/>
  <c r="J11" i="23"/>
  <c r="I12" i="23"/>
  <c r="J12" i="23"/>
  <c r="I13" i="23"/>
  <c r="J13" i="23"/>
  <c r="I14" i="23"/>
  <c r="J14" i="23"/>
  <c r="I15" i="23"/>
  <c r="J15" i="23"/>
  <c r="I16" i="23"/>
  <c r="J16" i="23"/>
  <c r="I17" i="23"/>
  <c r="J17" i="23"/>
  <c r="I18" i="23"/>
  <c r="J18" i="23"/>
  <c r="I19" i="23"/>
  <c r="J19" i="23"/>
  <c r="I20" i="23"/>
  <c r="J20" i="23"/>
  <c r="I21" i="23"/>
  <c r="J21" i="23"/>
  <c r="I22" i="23"/>
  <c r="J22" i="23"/>
  <c r="I23" i="23"/>
  <c r="J23" i="23"/>
  <c r="I24" i="23"/>
  <c r="J24" i="23"/>
  <c r="I25" i="23"/>
  <c r="J25" i="23"/>
  <c r="I26" i="23"/>
  <c r="J26" i="23"/>
  <c r="I27" i="23"/>
  <c r="J27" i="23"/>
  <c r="I28" i="23"/>
  <c r="J28" i="23"/>
  <c r="I29" i="23"/>
  <c r="J29" i="23"/>
  <c r="I30" i="23"/>
  <c r="J30" i="23"/>
  <c r="I31" i="23"/>
  <c r="J31" i="23"/>
  <c r="I32" i="23"/>
  <c r="J32" i="23"/>
  <c r="I33" i="23"/>
  <c r="J33" i="23"/>
  <c r="I34" i="23"/>
  <c r="J34" i="23"/>
  <c r="I35" i="23"/>
  <c r="J35" i="23"/>
  <c r="I36" i="23"/>
  <c r="J36" i="23"/>
  <c r="I37" i="23"/>
  <c r="J37" i="23"/>
  <c r="I38" i="23"/>
  <c r="J38" i="23"/>
  <c r="I39" i="23"/>
  <c r="J39" i="23"/>
  <c r="I40" i="23"/>
  <c r="J40" i="23"/>
  <c r="I41" i="23"/>
  <c r="J41" i="23"/>
  <c r="I42" i="23"/>
  <c r="J42" i="23"/>
  <c r="I43" i="23"/>
  <c r="J43" i="23"/>
  <c r="I44" i="23"/>
  <c r="J44" i="23"/>
  <c r="I45" i="23"/>
  <c r="J45" i="23"/>
  <c r="I46" i="23"/>
  <c r="J46" i="23"/>
  <c r="I47" i="23"/>
  <c r="J47" i="23"/>
  <c r="I48" i="23"/>
  <c r="J48" i="23"/>
  <c r="I49" i="23"/>
  <c r="J49" i="23"/>
  <c r="I50" i="23"/>
  <c r="J50" i="23"/>
  <c r="I51" i="23"/>
  <c r="J51" i="23"/>
  <c r="I52" i="23"/>
  <c r="J52" i="23"/>
  <c r="I53" i="23"/>
  <c r="J53" i="23"/>
  <c r="I54" i="23"/>
  <c r="J54" i="23"/>
  <c r="I55" i="23"/>
  <c r="J55" i="23"/>
  <c r="I56" i="23"/>
  <c r="J56" i="23"/>
  <c r="I57" i="23"/>
  <c r="J57" i="23"/>
  <c r="I58" i="23"/>
  <c r="J58" i="23"/>
  <c r="I59" i="23"/>
  <c r="J59" i="23"/>
  <c r="I60" i="23"/>
  <c r="J60" i="23"/>
  <c r="I61" i="23"/>
  <c r="J61" i="23"/>
  <c r="I62" i="23"/>
  <c r="J62" i="23"/>
  <c r="I63" i="23"/>
  <c r="J63" i="23"/>
  <c r="I64" i="23"/>
  <c r="J64" i="23"/>
  <c r="I65" i="23"/>
  <c r="J65" i="23"/>
  <c r="I66" i="23"/>
  <c r="J66" i="23"/>
  <c r="I67" i="23"/>
  <c r="J67" i="23"/>
  <c r="I68" i="23"/>
  <c r="J68" i="23"/>
  <c r="I69" i="23"/>
  <c r="J69" i="23"/>
  <c r="I70" i="23"/>
  <c r="J70" i="23"/>
  <c r="I71" i="23"/>
  <c r="J71" i="23"/>
  <c r="I72" i="23"/>
  <c r="J72" i="23"/>
  <c r="I73" i="23"/>
  <c r="J73" i="23"/>
  <c r="I74" i="23"/>
  <c r="J74" i="23"/>
  <c r="I75" i="23"/>
  <c r="J75" i="23"/>
  <c r="I76" i="23"/>
  <c r="J76" i="23"/>
  <c r="I77" i="23"/>
  <c r="J77" i="23"/>
  <c r="I78" i="23"/>
  <c r="J78" i="23"/>
  <c r="I79" i="23"/>
  <c r="J79" i="23"/>
  <c r="I80" i="23"/>
  <c r="J80" i="23"/>
  <c r="I81" i="23"/>
  <c r="J81" i="23"/>
  <c r="I82" i="23"/>
  <c r="J82" i="23"/>
  <c r="I83" i="23"/>
  <c r="J83" i="23"/>
  <c r="I84" i="23"/>
  <c r="J84" i="23"/>
  <c r="I85" i="23"/>
  <c r="J85" i="23"/>
  <c r="I86" i="23"/>
  <c r="J86" i="23"/>
  <c r="I87" i="23"/>
  <c r="J87" i="23"/>
  <c r="I88" i="23"/>
  <c r="J88" i="23"/>
  <c r="I89" i="23"/>
  <c r="J89" i="23"/>
  <c r="I90" i="23"/>
  <c r="J90" i="23"/>
  <c r="I91" i="23"/>
  <c r="J91" i="23"/>
  <c r="I92" i="23"/>
  <c r="J92" i="23"/>
  <c r="I93" i="23"/>
  <c r="J93" i="23"/>
  <c r="I94" i="23"/>
  <c r="J94" i="23"/>
  <c r="I95" i="23"/>
  <c r="J95" i="23"/>
  <c r="I96" i="23"/>
  <c r="J96" i="23"/>
  <c r="I97" i="23"/>
  <c r="J97" i="23"/>
  <c r="I98" i="23"/>
  <c r="J98" i="23"/>
  <c r="I99" i="23"/>
  <c r="J99" i="23"/>
  <c r="I100" i="23"/>
  <c r="J100" i="23"/>
  <c r="I101" i="23"/>
  <c r="J101" i="23"/>
  <c r="I102" i="23"/>
  <c r="J102" i="23"/>
  <c r="I103" i="23"/>
  <c r="J103" i="23"/>
  <c r="I104" i="23"/>
  <c r="J104" i="23"/>
  <c r="I105" i="23"/>
  <c r="J105" i="23"/>
  <c r="I106" i="23"/>
  <c r="J106" i="23"/>
  <c r="I107" i="23"/>
  <c r="J107" i="23"/>
  <c r="I108" i="23"/>
  <c r="J108" i="23"/>
  <c r="I109" i="23"/>
  <c r="J109" i="23"/>
  <c r="I110" i="23"/>
  <c r="J110" i="23"/>
  <c r="I111" i="23"/>
  <c r="J111" i="23"/>
  <c r="I112" i="23"/>
  <c r="J112" i="23"/>
  <c r="I113" i="23"/>
  <c r="J113" i="23"/>
  <c r="I114" i="23"/>
  <c r="J114" i="23"/>
  <c r="I115" i="23"/>
  <c r="J115" i="23"/>
  <c r="I116" i="23"/>
  <c r="J116" i="23"/>
  <c r="I117" i="23"/>
  <c r="J117" i="23"/>
  <c r="I118" i="23"/>
  <c r="J118" i="23"/>
  <c r="I119" i="23"/>
  <c r="J119" i="23"/>
  <c r="I120" i="23"/>
  <c r="J120" i="23"/>
  <c r="I121" i="23"/>
  <c r="J121" i="23"/>
  <c r="I122" i="23"/>
  <c r="J122" i="23"/>
  <c r="I123" i="23"/>
  <c r="J123" i="23"/>
  <c r="I124" i="23"/>
  <c r="J124" i="23"/>
  <c r="I125" i="23"/>
  <c r="J125" i="23"/>
  <c r="I126" i="23"/>
  <c r="J126" i="23"/>
  <c r="I127" i="23"/>
  <c r="J127" i="23"/>
  <c r="I128" i="23"/>
  <c r="J128" i="23"/>
  <c r="I129" i="23"/>
  <c r="J129" i="23"/>
  <c r="I130" i="23"/>
  <c r="J130" i="23"/>
  <c r="I131" i="23"/>
  <c r="J131" i="23"/>
  <c r="I132" i="23"/>
  <c r="J132" i="23"/>
  <c r="I133" i="23"/>
  <c r="J133" i="23"/>
  <c r="I134" i="23"/>
  <c r="J134" i="23"/>
  <c r="I135" i="23"/>
  <c r="J135" i="23"/>
  <c r="I136" i="23"/>
  <c r="J136" i="23"/>
  <c r="I137" i="23"/>
  <c r="J137" i="23"/>
  <c r="I138" i="23"/>
  <c r="J138" i="23"/>
  <c r="I139" i="23"/>
  <c r="J139" i="23"/>
  <c r="I140" i="23"/>
  <c r="J140" i="23"/>
  <c r="I141" i="23"/>
  <c r="J141" i="23"/>
  <c r="I142" i="23"/>
  <c r="J142" i="23"/>
  <c r="I143" i="23"/>
  <c r="J143" i="23"/>
  <c r="I144" i="23"/>
  <c r="J144" i="23"/>
  <c r="I145" i="23"/>
  <c r="J145" i="23"/>
  <c r="I146" i="23"/>
  <c r="J146" i="23"/>
  <c r="I147" i="23"/>
  <c r="J147" i="23"/>
  <c r="I148" i="23"/>
  <c r="J148" i="23"/>
  <c r="I149" i="23"/>
  <c r="J149" i="23"/>
  <c r="I150" i="23"/>
  <c r="J150" i="23"/>
  <c r="I151" i="23"/>
  <c r="J151" i="23"/>
  <c r="I152" i="23"/>
  <c r="J152" i="23"/>
  <c r="I153" i="23"/>
  <c r="J153" i="23"/>
  <c r="I154" i="23"/>
  <c r="J154" i="23"/>
  <c r="I155" i="23"/>
  <c r="J155" i="23"/>
  <c r="I156" i="23"/>
  <c r="J156" i="23"/>
  <c r="I157" i="23"/>
  <c r="J157" i="23"/>
  <c r="I158" i="23"/>
  <c r="J158" i="23"/>
  <c r="I159" i="23"/>
  <c r="J159" i="23"/>
  <c r="I160" i="23"/>
  <c r="J160" i="23"/>
  <c r="I161" i="23"/>
  <c r="J161" i="23"/>
  <c r="I162" i="23"/>
  <c r="J162" i="23"/>
  <c r="I163" i="23"/>
  <c r="J163" i="23"/>
  <c r="I164" i="23"/>
  <c r="J164" i="23"/>
  <c r="I165" i="23"/>
  <c r="J165" i="23"/>
  <c r="I166" i="23"/>
  <c r="J166" i="23"/>
  <c r="I167" i="23"/>
  <c r="J167" i="23"/>
  <c r="I168" i="23"/>
  <c r="J168" i="23"/>
  <c r="I169" i="23"/>
  <c r="J169" i="23"/>
  <c r="I170" i="23"/>
  <c r="J170" i="23"/>
  <c r="I171" i="23"/>
  <c r="J171" i="23"/>
  <c r="I172" i="23"/>
  <c r="J172" i="23"/>
  <c r="I173" i="23"/>
  <c r="J173" i="23"/>
  <c r="I174" i="23"/>
  <c r="J174" i="23"/>
  <c r="I175" i="23"/>
  <c r="J175" i="23"/>
  <c r="I176" i="23"/>
  <c r="J176" i="23"/>
  <c r="I177" i="23"/>
  <c r="J177" i="23"/>
  <c r="I178" i="23"/>
  <c r="J178" i="23"/>
  <c r="I179" i="23"/>
  <c r="J179" i="23"/>
  <c r="I180" i="23"/>
  <c r="J180" i="23"/>
  <c r="I181" i="23"/>
  <c r="J181" i="23"/>
  <c r="I182" i="23"/>
  <c r="J182" i="23"/>
  <c r="I183" i="23"/>
  <c r="J183" i="23"/>
  <c r="I184" i="23"/>
  <c r="J184" i="23"/>
  <c r="I185" i="23"/>
  <c r="J185" i="23"/>
  <c r="I186" i="23"/>
  <c r="J186" i="23"/>
  <c r="I187" i="23"/>
  <c r="J187" i="23"/>
  <c r="I188" i="23"/>
  <c r="J188" i="23"/>
  <c r="I189" i="23"/>
  <c r="J189" i="23"/>
  <c r="I190" i="23"/>
  <c r="J190" i="23"/>
  <c r="I191" i="23"/>
  <c r="J191" i="23"/>
  <c r="I192" i="23"/>
  <c r="J192" i="23"/>
  <c r="I193" i="23"/>
  <c r="J193" i="23"/>
  <c r="I194" i="23"/>
  <c r="J194" i="23"/>
  <c r="I195" i="23"/>
  <c r="J195" i="23"/>
  <c r="I196" i="23"/>
  <c r="J196" i="23"/>
  <c r="I197" i="23"/>
  <c r="J197" i="23"/>
  <c r="I198" i="23"/>
  <c r="J198" i="23"/>
  <c r="I199" i="23"/>
  <c r="J199" i="23"/>
  <c r="I200" i="23"/>
  <c r="J200" i="23"/>
  <c r="I201" i="23"/>
  <c r="J201" i="23"/>
  <c r="I202" i="23"/>
  <c r="J202" i="23"/>
  <c r="I203" i="23"/>
  <c r="J203" i="23"/>
  <c r="I204" i="23"/>
  <c r="J204" i="23"/>
  <c r="I205" i="23"/>
  <c r="J205" i="23"/>
  <c r="I206" i="23"/>
  <c r="J206" i="23"/>
  <c r="I207" i="23"/>
  <c r="J207" i="23"/>
  <c r="I208" i="23"/>
  <c r="J208" i="23"/>
  <c r="I209" i="23"/>
  <c r="J209" i="23"/>
  <c r="I210" i="23"/>
  <c r="J210" i="23"/>
  <c r="I211" i="23"/>
  <c r="J211" i="23"/>
  <c r="I212" i="23"/>
  <c r="J212" i="23"/>
  <c r="I213" i="23"/>
  <c r="J213" i="23"/>
  <c r="I214" i="23"/>
  <c r="J214" i="23"/>
  <c r="I215" i="23"/>
  <c r="J215" i="23"/>
  <c r="I216" i="23"/>
  <c r="J216" i="23"/>
  <c r="I217" i="23"/>
  <c r="J217" i="23"/>
  <c r="I218" i="23"/>
  <c r="J218" i="23"/>
  <c r="I219" i="23"/>
  <c r="J219" i="23"/>
  <c r="I220" i="23"/>
  <c r="J220" i="23"/>
  <c r="I221" i="23"/>
  <c r="J221" i="23"/>
  <c r="I222" i="23"/>
  <c r="J222" i="23"/>
  <c r="I223" i="23"/>
  <c r="J223" i="23"/>
  <c r="I224" i="23"/>
  <c r="J224" i="23"/>
  <c r="I225" i="23"/>
  <c r="J225" i="23"/>
  <c r="I226" i="23"/>
  <c r="J226" i="23"/>
  <c r="I227" i="23"/>
  <c r="J227" i="23"/>
  <c r="I228" i="23"/>
  <c r="J228" i="23"/>
  <c r="I229" i="23"/>
  <c r="J229" i="23"/>
  <c r="I230" i="23"/>
  <c r="J230" i="23"/>
  <c r="I231" i="23"/>
  <c r="J231" i="23"/>
  <c r="I232" i="23"/>
  <c r="J232" i="23"/>
  <c r="I233" i="23"/>
  <c r="J233" i="23"/>
  <c r="I234" i="23"/>
  <c r="J234" i="23"/>
  <c r="I235" i="23"/>
  <c r="J235" i="23"/>
  <c r="I236" i="23"/>
  <c r="J236" i="23"/>
  <c r="I237" i="23"/>
  <c r="J237" i="23"/>
  <c r="I238" i="23"/>
  <c r="J238" i="23"/>
  <c r="I239" i="23"/>
  <c r="J239" i="23"/>
  <c r="I240" i="23"/>
  <c r="J240" i="23"/>
  <c r="I241" i="23"/>
  <c r="J241" i="23"/>
  <c r="I242" i="23"/>
  <c r="J242" i="23"/>
  <c r="I243" i="23"/>
  <c r="J243" i="23"/>
  <c r="I244" i="23"/>
  <c r="J244" i="23"/>
  <c r="I245" i="23"/>
  <c r="J245" i="23"/>
  <c r="I246" i="23"/>
  <c r="J246" i="23"/>
  <c r="I247" i="23"/>
  <c r="J247" i="23"/>
  <c r="I248" i="23"/>
  <c r="J248" i="23"/>
  <c r="I249" i="23"/>
  <c r="J249" i="23"/>
  <c r="I250" i="23"/>
  <c r="J250" i="23"/>
  <c r="I251" i="23"/>
  <c r="J251" i="23"/>
  <c r="I252" i="23"/>
  <c r="J252" i="23"/>
  <c r="I253" i="23"/>
  <c r="J253" i="23"/>
  <c r="I254" i="23"/>
  <c r="J254" i="23"/>
  <c r="I255" i="23"/>
  <c r="J255" i="23"/>
  <c r="I256" i="23"/>
  <c r="J256" i="23"/>
  <c r="I257" i="23"/>
  <c r="J257" i="23"/>
  <c r="I258" i="23"/>
  <c r="J258" i="23"/>
  <c r="I259" i="23"/>
  <c r="J259" i="23"/>
  <c r="I260" i="23"/>
  <c r="J260" i="23"/>
  <c r="I261" i="23"/>
  <c r="J261" i="23"/>
  <c r="I262" i="23"/>
  <c r="J262" i="23"/>
  <c r="I263" i="23"/>
  <c r="J263" i="23"/>
  <c r="I264" i="23"/>
  <c r="J264" i="23"/>
  <c r="I265" i="23"/>
  <c r="J265" i="23"/>
  <c r="I266" i="23"/>
  <c r="J266" i="23"/>
  <c r="I267" i="23"/>
  <c r="J267" i="23"/>
  <c r="I268" i="23"/>
  <c r="J268" i="23"/>
  <c r="I269" i="23"/>
  <c r="J269" i="23"/>
  <c r="I270" i="23"/>
  <c r="J270" i="23"/>
  <c r="I271" i="23"/>
  <c r="J271" i="23"/>
  <c r="J3" i="23"/>
  <c r="I3" i="23"/>
  <c r="F270" i="23"/>
  <c r="L270" i="23" s="1"/>
  <c r="D270" i="23"/>
  <c r="C270" i="23"/>
  <c r="F269" i="23"/>
  <c r="L269" i="23" s="1"/>
  <c r="D269" i="23"/>
  <c r="C269" i="23"/>
  <c r="F268" i="23"/>
  <c r="L268" i="23" s="1"/>
  <c r="D268" i="23"/>
  <c r="C268" i="23"/>
  <c r="F267" i="23"/>
  <c r="K267" i="23" s="1"/>
  <c r="D267" i="23"/>
  <c r="C267" i="23"/>
  <c r="F266" i="23"/>
  <c r="L266" i="23" s="1"/>
  <c r="D266" i="23"/>
  <c r="C266" i="23"/>
  <c r="F265" i="23"/>
  <c r="K265" i="23" s="1"/>
  <c r="D265" i="23"/>
  <c r="C265" i="23"/>
  <c r="F264" i="23"/>
  <c r="L264" i="23" s="1"/>
  <c r="D264" i="23"/>
  <c r="C264" i="23"/>
  <c r="F263" i="23"/>
  <c r="K263" i="23" s="1"/>
  <c r="D263" i="23"/>
  <c r="C263" i="23"/>
  <c r="T262" i="23"/>
  <c r="F262" i="23"/>
  <c r="L262" i="23" s="1"/>
  <c r="D262" i="23"/>
  <c r="C262" i="23"/>
  <c r="F261" i="23"/>
  <c r="L261" i="23" s="1"/>
  <c r="D261" i="23"/>
  <c r="C261" i="23"/>
  <c r="F260" i="23"/>
  <c r="L260" i="23" s="1"/>
  <c r="D260" i="23"/>
  <c r="C260" i="23"/>
  <c r="F259" i="23"/>
  <c r="L259" i="23" s="1"/>
  <c r="D259" i="23"/>
  <c r="C259" i="23"/>
  <c r="F258" i="23"/>
  <c r="L258" i="23" s="1"/>
  <c r="D258" i="23"/>
  <c r="C258" i="23"/>
  <c r="F257" i="23"/>
  <c r="L257" i="23" s="1"/>
  <c r="D257" i="23"/>
  <c r="C257" i="23"/>
  <c r="F256" i="23"/>
  <c r="K256" i="23" s="1"/>
  <c r="D256" i="23"/>
  <c r="C256" i="23"/>
  <c r="F255" i="23"/>
  <c r="K255" i="23" s="1"/>
  <c r="D255" i="23"/>
  <c r="C255" i="23"/>
  <c r="F254" i="23"/>
  <c r="K254" i="23" s="1"/>
  <c r="D254" i="23"/>
  <c r="C254" i="23"/>
  <c r="F253" i="23"/>
  <c r="L253" i="23" s="1"/>
  <c r="D253" i="23"/>
  <c r="C253" i="23"/>
  <c r="F252" i="23"/>
  <c r="L252" i="23" s="1"/>
  <c r="D252" i="23"/>
  <c r="C252" i="23"/>
  <c r="F251" i="23"/>
  <c r="L251" i="23" s="1"/>
  <c r="D251" i="23"/>
  <c r="C251" i="23"/>
  <c r="F250" i="23"/>
  <c r="L250" i="23" s="1"/>
  <c r="D250" i="23"/>
  <c r="C250" i="23"/>
  <c r="F249" i="23"/>
  <c r="L249" i="23" s="1"/>
  <c r="D249" i="23"/>
  <c r="C249" i="23"/>
  <c r="F248" i="23"/>
  <c r="L248" i="23" s="1"/>
  <c r="D248" i="23"/>
  <c r="C248" i="23"/>
  <c r="F247" i="23"/>
  <c r="L247" i="23" s="1"/>
  <c r="D247" i="23"/>
  <c r="C247" i="23"/>
  <c r="F246" i="23"/>
  <c r="K246" i="23" s="1"/>
  <c r="D246" i="23"/>
  <c r="C246" i="23"/>
  <c r="F245" i="23"/>
  <c r="L245" i="23" s="1"/>
  <c r="D245" i="23"/>
  <c r="C245" i="23"/>
  <c r="F244" i="23"/>
  <c r="K244" i="23" s="1"/>
  <c r="D244" i="23"/>
  <c r="C244" i="23"/>
  <c r="F243" i="23"/>
  <c r="K243" i="23" s="1"/>
  <c r="D243" i="23"/>
  <c r="C243" i="23"/>
  <c r="F242" i="23"/>
  <c r="K242" i="23" s="1"/>
  <c r="D242" i="23"/>
  <c r="C242" i="23"/>
  <c r="F241" i="23"/>
  <c r="L241" i="23" s="1"/>
  <c r="D241" i="23"/>
  <c r="C241" i="23"/>
  <c r="F240" i="23"/>
  <c r="L240" i="23" s="1"/>
  <c r="D240" i="23"/>
  <c r="C240" i="23"/>
  <c r="F239" i="23"/>
  <c r="L239" i="23" s="1"/>
  <c r="D239" i="23"/>
  <c r="C239" i="23"/>
  <c r="F238" i="23"/>
  <c r="L238" i="23" s="1"/>
  <c r="D238" i="23"/>
  <c r="C238" i="23"/>
  <c r="F237" i="23"/>
  <c r="L237" i="23" s="1"/>
  <c r="D237" i="23"/>
  <c r="C237" i="23"/>
  <c r="F236" i="23"/>
  <c r="L236" i="23" s="1"/>
  <c r="D236" i="23"/>
  <c r="C236" i="23"/>
  <c r="F235" i="23"/>
  <c r="L235" i="23" s="1"/>
  <c r="D235" i="23"/>
  <c r="C235" i="23"/>
  <c r="F234" i="23"/>
  <c r="K234" i="23" s="1"/>
  <c r="D234" i="23"/>
  <c r="C234" i="23"/>
  <c r="F233" i="23"/>
  <c r="L233" i="23" s="1"/>
  <c r="D233" i="23"/>
  <c r="C233" i="23"/>
  <c r="F232" i="23"/>
  <c r="K232" i="23" s="1"/>
  <c r="D232" i="23"/>
  <c r="C232" i="23"/>
  <c r="F231" i="23"/>
  <c r="K231" i="23" s="1"/>
  <c r="D231" i="23"/>
  <c r="C231" i="23"/>
  <c r="F230" i="23"/>
  <c r="K230" i="23" s="1"/>
  <c r="D230" i="23"/>
  <c r="C230" i="23"/>
  <c r="F229" i="23"/>
  <c r="L229" i="23" s="1"/>
  <c r="D229" i="23"/>
  <c r="C229" i="23"/>
  <c r="F228" i="23"/>
  <c r="L228" i="23" s="1"/>
  <c r="D228" i="23"/>
  <c r="C228" i="23"/>
  <c r="F227" i="23"/>
  <c r="L227" i="23" s="1"/>
  <c r="D227" i="23"/>
  <c r="C227" i="23"/>
  <c r="F226" i="23"/>
  <c r="L226" i="23" s="1"/>
  <c r="D226" i="23"/>
  <c r="C226" i="23"/>
  <c r="F225" i="23"/>
  <c r="L225" i="23" s="1"/>
  <c r="D225" i="23"/>
  <c r="C225" i="23"/>
  <c r="F224" i="23"/>
  <c r="L224" i="23" s="1"/>
  <c r="D224" i="23"/>
  <c r="C224" i="23"/>
  <c r="F223" i="23"/>
  <c r="L223" i="23" s="1"/>
  <c r="D223" i="23"/>
  <c r="C223" i="23"/>
  <c r="F222" i="23"/>
  <c r="K222" i="23" s="1"/>
  <c r="D222" i="23"/>
  <c r="C222" i="23"/>
  <c r="F221" i="23"/>
  <c r="K221" i="23" s="1"/>
  <c r="D221" i="23"/>
  <c r="C221" i="23"/>
  <c r="F220" i="23"/>
  <c r="K220" i="23" s="1"/>
  <c r="D220" i="23"/>
  <c r="C220" i="23"/>
  <c r="F219" i="23"/>
  <c r="K219" i="23" s="1"/>
  <c r="D219" i="23"/>
  <c r="C219" i="23"/>
  <c r="F218" i="23"/>
  <c r="K218" i="23" s="1"/>
  <c r="D218" i="23"/>
  <c r="C218" i="23"/>
  <c r="F217" i="23"/>
  <c r="L217" i="23" s="1"/>
  <c r="D217" i="23"/>
  <c r="C217" i="23"/>
  <c r="F216" i="23"/>
  <c r="L216" i="23" s="1"/>
  <c r="D216" i="23"/>
  <c r="C216" i="23"/>
  <c r="F215" i="23"/>
  <c r="L215" i="23" s="1"/>
  <c r="D215" i="23"/>
  <c r="C215" i="23"/>
  <c r="F214" i="23"/>
  <c r="L214" i="23" s="1"/>
  <c r="D214" i="23"/>
  <c r="C214" i="23"/>
  <c r="F213" i="23"/>
  <c r="K213" i="23" s="1"/>
  <c r="D213" i="23"/>
  <c r="C213" i="23"/>
  <c r="F212" i="23"/>
  <c r="L212" i="23" s="1"/>
  <c r="D212" i="23"/>
  <c r="C212" i="23"/>
  <c r="F211" i="23"/>
  <c r="L211" i="23" s="1"/>
  <c r="D211" i="23"/>
  <c r="C211" i="23"/>
  <c r="F210" i="23"/>
  <c r="K210" i="23" s="1"/>
  <c r="D210" i="23"/>
  <c r="C210" i="23"/>
  <c r="F209" i="23"/>
  <c r="K209" i="23" s="1"/>
  <c r="D209" i="23"/>
  <c r="C209" i="23"/>
  <c r="F208" i="23"/>
  <c r="K208" i="23" s="1"/>
  <c r="D208" i="23"/>
  <c r="C208" i="23"/>
  <c r="F207" i="23"/>
  <c r="K207" i="23" s="1"/>
  <c r="D207" i="23"/>
  <c r="C207" i="23"/>
  <c r="F206" i="23"/>
  <c r="K206" i="23" s="1"/>
  <c r="D206" i="23"/>
  <c r="C206" i="23"/>
  <c r="F205" i="23"/>
  <c r="L205" i="23" s="1"/>
  <c r="D205" i="23"/>
  <c r="C205" i="23"/>
  <c r="F204" i="23"/>
  <c r="L204" i="23" s="1"/>
  <c r="D204" i="23"/>
  <c r="C204" i="23"/>
  <c r="F203" i="23"/>
  <c r="L203" i="23" s="1"/>
  <c r="D203" i="23"/>
  <c r="C203" i="23"/>
  <c r="F202" i="23"/>
  <c r="L202" i="23" s="1"/>
  <c r="D202" i="23"/>
  <c r="C202" i="23"/>
  <c r="F201" i="23"/>
  <c r="L201" i="23" s="1"/>
  <c r="D201" i="23"/>
  <c r="C201" i="23"/>
  <c r="F200" i="23"/>
  <c r="L200" i="23" s="1"/>
  <c r="D200" i="23"/>
  <c r="C200" i="23"/>
  <c r="F199" i="23"/>
  <c r="L199" i="23" s="1"/>
  <c r="D199" i="23"/>
  <c r="C199" i="23"/>
  <c r="F198" i="23"/>
  <c r="K198" i="23" s="1"/>
  <c r="D198" i="23"/>
  <c r="C198" i="23"/>
  <c r="F197" i="23"/>
  <c r="K197" i="23" s="1"/>
  <c r="D197" i="23"/>
  <c r="C197" i="23"/>
  <c r="F196" i="23"/>
  <c r="K196" i="23" s="1"/>
  <c r="D196" i="23"/>
  <c r="C196" i="23"/>
  <c r="F195" i="23"/>
  <c r="K195" i="23" s="1"/>
  <c r="D195" i="23"/>
  <c r="C195" i="23"/>
  <c r="F194" i="23"/>
  <c r="K194" i="23" s="1"/>
  <c r="D194" i="23"/>
  <c r="C194" i="23"/>
  <c r="F193" i="23"/>
  <c r="L193" i="23" s="1"/>
  <c r="D193" i="23"/>
  <c r="C193" i="23"/>
  <c r="F192" i="23"/>
  <c r="L192" i="23" s="1"/>
  <c r="D192" i="23"/>
  <c r="C192" i="23"/>
  <c r="F191" i="23"/>
  <c r="L191" i="23" s="1"/>
  <c r="D191" i="23"/>
  <c r="C191" i="23"/>
  <c r="K190" i="23"/>
  <c r="F190" i="23"/>
  <c r="L190" i="23" s="1"/>
  <c r="D190" i="23"/>
  <c r="C190" i="23"/>
  <c r="F189" i="23"/>
  <c r="L189" i="23" s="1"/>
  <c r="D189" i="23"/>
  <c r="C189" i="23"/>
  <c r="F188" i="23"/>
  <c r="L188" i="23" s="1"/>
  <c r="D188" i="23"/>
  <c r="C188" i="23"/>
  <c r="F187" i="23"/>
  <c r="L187" i="23" s="1"/>
  <c r="D187" i="23"/>
  <c r="C187" i="23"/>
  <c r="F186" i="23"/>
  <c r="K186" i="23" s="1"/>
  <c r="D186" i="23"/>
  <c r="C186" i="23"/>
  <c r="F185" i="23"/>
  <c r="K185" i="23" s="1"/>
  <c r="D185" i="23"/>
  <c r="C185" i="23"/>
  <c r="F184" i="23"/>
  <c r="K184" i="23" s="1"/>
  <c r="D184" i="23"/>
  <c r="C184" i="23"/>
  <c r="F183" i="23"/>
  <c r="K183" i="23" s="1"/>
  <c r="D183" i="23"/>
  <c r="C183" i="23"/>
  <c r="F182" i="23"/>
  <c r="K182" i="23" s="1"/>
  <c r="D182" i="23"/>
  <c r="C182" i="23"/>
  <c r="F181" i="23"/>
  <c r="L181" i="23" s="1"/>
  <c r="D181" i="23"/>
  <c r="C181" i="23"/>
  <c r="F180" i="23"/>
  <c r="L180" i="23" s="1"/>
  <c r="D180" i="23"/>
  <c r="C180" i="23"/>
  <c r="F179" i="23"/>
  <c r="L179" i="23" s="1"/>
  <c r="D179" i="23"/>
  <c r="C179" i="23"/>
  <c r="F178" i="23"/>
  <c r="L178" i="23" s="1"/>
  <c r="D178" i="23"/>
  <c r="C178" i="23"/>
  <c r="F177" i="23"/>
  <c r="L177" i="23" s="1"/>
  <c r="D177" i="23"/>
  <c r="C177" i="23"/>
  <c r="F176" i="23"/>
  <c r="L176" i="23" s="1"/>
  <c r="D176" i="23"/>
  <c r="C176" i="23"/>
  <c r="F175" i="23"/>
  <c r="L175" i="23" s="1"/>
  <c r="D175" i="23"/>
  <c r="C175" i="23"/>
  <c r="F174" i="23"/>
  <c r="L174" i="23" s="1"/>
  <c r="D174" i="23"/>
  <c r="C174" i="23"/>
  <c r="F173" i="23"/>
  <c r="L173" i="23" s="1"/>
  <c r="D173" i="23"/>
  <c r="C173" i="23"/>
  <c r="F172" i="23"/>
  <c r="K172" i="23" s="1"/>
  <c r="D172" i="23"/>
  <c r="C172" i="23"/>
  <c r="F171" i="23"/>
  <c r="K171" i="23" s="1"/>
  <c r="D171" i="23"/>
  <c r="C171" i="23"/>
  <c r="F170" i="23"/>
  <c r="K170" i="23" s="1"/>
  <c r="D170" i="23"/>
  <c r="C170" i="23"/>
  <c r="F169" i="23"/>
  <c r="L169" i="23" s="1"/>
  <c r="D169" i="23"/>
  <c r="C169" i="23"/>
  <c r="F168" i="23"/>
  <c r="L168" i="23" s="1"/>
  <c r="D168" i="23"/>
  <c r="C168" i="23"/>
  <c r="F167" i="23"/>
  <c r="L167" i="23" s="1"/>
  <c r="D167" i="23"/>
  <c r="C167" i="23"/>
  <c r="F166" i="23"/>
  <c r="L166" i="23" s="1"/>
  <c r="D166" i="23"/>
  <c r="C166" i="23"/>
  <c r="F165" i="23"/>
  <c r="L165" i="23" s="1"/>
  <c r="D165" i="23"/>
  <c r="C165" i="23"/>
  <c r="F164" i="23"/>
  <c r="L164" i="23" s="1"/>
  <c r="D164" i="23"/>
  <c r="C164" i="23"/>
  <c r="F163" i="23"/>
  <c r="L163" i="23" s="1"/>
  <c r="D163" i="23"/>
  <c r="C163" i="23"/>
  <c r="F162" i="23"/>
  <c r="L162" i="23" s="1"/>
  <c r="D162" i="23"/>
  <c r="C162" i="23"/>
  <c r="F161" i="23"/>
  <c r="L161" i="23" s="1"/>
  <c r="D161" i="23"/>
  <c r="C161" i="23"/>
  <c r="F160" i="23"/>
  <c r="K160" i="23" s="1"/>
  <c r="D160" i="23"/>
  <c r="C160" i="23"/>
  <c r="F159" i="23"/>
  <c r="K159" i="23" s="1"/>
  <c r="D159" i="23"/>
  <c r="C159" i="23"/>
  <c r="F158" i="23"/>
  <c r="K158" i="23" s="1"/>
  <c r="D158" i="23"/>
  <c r="C158" i="23"/>
  <c r="F157" i="23"/>
  <c r="L157" i="23" s="1"/>
  <c r="D157" i="23"/>
  <c r="C157" i="23"/>
  <c r="F156" i="23"/>
  <c r="L156" i="23" s="1"/>
  <c r="D156" i="23"/>
  <c r="C156" i="23"/>
  <c r="F155" i="23"/>
  <c r="L155" i="23" s="1"/>
  <c r="D155" i="23"/>
  <c r="C155" i="23"/>
  <c r="F154" i="23"/>
  <c r="L154" i="23" s="1"/>
  <c r="D154" i="23"/>
  <c r="C154" i="23"/>
  <c r="F153" i="23"/>
  <c r="L153" i="23" s="1"/>
  <c r="D153" i="23"/>
  <c r="C153" i="23"/>
  <c r="F152" i="23"/>
  <c r="L152" i="23" s="1"/>
  <c r="D152" i="23"/>
  <c r="C152" i="23"/>
  <c r="F151" i="23"/>
  <c r="L151" i="23" s="1"/>
  <c r="D151" i="23"/>
  <c r="C151" i="23"/>
  <c r="F150" i="23"/>
  <c r="L150" i="23" s="1"/>
  <c r="D150" i="23"/>
  <c r="C150" i="23"/>
  <c r="F149" i="23"/>
  <c r="L149" i="23" s="1"/>
  <c r="D149" i="23"/>
  <c r="C149" i="23"/>
  <c r="F148" i="23"/>
  <c r="K148" i="23" s="1"/>
  <c r="D148" i="23"/>
  <c r="C148" i="23"/>
  <c r="F147" i="23"/>
  <c r="K147" i="23" s="1"/>
  <c r="D147" i="23"/>
  <c r="C147" i="23"/>
  <c r="F146" i="23"/>
  <c r="K146" i="23" s="1"/>
  <c r="D146" i="23"/>
  <c r="C146" i="23"/>
  <c r="F145" i="23"/>
  <c r="L145" i="23" s="1"/>
  <c r="D145" i="23"/>
  <c r="C145" i="23"/>
  <c r="F144" i="23"/>
  <c r="L144" i="23" s="1"/>
  <c r="D144" i="23"/>
  <c r="C144" i="23"/>
  <c r="F143" i="23"/>
  <c r="L143" i="23" s="1"/>
  <c r="D143" i="23"/>
  <c r="C143" i="23"/>
  <c r="F142" i="23"/>
  <c r="L142" i="23" s="1"/>
  <c r="D142" i="23"/>
  <c r="C142" i="23"/>
  <c r="F141" i="23"/>
  <c r="L141" i="23" s="1"/>
  <c r="D141" i="23"/>
  <c r="C141" i="23"/>
  <c r="F140" i="23"/>
  <c r="L140" i="23" s="1"/>
  <c r="D140" i="23"/>
  <c r="C140" i="23"/>
  <c r="F139" i="23"/>
  <c r="L139" i="23" s="1"/>
  <c r="D139" i="23"/>
  <c r="C139" i="23"/>
  <c r="F138" i="23"/>
  <c r="K138" i="23" s="1"/>
  <c r="D138" i="23"/>
  <c r="C138" i="23"/>
  <c r="F137" i="23"/>
  <c r="L137" i="23" s="1"/>
  <c r="D137" i="23"/>
  <c r="C137" i="23"/>
  <c r="F136" i="23"/>
  <c r="K136" i="23" s="1"/>
  <c r="D136" i="23"/>
  <c r="C136" i="23"/>
  <c r="F135" i="23"/>
  <c r="K135" i="23" s="1"/>
  <c r="D135" i="23"/>
  <c r="C135" i="23"/>
  <c r="F134" i="23"/>
  <c r="L134" i="23" s="1"/>
  <c r="D134" i="23"/>
  <c r="C134" i="23"/>
  <c r="F133" i="23"/>
  <c r="L133" i="23" s="1"/>
  <c r="D133" i="23"/>
  <c r="C133" i="23"/>
  <c r="F132" i="23"/>
  <c r="K132" i="23" s="1"/>
  <c r="D132" i="23"/>
  <c r="C132" i="23"/>
  <c r="F131" i="23"/>
  <c r="L131" i="23" s="1"/>
  <c r="D131" i="23"/>
  <c r="C131" i="23"/>
  <c r="F130" i="23"/>
  <c r="L130" i="23" s="1"/>
  <c r="D130" i="23"/>
  <c r="C130" i="23"/>
  <c r="F129" i="23"/>
  <c r="L129" i="23" s="1"/>
  <c r="D129" i="23"/>
  <c r="C129" i="23"/>
  <c r="F128" i="23"/>
  <c r="L128" i="23" s="1"/>
  <c r="D128" i="23"/>
  <c r="C128" i="23"/>
  <c r="F127" i="23"/>
  <c r="L127" i="23" s="1"/>
  <c r="D127" i="23"/>
  <c r="C127" i="23"/>
  <c r="F126" i="23"/>
  <c r="L126" i="23" s="1"/>
  <c r="D126" i="23"/>
  <c r="C126" i="23"/>
  <c r="F125" i="23"/>
  <c r="L125" i="23" s="1"/>
  <c r="D125" i="23"/>
  <c r="C125" i="23"/>
  <c r="F124" i="23"/>
  <c r="L124" i="23" s="1"/>
  <c r="D124" i="23"/>
  <c r="C124" i="23"/>
  <c r="F123" i="23"/>
  <c r="L123" i="23" s="1"/>
  <c r="D123" i="23"/>
  <c r="C123" i="23"/>
  <c r="F122" i="23"/>
  <c r="K122" i="23" s="1"/>
  <c r="D122" i="23"/>
  <c r="C122" i="23"/>
  <c r="F121" i="23"/>
  <c r="L121" i="23" s="1"/>
  <c r="D121" i="23"/>
  <c r="C121" i="23"/>
  <c r="F120" i="23"/>
  <c r="L120" i="23" s="1"/>
  <c r="D120" i="23"/>
  <c r="C120" i="23"/>
  <c r="F119" i="23"/>
  <c r="L119" i="23" s="1"/>
  <c r="D119" i="23"/>
  <c r="C119" i="23"/>
  <c r="F118" i="23"/>
  <c r="L118" i="23" s="1"/>
  <c r="D118" i="23"/>
  <c r="C118" i="23"/>
  <c r="F117" i="23"/>
  <c r="L117" i="23" s="1"/>
  <c r="D117" i="23"/>
  <c r="C117" i="23"/>
  <c r="F116" i="23"/>
  <c r="L116" i="23" s="1"/>
  <c r="D116" i="23"/>
  <c r="C116" i="23"/>
  <c r="F115" i="23"/>
  <c r="L115" i="23" s="1"/>
  <c r="D115" i="23"/>
  <c r="C115" i="23"/>
  <c r="F114" i="23"/>
  <c r="L114" i="23" s="1"/>
  <c r="D114" i="23"/>
  <c r="C114" i="23"/>
  <c r="F113" i="23"/>
  <c r="K113" i="23" s="1"/>
  <c r="D113" i="23"/>
  <c r="C113" i="23"/>
  <c r="F112" i="23"/>
  <c r="K112" i="23" s="1"/>
  <c r="D112" i="23"/>
  <c r="C112" i="23"/>
  <c r="F111" i="23"/>
  <c r="L111" i="23" s="1"/>
  <c r="D111" i="23"/>
  <c r="C111" i="23"/>
  <c r="F110" i="23"/>
  <c r="L110" i="23" s="1"/>
  <c r="D110" i="23"/>
  <c r="C110" i="23"/>
  <c r="F109" i="23"/>
  <c r="L109" i="23" s="1"/>
  <c r="D109" i="23"/>
  <c r="C109" i="23"/>
  <c r="F108" i="23"/>
  <c r="L108" i="23" s="1"/>
  <c r="D108" i="23"/>
  <c r="C108" i="23"/>
  <c r="F107" i="23"/>
  <c r="L107" i="23" s="1"/>
  <c r="D107" i="23"/>
  <c r="C107" i="23"/>
  <c r="F106" i="23"/>
  <c r="K106" i="23" s="1"/>
  <c r="D106" i="23"/>
  <c r="C106" i="23"/>
  <c r="F105" i="23"/>
  <c r="K105" i="23" s="1"/>
  <c r="D105" i="23"/>
  <c r="C105" i="23"/>
  <c r="F104" i="23"/>
  <c r="L104" i="23" s="1"/>
  <c r="D104" i="23"/>
  <c r="C104" i="23"/>
  <c r="F103" i="23"/>
  <c r="K103" i="23" s="1"/>
  <c r="D103" i="23"/>
  <c r="C103" i="23"/>
  <c r="F102" i="23"/>
  <c r="L102" i="23" s="1"/>
  <c r="D102" i="23"/>
  <c r="C102" i="23"/>
  <c r="F101" i="23"/>
  <c r="K101" i="23" s="1"/>
  <c r="D101" i="23"/>
  <c r="C101" i="23"/>
  <c r="F100" i="23"/>
  <c r="L100" i="23" s="1"/>
  <c r="D100" i="23"/>
  <c r="C100" i="23"/>
  <c r="F99" i="23"/>
  <c r="L99" i="23" s="1"/>
  <c r="D99" i="23"/>
  <c r="C99" i="23"/>
  <c r="F98" i="23"/>
  <c r="L98" i="23" s="1"/>
  <c r="D98" i="23"/>
  <c r="C98" i="23"/>
  <c r="F97" i="23"/>
  <c r="L97" i="23" s="1"/>
  <c r="D97" i="23"/>
  <c r="C97" i="23"/>
  <c r="F96" i="23"/>
  <c r="K96" i="23" s="1"/>
  <c r="D96" i="23"/>
  <c r="C96" i="23"/>
  <c r="F95" i="23"/>
  <c r="K95" i="23" s="1"/>
  <c r="D95" i="23"/>
  <c r="C95" i="23"/>
  <c r="F94" i="23"/>
  <c r="K94" i="23" s="1"/>
  <c r="D94" i="23"/>
  <c r="C94" i="23"/>
  <c r="F93" i="23"/>
  <c r="L93" i="23" s="1"/>
  <c r="D93" i="23"/>
  <c r="C93" i="23"/>
  <c r="F92" i="23"/>
  <c r="L92" i="23" s="1"/>
  <c r="D92" i="23"/>
  <c r="C92" i="23"/>
  <c r="F91" i="23"/>
  <c r="L91" i="23" s="1"/>
  <c r="D91" i="23"/>
  <c r="C91" i="23"/>
  <c r="F90" i="23"/>
  <c r="L90" i="23" s="1"/>
  <c r="D90" i="23"/>
  <c r="C90" i="23"/>
  <c r="F89" i="23"/>
  <c r="K89" i="23" s="1"/>
  <c r="D89" i="23"/>
  <c r="C89" i="23"/>
  <c r="F88" i="23"/>
  <c r="K88" i="23" s="1"/>
  <c r="D88" i="23"/>
  <c r="C88" i="23"/>
  <c r="F87" i="23"/>
  <c r="L87" i="23" s="1"/>
  <c r="D87" i="23"/>
  <c r="C87" i="23"/>
  <c r="F86" i="23"/>
  <c r="L86" i="23" s="1"/>
  <c r="D86" i="23"/>
  <c r="C86" i="23"/>
  <c r="F85" i="23"/>
  <c r="K85" i="23" s="1"/>
  <c r="D85" i="23"/>
  <c r="C85" i="23"/>
  <c r="F84" i="23"/>
  <c r="K84" i="23" s="1"/>
  <c r="D84" i="23"/>
  <c r="C84" i="23"/>
  <c r="F83" i="23"/>
  <c r="L83" i="23" s="1"/>
  <c r="D83" i="23"/>
  <c r="C83" i="23"/>
  <c r="F82" i="23"/>
  <c r="L82" i="23" s="1"/>
  <c r="D82" i="23"/>
  <c r="C82" i="23"/>
  <c r="F81" i="23"/>
  <c r="K81" i="23" s="1"/>
  <c r="D81" i="23"/>
  <c r="C81" i="23"/>
  <c r="F80" i="23"/>
  <c r="K80" i="23" s="1"/>
  <c r="D80" i="23"/>
  <c r="C80" i="23"/>
  <c r="F79" i="23"/>
  <c r="K79" i="23" s="1"/>
  <c r="D79" i="23"/>
  <c r="C79" i="23"/>
  <c r="F78" i="23"/>
  <c r="K78" i="23" s="1"/>
  <c r="D78" i="23"/>
  <c r="C78" i="23"/>
  <c r="F77" i="23"/>
  <c r="L77" i="23" s="1"/>
  <c r="D77" i="23"/>
  <c r="C77" i="23"/>
  <c r="F76" i="23"/>
  <c r="K76" i="23" s="1"/>
  <c r="D76" i="23"/>
  <c r="C76" i="23"/>
  <c r="F75" i="23"/>
  <c r="L75" i="23" s="1"/>
  <c r="D75" i="23"/>
  <c r="C75" i="23"/>
  <c r="F74" i="23"/>
  <c r="L74" i="23" s="1"/>
  <c r="D74" i="23"/>
  <c r="C74" i="23"/>
  <c r="F73" i="23"/>
  <c r="L73" i="23" s="1"/>
  <c r="D73" i="23"/>
  <c r="C73" i="23"/>
  <c r="F72" i="23"/>
  <c r="L72" i="23" s="1"/>
  <c r="D72" i="23"/>
  <c r="C72" i="23"/>
  <c r="F71" i="23"/>
  <c r="L71" i="23" s="1"/>
  <c r="D71" i="23"/>
  <c r="C71" i="23"/>
  <c r="F70" i="23"/>
  <c r="L70" i="23" s="1"/>
  <c r="D70" i="23"/>
  <c r="C70" i="23"/>
  <c r="F69" i="23"/>
  <c r="L69" i="23" s="1"/>
  <c r="D69" i="23"/>
  <c r="C69" i="23"/>
  <c r="F68" i="23"/>
  <c r="L68" i="23" s="1"/>
  <c r="D68" i="23"/>
  <c r="C68" i="23"/>
  <c r="F67" i="23"/>
  <c r="L67" i="23" s="1"/>
  <c r="D67" i="23"/>
  <c r="C67" i="23"/>
  <c r="F66" i="23"/>
  <c r="L66" i="23" s="1"/>
  <c r="D66" i="23"/>
  <c r="C66" i="23"/>
  <c r="F65" i="23"/>
  <c r="L65" i="23" s="1"/>
  <c r="D65" i="23"/>
  <c r="C65" i="23"/>
  <c r="F64" i="23"/>
  <c r="K64" i="23" s="1"/>
  <c r="D64" i="23"/>
  <c r="C64" i="23"/>
  <c r="F63" i="23"/>
  <c r="L63" i="23" s="1"/>
  <c r="D63" i="23"/>
  <c r="C63" i="23"/>
  <c r="F62" i="23"/>
  <c r="K62" i="23" s="1"/>
  <c r="D62" i="23"/>
  <c r="C62" i="23"/>
  <c r="F61" i="23"/>
  <c r="K61" i="23" s="1"/>
  <c r="D61" i="23"/>
  <c r="C61" i="23"/>
  <c r="F60" i="23"/>
  <c r="K60" i="23" s="1"/>
  <c r="D60" i="23"/>
  <c r="C60" i="23"/>
  <c r="F59" i="23"/>
  <c r="L59" i="23" s="1"/>
  <c r="D59" i="23"/>
  <c r="C59" i="23"/>
  <c r="F58" i="23"/>
  <c r="L58" i="23" s="1"/>
  <c r="D58" i="23"/>
  <c r="C58" i="23"/>
  <c r="F57" i="23"/>
  <c r="K57" i="23" s="1"/>
  <c r="D57" i="23"/>
  <c r="C57" i="23"/>
  <c r="F56" i="23"/>
  <c r="L56" i="23" s="1"/>
  <c r="D56" i="23"/>
  <c r="C56" i="23"/>
  <c r="F55" i="23"/>
  <c r="L55" i="23" s="1"/>
  <c r="D55" i="23"/>
  <c r="C55" i="23"/>
  <c r="F54" i="23"/>
  <c r="L54" i="23" s="1"/>
  <c r="D54" i="23"/>
  <c r="C54" i="23"/>
  <c r="F53" i="23"/>
  <c r="K53" i="23" s="1"/>
  <c r="D53" i="23"/>
  <c r="C53" i="23"/>
  <c r="F52" i="23"/>
  <c r="L52" i="23" s="1"/>
  <c r="D52" i="23"/>
  <c r="C52" i="23"/>
  <c r="F51" i="23"/>
  <c r="L51" i="23" s="1"/>
  <c r="D51" i="23"/>
  <c r="C51" i="23"/>
  <c r="F50" i="23"/>
  <c r="K50" i="23" s="1"/>
  <c r="D50" i="23"/>
  <c r="C50" i="23"/>
  <c r="F49" i="23"/>
  <c r="K49" i="23" s="1"/>
  <c r="D49" i="23"/>
  <c r="C49" i="23"/>
  <c r="F48" i="23"/>
  <c r="L48" i="23" s="1"/>
  <c r="D48" i="23"/>
  <c r="C48" i="23"/>
  <c r="F47" i="23"/>
  <c r="L47" i="23" s="1"/>
  <c r="D47" i="23"/>
  <c r="C47" i="23"/>
  <c r="F46" i="23"/>
  <c r="K46" i="23" s="1"/>
  <c r="D46" i="23"/>
  <c r="C46" i="23"/>
  <c r="F45" i="23"/>
  <c r="L45" i="23" s="1"/>
  <c r="D45" i="23"/>
  <c r="C45" i="23"/>
  <c r="F44" i="23"/>
  <c r="L44" i="23" s="1"/>
  <c r="D44" i="23"/>
  <c r="C44" i="23"/>
  <c r="F43" i="23"/>
  <c r="L43" i="23" s="1"/>
  <c r="D43" i="23"/>
  <c r="C43" i="23"/>
  <c r="F42" i="23"/>
  <c r="L42" i="23" s="1"/>
  <c r="D42" i="23"/>
  <c r="C42" i="23"/>
  <c r="F41" i="23"/>
  <c r="L41" i="23" s="1"/>
  <c r="D41" i="23"/>
  <c r="C41" i="23"/>
  <c r="F40" i="23"/>
  <c r="K40" i="23" s="1"/>
  <c r="D40" i="23"/>
  <c r="C40" i="23"/>
  <c r="F39" i="23"/>
  <c r="K39" i="23" s="1"/>
  <c r="D39" i="23"/>
  <c r="C39" i="23"/>
  <c r="F38" i="23"/>
  <c r="K38" i="23" s="1"/>
  <c r="D38" i="23"/>
  <c r="C38" i="23"/>
  <c r="F37" i="23"/>
  <c r="L37" i="23" s="1"/>
  <c r="D37" i="23"/>
  <c r="C37" i="23"/>
  <c r="F36" i="23"/>
  <c r="L36" i="23" s="1"/>
  <c r="D36" i="23"/>
  <c r="C36" i="23"/>
  <c r="F35" i="23"/>
  <c r="K35" i="23" s="1"/>
  <c r="D35" i="23"/>
  <c r="C35" i="23"/>
  <c r="F34" i="23"/>
  <c r="L34" i="23" s="1"/>
  <c r="D34" i="23"/>
  <c r="C34" i="23"/>
  <c r="F33" i="23"/>
  <c r="K33" i="23" s="1"/>
  <c r="D33" i="23"/>
  <c r="C33" i="23"/>
  <c r="F32" i="23"/>
  <c r="L32" i="23" s="1"/>
  <c r="D32" i="23"/>
  <c r="C32" i="23"/>
  <c r="F31" i="23"/>
  <c r="L31" i="23" s="1"/>
  <c r="D31" i="23"/>
  <c r="C31" i="23"/>
  <c r="F30" i="23"/>
  <c r="L30" i="23" s="1"/>
  <c r="D30" i="23"/>
  <c r="C30" i="23"/>
  <c r="F29" i="23"/>
  <c r="L29" i="23" s="1"/>
  <c r="D29" i="23"/>
  <c r="C29" i="23"/>
  <c r="F28" i="23"/>
  <c r="L28" i="23" s="1"/>
  <c r="D28" i="23"/>
  <c r="C28" i="23"/>
  <c r="F27" i="23"/>
  <c r="K27" i="23" s="1"/>
  <c r="D27" i="23"/>
  <c r="C27" i="23"/>
  <c r="F26" i="23"/>
  <c r="K26" i="23" s="1"/>
  <c r="D26" i="23"/>
  <c r="C26" i="23"/>
  <c r="F25" i="23"/>
  <c r="K25" i="23" s="1"/>
  <c r="D25" i="23"/>
  <c r="C25" i="23"/>
  <c r="F24" i="23"/>
  <c r="L24" i="23" s="1"/>
  <c r="D24" i="23"/>
  <c r="C24" i="23"/>
  <c r="F23" i="23"/>
  <c r="L23" i="23" s="1"/>
  <c r="D23" i="23"/>
  <c r="C23" i="23"/>
  <c r="F22" i="23"/>
  <c r="L22" i="23" s="1"/>
  <c r="D22" i="23"/>
  <c r="C22" i="23"/>
  <c r="F21" i="23"/>
  <c r="L21" i="23" s="1"/>
  <c r="D21" i="23"/>
  <c r="C21" i="23"/>
  <c r="F20" i="23"/>
  <c r="L20" i="23" s="1"/>
  <c r="D20" i="23"/>
  <c r="C20" i="23"/>
  <c r="F19" i="23"/>
  <c r="L19" i="23" s="1"/>
  <c r="D19" i="23"/>
  <c r="C19" i="23"/>
  <c r="F18" i="23"/>
  <c r="L18" i="23" s="1"/>
  <c r="D18" i="23"/>
  <c r="C18" i="23"/>
  <c r="F17" i="23"/>
  <c r="L17" i="23" s="1"/>
  <c r="D17" i="23"/>
  <c r="C17" i="23"/>
  <c r="F16" i="23"/>
  <c r="L16" i="23" s="1"/>
  <c r="D16" i="23"/>
  <c r="C16" i="23"/>
  <c r="F15" i="23"/>
  <c r="L15" i="23" s="1"/>
  <c r="D15" i="23"/>
  <c r="C15" i="23"/>
  <c r="F14" i="23"/>
  <c r="L14" i="23" s="1"/>
  <c r="D14" i="23"/>
  <c r="C14" i="23"/>
  <c r="F13" i="23"/>
  <c r="L13" i="23" s="1"/>
  <c r="D13" i="23"/>
  <c r="C13" i="23"/>
  <c r="F12" i="23"/>
  <c r="L12" i="23" s="1"/>
  <c r="D12" i="23"/>
  <c r="C12" i="23"/>
  <c r="F11" i="23"/>
  <c r="L11" i="23" s="1"/>
  <c r="D11" i="23"/>
  <c r="C11" i="23"/>
  <c r="F10" i="23"/>
  <c r="L10" i="23" s="1"/>
  <c r="D10" i="23"/>
  <c r="C10" i="23"/>
  <c r="F9" i="23"/>
  <c r="L9" i="23" s="1"/>
  <c r="D9" i="23"/>
  <c r="C9" i="23"/>
  <c r="F8" i="23"/>
  <c r="L8" i="23" s="1"/>
  <c r="D8" i="23"/>
  <c r="C8" i="23"/>
  <c r="F7" i="23"/>
  <c r="L7" i="23" s="1"/>
  <c r="D7" i="23"/>
  <c r="C7" i="23"/>
  <c r="F6" i="23"/>
  <c r="L6" i="23" s="1"/>
  <c r="D6" i="23"/>
  <c r="C6" i="23"/>
  <c r="F5" i="23"/>
  <c r="K5" i="23" s="1"/>
  <c r="D5" i="23"/>
  <c r="C5" i="23"/>
  <c r="F4" i="23"/>
  <c r="L4" i="23" s="1"/>
  <c r="D4" i="23"/>
  <c r="C4" i="23"/>
  <c r="F3" i="23"/>
  <c r="K3" i="23" s="1"/>
  <c r="D3" i="23"/>
  <c r="C3" i="23"/>
  <c r="A189" i="10"/>
  <c r="C189" i="10" s="1"/>
  <c r="B189" i="10"/>
  <c r="D189" i="10" s="1"/>
  <c r="E189" i="10"/>
  <c r="F189" i="10" s="1"/>
  <c r="H189" i="10"/>
  <c r="J189" i="10"/>
  <c r="L189" i="10"/>
  <c r="M189" i="10"/>
  <c r="N189" i="10"/>
  <c r="A190" i="10"/>
  <c r="B190" i="10"/>
  <c r="C190" i="10"/>
  <c r="D190" i="10"/>
  <c r="E190" i="10"/>
  <c r="F190" i="10" s="1"/>
  <c r="H190" i="10"/>
  <c r="L190" i="10"/>
  <c r="M190" i="10"/>
  <c r="N190" i="10"/>
  <c r="A191" i="10"/>
  <c r="C191" i="10" s="1"/>
  <c r="B191" i="10"/>
  <c r="D191" i="10" s="1"/>
  <c r="E191" i="10"/>
  <c r="F191" i="10"/>
  <c r="H191" i="10"/>
  <c r="L191" i="10"/>
  <c r="M191" i="10"/>
  <c r="N191" i="10"/>
  <c r="A192" i="10"/>
  <c r="C192" i="10" s="1"/>
  <c r="B192" i="10"/>
  <c r="D192" i="10" s="1"/>
  <c r="E192" i="10"/>
  <c r="F192" i="10" s="1"/>
  <c r="J192" i="10" s="1"/>
  <c r="H192" i="10"/>
  <c r="L192" i="10"/>
  <c r="M192" i="10"/>
  <c r="N192" i="10"/>
  <c r="A193" i="10"/>
  <c r="B193" i="10"/>
  <c r="D193" i="10" s="1"/>
  <c r="C193" i="10"/>
  <c r="E193" i="10"/>
  <c r="F193" i="10" s="1"/>
  <c r="H193" i="10"/>
  <c r="L193" i="10"/>
  <c r="M193" i="10"/>
  <c r="N193" i="10"/>
  <c r="A194" i="10"/>
  <c r="C194" i="10" s="1"/>
  <c r="B194" i="10"/>
  <c r="D194" i="10" s="1"/>
  <c r="E194" i="10"/>
  <c r="F194" i="10"/>
  <c r="I194" i="10" s="1"/>
  <c r="H194" i="10"/>
  <c r="L194" i="10"/>
  <c r="M194" i="10"/>
  <c r="N194" i="10"/>
  <c r="A195" i="10"/>
  <c r="B195" i="10"/>
  <c r="D195" i="10" s="1"/>
  <c r="C195" i="10"/>
  <c r="E195" i="10"/>
  <c r="F195" i="10" s="1"/>
  <c r="H195" i="10"/>
  <c r="J195" i="10"/>
  <c r="L195" i="10"/>
  <c r="M195" i="10"/>
  <c r="N195" i="10"/>
  <c r="A196" i="10"/>
  <c r="B196" i="10"/>
  <c r="C196" i="10"/>
  <c r="D196" i="10"/>
  <c r="E196" i="10"/>
  <c r="F196" i="10" s="1"/>
  <c r="H196" i="10"/>
  <c r="L196" i="10"/>
  <c r="M196" i="10"/>
  <c r="N196" i="10"/>
  <c r="A197" i="10"/>
  <c r="C197" i="10" s="1"/>
  <c r="B197" i="10"/>
  <c r="D197" i="10" s="1"/>
  <c r="E197" i="10"/>
  <c r="F197" i="10"/>
  <c r="H197" i="10"/>
  <c r="L197" i="10"/>
  <c r="M197" i="10"/>
  <c r="N197" i="10"/>
  <c r="A198" i="10"/>
  <c r="C198" i="10" s="1"/>
  <c r="B198" i="10"/>
  <c r="D198" i="10" s="1"/>
  <c r="E198" i="10"/>
  <c r="F198" i="10" s="1"/>
  <c r="J198" i="10" s="1"/>
  <c r="H198" i="10"/>
  <c r="L198" i="10"/>
  <c r="M198" i="10"/>
  <c r="N198" i="10"/>
  <c r="A199" i="10"/>
  <c r="B199" i="10"/>
  <c r="D199" i="10" s="1"/>
  <c r="C199" i="10"/>
  <c r="E199" i="10"/>
  <c r="F199" i="10" s="1"/>
  <c r="H199" i="10"/>
  <c r="L199" i="10"/>
  <c r="M199" i="10"/>
  <c r="N199" i="10"/>
  <c r="A200" i="10"/>
  <c r="C200" i="10" s="1"/>
  <c r="B200" i="10"/>
  <c r="D200" i="10" s="1"/>
  <c r="E200" i="10"/>
  <c r="F200" i="10"/>
  <c r="I200" i="10" s="1"/>
  <c r="H200" i="10"/>
  <c r="L200" i="10"/>
  <c r="M200" i="10"/>
  <c r="N200" i="10"/>
  <c r="A201" i="10"/>
  <c r="B201" i="10"/>
  <c r="D201" i="10" s="1"/>
  <c r="C201" i="10"/>
  <c r="E201" i="10"/>
  <c r="F201" i="10" s="1"/>
  <c r="J201" i="10" s="1"/>
  <c r="H201" i="10"/>
  <c r="L201" i="10"/>
  <c r="M201" i="10"/>
  <c r="N201" i="10"/>
  <c r="A202" i="10"/>
  <c r="B202" i="10"/>
  <c r="C202" i="10"/>
  <c r="D202" i="10"/>
  <c r="E202" i="10"/>
  <c r="F202" i="10" s="1"/>
  <c r="H202" i="10"/>
  <c r="L202" i="10"/>
  <c r="M202" i="10"/>
  <c r="N202" i="10"/>
  <c r="A203" i="10"/>
  <c r="C203" i="10" s="1"/>
  <c r="B203" i="10"/>
  <c r="D203" i="10" s="1"/>
  <c r="E203" i="10"/>
  <c r="F203" i="10"/>
  <c r="I203" i="10" s="1"/>
  <c r="H203" i="10"/>
  <c r="L203" i="10"/>
  <c r="M203" i="10"/>
  <c r="N203" i="10"/>
  <c r="A204" i="10"/>
  <c r="C204" i="10" s="1"/>
  <c r="B204" i="10"/>
  <c r="D204" i="10" s="1"/>
  <c r="E204" i="10"/>
  <c r="F204" i="10" s="1"/>
  <c r="J204" i="10" s="1"/>
  <c r="H204" i="10"/>
  <c r="L204" i="10"/>
  <c r="M204" i="10"/>
  <c r="N204" i="10"/>
  <c r="A205" i="10"/>
  <c r="B205" i="10"/>
  <c r="D205" i="10" s="1"/>
  <c r="C205" i="10"/>
  <c r="E205" i="10"/>
  <c r="F205" i="10" s="1"/>
  <c r="H205" i="10"/>
  <c r="L205" i="10"/>
  <c r="M205" i="10"/>
  <c r="N205" i="10"/>
  <c r="A206" i="10"/>
  <c r="C206" i="10" s="1"/>
  <c r="B206" i="10"/>
  <c r="D206" i="10" s="1"/>
  <c r="E206" i="10"/>
  <c r="F206" i="10"/>
  <c r="I206" i="10" s="1"/>
  <c r="H206" i="10"/>
  <c r="L206" i="10"/>
  <c r="M206" i="10"/>
  <c r="N206" i="10"/>
  <c r="A207" i="10"/>
  <c r="B207" i="10"/>
  <c r="D207" i="10" s="1"/>
  <c r="C207" i="10"/>
  <c r="E207" i="10"/>
  <c r="F207" i="10" s="1"/>
  <c r="J207" i="10" s="1"/>
  <c r="H207" i="10"/>
  <c r="L207" i="10"/>
  <c r="M207" i="10"/>
  <c r="N207" i="10"/>
  <c r="A208" i="10"/>
  <c r="B208" i="10"/>
  <c r="C208" i="10"/>
  <c r="D208" i="10"/>
  <c r="E208" i="10"/>
  <c r="F208" i="10" s="1"/>
  <c r="H208" i="10"/>
  <c r="L208" i="10"/>
  <c r="M208" i="10"/>
  <c r="N208" i="10"/>
  <c r="A209" i="10"/>
  <c r="C209" i="10" s="1"/>
  <c r="B209" i="10"/>
  <c r="D209" i="10" s="1"/>
  <c r="E209" i="10"/>
  <c r="F209" i="10"/>
  <c r="I209" i="10" s="1"/>
  <c r="H209" i="10"/>
  <c r="L209" i="10"/>
  <c r="M209" i="10"/>
  <c r="N209" i="10"/>
  <c r="A210" i="10"/>
  <c r="C210" i="10" s="1"/>
  <c r="B210" i="10"/>
  <c r="E210" i="10"/>
  <c r="I210" i="10" s="1"/>
  <c r="F210" i="10"/>
  <c r="H210" i="10"/>
  <c r="L210" i="10"/>
  <c r="M210" i="10"/>
  <c r="N210" i="10"/>
  <c r="A211" i="10"/>
  <c r="B211" i="10"/>
  <c r="D211" i="10" s="1"/>
  <c r="C211" i="10"/>
  <c r="E211" i="10"/>
  <c r="F211" i="10"/>
  <c r="H211" i="10"/>
  <c r="L211" i="10"/>
  <c r="M211" i="10"/>
  <c r="N211" i="10"/>
  <c r="A212" i="10"/>
  <c r="C212" i="10" s="1"/>
  <c r="B212" i="10"/>
  <c r="D212" i="10" s="1"/>
  <c r="E212" i="10"/>
  <c r="F212" i="10"/>
  <c r="I212" i="10" s="1"/>
  <c r="H212" i="10"/>
  <c r="L212" i="10"/>
  <c r="M212" i="10"/>
  <c r="N212" i="10"/>
  <c r="A213" i="10"/>
  <c r="B213" i="10"/>
  <c r="D213" i="10" s="1"/>
  <c r="C213" i="10"/>
  <c r="E213" i="10"/>
  <c r="F213" i="10" s="1"/>
  <c r="H213" i="10"/>
  <c r="J213" i="10"/>
  <c r="L213" i="10"/>
  <c r="M213" i="10"/>
  <c r="N213" i="10"/>
  <c r="A214" i="10"/>
  <c r="B214" i="10"/>
  <c r="C214" i="10"/>
  <c r="D214" i="10"/>
  <c r="E214" i="10"/>
  <c r="F214" i="10" s="1"/>
  <c r="H214" i="10"/>
  <c r="L214" i="10"/>
  <c r="M214" i="10"/>
  <c r="N214" i="10"/>
  <c r="A215" i="10"/>
  <c r="C215" i="10" s="1"/>
  <c r="B215" i="10"/>
  <c r="D215" i="10" s="1"/>
  <c r="E215" i="10"/>
  <c r="F215" i="10"/>
  <c r="I215" i="10" s="1"/>
  <c r="H215" i="10"/>
  <c r="L215" i="10"/>
  <c r="M215" i="10"/>
  <c r="N215" i="10"/>
  <c r="A216" i="10"/>
  <c r="C216" i="10" s="1"/>
  <c r="B216" i="10"/>
  <c r="E216" i="10"/>
  <c r="I216" i="10" s="1"/>
  <c r="F216" i="10"/>
  <c r="H216" i="10"/>
  <c r="L216" i="10"/>
  <c r="M216" i="10"/>
  <c r="N216" i="10"/>
  <c r="A217" i="10"/>
  <c r="B217" i="10"/>
  <c r="D217" i="10" s="1"/>
  <c r="C217" i="10"/>
  <c r="E217" i="10"/>
  <c r="F217" i="10"/>
  <c r="I217" i="10" s="1"/>
  <c r="H217" i="10"/>
  <c r="L217" i="10"/>
  <c r="M217" i="10"/>
  <c r="N217" i="10"/>
  <c r="A218" i="10"/>
  <c r="C218" i="10" s="1"/>
  <c r="B218" i="10"/>
  <c r="D218" i="10" s="1"/>
  <c r="E218" i="10"/>
  <c r="F218" i="10" s="1"/>
  <c r="H218" i="10"/>
  <c r="L218" i="10"/>
  <c r="M218" i="10"/>
  <c r="N218" i="10"/>
  <c r="A219" i="10"/>
  <c r="C219" i="10" s="1"/>
  <c r="B219" i="10"/>
  <c r="D219" i="10" s="1"/>
  <c r="E219" i="10"/>
  <c r="F219" i="10" s="1"/>
  <c r="J219" i="10" s="1"/>
  <c r="H219" i="10"/>
  <c r="I219" i="10"/>
  <c r="G219" i="10" s="1" a="1"/>
  <c r="G219" i="10" s="1"/>
  <c r="L219" i="10"/>
  <c r="M219" i="10"/>
  <c r="N219" i="10"/>
  <c r="A220" i="10"/>
  <c r="B220" i="10"/>
  <c r="D220" i="10" s="1"/>
  <c r="C220" i="10"/>
  <c r="E220" i="10"/>
  <c r="F220" i="10" s="1"/>
  <c r="J220" i="10" s="1"/>
  <c r="H220" i="10"/>
  <c r="L220" i="10"/>
  <c r="M220" i="10"/>
  <c r="N220" i="10"/>
  <c r="A221" i="10"/>
  <c r="B221" i="10"/>
  <c r="D221" i="10" s="1"/>
  <c r="C221" i="10"/>
  <c r="E221" i="10"/>
  <c r="F221" i="10" s="1"/>
  <c r="H221" i="10"/>
  <c r="L221" i="10"/>
  <c r="M221" i="10"/>
  <c r="N221" i="10"/>
  <c r="A222" i="10"/>
  <c r="C222" i="10" s="1"/>
  <c r="B222" i="10"/>
  <c r="D222" i="10" s="1"/>
  <c r="E222" i="10"/>
  <c r="F222" i="10"/>
  <c r="I222" i="10" s="1"/>
  <c r="H222" i="10"/>
  <c r="L222" i="10"/>
  <c r="M222" i="10"/>
  <c r="N222" i="10"/>
  <c r="A223" i="10"/>
  <c r="B223" i="10"/>
  <c r="D223" i="10" s="1"/>
  <c r="C223" i="10"/>
  <c r="E223" i="10"/>
  <c r="F223" i="10" s="1"/>
  <c r="I223" i="10" s="1"/>
  <c r="H223" i="10"/>
  <c r="L223" i="10"/>
  <c r="M223" i="10"/>
  <c r="N223" i="10"/>
  <c r="A224" i="10"/>
  <c r="B224" i="10"/>
  <c r="D224" i="10" s="1"/>
  <c r="C224" i="10"/>
  <c r="E224" i="10"/>
  <c r="F224" i="10"/>
  <c r="I224" i="10" s="1"/>
  <c r="H224" i="10"/>
  <c r="L224" i="10"/>
  <c r="M224" i="10"/>
  <c r="N224" i="10"/>
  <c r="A225" i="10"/>
  <c r="C225" i="10" s="1"/>
  <c r="B225" i="10"/>
  <c r="D225" i="10" s="1"/>
  <c r="E225" i="10"/>
  <c r="F225" i="10"/>
  <c r="H225" i="10"/>
  <c r="L225" i="10"/>
  <c r="M225" i="10"/>
  <c r="N225" i="10"/>
  <c r="A226" i="10"/>
  <c r="B226" i="10"/>
  <c r="D226" i="10" s="1"/>
  <c r="C226" i="10"/>
  <c r="E226" i="10"/>
  <c r="I226" i="10" s="1"/>
  <c r="F226" i="10"/>
  <c r="H226" i="10"/>
  <c r="L226" i="10"/>
  <c r="M226" i="10"/>
  <c r="N226" i="10"/>
  <c r="A227" i="10"/>
  <c r="C227" i="10" s="1"/>
  <c r="B227" i="10"/>
  <c r="D227" i="10" s="1"/>
  <c r="E227" i="10"/>
  <c r="I227" i="10" s="1"/>
  <c r="G227" i="10" s="1" a="1"/>
  <c r="G227" i="10" s="1"/>
  <c r="F227" i="10"/>
  <c r="J227" i="10" s="1"/>
  <c r="H227" i="10"/>
  <c r="L227" i="10"/>
  <c r="M227" i="10"/>
  <c r="N227" i="10"/>
  <c r="A228" i="10"/>
  <c r="B228" i="10"/>
  <c r="D228" i="10" s="1"/>
  <c r="C228" i="10"/>
  <c r="E228" i="10"/>
  <c r="F228" i="10"/>
  <c r="H228" i="10"/>
  <c r="I228" i="10"/>
  <c r="L228" i="10"/>
  <c r="M228" i="10"/>
  <c r="N228" i="10"/>
  <c r="A229" i="10"/>
  <c r="B229" i="10"/>
  <c r="D229" i="10"/>
  <c r="E229" i="10"/>
  <c r="F229" i="10"/>
  <c r="J229" i="10" s="1"/>
  <c r="H229" i="10"/>
  <c r="L229" i="10"/>
  <c r="M229" i="10"/>
  <c r="N229" i="10"/>
  <c r="A230" i="10"/>
  <c r="C230" i="10" s="1"/>
  <c r="B230" i="10"/>
  <c r="D230" i="10" s="1"/>
  <c r="E230" i="10"/>
  <c r="I230" i="10" s="1"/>
  <c r="F230" i="10"/>
  <c r="H230" i="10"/>
  <c r="L230" i="10"/>
  <c r="M230" i="10"/>
  <c r="N230" i="10"/>
  <c r="A231" i="10"/>
  <c r="B231" i="10"/>
  <c r="D231" i="10" s="1"/>
  <c r="C231" i="10"/>
  <c r="E231" i="10"/>
  <c r="H231" i="10"/>
  <c r="L231" i="10"/>
  <c r="M231" i="10"/>
  <c r="N231" i="10"/>
  <c r="A232" i="10"/>
  <c r="C232" i="10" s="1"/>
  <c r="B232" i="10"/>
  <c r="D232" i="10" s="1"/>
  <c r="E232" i="10"/>
  <c r="F232" i="10"/>
  <c r="J232" i="10" s="1"/>
  <c r="H232" i="10"/>
  <c r="L232" i="10"/>
  <c r="M232" i="10"/>
  <c r="N232" i="10"/>
  <c r="A233" i="10"/>
  <c r="B233" i="10"/>
  <c r="D233" i="10" s="1"/>
  <c r="C233" i="10"/>
  <c r="E233" i="10"/>
  <c r="F233" i="10" s="1"/>
  <c r="I233" i="10" s="1"/>
  <c r="H233" i="10"/>
  <c r="L233" i="10"/>
  <c r="M233" i="10"/>
  <c r="N233" i="10"/>
  <c r="A234" i="10"/>
  <c r="C234" i="10" s="1"/>
  <c r="B234" i="10"/>
  <c r="D234" i="10" s="1"/>
  <c r="E234" i="10"/>
  <c r="F234" i="10"/>
  <c r="I234" i="10" s="1"/>
  <c r="H234" i="10"/>
  <c r="L234" i="10"/>
  <c r="M234" i="10"/>
  <c r="N234" i="10"/>
  <c r="A235" i="10"/>
  <c r="C235" i="10" s="1"/>
  <c r="B235" i="10"/>
  <c r="D235" i="10" s="1"/>
  <c r="E235" i="10"/>
  <c r="F235" i="10" s="1"/>
  <c r="H235" i="10"/>
  <c r="L235" i="10"/>
  <c r="M235" i="10"/>
  <c r="N235" i="10"/>
  <c r="A236" i="10"/>
  <c r="B236" i="10"/>
  <c r="D236" i="10" s="1"/>
  <c r="C236" i="10"/>
  <c r="E236" i="10"/>
  <c r="F236" i="10"/>
  <c r="J236" i="10" s="1"/>
  <c r="H236" i="10"/>
  <c r="L236" i="10"/>
  <c r="M236" i="10"/>
  <c r="N236" i="10"/>
  <c r="A237" i="10"/>
  <c r="C237" i="10" s="1"/>
  <c r="B237" i="10"/>
  <c r="D237" i="10" s="1"/>
  <c r="E237" i="10"/>
  <c r="F237" i="10"/>
  <c r="H237" i="10"/>
  <c r="L237" i="10"/>
  <c r="M237" i="10"/>
  <c r="N237" i="10"/>
  <c r="A238" i="10"/>
  <c r="C238" i="10" s="1"/>
  <c r="B238" i="10"/>
  <c r="D238" i="10" s="1"/>
  <c r="E238" i="10"/>
  <c r="F238" i="10"/>
  <c r="H238" i="10"/>
  <c r="L238" i="10"/>
  <c r="M238" i="10"/>
  <c r="N238" i="10"/>
  <c r="A239" i="10"/>
  <c r="B239" i="10"/>
  <c r="D239" i="10" s="1"/>
  <c r="C239" i="10"/>
  <c r="E239" i="10"/>
  <c r="F239" i="10" s="1"/>
  <c r="J239" i="10" s="1"/>
  <c r="H239" i="10"/>
  <c r="L239" i="10"/>
  <c r="M239" i="10"/>
  <c r="N239" i="10"/>
  <c r="A240" i="10"/>
  <c r="B240" i="10"/>
  <c r="D240" i="10" s="1"/>
  <c r="C240" i="10"/>
  <c r="E240" i="10"/>
  <c r="F240" i="10"/>
  <c r="H240" i="10"/>
  <c r="L240" i="10"/>
  <c r="M240" i="10"/>
  <c r="N240" i="10"/>
  <c r="A241" i="10"/>
  <c r="B241" i="10"/>
  <c r="D241" i="10" s="1"/>
  <c r="C241" i="10"/>
  <c r="E241" i="10"/>
  <c r="F241" i="10"/>
  <c r="J241" i="10" s="1"/>
  <c r="H241" i="10"/>
  <c r="L241" i="10"/>
  <c r="M241" i="10"/>
  <c r="N241" i="10"/>
  <c r="A242" i="10"/>
  <c r="C242" i="10" s="1"/>
  <c r="B242" i="10"/>
  <c r="D242" i="10" s="1"/>
  <c r="E242" i="10"/>
  <c r="F242" i="10"/>
  <c r="I242" i="10" s="1"/>
  <c r="H242" i="10"/>
  <c r="L242" i="10"/>
  <c r="M242" i="10"/>
  <c r="N242" i="10"/>
  <c r="A243" i="10"/>
  <c r="C243" i="10" s="1"/>
  <c r="B243" i="10"/>
  <c r="D243" i="10" s="1"/>
  <c r="E243" i="10"/>
  <c r="F243" i="10" s="1"/>
  <c r="J243" i="10" s="1"/>
  <c r="H243" i="10"/>
  <c r="L243" i="10"/>
  <c r="M243" i="10"/>
  <c r="N243" i="10"/>
  <c r="A244" i="10"/>
  <c r="B244" i="10"/>
  <c r="C244" i="10"/>
  <c r="D244" i="10"/>
  <c r="E244" i="10"/>
  <c r="F244" i="10" s="1"/>
  <c r="I244" i="10" s="1"/>
  <c r="H244" i="10"/>
  <c r="L244" i="10"/>
  <c r="M244" i="10"/>
  <c r="N244" i="10"/>
  <c r="A245" i="10"/>
  <c r="C245" i="10" s="1"/>
  <c r="B245" i="10"/>
  <c r="D245" i="10" s="1"/>
  <c r="E245" i="10"/>
  <c r="F245" i="10"/>
  <c r="J245" i="10" s="1"/>
  <c r="H245" i="10"/>
  <c r="L245" i="10"/>
  <c r="M245" i="10"/>
  <c r="N245" i="10"/>
  <c r="A246" i="10"/>
  <c r="C246" i="10" s="1"/>
  <c r="B246" i="10"/>
  <c r="D246" i="10" s="1"/>
  <c r="E246" i="10"/>
  <c r="F246" i="10"/>
  <c r="I246" i="10" s="1"/>
  <c r="H246" i="10"/>
  <c r="L246" i="10"/>
  <c r="M246" i="10"/>
  <c r="N246" i="10"/>
  <c r="A247" i="10"/>
  <c r="C247" i="10" s="1"/>
  <c r="B247" i="10"/>
  <c r="D247" i="10"/>
  <c r="E247" i="10"/>
  <c r="H247" i="10"/>
  <c r="L247" i="10"/>
  <c r="M247" i="10"/>
  <c r="N247" i="10"/>
  <c r="A248" i="10"/>
  <c r="B248" i="10"/>
  <c r="D248" i="10" s="1"/>
  <c r="C248" i="10"/>
  <c r="E248" i="10"/>
  <c r="H248" i="10"/>
  <c r="L248" i="10"/>
  <c r="M248" i="10"/>
  <c r="N248" i="10"/>
  <c r="A249" i="10"/>
  <c r="C249" i="10" s="1"/>
  <c r="B249" i="10"/>
  <c r="D249" i="10" s="1"/>
  <c r="E249" i="10"/>
  <c r="I249" i="10" s="1"/>
  <c r="F249" i="10"/>
  <c r="H249" i="10"/>
  <c r="L249" i="10"/>
  <c r="M249" i="10"/>
  <c r="N249" i="10"/>
  <c r="A250" i="10"/>
  <c r="B250" i="10"/>
  <c r="D250" i="10" s="1"/>
  <c r="C250" i="10"/>
  <c r="E250" i="10"/>
  <c r="F250" i="10" s="1"/>
  <c r="H250" i="10"/>
  <c r="L250" i="10"/>
  <c r="M250" i="10"/>
  <c r="N250" i="10"/>
  <c r="A251" i="10"/>
  <c r="C251" i="10" s="1"/>
  <c r="B251" i="10"/>
  <c r="D251" i="10" s="1"/>
  <c r="E251" i="10"/>
  <c r="F251" i="10" s="1"/>
  <c r="J251" i="10" s="1"/>
  <c r="H251" i="10"/>
  <c r="L251" i="10"/>
  <c r="M251" i="10"/>
  <c r="N251" i="10"/>
  <c r="A252" i="10"/>
  <c r="C252" i="10" s="1"/>
  <c r="B252" i="10"/>
  <c r="D252" i="10" s="1"/>
  <c r="E252" i="10"/>
  <c r="F252" i="10"/>
  <c r="J252" i="10" s="1"/>
  <c r="H252" i="10"/>
  <c r="L252" i="10"/>
  <c r="M252" i="10"/>
  <c r="N252" i="10"/>
  <c r="A253" i="10"/>
  <c r="B253" i="10"/>
  <c r="D253" i="10" s="1"/>
  <c r="C253" i="10"/>
  <c r="E253" i="10"/>
  <c r="F253" i="10" s="1"/>
  <c r="H253" i="10"/>
  <c r="L253" i="10"/>
  <c r="M253" i="10"/>
  <c r="N253" i="10"/>
  <c r="A254" i="10"/>
  <c r="C254" i="10" s="1"/>
  <c r="B254" i="10"/>
  <c r="D254" i="10" s="1"/>
  <c r="E254" i="10"/>
  <c r="F254" i="10" s="1"/>
  <c r="J254" i="10" s="1"/>
  <c r="H254" i="10"/>
  <c r="L254" i="10"/>
  <c r="M254" i="10"/>
  <c r="N254" i="10"/>
  <c r="A255" i="10"/>
  <c r="C255" i="10" s="1"/>
  <c r="B255" i="10"/>
  <c r="D255" i="10" s="1"/>
  <c r="E255" i="10"/>
  <c r="F255" i="10"/>
  <c r="H255" i="10"/>
  <c r="L255" i="10"/>
  <c r="M255" i="10"/>
  <c r="N255" i="10"/>
  <c r="A256" i="10"/>
  <c r="C256" i="10" s="1"/>
  <c r="B256" i="10"/>
  <c r="D256" i="10" s="1"/>
  <c r="E256" i="10"/>
  <c r="F256" i="10" s="1"/>
  <c r="H256" i="10"/>
  <c r="L256" i="10"/>
  <c r="M256" i="10"/>
  <c r="N256" i="10"/>
  <c r="A257" i="10"/>
  <c r="C257" i="10" s="1"/>
  <c r="B257" i="10"/>
  <c r="D257" i="10" s="1"/>
  <c r="E257" i="10"/>
  <c r="F257" i="10" s="1"/>
  <c r="H257" i="10"/>
  <c r="L257" i="10"/>
  <c r="M257" i="10"/>
  <c r="N257" i="10"/>
  <c r="A258" i="10"/>
  <c r="B258" i="10"/>
  <c r="D258" i="10" s="1"/>
  <c r="C258" i="10"/>
  <c r="E258" i="10"/>
  <c r="F258" i="10" s="1"/>
  <c r="H258" i="10"/>
  <c r="L258" i="10"/>
  <c r="M258" i="10"/>
  <c r="N258" i="10"/>
  <c r="A259" i="10"/>
  <c r="C259" i="10" s="1"/>
  <c r="B259" i="10"/>
  <c r="D259" i="10" s="1"/>
  <c r="E259" i="10"/>
  <c r="F259" i="10"/>
  <c r="J259" i="10" s="1"/>
  <c r="H259" i="10"/>
  <c r="L259" i="10"/>
  <c r="M259" i="10"/>
  <c r="N259" i="10"/>
  <c r="A260" i="10"/>
  <c r="B260" i="10"/>
  <c r="D260" i="10" s="1"/>
  <c r="C260" i="10"/>
  <c r="E260" i="10"/>
  <c r="F260" i="10"/>
  <c r="H260" i="10"/>
  <c r="L260" i="10"/>
  <c r="M260" i="10"/>
  <c r="N260" i="10"/>
  <c r="A261" i="10"/>
  <c r="C261" i="10" s="1"/>
  <c r="B261" i="10"/>
  <c r="D261" i="10" s="1"/>
  <c r="E261" i="10"/>
  <c r="I261" i="10" s="1"/>
  <c r="F261" i="10"/>
  <c r="H261" i="10"/>
  <c r="L261" i="10"/>
  <c r="M261" i="10"/>
  <c r="N261" i="10"/>
  <c r="A262" i="10"/>
  <c r="C262" i="10" s="1"/>
  <c r="B262" i="10"/>
  <c r="D262" i="10" s="1"/>
  <c r="E262" i="10"/>
  <c r="F262" i="10" s="1"/>
  <c r="J262" i="10" s="1"/>
  <c r="H262" i="10"/>
  <c r="L262" i="10"/>
  <c r="M262" i="10"/>
  <c r="N262" i="10"/>
  <c r="A263" i="10"/>
  <c r="C263" i="10" s="1"/>
  <c r="B263" i="10"/>
  <c r="D263" i="10" s="1"/>
  <c r="E263" i="10"/>
  <c r="F263" i="10" s="1"/>
  <c r="H263" i="10"/>
  <c r="L263" i="10"/>
  <c r="M263" i="10"/>
  <c r="N263" i="10"/>
  <c r="A264" i="10"/>
  <c r="C264" i="10" s="1"/>
  <c r="B264" i="10"/>
  <c r="D264" i="10" s="1"/>
  <c r="E264" i="10"/>
  <c r="F264" i="10"/>
  <c r="J264" i="10" s="1"/>
  <c r="H264" i="10"/>
  <c r="L264" i="10"/>
  <c r="M264" i="10"/>
  <c r="N264" i="10"/>
  <c r="A265" i="10"/>
  <c r="C265" i="10" s="1"/>
  <c r="B265" i="10"/>
  <c r="D265" i="10" s="1"/>
  <c r="E265" i="10"/>
  <c r="F265" i="10" s="1"/>
  <c r="J265" i="10" s="1"/>
  <c r="H265" i="10"/>
  <c r="L265" i="10"/>
  <c r="M265" i="10"/>
  <c r="N265" i="10"/>
  <c r="A266" i="10"/>
  <c r="C266" i="10" s="1"/>
  <c r="B266" i="10"/>
  <c r="D266" i="10" s="1"/>
  <c r="E266" i="10"/>
  <c r="F266" i="10" s="1"/>
  <c r="H266" i="10"/>
  <c r="L266" i="10"/>
  <c r="M266" i="10"/>
  <c r="N266" i="10"/>
  <c r="A267" i="10"/>
  <c r="C267" i="10" s="1"/>
  <c r="B267" i="10"/>
  <c r="D267" i="10" s="1"/>
  <c r="E267" i="10"/>
  <c r="F267" i="10" s="1"/>
  <c r="J267" i="10" s="1"/>
  <c r="H267" i="10"/>
  <c r="L267" i="10"/>
  <c r="M267" i="10"/>
  <c r="N267" i="10"/>
  <c r="A268" i="10"/>
  <c r="B268" i="10"/>
  <c r="D268" i="10" s="1"/>
  <c r="C268" i="10"/>
  <c r="E268" i="10"/>
  <c r="F268" i="10" s="1"/>
  <c r="H268" i="10"/>
  <c r="L268" i="10"/>
  <c r="M268" i="10"/>
  <c r="N268" i="10"/>
  <c r="A269" i="10"/>
  <c r="C269" i="10" s="1"/>
  <c r="B269" i="10"/>
  <c r="D269" i="10" s="1"/>
  <c r="E269" i="10"/>
  <c r="F269" i="10" s="1"/>
  <c r="H269" i="10"/>
  <c r="L269" i="10"/>
  <c r="M269" i="10"/>
  <c r="N269" i="10"/>
  <c r="A270" i="10"/>
  <c r="B270" i="10"/>
  <c r="D270" i="10" s="1"/>
  <c r="C270" i="10"/>
  <c r="E270" i="10"/>
  <c r="F270" i="10" s="1"/>
  <c r="H270" i="10"/>
  <c r="L270" i="10"/>
  <c r="M270" i="10"/>
  <c r="N270" i="10"/>
  <c r="A271" i="10"/>
  <c r="C271" i="10" s="1"/>
  <c r="B271" i="10"/>
  <c r="D271" i="10" s="1"/>
  <c r="E271" i="10"/>
  <c r="F271" i="10" s="1"/>
  <c r="H271" i="10"/>
  <c r="L271" i="10"/>
  <c r="M271" i="10"/>
  <c r="N271" i="10"/>
  <c r="A272" i="10"/>
  <c r="C272" i="10" s="1"/>
  <c r="B272" i="10"/>
  <c r="D272" i="10" s="1"/>
  <c r="E272" i="10"/>
  <c r="F272" i="10" s="1"/>
  <c r="H272" i="10"/>
  <c r="L272" i="10"/>
  <c r="M272" i="10"/>
  <c r="N272" i="10"/>
  <c r="A273" i="10"/>
  <c r="B273" i="10"/>
  <c r="D273" i="10" s="1"/>
  <c r="C273" i="10"/>
  <c r="E273" i="10"/>
  <c r="F273" i="10" s="1"/>
  <c r="H273" i="10"/>
  <c r="L273" i="10"/>
  <c r="M273" i="10"/>
  <c r="N273" i="10"/>
  <c r="A274" i="10"/>
  <c r="C274" i="10" s="1"/>
  <c r="B274" i="10"/>
  <c r="D274" i="10" s="1"/>
  <c r="E274" i="10"/>
  <c r="F274" i="10"/>
  <c r="H274" i="10"/>
  <c r="L274" i="10"/>
  <c r="M274" i="10"/>
  <c r="N274" i="10"/>
  <c r="A275" i="10"/>
  <c r="C275" i="10" s="1"/>
  <c r="B275" i="10"/>
  <c r="D275" i="10" s="1"/>
  <c r="E275" i="10"/>
  <c r="F275" i="10" s="1"/>
  <c r="H275" i="10"/>
  <c r="L275" i="10"/>
  <c r="M275" i="10"/>
  <c r="N275" i="10"/>
  <c r="A276" i="10"/>
  <c r="C276" i="10" s="1"/>
  <c r="B276" i="10"/>
  <c r="D276" i="10"/>
  <c r="E276" i="10"/>
  <c r="H276" i="10"/>
  <c r="L276" i="10"/>
  <c r="M276" i="10"/>
  <c r="N276" i="10"/>
  <c r="A277" i="10"/>
  <c r="C277" i="10" s="1"/>
  <c r="B277" i="10"/>
  <c r="D277" i="10" s="1"/>
  <c r="E277" i="10"/>
  <c r="F277" i="10" s="1"/>
  <c r="H277" i="10"/>
  <c r="L277" i="10"/>
  <c r="M277" i="10"/>
  <c r="N277" i="10"/>
  <c r="A278" i="10"/>
  <c r="C278" i="10" s="1"/>
  <c r="B278" i="10"/>
  <c r="D278" i="10" s="1"/>
  <c r="E278" i="10"/>
  <c r="F278" i="10" s="1"/>
  <c r="H278" i="10"/>
  <c r="L278" i="10"/>
  <c r="M278" i="10"/>
  <c r="N278" i="10"/>
  <c r="A279" i="10"/>
  <c r="C279" i="10" s="1"/>
  <c r="B279" i="10"/>
  <c r="D279" i="10" s="1"/>
  <c r="E279" i="10"/>
  <c r="H279" i="10"/>
  <c r="L279" i="10"/>
  <c r="M279" i="10"/>
  <c r="N279" i="10"/>
  <c r="A280" i="10"/>
  <c r="C280" i="10" s="1"/>
  <c r="B280" i="10"/>
  <c r="D280" i="10" s="1"/>
  <c r="E280" i="10"/>
  <c r="F280" i="10" s="1"/>
  <c r="H280" i="10"/>
  <c r="L280" i="10"/>
  <c r="M280" i="10"/>
  <c r="N280" i="10"/>
  <c r="E226" i="7"/>
  <c r="F226" i="7"/>
  <c r="H226" i="7"/>
  <c r="L226" i="7"/>
  <c r="M226" i="7"/>
  <c r="N226" i="7"/>
  <c r="E227" i="7"/>
  <c r="F227" i="7"/>
  <c r="H227" i="7"/>
  <c r="L227" i="7"/>
  <c r="M227" i="7"/>
  <c r="N227" i="7"/>
  <c r="E228" i="7"/>
  <c r="F228" i="7" s="1"/>
  <c r="H228" i="7"/>
  <c r="L228" i="7"/>
  <c r="M228" i="7"/>
  <c r="N228" i="7"/>
  <c r="E229" i="7"/>
  <c r="H229" i="7"/>
  <c r="L229" i="7"/>
  <c r="M229" i="7"/>
  <c r="N229" i="7"/>
  <c r="E230" i="7"/>
  <c r="F230" i="7" s="1"/>
  <c r="H230" i="7"/>
  <c r="L230" i="7"/>
  <c r="M230" i="7"/>
  <c r="N230" i="7"/>
  <c r="E231" i="7"/>
  <c r="F231" i="7"/>
  <c r="H231" i="7"/>
  <c r="L231" i="7"/>
  <c r="M231" i="7"/>
  <c r="N231" i="7"/>
  <c r="E232" i="7"/>
  <c r="H232" i="7"/>
  <c r="L232" i="7"/>
  <c r="M232" i="7"/>
  <c r="N232" i="7"/>
  <c r="E233" i="7"/>
  <c r="F233" i="7" s="1"/>
  <c r="H233" i="7"/>
  <c r="L233" i="7"/>
  <c r="M233" i="7"/>
  <c r="N233" i="7"/>
  <c r="E234" i="7"/>
  <c r="F234" i="7" s="1"/>
  <c r="H234" i="7"/>
  <c r="L234" i="7"/>
  <c r="M234" i="7"/>
  <c r="N234" i="7"/>
  <c r="E235" i="7"/>
  <c r="F235" i="7"/>
  <c r="H235" i="7"/>
  <c r="L235" i="7"/>
  <c r="M235" i="7"/>
  <c r="N235" i="7"/>
  <c r="E236" i="7"/>
  <c r="F236" i="7" s="1"/>
  <c r="H236" i="7"/>
  <c r="L236" i="7"/>
  <c r="M236" i="7"/>
  <c r="N236" i="7"/>
  <c r="E237" i="7"/>
  <c r="F237" i="7" s="1"/>
  <c r="H237" i="7"/>
  <c r="L237" i="7"/>
  <c r="M237" i="7"/>
  <c r="N237" i="7"/>
  <c r="E238" i="7"/>
  <c r="F238" i="7" s="1"/>
  <c r="H238" i="7"/>
  <c r="L238" i="7"/>
  <c r="M238" i="7"/>
  <c r="N238" i="7"/>
  <c r="E239" i="7"/>
  <c r="F239" i="7" s="1"/>
  <c r="H239" i="7"/>
  <c r="L239" i="7"/>
  <c r="M239" i="7"/>
  <c r="N239" i="7"/>
  <c r="E240" i="7"/>
  <c r="F240" i="7" s="1"/>
  <c r="H240" i="7"/>
  <c r="L240" i="7"/>
  <c r="M240" i="7"/>
  <c r="N240" i="7"/>
  <c r="E241" i="7"/>
  <c r="F241" i="7"/>
  <c r="H241" i="7"/>
  <c r="L241" i="7"/>
  <c r="M241" i="7"/>
  <c r="N241" i="7"/>
  <c r="E242" i="7"/>
  <c r="F242" i="7" s="1"/>
  <c r="H242" i="7"/>
  <c r="L242" i="7"/>
  <c r="M242" i="7"/>
  <c r="N242" i="7"/>
  <c r="E243" i="7"/>
  <c r="F243" i="7" s="1"/>
  <c r="H243" i="7"/>
  <c r="L243" i="7"/>
  <c r="M243" i="7"/>
  <c r="N243" i="7"/>
  <c r="E244" i="7"/>
  <c r="H244" i="7"/>
  <c r="L244" i="7"/>
  <c r="M244" i="7"/>
  <c r="N244" i="7"/>
  <c r="E245" i="7"/>
  <c r="F245" i="7" s="1"/>
  <c r="H245" i="7"/>
  <c r="L245" i="7"/>
  <c r="M245" i="7"/>
  <c r="N245" i="7"/>
  <c r="E246" i="7"/>
  <c r="F246" i="7"/>
  <c r="H246" i="7"/>
  <c r="L246" i="7"/>
  <c r="M246" i="7"/>
  <c r="N246" i="7"/>
  <c r="E247" i="7"/>
  <c r="F247" i="7"/>
  <c r="H247" i="7"/>
  <c r="L247" i="7"/>
  <c r="M247" i="7"/>
  <c r="N247" i="7"/>
  <c r="E248" i="7"/>
  <c r="F248" i="7" s="1"/>
  <c r="H248" i="7"/>
  <c r="L248" i="7"/>
  <c r="M248" i="7"/>
  <c r="N248" i="7"/>
  <c r="E249" i="7"/>
  <c r="F249" i="7"/>
  <c r="H249" i="7"/>
  <c r="L249" i="7"/>
  <c r="M249" i="7"/>
  <c r="N249" i="7"/>
  <c r="E250" i="7"/>
  <c r="F250" i="7" s="1"/>
  <c r="H250" i="7"/>
  <c r="L250" i="7"/>
  <c r="M250" i="7"/>
  <c r="N250" i="7"/>
  <c r="E251" i="7"/>
  <c r="F251" i="7"/>
  <c r="H251" i="7"/>
  <c r="L251" i="7"/>
  <c r="M251" i="7"/>
  <c r="N251" i="7"/>
  <c r="E252" i="7"/>
  <c r="F252" i="7" s="1"/>
  <c r="H252" i="7"/>
  <c r="L252" i="7"/>
  <c r="M252" i="7"/>
  <c r="N252" i="7"/>
  <c r="E253" i="7"/>
  <c r="F253" i="7" s="1"/>
  <c r="H253" i="7"/>
  <c r="L253" i="7"/>
  <c r="M253" i="7"/>
  <c r="N253" i="7"/>
  <c r="E254" i="7"/>
  <c r="F254" i="7" s="1"/>
  <c r="H254" i="7"/>
  <c r="L254" i="7"/>
  <c r="M254" i="7"/>
  <c r="N254" i="7"/>
  <c r="E255" i="7"/>
  <c r="F255" i="7" s="1"/>
  <c r="H255" i="7"/>
  <c r="L255" i="7"/>
  <c r="M255" i="7"/>
  <c r="N255" i="7"/>
  <c r="E256" i="7"/>
  <c r="H256" i="7"/>
  <c r="L256" i="7"/>
  <c r="M256" i="7"/>
  <c r="N256" i="7"/>
  <c r="E257" i="7"/>
  <c r="H257" i="7"/>
  <c r="L257" i="7"/>
  <c r="M257" i="7"/>
  <c r="N257" i="7"/>
  <c r="E258" i="7"/>
  <c r="F258" i="7"/>
  <c r="H258" i="7"/>
  <c r="L258" i="7"/>
  <c r="M258" i="7"/>
  <c r="N258" i="7"/>
  <c r="E259" i="7"/>
  <c r="F259" i="7" s="1"/>
  <c r="H259" i="7"/>
  <c r="L259" i="7"/>
  <c r="M259" i="7"/>
  <c r="N259" i="7"/>
  <c r="E260" i="7"/>
  <c r="F260" i="7" s="1"/>
  <c r="H260" i="7"/>
  <c r="L260" i="7"/>
  <c r="M260" i="7"/>
  <c r="N260" i="7"/>
  <c r="E261" i="7"/>
  <c r="F261" i="7"/>
  <c r="H261" i="7"/>
  <c r="L261" i="7"/>
  <c r="M261" i="7"/>
  <c r="N261" i="7"/>
  <c r="E262" i="7"/>
  <c r="F262" i="7" s="1"/>
  <c r="H262" i="7"/>
  <c r="L262" i="7"/>
  <c r="M262" i="7"/>
  <c r="N262" i="7"/>
  <c r="E263" i="7"/>
  <c r="F263" i="7"/>
  <c r="H263" i="7"/>
  <c r="L263" i="7"/>
  <c r="M263" i="7"/>
  <c r="N263" i="7"/>
  <c r="E264" i="7"/>
  <c r="F264" i="7" s="1"/>
  <c r="H264" i="7"/>
  <c r="L264" i="7"/>
  <c r="M264" i="7"/>
  <c r="N264" i="7"/>
  <c r="E265" i="7"/>
  <c r="F265" i="7"/>
  <c r="H265" i="7"/>
  <c r="L265" i="7"/>
  <c r="M265" i="7"/>
  <c r="N265" i="7"/>
  <c r="E266" i="7"/>
  <c r="F266" i="7" s="1"/>
  <c r="H266" i="7"/>
  <c r="L266" i="7"/>
  <c r="M266" i="7"/>
  <c r="N266" i="7"/>
  <c r="E267" i="7"/>
  <c r="F267" i="7" s="1"/>
  <c r="H267" i="7"/>
  <c r="L267" i="7"/>
  <c r="M267" i="7"/>
  <c r="N267" i="7"/>
  <c r="E268" i="7"/>
  <c r="H268" i="7"/>
  <c r="L268" i="7"/>
  <c r="M268" i="7"/>
  <c r="N268" i="7"/>
  <c r="E269" i="7"/>
  <c r="F269" i="7" s="1"/>
  <c r="H269" i="7"/>
  <c r="L269" i="7"/>
  <c r="M269" i="7"/>
  <c r="N269" i="7"/>
  <c r="E270" i="7"/>
  <c r="F270" i="7" s="1"/>
  <c r="H270" i="7"/>
  <c r="L270" i="7"/>
  <c r="M270" i="7"/>
  <c r="N270" i="7"/>
  <c r="E271" i="7"/>
  <c r="F271" i="7" s="1"/>
  <c r="H271" i="7"/>
  <c r="L271" i="7"/>
  <c r="M271" i="7"/>
  <c r="N271" i="7"/>
  <c r="E272" i="7"/>
  <c r="F272" i="7" s="1"/>
  <c r="H272" i="7"/>
  <c r="L272" i="7"/>
  <c r="M272" i="7"/>
  <c r="N272" i="7"/>
  <c r="E273" i="7"/>
  <c r="F273" i="7" s="1"/>
  <c r="H273" i="7"/>
  <c r="L273" i="7"/>
  <c r="M273" i="7"/>
  <c r="N273" i="7"/>
  <c r="E274" i="7"/>
  <c r="F274" i="7" s="1"/>
  <c r="H274" i="7"/>
  <c r="L274" i="7"/>
  <c r="M274" i="7"/>
  <c r="N274" i="7"/>
  <c r="E275" i="7"/>
  <c r="F275" i="7" s="1"/>
  <c r="H275" i="7"/>
  <c r="L275" i="7"/>
  <c r="M275" i="7"/>
  <c r="N275" i="7"/>
  <c r="E276" i="7"/>
  <c r="F276" i="7" s="1"/>
  <c r="H276" i="7"/>
  <c r="L276" i="7"/>
  <c r="M276" i="7"/>
  <c r="N276" i="7"/>
  <c r="E277" i="7"/>
  <c r="F277" i="7" s="1"/>
  <c r="H277" i="7"/>
  <c r="L277" i="7"/>
  <c r="M277" i="7"/>
  <c r="N277" i="7"/>
  <c r="E278" i="7"/>
  <c r="F278" i="7" s="1"/>
  <c r="H278" i="7"/>
  <c r="L278" i="7"/>
  <c r="M278" i="7"/>
  <c r="N278" i="7"/>
  <c r="E279" i="7"/>
  <c r="F279" i="7" s="1"/>
  <c r="H279" i="7"/>
  <c r="L279" i="7"/>
  <c r="M279" i="7"/>
  <c r="N279" i="7"/>
  <c r="E280" i="7"/>
  <c r="H280" i="7"/>
  <c r="L280" i="7"/>
  <c r="M280" i="7"/>
  <c r="N280" i="7"/>
  <c r="E281" i="7"/>
  <c r="F281" i="7" s="1"/>
  <c r="H281" i="7"/>
  <c r="L281" i="7"/>
  <c r="M281" i="7"/>
  <c r="N281" i="7"/>
  <c r="E282" i="7"/>
  <c r="F282" i="7" s="1"/>
  <c r="H282" i="7"/>
  <c r="L282" i="7"/>
  <c r="M282" i="7"/>
  <c r="N282" i="7"/>
  <c r="E283" i="7"/>
  <c r="F283" i="7" s="1"/>
  <c r="H283" i="7"/>
  <c r="L283" i="7"/>
  <c r="M283" i="7"/>
  <c r="N283" i="7"/>
  <c r="E284" i="7"/>
  <c r="F284" i="7" s="1"/>
  <c r="H284" i="7"/>
  <c r="L284" i="7"/>
  <c r="M284" i="7"/>
  <c r="N284" i="7"/>
  <c r="E285" i="7"/>
  <c r="F285" i="7" s="1"/>
  <c r="H285" i="7"/>
  <c r="L285" i="7"/>
  <c r="M285" i="7"/>
  <c r="N285" i="7"/>
  <c r="E286" i="7"/>
  <c r="F286" i="7" s="1"/>
  <c r="H286" i="7"/>
  <c r="L286" i="7"/>
  <c r="M286" i="7"/>
  <c r="N286" i="7"/>
  <c r="E287" i="7"/>
  <c r="F287" i="7" s="1"/>
  <c r="H287" i="7"/>
  <c r="L287" i="7"/>
  <c r="M287" i="7"/>
  <c r="N287" i="7"/>
  <c r="E288" i="7"/>
  <c r="F288" i="7" s="1"/>
  <c r="H288" i="7"/>
  <c r="L288" i="7"/>
  <c r="M288" i="7"/>
  <c r="N288" i="7"/>
  <c r="E289" i="7"/>
  <c r="F289" i="7" s="1"/>
  <c r="H289" i="7"/>
  <c r="L289" i="7"/>
  <c r="M289" i="7"/>
  <c r="N289" i="7"/>
  <c r="E290" i="7"/>
  <c r="F290" i="7" s="1"/>
  <c r="H290" i="7"/>
  <c r="L290" i="7"/>
  <c r="M290" i="7"/>
  <c r="N290" i="7"/>
  <c r="E291" i="7"/>
  <c r="F291" i="7" s="1"/>
  <c r="H291" i="7"/>
  <c r="L291" i="7"/>
  <c r="M291" i="7"/>
  <c r="N291" i="7"/>
  <c r="E292" i="7"/>
  <c r="H292" i="7"/>
  <c r="L292" i="7"/>
  <c r="M292" i="7"/>
  <c r="N292" i="7"/>
  <c r="E293" i="7"/>
  <c r="F293" i="7" s="1"/>
  <c r="H293" i="7"/>
  <c r="L293" i="7"/>
  <c r="M293" i="7"/>
  <c r="N293" i="7"/>
  <c r="E294" i="7"/>
  <c r="F294" i="7" s="1"/>
  <c r="H294" i="7"/>
  <c r="L294" i="7"/>
  <c r="M294" i="7"/>
  <c r="N294" i="7"/>
  <c r="E295" i="7"/>
  <c r="F295" i="7" s="1"/>
  <c r="H295" i="7"/>
  <c r="L295" i="7"/>
  <c r="M295" i="7"/>
  <c r="N295" i="7"/>
  <c r="E296" i="7"/>
  <c r="F296" i="7" s="1"/>
  <c r="H296" i="7"/>
  <c r="L296" i="7"/>
  <c r="M296" i="7"/>
  <c r="N296" i="7"/>
  <c r="E297" i="7"/>
  <c r="F297" i="7" s="1"/>
  <c r="H297" i="7"/>
  <c r="L297" i="7"/>
  <c r="M297" i="7"/>
  <c r="N297" i="7"/>
  <c r="E298" i="7"/>
  <c r="F298" i="7" s="1"/>
  <c r="H298" i="7"/>
  <c r="L298" i="7"/>
  <c r="M298" i="7"/>
  <c r="N298" i="7"/>
  <c r="E299" i="7"/>
  <c r="F299" i="7"/>
  <c r="H299" i="7"/>
  <c r="L299" i="7"/>
  <c r="M299" i="7"/>
  <c r="N299" i="7"/>
  <c r="E300" i="7"/>
  <c r="F300" i="7" s="1"/>
  <c r="H300" i="7"/>
  <c r="L300" i="7"/>
  <c r="M300" i="7"/>
  <c r="N300" i="7"/>
  <c r="E301" i="7"/>
  <c r="F301" i="7" s="1"/>
  <c r="H301" i="7"/>
  <c r="L301" i="7"/>
  <c r="M301" i="7"/>
  <c r="N301" i="7"/>
  <c r="E302" i="7"/>
  <c r="F302" i="7" s="1"/>
  <c r="H302" i="7"/>
  <c r="L302" i="7"/>
  <c r="M302" i="7"/>
  <c r="N302" i="7"/>
  <c r="F270" i="1"/>
  <c r="I270" i="1"/>
  <c r="J270" i="1"/>
  <c r="D270" i="1"/>
  <c r="C270" i="1"/>
  <c r="F269" i="1"/>
  <c r="J269" i="1" s="1"/>
  <c r="I269" i="1"/>
  <c r="D269" i="1"/>
  <c r="C269" i="1"/>
  <c r="F268" i="1"/>
  <c r="I268" i="1"/>
  <c r="J268" i="1"/>
  <c r="D268" i="1"/>
  <c r="C268" i="1"/>
  <c r="F267" i="1"/>
  <c r="I267" i="1" s="1"/>
  <c r="J267" i="1"/>
  <c r="D267" i="1"/>
  <c r="C267" i="1"/>
  <c r="F266" i="1"/>
  <c r="J266" i="1" s="1"/>
  <c r="I266" i="1"/>
  <c r="D266" i="1"/>
  <c r="C266" i="1"/>
  <c r="F265" i="1"/>
  <c r="J265" i="1" s="1"/>
  <c r="I265" i="1"/>
  <c r="D265" i="1"/>
  <c r="C265" i="1"/>
  <c r="Q188" i="10"/>
  <c r="R293" i="1"/>
  <c r="F264" i="1"/>
  <c r="I264" i="1" s="1"/>
  <c r="D264" i="1"/>
  <c r="C264" i="1"/>
  <c r="F263" i="1"/>
  <c r="J263" i="1" s="1"/>
  <c r="I263" i="1"/>
  <c r="D263" i="1"/>
  <c r="C263" i="1"/>
  <c r="F262" i="1"/>
  <c r="I262" i="1" s="1"/>
  <c r="J262" i="1"/>
  <c r="D262" i="1"/>
  <c r="C262" i="1"/>
  <c r="F261" i="1"/>
  <c r="I261" i="1"/>
  <c r="J261" i="1"/>
  <c r="D261" i="1"/>
  <c r="C261" i="1"/>
  <c r="F260" i="1"/>
  <c r="I260" i="1"/>
  <c r="J260" i="1"/>
  <c r="D260" i="1"/>
  <c r="C260" i="1"/>
  <c r="F259" i="1"/>
  <c r="I259" i="1" s="1"/>
  <c r="D259" i="1"/>
  <c r="C259" i="1"/>
  <c r="F258" i="1"/>
  <c r="I258" i="1"/>
  <c r="J258" i="1"/>
  <c r="D258" i="1"/>
  <c r="C258" i="1"/>
  <c r="F257" i="1"/>
  <c r="I257" i="1" s="1"/>
  <c r="D257" i="1"/>
  <c r="C257" i="1"/>
  <c r="F256" i="1"/>
  <c r="I256" i="1"/>
  <c r="J256" i="1"/>
  <c r="D256" i="1"/>
  <c r="C256" i="1"/>
  <c r="F255" i="1"/>
  <c r="I255" i="1" s="1"/>
  <c r="D255" i="1"/>
  <c r="F254" i="1"/>
  <c r="I254" i="1" s="1"/>
  <c r="J254" i="1"/>
  <c r="D254" i="1"/>
  <c r="C255" i="1"/>
  <c r="C254" i="1"/>
  <c r="F253" i="1"/>
  <c r="I253" i="1"/>
  <c r="J253" i="1"/>
  <c r="D253" i="1"/>
  <c r="C253" i="1"/>
  <c r="C247" i="1"/>
  <c r="D247" i="1"/>
  <c r="F247" i="1"/>
  <c r="I247" i="1" s="1"/>
  <c r="C248" i="1"/>
  <c r="D248" i="1"/>
  <c r="F248" i="1"/>
  <c r="I248" i="1" s="1"/>
  <c r="C249" i="1"/>
  <c r="D249" i="1"/>
  <c r="F249" i="1"/>
  <c r="I249" i="1" s="1"/>
  <c r="C250" i="1"/>
  <c r="D250" i="1"/>
  <c r="F250" i="1"/>
  <c r="I250" i="1" s="1"/>
  <c r="C251" i="1"/>
  <c r="D251" i="1"/>
  <c r="F251" i="1"/>
  <c r="I251" i="1" s="1"/>
  <c r="J251" i="1"/>
  <c r="C252" i="1"/>
  <c r="D252" i="1"/>
  <c r="F252" i="1"/>
  <c r="I252" i="1" s="1"/>
  <c r="C246" i="1"/>
  <c r="D246" i="1"/>
  <c r="F246" i="1"/>
  <c r="I246" i="1" s="1"/>
  <c r="C238" i="1"/>
  <c r="D238" i="1"/>
  <c r="F238" i="1"/>
  <c r="J238" i="1" s="1"/>
  <c r="C239" i="1"/>
  <c r="D239" i="1"/>
  <c r="F239" i="1"/>
  <c r="I239" i="1" s="1"/>
  <c r="C240" i="1"/>
  <c r="D240" i="1"/>
  <c r="F240" i="1"/>
  <c r="J240" i="1" s="1"/>
  <c r="C241" i="1"/>
  <c r="D241" i="1"/>
  <c r="F241" i="1"/>
  <c r="I241" i="1" s="1"/>
  <c r="C242" i="1"/>
  <c r="D242" i="1"/>
  <c r="F242" i="1"/>
  <c r="J242" i="1" s="1"/>
  <c r="I242" i="1"/>
  <c r="C243" i="1"/>
  <c r="D243" i="1"/>
  <c r="F243" i="1"/>
  <c r="I243" i="1" s="1"/>
  <c r="C244" i="1"/>
  <c r="D244" i="1"/>
  <c r="F244" i="1"/>
  <c r="I244" i="1" s="1"/>
  <c r="C245" i="1"/>
  <c r="D245" i="1"/>
  <c r="F245" i="1"/>
  <c r="I245" i="1" s="1"/>
  <c r="C237" i="1"/>
  <c r="D237" i="1"/>
  <c r="F237" i="1"/>
  <c r="I237" i="1" s="1"/>
  <c r="C233" i="1"/>
  <c r="D233" i="1"/>
  <c r="F233" i="1"/>
  <c r="J233" i="1" s="1"/>
  <c r="C234" i="1"/>
  <c r="D234" i="1"/>
  <c r="F234" i="1"/>
  <c r="I234" i="1" s="1"/>
  <c r="C235" i="1"/>
  <c r="D235" i="1"/>
  <c r="F235" i="1"/>
  <c r="I235" i="1" s="1"/>
  <c r="C236" i="1"/>
  <c r="D236" i="1"/>
  <c r="F236" i="1"/>
  <c r="I236" i="1" s="1"/>
  <c r="C232" i="1"/>
  <c r="D232" i="1"/>
  <c r="F232" i="1"/>
  <c r="I232" i="1" s="1"/>
  <c r="C226" i="1"/>
  <c r="D226" i="1"/>
  <c r="F226" i="1"/>
  <c r="J226" i="1" s="1"/>
  <c r="C227" i="1"/>
  <c r="D227" i="1"/>
  <c r="F227" i="1"/>
  <c r="I227" i="1" s="1"/>
  <c r="J227" i="1"/>
  <c r="C228" i="1"/>
  <c r="D228" i="1"/>
  <c r="F228" i="1"/>
  <c r="I228" i="1"/>
  <c r="J228" i="1"/>
  <c r="C229" i="1"/>
  <c r="D229" i="1"/>
  <c r="F229" i="1"/>
  <c r="I229" i="1" s="1"/>
  <c r="C230" i="1"/>
  <c r="D230" i="1"/>
  <c r="F230" i="1"/>
  <c r="J230" i="1" s="1"/>
  <c r="C231" i="1"/>
  <c r="D231" i="1"/>
  <c r="F231" i="1"/>
  <c r="I231" i="1" s="1"/>
  <c r="A214" i="7"/>
  <c r="B214" i="7"/>
  <c r="D214" i="7" s="1"/>
  <c r="C214" i="7"/>
  <c r="E214" i="7"/>
  <c r="F214" i="7" s="1"/>
  <c r="H214" i="7"/>
  <c r="L214" i="7"/>
  <c r="M214" i="7"/>
  <c r="N214" i="7"/>
  <c r="A215" i="7"/>
  <c r="B215" i="7"/>
  <c r="D215" i="7" s="1"/>
  <c r="C215" i="7"/>
  <c r="E215" i="7"/>
  <c r="F215" i="7" s="1"/>
  <c r="J215" i="7" s="1"/>
  <c r="H215" i="7"/>
  <c r="L215" i="7"/>
  <c r="M215" i="7"/>
  <c r="N215" i="7"/>
  <c r="A216" i="7"/>
  <c r="B216" i="7"/>
  <c r="D216" i="7" s="1"/>
  <c r="C216" i="7"/>
  <c r="E216" i="7"/>
  <c r="F216" i="7"/>
  <c r="I216" i="7" s="1"/>
  <c r="H216" i="7"/>
  <c r="L216" i="7"/>
  <c r="M216" i="7"/>
  <c r="N216" i="7"/>
  <c r="A217" i="7"/>
  <c r="C217" i="7" s="1"/>
  <c r="B217" i="7"/>
  <c r="D217" i="7" s="1"/>
  <c r="E217" i="7"/>
  <c r="F217" i="7" s="1"/>
  <c r="H217" i="7"/>
  <c r="L217" i="7"/>
  <c r="M217" i="7"/>
  <c r="N217" i="7"/>
  <c r="A218" i="7"/>
  <c r="C218" i="7" s="1"/>
  <c r="B218" i="7"/>
  <c r="D218" i="7" s="1"/>
  <c r="E218" i="7"/>
  <c r="F218" i="7" s="1"/>
  <c r="J218" i="7" s="1"/>
  <c r="H218" i="7"/>
  <c r="L218" i="7"/>
  <c r="M218" i="7"/>
  <c r="N218" i="7"/>
  <c r="A219" i="7"/>
  <c r="B219" i="7"/>
  <c r="D219" i="7" s="1"/>
  <c r="C219" i="7"/>
  <c r="E219" i="7"/>
  <c r="F219" i="7"/>
  <c r="I219" i="7" s="1"/>
  <c r="H219" i="7"/>
  <c r="L219" i="7"/>
  <c r="M219" i="7"/>
  <c r="N219" i="7"/>
  <c r="A220" i="7"/>
  <c r="C220" i="7" s="1"/>
  <c r="B220" i="7"/>
  <c r="D220" i="7" s="1"/>
  <c r="E220" i="7"/>
  <c r="F220" i="7" s="1"/>
  <c r="H220" i="7"/>
  <c r="L220" i="7"/>
  <c r="M220" i="7"/>
  <c r="N220" i="7"/>
  <c r="A221" i="7"/>
  <c r="C221" i="7" s="1"/>
  <c r="B221" i="7"/>
  <c r="D221" i="7" s="1"/>
  <c r="E221" i="7"/>
  <c r="F221" i="7" s="1"/>
  <c r="H221" i="7"/>
  <c r="L221" i="7"/>
  <c r="M221" i="7"/>
  <c r="N221" i="7"/>
  <c r="A222" i="7"/>
  <c r="B222" i="7"/>
  <c r="C222" i="7"/>
  <c r="D222" i="7"/>
  <c r="E222" i="7"/>
  <c r="F222" i="7"/>
  <c r="I222" i="7" s="1"/>
  <c r="H222" i="7"/>
  <c r="L222" i="7"/>
  <c r="M222" i="7"/>
  <c r="N222" i="7"/>
  <c r="A223" i="7"/>
  <c r="C223" i="7" s="1"/>
  <c r="B223" i="7"/>
  <c r="D223" i="7" s="1"/>
  <c r="E223" i="7"/>
  <c r="F223" i="7" s="1"/>
  <c r="H223" i="7"/>
  <c r="L223" i="7"/>
  <c r="M223" i="7"/>
  <c r="N223" i="7"/>
  <c r="A224" i="7"/>
  <c r="C224" i="7" s="1"/>
  <c r="B224" i="7"/>
  <c r="D224" i="7" s="1"/>
  <c r="E224" i="7"/>
  <c r="F224" i="7" s="1"/>
  <c r="H224" i="7"/>
  <c r="L224" i="7"/>
  <c r="M224" i="7"/>
  <c r="N224" i="7"/>
  <c r="A225" i="7"/>
  <c r="B225" i="7"/>
  <c r="D225" i="7" s="1"/>
  <c r="C225" i="7"/>
  <c r="E225" i="7"/>
  <c r="F225" i="7"/>
  <c r="I225" i="7" s="1"/>
  <c r="H225" i="7"/>
  <c r="L225" i="7"/>
  <c r="M225" i="7"/>
  <c r="N225" i="7"/>
  <c r="C225" i="1"/>
  <c r="D225" i="1"/>
  <c r="F225" i="1"/>
  <c r="I225" i="1" s="1"/>
  <c r="C221" i="1"/>
  <c r="D221" i="1"/>
  <c r="F221" i="1"/>
  <c r="I221" i="1" s="1"/>
  <c r="C222" i="1"/>
  <c r="D222" i="1"/>
  <c r="F222" i="1"/>
  <c r="I222" i="1" s="1"/>
  <c r="C223" i="1"/>
  <c r="D223" i="1"/>
  <c r="F223" i="1"/>
  <c r="I223" i="1" s="1"/>
  <c r="C224" i="1"/>
  <c r="D224" i="1"/>
  <c r="F224" i="1"/>
  <c r="J224" i="1" s="1"/>
  <c r="I224" i="1"/>
  <c r="C220" i="1"/>
  <c r="D220" i="1"/>
  <c r="F220" i="1"/>
  <c r="I220" i="1" s="1"/>
  <c r="C218" i="1"/>
  <c r="D218" i="1"/>
  <c r="F218" i="1"/>
  <c r="I218" i="1" s="1"/>
  <c r="C219" i="1"/>
  <c r="D219" i="1"/>
  <c r="F219" i="1"/>
  <c r="I219" i="1"/>
  <c r="J219" i="1"/>
  <c r="H217" i="3"/>
  <c r="H216" i="3"/>
  <c r="H215" i="3"/>
  <c r="H214" i="3"/>
  <c r="C217" i="1"/>
  <c r="D217" i="1"/>
  <c r="F217" i="1"/>
  <c r="J217" i="1" s="1"/>
  <c r="I217" i="1"/>
  <c r="C214" i="1"/>
  <c r="D214" i="1"/>
  <c r="F214" i="1"/>
  <c r="I214" i="1"/>
  <c r="J214" i="1"/>
  <c r="C215" i="1"/>
  <c r="D215" i="1"/>
  <c r="F215" i="1"/>
  <c r="J215" i="1" s="1"/>
  <c r="I215" i="1"/>
  <c r="C216" i="1"/>
  <c r="D216" i="1"/>
  <c r="F216" i="1"/>
  <c r="I216" i="1" s="1"/>
  <c r="Q52" i="12"/>
  <c r="A206" i="7"/>
  <c r="C206" i="7" s="1"/>
  <c r="B206" i="7"/>
  <c r="D206" i="7" s="1"/>
  <c r="E206" i="7"/>
  <c r="F206" i="7" s="1"/>
  <c r="H206" i="7"/>
  <c r="L206" i="7"/>
  <c r="M206" i="7"/>
  <c r="N206" i="7"/>
  <c r="A207" i="7"/>
  <c r="B207" i="7"/>
  <c r="D207" i="7" s="1"/>
  <c r="C207" i="7"/>
  <c r="E207" i="7"/>
  <c r="H207" i="7"/>
  <c r="L207" i="7"/>
  <c r="M207" i="7"/>
  <c r="N207" i="7"/>
  <c r="A208" i="7"/>
  <c r="C208" i="7" s="1"/>
  <c r="B208" i="7"/>
  <c r="D208" i="7" s="1"/>
  <c r="E208" i="7"/>
  <c r="F208" i="7" s="1"/>
  <c r="H208" i="7"/>
  <c r="L208" i="7"/>
  <c r="M208" i="7"/>
  <c r="N208" i="7"/>
  <c r="A209" i="7"/>
  <c r="B209" i="7"/>
  <c r="D209" i="7" s="1"/>
  <c r="C209" i="7"/>
  <c r="E209" i="7"/>
  <c r="F209" i="7" s="1"/>
  <c r="H209" i="7"/>
  <c r="L209" i="7"/>
  <c r="M209" i="7"/>
  <c r="N209" i="7"/>
  <c r="A210" i="7"/>
  <c r="B210" i="7"/>
  <c r="D210" i="7" s="1"/>
  <c r="C210" i="7"/>
  <c r="E210" i="7"/>
  <c r="F210" i="7" s="1"/>
  <c r="J210" i="7" s="1"/>
  <c r="H210" i="7"/>
  <c r="L210" i="7"/>
  <c r="M210" i="7"/>
  <c r="N210" i="7"/>
  <c r="A211" i="7"/>
  <c r="C211" i="7" s="1"/>
  <c r="B211" i="7"/>
  <c r="D211" i="7" s="1"/>
  <c r="E211" i="7"/>
  <c r="F211" i="7" s="1"/>
  <c r="H211" i="7"/>
  <c r="L211" i="7"/>
  <c r="M211" i="7"/>
  <c r="N211" i="7"/>
  <c r="A212" i="7"/>
  <c r="B212" i="7"/>
  <c r="C212" i="7"/>
  <c r="D212" i="7"/>
  <c r="E212" i="7"/>
  <c r="F212" i="7"/>
  <c r="I212" i="7" s="1"/>
  <c r="H212" i="7"/>
  <c r="L212" i="7"/>
  <c r="M212" i="7"/>
  <c r="N212" i="7"/>
  <c r="A213" i="7"/>
  <c r="C213" i="7" s="1"/>
  <c r="B213" i="7"/>
  <c r="D213" i="7" s="1"/>
  <c r="E213" i="7"/>
  <c r="F213" i="7"/>
  <c r="J213" i="7" s="1"/>
  <c r="H213" i="7"/>
  <c r="L213" i="7"/>
  <c r="M213" i="7"/>
  <c r="N213" i="7"/>
  <c r="A209" i="3"/>
  <c r="C209" i="3" s="1"/>
  <c r="B209" i="3"/>
  <c r="D209" i="3" s="1"/>
  <c r="E209" i="3"/>
  <c r="F209" i="3"/>
  <c r="H209" i="3"/>
  <c r="I209" i="3"/>
  <c r="G209" i="3" s="1" a="1"/>
  <c r="G209" i="3" s="1"/>
  <c r="J209" i="3"/>
  <c r="L209" i="3"/>
  <c r="M209" i="3"/>
  <c r="N209" i="3"/>
  <c r="A210" i="3"/>
  <c r="B210" i="3"/>
  <c r="D210" i="3" s="1"/>
  <c r="C210" i="3"/>
  <c r="E210" i="3"/>
  <c r="F210" i="3"/>
  <c r="I210" i="3" s="1"/>
  <c r="H210" i="3"/>
  <c r="L210" i="3"/>
  <c r="M210" i="3"/>
  <c r="N210" i="3"/>
  <c r="A211" i="3"/>
  <c r="C211" i="3" s="1"/>
  <c r="B211" i="3"/>
  <c r="D211" i="3" s="1"/>
  <c r="E211" i="3"/>
  <c r="F211" i="3"/>
  <c r="I211" i="3" s="1"/>
  <c r="H211" i="3"/>
  <c r="L211" i="3"/>
  <c r="M211" i="3"/>
  <c r="N211" i="3"/>
  <c r="A212" i="3"/>
  <c r="B212" i="3"/>
  <c r="C212" i="3"/>
  <c r="E212" i="3"/>
  <c r="I212" i="3" s="1"/>
  <c r="F212" i="3"/>
  <c r="H212" i="3"/>
  <c r="L212" i="3"/>
  <c r="M212" i="3"/>
  <c r="N212" i="3"/>
  <c r="A213" i="3"/>
  <c r="B213" i="3"/>
  <c r="D213" i="3" s="1"/>
  <c r="C213" i="3"/>
  <c r="E213" i="3"/>
  <c r="F213" i="3"/>
  <c r="H213" i="3"/>
  <c r="L213" i="3"/>
  <c r="M213" i="3"/>
  <c r="N213" i="3"/>
  <c r="A214" i="3"/>
  <c r="C214" i="3" s="1"/>
  <c r="B214" i="3"/>
  <c r="D214" i="3" s="1"/>
  <c r="E214" i="3"/>
  <c r="F214" i="3"/>
  <c r="L214" i="3"/>
  <c r="M214" i="3"/>
  <c r="N214" i="3"/>
  <c r="A215" i="3"/>
  <c r="C215" i="3" s="1"/>
  <c r="B215" i="3"/>
  <c r="D215" i="3" s="1"/>
  <c r="E215" i="3"/>
  <c r="F215" i="3"/>
  <c r="L215" i="3"/>
  <c r="M215" i="3"/>
  <c r="N215" i="3"/>
  <c r="A216" i="3"/>
  <c r="C216" i="3" s="1"/>
  <c r="B216" i="3"/>
  <c r="D216" i="3" s="1"/>
  <c r="E216" i="3"/>
  <c r="L216" i="3"/>
  <c r="M216" i="3"/>
  <c r="N216" i="3"/>
  <c r="A217" i="3"/>
  <c r="C217" i="3" s="1"/>
  <c r="D217" i="3"/>
  <c r="E217" i="3"/>
  <c r="F217" i="3"/>
  <c r="L217" i="3"/>
  <c r="M217" i="3"/>
  <c r="N217" i="3"/>
  <c r="A218" i="3"/>
  <c r="C218" i="3" s="1"/>
  <c r="B218" i="3"/>
  <c r="D218" i="3" s="1"/>
  <c r="E218" i="3"/>
  <c r="H218" i="3"/>
  <c r="L218" i="3"/>
  <c r="M218" i="3"/>
  <c r="N218" i="3"/>
  <c r="A219" i="3"/>
  <c r="C219" i="3" s="1"/>
  <c r="B219" i="3"/>
  <c r="D219" i="3" s="1"/>
  <c r="E219" i="3"/>
  <c r="F219" i="3"/>
  <c r="H219" i="3"/>
  <c r="L219" i="3"/>
  <c r="M219" i="3"/>
  <c r="N219" i="3"/>
  <c r="A220" i="3"/>
  <c r="C220" i="3" s="1"/>
  <c r="B220" i="3"/>
  <c r="D220" i="3" s="1"/>
  <c r="E220" i="3"/>
  <c r="H220" i="3"/>
  <c r="L220" i="3"/>
  <c r="M220" i="3"/>
  <c r="N220" i="3"/>
  <c r="A221" i="3"/>
  <c r="C221" i="3" s="1"/>
  <c r="B221" i="3"/>
  <c r="D221" i="3" s="1"/>
  <c r="E221" i="3"/>
  <c r="H221" i="3"/>
  <c r="L221" i="3"/>
  <c r="M221" i="3"/>
  <c r="N221" i="3"/>
  <c r="A222" i="3"/>
  <c r="C222" i="3" s="1"/>
  <c r="B222" i="3"/>
  <c r="D222" i="3" s="1"/>
  <c r="E222" i="3"/>
  <c r="F222" i="3"/>
  <c r="H222" i="3"/>
  <c r="L222" i="3"/>
  <c r="M222" i="3"/>
  <c r="N222" i="3"/>
  <c r="A223" i="3"/>
  <c r="C223" i="3" s="1"/>
  <c r="B223" i="3"/>
  <c r="D223" i="3" s="1"/>
  <c r="E223" i="3"/>
  <c r="F223" i="3"/>
  <c r="H223" i="3"/>
  <c r="L223" i="3"/>
  <c r="M223" i="3"/>
  <c r="N223" i="3"/>
  <c r="A224" i="3"/>
  <c r="C224" i="3" s="1"/>
  <c r="B224" i="3"/>
  <c r="D224" i="3" s="1"/>
  <c r="E224" i="3"/>
  <c r="F224" i="3"/>
  <c r="H224" i="3"/>
  <c r="L224" i="3"/>
  <c r="M224" i="3"/>
  <c r="N224" i="3"/>
  <c r="A225" i="3"/>
  <c r="C225" i="3" s="1"/>
  <c r="B225" i="3"/>
  <c r="D225" i="3" s="1"/>
  <c r="E225" i="3"/>
  <c r="H225" i="3"/>
  <c r="L225" i="3"/>
  <c r="M225" i="3"/>
  <c r="N225" i="3"/>
  <c r="A226" i="3"/>
  <c r="C226" i="3" s="1"/>
  <c r="B226" i="3"/>
  <c r="D226" i="3" s="1"/>
  <c r="E226" i="3"/>
  <c r="F226" i="3"/>
  <c r="H226" i="3"/>
  <c r="L226" i="3"/>
  <c r="M226" i="3"/>
  <c r="N226" i="3"/>
  <c r="C212" i="1"/>
  <c r="D212" i="1"/>
  <c r="F212" i="1"/>
  <c r="I212" i="1" s="1"/>
  <c r="C213" i="1"/>
  <c r="D213" i="1"/>
  <c r="F213" i="1"/>
  <c r="I213" i="1" s="1"/>
  <c r="C206" i="1"/>
  <c r="D206" i="1"/>
  <c r="F206" i="1"/>
  <c r="I206" i="1" s="1"/>
  <c r="C207" i="1"/>
  <c r="D207" i="1"/>
  <c r="F207" i="1"/>
  <c r="J207" i="1" s="1"/>
  <c r="I207" i="1"/>
  <c r="C208" i="1"/>
  <c r="D208" i="1"/>
  <c r="F208" i="1"/>
  <c r="I208" i="1" s="1"/>
  <c r="J208" i="1"/>
  <c r="C209" i="1"/>
  <c r="D209" i="1"/>
  <c r="F209" i="1"/>
  <c r="I209" i="1"/>
  <c r="J209" i="1"/>
  <c r="C210" i="1"/>
  <c r="D210" i="1"/>
  <c r="F210" i="1"/>
  <c r="I210" i="1" s="1"/>
  <c r="C211" i="1"/>
  <c r="D211" i="1"/>
  <c r="F211" i="1"/>
  <c r="J211" i="1" s="1"/>
  <c r="I211" i="1"/>
  <c r="Q147" i="22"/>
  <c r="K143" i="22"/>
  <c r="K140" i="22"/>
  <c r="K138" i="22"/>
  <c r="K39" i="22"/>
  <c r="K30" i="22"/>
  <c r="M205" i="22"/>
  <c r="L205" i="22"/>
  <c r="H205" i="22"/>
  <c r="F205" i="22"/>
  <c r="E205" i="22"/>
  <c r="B205" i="22"/>
  <c r="D205" i="22" s="1"/>
  <c r="A205" i="22"/>
  <c r="C205" i="22" s="1"/>
  <c r="M204" i="22"/>
  <c r="L204" i="22"/>
  <c r="H204" i="22"/>
  <c r="F204" i="22"/>
  <c r="J204" i="22" s="1"/>
  <c r="E204" i="22"/>
  <c r="I204" i="22" s="1"/>
  <c r="C204" i="22"/>
  <c r="B204" i="22"/>
  <c r="D204" i="22" s="1"/>
  <c r="A204" i="22"/>
  <c r="M203" i="22"/>
  <c r="L203" i="22"/>
  <c r="H203" i="22"/>
  <c r="F203" i="22"/>
  <c r="E203" i="22"/>
  <c r="B203" i="22"/>
  <c r="D203" i="22" s="1"/>
  <c r="A203" i="22"/>
  <c r="M202" i="22"/>
  <c r="L202" i="22"/>
  <c r="H202" i="22"/>
  <c r="F202" i="22"/>
  <c r="E202" i="22"/>
  <c r="I202" i="22" s="1"/>
  <c r="C202" i="22"/>
  <c r="B202" i="22"/>
  <c r="D202" i="22" s="1"/>
  <c r="A202" i="22"/>
  <c r="M201" i="22"/>
  <c r="L201" i="22"/>
  <c r="H201" i="22"/>
  <c r="F201" i="22"/>
  <c r="E201" i="22"/>
  <c r="D201" i="22"/>
  <c r="B201" i="22"/>
  <c r="A201" i="22"/>
  <c r="C201" i="22" s="1"/>
  <c r="M200" i="22"/>
  <c r="L200" i="22"/>
  <c r="F200" i="22"/>
  <c r="E200" i="22"/>
  <c r="I200" i="22" s="1"/>
  <c r="B200" i="22"/>
  <c r="D200" i="22" s="1"/>
  <c r="A200" i="22"/>
  <c r="C200" i="22" s="1"/>
  <c r="M199" i="22"/>
  <c r="L199" i="22"/>
  <c r="F199" i="22"/>
  <c r="J199" i="22" s="1"/>
  <c r="E199" i="22"/>
  <c r="D199" i="22"/>
  <c r="B199" i="22"/>
  <c r="A199" i="22"/>
  <c r="C199" i="22" s="1"/>
  <c r="M198" i="22"/>
  <c r="L198" i="22"/>
  <c r="F198" i="22"/>
  <c r="J198" i="22" s="1"/>
  <c r="E198" i="22"/>
  <c r="B198" i="22"/>
  <c r="D198" i="22" s="1"/>
  <c r="A198" i="22"/>
  <c r="C198" i="22" s="1"/>
  <c r="M197" i="22"/>
  <c r="L197" i="22"/>
  <c r="H197" i="22"/>
  <c r="F197" i="22"/>
  <c r="E197" i="22"/>
  <c r="B197" i="22"/>
  <c r="D197" i="22" s="1"/>
  <c r="A197" i="22"/>
  <c r="C197" i="22" s="1"/>
  <c r="M196" i="22"/>
  <c r="L196" i="22"/>
  <c r="F196" i="22"/>
  <c r="E196" i="22"/>
  <c r="B196" i="22"/>
  <c r="D196" i="22" s="1"/>
  <c r="A196" i="22"/>
  <c r="I196" i="22" s="1"/>
  <c r="M195" i="22"/>
  <c r="L195" i="22"/>
  <c r="F195" i="22"/>
  <c r="E195" i="22"/>
  <c r="D195" i="22"/>
  <c r="B195" i="22"/>
  <c r="A195" i="22"/>
  <c r="C195" i="22" s="1"/>
  <c r="M194" i="22"/>
  <c r="L194" i="22"/>
  <c r="F194" i="22"/>
  <c r="J194" i="22" s="1"/>
  <c r="E194" i="22"/>
  <c r="B194" i="22"/>
  <c r="D194" i="22" s="1"/>
  <c r="A194" i="22"/>
  <c r="C194" i="22" s="1"/>
  <c r="M193" i="22"/>
  <c r="L193" i="22"/>
  <c r="J193" i="22"/>
  <c r="F193" i="22"/>
  <c r="E193" i="22"/>
  <c r="I193" i="22" s="1"/>
  <c r="B193" i="22"/>
  <c r="D193" i="22" s="1"/>
  <c r="A193" i="22"/>
  <c r="C193" i="22" s="1"/>
  <c r="M192" i="22"/>
  <c r="L192" i="22"/>
  <c r="F192" i="22"/>
  <c r="J192" i="22" s="1"/>
  <c r="E192" i="22"/>
  <c r="I192" i="22" s="1"/>
  <c r="B192" i="22"/>
  <c r="D192" i="22" s="1"/>
  <c r="A192" i="22"/>
  <c r="C192" i="22" s="1"/>
  <c r="M191" i="22"/>
  <c r="L191" i="22"/>
  <c r="F191" i="22"/>
  <c r="J191" i="22" s="1"/>
  <c r="E191" i="22"/>
  <c r="B191" i="22"/>
  <c r="D191" i="22" s="1"/>
  <c r="A191" i="22"/>
  <c r="C191" i="22" s="1"/>
  <c r="M190" i="22"/>
  <c r="L190" i="22"/>
  <c r="F190" i="22"/>
  <c r="E190" i="22"/>
  <c r="D190" i="22"/>
  <c r="B190" i="22"/>
  <c r="A190" i="22"/>
  <c r="M189" i="22"/>
  <c r="L189" i="22"/>
  <c r="F189" i="22"/>
  <c r="E189" i="22"/>
  <c r="C189" i="22"/>
  <c r="B189" i="22"/>
  <c r="D189" i="22" s="1"/>
  <c r="A189" i="22"/>
  <c r="M188" i="22"/>
  <c r="L188" i="22"/>
  <c r="H188" i="22"/>
  <c r="F188" i="22"/>
  <c r="E188" i="22"/>
  <c r="C188" i="22"/>
  <c r="B188" i="22"/>
  <c r="D188" i="22" s="1"/>
  <c r="A188" i="22"/>
  <c r="M187" i="22"/>
  <c r="L187" i="22"/>
  <c r="H187" i="22"/>
  <c r="F187" i="22"/>
  <c r="I187" i="22" s="1"/>
  <c r="E187" i="22"/>
  <c r="B187" i="22"/>
  <c r="A187" i="22"/>
  <c r="C187" i="22" s="1"/>
  <c r="M186" i="22"/>
  <c r="L186" i="22"/>
  <c r="H186" i="22"/>
  <c r="F186" i="22"/>
  <c r="E186" i="22"/>
  <c r="I186" i="22" s="1"/>
  <c r="B186" i="22"/>
  <c r="D186" i="22" s="1"/>
  <c r="A186" i="22"/>
  <c r="C186" i="22" s="1"/>
  <c r="M185" i="22"/>
  <c r="L185" i="22"/>
  <c r="H185" i="22"/>
  <c r="F185" i="22"/>
  <c r="J185" i="22" s="1"/>
  <c r="E185" i="22"/>
  <c r="D185" i="22"/>
  <c r="B185" i="22"/>
  <c r="A185" i="22"/>
  <c r="C185" i="22" s="1"/>
  <c r="M184" i="22"/>
  <c r="L184" i="22"/>
  <c r="H184" i="22"/>
  <c r="F184" i="22"/>
  <c r="E184" i="22"/>
  <c r="C184" i="22"/>
  <c r="B184" i="22"/>
  <c r="D184" i="22" s="1"/>
  <c r="A184" i="22"/>
  <c r="M183" i="22"/>
  <c r="L183" i="22"/>
  <c r="H183" i="22"/>
  <c r="F183" i="22"/>
  <c r="J183" i="22" s="1"/>
  <c r="E183" i="22"/>
  <c r="B183" i="22"/>
  <c r="D183" i="22" s="1"/>
  <c r="A183" i="22"/>
  <c r="M182" i="22"/>
  <c r="L182" i="22"/>
  <c r="H182" i="22"/>
  <c r="F182" i="22"/>
  <c r="E182" i="22"/>
  <c r="C182" i="22"/>
  <c r="B182" i="22"/>
  <c r="D182" i="22" s="1"/>
  <c r="A182" i="22"/>
  <c r="M181" i="22"/>
  <c r="L181" i="22"/>
  <c r="H181" i="22"/>
  <c r="F181" i="22"/>
  <c r="E181" i="22"/>
  <c r="D181" i="22"/>
  <c r="C181" i="22"/>
  <c r="B181" i="22"/>
  <c r="A181" i="22"/>
  <c r="M180" i="22"/>
  <c r="L180" i="22"/>
  <c r="H180" i="22"/>
  <c r="F180" i="22"/>
  <c r="E180" i="22"/>
  <c r="B180" i="22"/>
  <c r="D180" i="22" s="1"/>
  <c r="A180" i="22"/>
  <c r="C180" i="22" s="1"/>
  <c r="M179" i="22"/>
  <c r="L179" i="22"/>
  <c r="H179" i="22"/>
  <c r="F179" i="22"/>
  <c r="J179" i="22" s="1"/>
  <c r="E179" i="22"/>
  <c r="I179" i="22" s="1"/>
  <c r="G179" i="22" s="1" a="1"/>
  <c r="G179" i="22" s="1"/>
  <c r="B179" i="22"/>
  <c r="D179" i="22" s="1"/>
  <c r="A179" i="22"/>
  <c r="C179" i="22" s="1"/>
  <c r="M178" i="22"/>
  <c r="L178" i="22"/>
  <c r="H178" i="22"/>
  <c r="F178" i="22"/>
  <c r="E178" i="22"/>
  <c r="C178" i="22"/>
  <c r="B178" i="22"/>
  <c r="D178" i="22" s="1"/>
  <c r="A178" i="22"/>
  <c r="M177" i="22"/>
  <c r="L177" i="22"/>
  <c r="H177" i="22"/>
  <c r="F177" i="22"/>
  <c r="E177" i="22"/>
  <c r="D177" i="22"/>
  <c r="C177" i="22"/>
  <c r="B177" i="22"/>
  <c r="A177" i="22"/>
  <c r="M176" i="22"/>
  <c r="L176" i="22"/>
  <c r="H176" i="22"/>
  <c r="F176" i="22"/>
  <c r="E176" i="22"/>
  <c r="B176" i="22"/>
  <c r="D176" i="22" s="1"/>
  <c r="A176" i="22"/>
  <c r="C176" i="22" s="1"/>
  <c r="M175" i="22"/>
  <c r="L175" i="22"/>
  <c r="H175" i="22"/>
  <c r="F175" i="22"/>
  <c r="J175" i="22" s="1"/>
  <c r="E175" i="22"/>
  <c r="I175" i="22" s="1"/>
  <c r="C175" i="22"/>
  <c r="B175" i="22"/>
  <c r="D175" i="22" s="1"/>
  <c r="A175" i="22"/>
  <c r="M174" i="22"/>
  <c r="L174" i="22"/>
  <c r="H174" i="22"/>
  <c r="F174" i="22"/>
  <c r="E174" i="22"/>
  <c r="B174" i="22"/>
  <c r="D174" i="22" s="1"/>
  <c r="A174" i="22"/>
  <c r="C174" i="22" s="1"/>
  <c r="M173" i="22"/>
  <c r="L173" i="22"/>
  <c r="H173" i="22"/>
  <c r="F173" i="22"/>
  <c r="E173" i="22"/>
  <c r="D173" i="22"/>
  <c r="C173" i="22"/>
  <c r="B173" i="22"/>
  <c r="A173" i="22"/>
  <c r="M172" i="22"/>
  <c r="L172" i="22"/>
  <c r="H172" i="22"/>
  <c r="F172" i="22"/>
  <c r="E172" i="22"/>
  <c r="B172" i="22"/>
  <c r="D172" i="22" s="1"/>
  <c r="A172" i="22"/>
  <c r="C172" i="22" s="1"/>
  <c r="M171" i="22"/>
  <c r="L171" i="22"/>
  <c r="H171" i="22"/>
  <c r="F171" i="22"/>
  <c r="E171" i="22"/>
  <c r="J171" i="22" s="1"/>
  <c r="B171" i="22"/>
  <c r="D171" i="22" s="1"/>
  <c r="A171" i="22"/>
  <c r="C171" i="22" s="1"/>
  <c r="M170" i="22"/>
  <c r="L170" i="22"/>
  <c r="H170" i="22"/>
  <c r="F170" i="22"/>
  <c r="E170" i="22"/>
  <c r="C170" i="22"/>
  <c r="B170" i="22"/>
  <c r="D170" i="22" s="1"/>
  <c r="A170" i="22"/>
  <c r="M169" i="22"/>
  <c r="L169" i="22"/>
  <c r="H169" i="22"/>
  <c r="F169" i="22"/>
  <c r="E169" i="22"/>
  <c r="C169" i="22"/>
  <c r="B169" i="22"/>
  <c r="D169" i="22" s="1"/>
  <c r="A169" i="22"/>
  <c r="M168" i="22"/>
  <c r="L168" i="22"/>
  <c r="H168" i="22"/>
  <c r="F168" i="22"/>
  <c r="J168" i="22" s="1"/>
  <c r="E168" i="22"/>
  <c r="C168" i="22"/>
  <c r="B168" i="22"/>
  <c r="D168" i="22" s="1"/>
  <c r="A168" i="22"/>
  <c r="M167" i="22"/>
  <c r="L167" i="22"/>
  <c r="J167" i="22"/>
  <c r="I167" i="22"/>
  <c r="H167" i="22"/>
  <c r="F167" i="22"/>
  <c r="E167" i="22"/>
  <c r="C167" i="22"/>
  <c r="B167" i="22"/>
  <c r="D167" i="22" s="1"/>
  <c r="A167" i="22"/>
  <c r="M166" i="22"/>
  <c r="L166" i="22"/>
  <c r="H166" i="22"/>
  <c r="F166" i="22"/>
  <c r="J166" i="22" s="1"/>
  <c r="E166" i="22"/>
  <c r="B166" i="22"/>
  <c r="D166" i="22" s="1"/>
  <c r="A166" i="22"/>
  <c r="C166" i="22" s="1"/>
  <c r="M165" i="22"/>
  <c r="L165" i="22"/>
  <c r="H165" i="22"/>
  <c r="F165" i="22"/>
  <c r="E165" i="22"/>
  <c r="B165" i="22"/>
  <c r="D165" i="22" s="1"/>
  <c r="A165" i="22"/>
  <c r="C165" i="22" s="1"/>
  <c r="M164" i="22"/>
  <c r="L164" i="22"/>
  <c r="H164" i="22"/>
  <c r="F164" i="22"/>
  <c r="E164" i="22"/>
  <c r="C164" i="22"/>
  <c r="B164" i="22"/>
  <c r="D164" i="22" s="1"/>
  <c r="A164" i="22"/>
  <c r="M163" i="22"/>
  <c r="L163" i="22"/>
  <c r="I163" i="22"/>
  <c r="H163" i="22"/>
  <c r="F163" i="22"/>
  <c r="J163" i="22" s="1"/>
  <c r="E163" i="22"/>
  <c r="B163" i="22"/>
  <c r="D163" i="22" s="1"/>
  <c r="A163" i="22"/>
  <c r="C163" i="22" s="1"/>
  <c r="M162" i="22"/>
  <c r="L162" i="22"/>
  <c r="H162" i="22"/>
  <c r="F162" i="22"/>
  <c r="E162" i="22"/>
  <c r="B162" i="22"/>
  <c r="D162" i="22" s="1"/>
  <c r="A162" i="22"/>
  <c r="C162" i="22" s="1"/>
  <c r="M161" i="22"/>
  <c r="L161" i="22"/>
  <c r="H161" i="22"/>
  <c r="F161" i="22"/>
  <c r="E161" i="22"/>
  <c r="D161" i="22"/>
  <c r="C161" i="22"/>
  <c r="B161" i="22"/>
  <c r="A161" i="22"/>
  <c r="M160" i="22"/>
  <c r="L160" i="22"/>
  <c r="H160" i="22"/>
  <c r="F160" i="22"/>
  <c r="J160" i="22" s="1"/>
  <c r="E160" i="22"/>
  <c r="B160" i="22"/>
  <c r="D160" i="22" s="1"/>
  <c r="A160" i="22"/>
  <c r="C160" i="22" s="1"/>
  <c r="M159" i="22"/>
  <c r="L159" i="22"/>
  <c r="H159" i="22"/>
  <c r="F159" i="22"/>
  <c r="J159" i="22" s="1"/>
  <c r="E159" i="22"/>
  <c r="I159" i="22" s="1"/>
  <c r="G159" i="22" s="1" a="1"/>
  <c r="G159" i="22" s="1"/>
  <c r="C159" i="22"/>
  <c r="B159" i="22"/>
  <c r="D159" i="22" s="1"/>
  <c r="A159" i="22"/>
  <c r="M158" i="22"/>
  <c r="L158" i="22"/>
  <c r="H158" i="22"/>
  <c r="F158" i="22"/>
  <c r="E158" i="22"/>
  <c r="B158" i="22"/>
  <c r="D158" i="22" s="1"/>
  <c r="A158" i="22"/>
  <c r="C158" i="22" s="1"/>
  <c r="M157" i="22"/>
  <c r="L157" i="22"/>
  <c r="H157" i="22"/>
  <c r="F157" i="22"/>
  <c r="E157" i="22"/>
  <c r="D157" i="22"/>
  <c r="C157" i="22"/>
  <c r="B157" i="22"/>
  <c r="A157" i="22"/>
  <c r="M156" i="22"/>
  <c r="L156" i="22"/>
  <c r="H156" i="22"/>
  <c r="F156" i="22"/>
  <c r="J156" i="22" s="1"/>
  <c r="E156" i="22"/>
  <c r="B156" i="22"/>
  <c r="D156" i="22" s="1"/>
  <c r="A156" i="22"/>
  <c r="C156" i="22" s="1"/>
  <c r="M155" i="22"/>
  <c r="L155" i="22"/>
  <c r="H155" i="22"/>
  <c r="F155" i="22"/>
  <c r="J155" i="22" s="1"/>
  <c r="E155" i="22"/>
  <c r="I155" i="22" s="1"/>
  <c r="C155" i="22"/>
  <c r="B155" i="22"/>
  <c r="D155" i="22" s="1"/>
  <c r="A155" i="22"/>
  <c r="M154" i="22"/>
  <c r="L154" i="22"/>
  <c r="H154" i="22"/>
  <c r="F154" i="22"/>
  <c r="J154" i="22" s="1"/>
  <c r="E154" i="22"/>
  <c r="B154" i="22"/>
  <c r="D154" i="22" s="1"/>
  <c r="A154" i="22"/>
  <c r="C154" i="22" s="1"/>
  <c r="M153" i="22"/>
  <c r="L153" i="22"/>
  <c r="H153" i="22"/>
  <c r="F153" i="22"/>
  <c r="E153" i="22"/>
  <c r="C153" i="22"/>
  <c r="B153" i="22"/>
  <c r="D153" i="22" s="1"/>
  <c r="A153" i="22"/>
  <c r="M152" i="22"/>
  <c r="L152" i="22"/>
  <c r="H152" i="22"/>
  <c r="F152" i="22"/>
  <c r="J152" i="22" s="1"/>
  <c r="E152" i="22"/>
  <c r="C152" i="22"/>
  <c r="B152" i="22"/>
  <c r="D152" i="22" s="1"/>
  <c r="A152" i="22"/>
  <c r="M151" i="22"/>
  <c r="L151" i="22"/>
  <c r="H151" i="22"/>
  <c r="F151" i="22"/>
  <c r="E151" i="22"/>
  <c r="I151" i="22" s="1"/>
  <c r="C151" i="22"/>
  <c r="B151" i="22"/>
  <c r="D151" i="22" s="1"/>
  <c r="A151" i="22"/>
  <c r="M150" i="22"/>
  <c r="L150" i="22"/>
  <c r="H150" i="22"/>
  <c r="F150" i="22"/>
  <c r="J150" i="22" s="1"/>
  <c r="E150" i="22"/>
  <c r="B150" i="22"/>
  <c r="D150" i="22" s="1"/>
  <c r="A150" i="22"/>
  <c r="C150" i="22" s="1"/>
  <c r="M149" i="22"/>
  <c r="L149" i="22"/>
  <c r="H149" i="22"/>
  <c r="F149" i="22"/>
  <c r="J149" i="22" s="1"/>
  <c r="E149" i="22"/>
  <c r="B149" i="22"/>
  <c r="D149" i="22" s="1"/>
  <c r="A149" i="22"/>
  <c r="C149" i="22" s="1"/>
  <c r="M148" i="22"/>
  <c r="L148" i="22"/>
  <c r="H148" i="22"/>
  <c r="F148" i="22"/>
  <c r="E148" i="22"/>
  <c r="C148" i="22"/>
  <c r="B148" i="22"/>
  <c r="D148" i="22" s="1"/>
  <c r="A148" i="22"/>
  <c r="M147" i="22"/>
  <c r="L147" i="22"/>
  <c r="H147" i="22"/>
  <c r="F147" i="22"/>
  <c r="E147" i="22"/>
  <c r="B147" i="22"/>
  <c r="D147" i="22" s="1"/>
  <c r="A147" i="22"/>
  <c r="M146" i="22"/>
  <c r="L146" i="22"/>
  <c r="H146" i="22"/>
  <c r="F146" i="22"/>
  <c r="E146" i="22"/>
  <c r="C146" i="22"/>
  <c r="B146" i="22"/>
  <c r="D146" i="22" s="1"/>
  <c r="A146" i="22"/>
  <c r="M145" i="22"/>
  <c r="L145" i="22"/>
  <c r="H145" i="22"/>
  <c r="F145" i="22"/>
  <c r="E145" i="22"/>
  <c r="D145" i="22"/>
  <c r="B145" i="22"/>
  <c r="A145" i="22"/>
  <c r="C145" i="22" s="1"/>
  <c r="M144" i="22"/>
  <c r="L144" i="22"/>
  <c r="H144" i="22"/>
  <c r="F144" i="22"/>
  <c r="E144" i="22"/>
  <c r="B144" i="22"/>
  <c r="D144" i="22" s="1"/>
  <c r="A144" i="22"/>
  <c r="C144" i="22" s="1"/>
  <c r="M143" i="22"/>
  <c r="L143" i="22"/>
  <c r="H143" i="22"/>
  <c r="F143" i="22"/>
  <c r="J143" i="22" s="1"/>
  <c r="E143" i="22"/>
  <c r="B143" i="22"/>
  <c r="D143" i="22" s="1"/>
  <c r="A143" i="22"/>
  <c r="C143" i="22" s="1"/>
  <c r="M142" i="22"/>
  <c r="L142" i="22"/>
  <c r="H142" i="22"/>
  <c r="F142" i="22"/>
  <c r="J142" i="22" s="1"/>
  <c r="E142" i="22"/>
  <c r="B142" i="22"/>
  <c r="D142" i="22" s="1"/>
  <c r="A142" i="22"/>
  <c r="C142" i="22" s="1"/>
  <c r="M141" i="22"/>
  <c r="L141" i="22"/>
  <c r="H141" i="22"/>
  <c r="F141" i="22"/>
  <c r="E141" i="22"/>
  <c r="D141" i="22"/>
  <c r="C141" i="22"/>
  <c r="B141" i="22"/>
  <c r="A141" i="22"/>
  <c r="M140" i="22"/>
  <c r="L140" i="22"/>
  <c r="H140" i="22"/>
  <c r="F140" i="22"/>
  <c r="E140" i="22"/>
  <c r="B140" i="22"/>
  <c r="D140" i="22" s="1"/>
  <c r="A140" i="22"/>
  <c r="C140" i="22" s="1"/>
  <c r="M139" i="22"/>
  <c r="L139" i="22"/>
  <c r="H139" i="22"/>
  <c r="F139" i="22"/>
  <c r="E139" i="22"/>
  <c r="C139" i="22"/>
  <c r="B139" i="22"/>
  <c r="D139" i="22" s="1"/>
  <c r="A139" i="22"/>
  <c r="M138" i="22"/>
  <c r="L138" i="22"/>
  <c r="H138" i="22"/>
  <c r="F138" i="22"/>
  <c r="J138" i="22" s="1"/>
  <c r="E138" i="22"/>
  <c r="C138" i="22"/>
  <c r="B138" i="22"/>
  <c r="D138" i="22" s="1"/>
  <c r="A138" i="22"/>
  <c r="M137" i="22"/>
  <c r="L137" i="22"/>
  <c r="H137" i="22"/>
  <c r="F137" i="22"/>
  <c r="E137" i="22"/>
  <c r="B137" i="22"/>
  <c r="D137" i="22" s="1"/>
  <c r="A137" i="22"/>
  <c r="C137" i="22" s="1"/>
  <c r="M136" i="22"/>
  <c r="L136" i="22"/>
  <c r="H136" i="22"/>
  <c r="F136" i="22"/>
  <c r="E136" i="22"/>
  <c r="I136" i="22" s="1"/>
  <c r="C136" i="22"/>
  <c r="B136" i="22"/>
  <c r="D136" i="22" s="1"/>
  <c r="A136" i="22"/>
  <c r="M135" i="22"/>
  <c r="L135" i="22"/>
  <c r="I135" i="22"/>
  <c r="H135" i="22"/>
  <c r="F135" i="22"/>
  <c r="J135" i="22" s="1"/>
  <c r="E135" i="22"/>
  <c r="B135" i="22"/>
  <c r="D135" i="22" s="1"/>
  <c r="A135" i="22"/>
  <c r="C135" i="22" s="1"/>
  <c r="M134" i="22"/>
  <c r="L134" i="22"/>
  <c r="H134" i="22"/>
  <c r="F134" i="22"/>
  <c r="E134" i="22"/>
  <c r="B134" i="22"/>
  <c r="D134" i="22" s="1"/>
  <c r="A134" i="22"/>
  <c r="C134" i="22" s="1"/>
  <c r="M133" i="22"/>
  <c r="L133" i="22"/>
  <c r="H133" i="22"/>
  <c r="F133" i="22"/>
  <c r="E133" i="22"/>
  <c r="I133" i="22" s="1"/>
  <c r="D133" i="22"/>
  <c r="C133" i="22"/>
  <c r="B133" i="22"/>
  <c r="A133" i="22"/>
  <c r="M132" i="22"/>
  <c r="L132" i="22"/>
  <c r="H132" i="22"/>
  <c r="F132" i="22"/>
  <c r="E132" i="22"/>
  <c r="B132" i="22"/>
  <c r="D132" i="22" s="1"/>
  <c r="A132" i="22"/>
  <c r="C132" i="22" s="1"/>
  <c r="M131" i="22"/>
  <c r="L131" i="22"/>
  <c r="H131" i="22"/>
  <c r="F131" i="22"/>
  <c r="E131" i="22"/>
  <c r="I131" i="22" s="1"/>
  <c r="C131" i="22"/>
  <c r="B131" i="22"/>
  <c r="D131" i="22" s="1"/>
  <c r="A131" i="22"/>
  <c r="M130" i="22"/>
  <c r="L130" i="22"/>
  <c r="H130" i="22"/>
  <c r="F130" i="22"/>
  <c r="E130" i="22"/>
  <c r="B130" i="22"/>
  <c r="D130" i="22" s="1"/>
  <c r="A130" i="22"/>
  <c r="C130" i="22" s="1"/>
  <c r="M129" i="22"/>
  <c r="L129" i="22"/>
  <c r="H129" i="22"/>
  <c r="F129" i="22"/>
  <c r="E129" i="22"/>
  <c r="C129" i="22"/>
  <c r="B129" i="22"/>
  <c r="D129" i="22" s="1"/>
  <c r="A129" i="22"/>
  <c r="M128" i="22"/>
  <c r="L128" i="22"/>
  <c r="H128" i="22"/>
  <c r="F128" i="22"/>
  <c r="J128" i="22" s="1"/>
  <c r="E128" i="22"/>
  <c r="C128" i="22"/>
  <c r="B128" i="22"/>
  <c r="D128" i="22" s="1"/>
  <c r="A128" i="22"/>
  <c r="M127" i="22"/>
  <c r="L127" i="22"/>
  <c r="H127" i="22"/>
  <c r="F127" i="22"/>
  <c r="E127" i="22"/>
  <c r="B127" i="22"/>
  <c r="D127" i="22" s="1"/>
  <c r="A127" i="22"/>
  <c r="C127" i="22" s="1"/>
  <c r="M126" i="22"/>
  <c r="L126" i="22"/>
  <c r="H126" i="22"/>
  <c r="F126" i="22"/>
  <c r="E126" i="22"/>
  <c r="I126" i="22" s="1"/>
  <c r="C126" i="22"/>
  <c r="B126" i="22"/>
  <c r="D126" i="22" s="1"/>
  <c r="A126" i="22"/>
  <c r="M125" i="22"/>
  <c r="L125" i="22"/>
  <c r="H125" i="22"/>
  <c r="F125" i="22"/>
  <c r="E125" i="22"/>
  <c r="I125" i="22" s="1"/>
  <c r="D125" i="22"/>
  <c r="B125" i="22"/>
  <c r="A125" i="22"/>
  <c r="C125" i="22" s="1"/>
  <c r="M124" i="22"/>
  <c r="L124" i="22"/>
  <c r="H124" i="22"/>
  <c r="F124" i="22"/>
  <c r="E124" i="22"/>
  <c r="B124" i="22"/>
  <c r="D124" i="22" s="1"/>
  <c r="A124" i="22"/>
  <c r="C124" i="22" s="1"/>
  <c r="M123" i="22"/>
  <c r="L123" i="22"/>
  <c r="H123" i="22"/>
  <c r="F123" i="22"/>
  <c r="J123" i="22" s="1"/>
  <c r="E123" i="22"/>
  <c r="C123" i="22"/>
  <c r="B123" i="22"/>
  <c r="D123" i="22" s="1"/>
  <c r="A123" i="22"/>
  <c r="M122" i="22"/>
  <c r="L122" i="22"/>
  <c r="H122" i="22"/>
  <c r="F122" i="22"/>
  <c r="E122" i="22"/>
  <c r="B122" i="22"/>
  <c r="D122" i="22" s="1"/>
  <c r="A122" i="22"/>
  <c r="C122" i="22" s="1"/>
  <c r="M121" i="22"/>
  <c r="L121" i="22"/>
  <c r="H121" i="22"/>
  <c r="F121" i="22"/>
  <c r="E121" i="22"/>
  <c r="B121" i="22"/>
  <c r="D121" i="22" s="1"/>
  <c r="A121" i="22"/>
  <c r="C121" i="22" s="1"/>
  <c r="M120" i="22"/>
  <c r="L120" i="22"/>
  <c r="H120" i="22"/>
  <c r="F120" i="22"/>
  <c r="E120" i="22"/>
  <c r="I120" i="22" s="1"/>
  <c r="C120" i="22"/>
  <c r="B120" i="22"/>
  <c r="D120" i="22" s="1"/>
  <c r="A120" i="22"/>
  <c r="M119" i="22"/>
  <c r="L119" i="22"/>
  <c r="J119" i="22"/>
  <c r="H119" i="22"/>
  <c r="F119" i="22"/>
  <c r="E119" i="22"/>
  <c r="B119" i="22"/>
  <c r="D119" i="22" s="1"/>
  <c r="A119" i="22"/>
  <c r="C119" i="22" s="1"/>
  <c r="M118" i="22"/>
  <c r="L118" i="22"/>
  <c r="H118" i="22"/>
  <c r="F118" i="22"/>
  <c r="E118" i="22"/>
  <c r="B118" i="22"/>
  <c r="D118" i="22" s="1"/>
  <c r="A118" i="22"/>
  <c r="C118" i="22" s="1"/>
  <c r="M117" i="22"/>
  <c r="L117" i="22"/>
  <c r="H117" i="22"/>
  <c r="F117" i="22"/>
  <c r="E117" i="22"/>
  <c r="B117" i="22"/>
  <c r="D117" i="22" s="1"/>
  <c r="A117" i="22"/>
  <c r="C117" i="22" s="1"/>
  <c r="M116" i="22"/>
  <c r="L116" i="22"/>
  <c r="H116" i="22"/>
  <c r="F116" i="22"/>
  <c r="E116" i="22"/>
  <c r="C116" i="22"/>
  <c r="B116" i="22"/>
  <c r="D116" i="22" s="1"/>
  <c r="A116" i="22"/>
  <c r="M115" i="22"/>
  <c r="L115" i="22"/>
  <c r="H115" i="22"/>
  <c r="F115" i="22"/>
  <c r="E115" i="22"/>
  <c r="C115" i="22"/>
  <c r="B115" i="22"/>
  <c r="D115" i="22" s="1"/>
  <c r="A115" i="22"/>
  <c r="M114" i="22"/>
  <c r="L114" i="22"/>
  <c r="H114" i="22"/>
  <c r="F114" i="22"/>
  <c r="J114" i="22" s="1"/>
  <c r="E114" i="22"/>
  <c r="C114" i="22"/>
  <c r="B114" i="22"/>
  <c r="D114" i="22" s="1"/>
  <c r="A114" i="22"/>
  <c r="M113" i="22"/>
  <c r="L113" i="22"/>
  <c r="H113" i="22"/>
  <c r="F113" i="22"/>
  <c r="J113" i="22" s="1"/>
  <c r="E113" i="22"/>
  <c r="B113" i="22"/>
  <c r="D113" i="22" s="1"/>
  <c r="A113" i="22"/>
  <c r="C113" i="22" s="1"/>
  <c r="M112" i="22"/>
  <c r="L112" i="22"/>
  <c r="H112" i="22"/>
  <c r="F112" i="22"/>
  <c r="E112" i="22"/>
  <c r="B112" i="22"/>
  <c r="D112" i="22" s="1"/>
  <c r="A112" i="22"/>
  <c r="C112" i="22" s="1"/>
  <c r="M111" i="22"/>
  <c r="L111" i="22"/>
  <c r="H111" i="22"/>
  <c r="F111" i="22"/>
  <c r="E111" i="22"/>
  <c r="B111" i="22"/>
  <c r="D111" i="22" s="1"/>
  <c r="A111" i="22"/>
  <c r="C111" i="22" s="1"/>
  <c r="M110" i="22"/>
  <c r="L110" i="22"/>
  <c r="H110" i="22"/>
  <c r="F110" i="22"/>
  <c r="E110" i="22"/>
  <c r="B110" i="22"/>
  <c r="D110" i="22" s="1"/>
  <c r="A110" i="22"/>
  <c r="C110" i="22" s="1"/>
  <c r="M109" i="22"/>
  <c r="L109" i="22"/>
  <c r="I109" i="22"/>
  <c r="H109" i="22"/>
  <c r="F109" i="22"/>
  <c r="E109" i="22"/>
  <c r="B109" i="22"/>
  <c r="D109" i="22" s="1"/>
  <c r="A109" i="22"/>
  <c r="C109" i="22" s="1"/>
  <c r="M108" i="22"/>
  <c r="L108" i="22"/>
  <c r="H108" i="22"/>
  <c r="F108" i="22"/>
  <c r="E108" i="22"/>
  <c r="I108" i="22" s="1"/>
  <c r="B108" i="22"/>
  <c r="D108" i="22" s="1"/>
  <c r="A108" i="22"/>
  <c r="C108" i="22" s="1"/>
  <c r="M107" i="22"/>
  <c r="L107" i="22"/>
  <c r="H107" i="22"/>
  <c r="F107" i="22"/>
  <c r="E107" i="22"/>
  <c r="B107" i="22"/>
  <c r="D107" i="22" s="1"/>
  <c r="A107" i="22"/>
  <c r="C107" i="22" s="1"/>
  <c r="M106" i="22"/>
  <c r="L106" i="22"/>
  <c r="H106" i="22"/>
  <c r="F106" i="22"/>
  <c r="E106" i="22"/>
  <c r="D106" i="22"/>
  <c r="B106" i="22"/>
  <c r="A106" i="22"/>
  <c r="C106" i="22" s="1"/>
  <c r="M105" i="22"/>
  <c r="L105" i="22"/>
  <c r="H105" i="22"/>
  <c r="F105" i="22"/>
  <c r="J105" i="22" s="1"/>
  <c r="E105" i="22"/>
  <c r="D105" i="22"/>
  <c r="B105" i="22"/>
  <c r="A105" i="22"/>
  <c r="C105" i="22" s="1"/>
  <c r="M104" i="22"/>
  <c r="L104" i="22"/>
  <c r="H104" i="22"/>
  <c r="F104" i="22"/>
  <c r="E104" i="22"/>
  <c r="B104" i="22"/>
  <c r="D104" i="22" s="1"/>
  <c r="A104" i="22"/>
  <c r="C104" i="22" s="1"/>
  <c r="M103" i="22"/>
  <c r="L103" i="22"/>
  <c r="H103" i="22"/>
  <c r="F103" i="22"/>
  <c r="E103" i="22"/>
  <c r="D103" i="22"/>
  <c r="C103" i="22"/>
  <c r="B103" i="22"/>
  <c r="A103" i="22"/>
  <c r="M102" i="22"/>
  <c r="L102" i="22"/>
  <c r="H102" i="22"/>
  <c r="F102" i="22"/>
  <c r="I102" i="22" s="1"/>
  <c r="E102" i="22"/>
  <c r="B102" i="22"/>
  <c r="D102" i="22" s="1"/>
  <c r="A102" i="22"/>
  <c r="C102" i="22" s="1"/>
  <c r="M101" i="22"/>
  <c r="L101" i="22"/>
  <c r="H101" i="22"/>
  <c r="F101" i="22"/>
  <c r="E101" i="22"/>
  <c r="I101" i="22" s="1"/>
  <c r="K101" i="22" s="1"/>
  <c r="B101" i="22"/>
  <c r="D101" i="22" s="1"/>
  <c r="A101" i="22"/>
  <c r="C101" i="22" s="1"/>
  <c r="M100" i="22"/>
  <c r="L100" i="22"/>
  <c r="H100" i="22"/>
  <c r="F100" i="22"/>
  <c r="E100" i="22"/>
  <c r="C100" i="22"/>
  <c r="B100" i="22"/>
  <c r="D100" i="22" s="1"/>
  <c r="A100" i="22"/>
  <c r="M99" i="22"/>
  <c r="L99" i="22"/>
  <c r="I99" i="22"/>
  <c r="H99" i="22"/>
  <c r="F99" i="22"/>
  <c r="E99" i="22"/>
  <c r="C99" i="22"/>
  <c r="B99" i="22"/>
  <c r="D99" i="22" s="1"/>
  <c r="A99" i="22"/>
  <c r="M98" i="22"/>
  <c r="L98" i="22"/>
  <c r="H98" i="22"/>
  <c r="F98" i="22"/>
  <c r="J98" i="22" s="1"/>
  <c r="E98" i="22"/>
  <c r="B98" i="22"/>
  <c r="D98" i="22" s="1"/>
  <c r="A98" i="22"/>
  <c r="C98" i="22" s="1"/>
  <c r="M97" i="22"/>
  <c r="L97" i="22"/>
  <c r="H97" i="22"/>
  <c r="F97" i="22"/>
  <c r="E97" i="22"/>
  <c r="B97" i="22"/>
  <c r="D97" i="22" s="1"/>
  <c r="A97" i="22"/>
  <c r="C97" i="22" s="1"/>
  <c r="M96" i="22"/>
  <c r="L96" i="22"/>
  <c r="H96" i="22"/>
  <c r="F96" i="22"/>
  <c r="E96" i="22"/>
  <c r="B96" i="22"/>
  <c r="D96" i="22" s="1"/>
  <c r="A96" i="22"/>
  <c r="C96" i="22" s="1"/>
  <c r="M95" i="22"/>
  <c r="L95" i="22"/>
  <c r="H95" i="22"/>
  <c r="F95" i="22"/>
  <c r="J95" i="22" s="1"/>
  <c r="E95" i="22"/>
  <c r="I95" i="22" s="1"/>
  <c r="G95" i="22" s="1" a="1"/>
  <c r="G95" i="22" s="1"/>
  <c r="B95" i="22"/>
  <c r="D95" i="22" s="1"/>
  <c r="A95" i="22"/>
  <c r="C95" i="22" s="1"/>
  <c r="M94" i="22"/>
  <c r="L94" i="22"/>
  <c r="H94" i="22"/>
  <c r="F94" i="22"/>
  <c r="E94" i="22"/>
  <c r="B94" i="22"/>
  <c r="D94" i="22" s="1"/>
  <c r="A94" i="22"/>
  <c r="C94" i="22" s="1"/>
  <c r="M93" i="22"/>
  <c r="L93" i="22"/>
  <c r="H93" i="22"/>
  <c r="F93" i="22"/>
  <c r="E93" i="22"/>
  <c r="B93" i="22"/>
  <c r="D93" i="22" s="1"/>
  <c r="A93" i="22"/>
  <c r="C93" i="22" s="1"/>
  <c r="M92" i="22"/>
  <c r="L92" i="22"/>
  <c r="H92" i="22"/>
  <c r="F92" i="22"/>
  <c r="E92" i="22"/>
  <c r="B92" i="22"/>
  <c r="D92" i="22" s="1"/>
  <c r="A92" i="22"/>
  <c r="C92" i="22" s="1"/>
  <c r="M91" i="22"/>
  <c r="L91" i="22"/>
  <c r="H91" i="22"/>
  <c r="F91" i="22"/>
  <c r="J91" i="22" s="1"/>
  <c r="E91" i="22"/>
  <c r="B91" i="22"/>
  <c r="D91" i="22" s="1"/>
  <c r="A91" i="22"/>
  <c r="C91" i="22" s="1"/>
  <c r="M90" i="22"/>
  <c r="L90" i="22"/>
  <c r="H90" i="22"/>
  <c r="F90" i="22"/>
  <c r="E90" i="22"/>
  <c r="B90" i="22"/>
  <c r="D90" i="22" s="1"/>
  <c r="A90" i="22"/>
  <c r="C90" i="22" s="1"/>
  <c r="M89" i="22"/>
  <c r="L89" i="22"/>
  <c r="H89" i="22"/>
  <c r="F89" i="22"/>
  <c r="J89" i="22" s="1"/>
  <c r="E89" i="22"/>
  <c r="D89" i="22"/>
  <c r="B89" i="22"/>
  <c r="A89" i="22"/>
  <c r="C89" i="22" s="1"/>
  <c r="M88" i="22"/>
  <c r="L88" i="22"/>
  <c r="H88" i="22"/>
  <c r="F88" i="22"/>
  <c r="E88" i="22"/>
  <c r="B88" i="22"/>
  <c r="D88" i="22" s="1"/>
  <c r="A88" i="22"/>
  <c r="C88" i="22" s="1"/>
  <c r="M87" i="22"/>
  <c r="L87" i="22"/>
  <c r="H87" i="22"/>
  <c r="F87" i="22"/>
  <c r="E87" i="22"/>
  <c r="B87" i="22"/>
  <c r="D87" i="22" s="1"/>
  <c r="A87" i="22"/>
  <c r="C87" i="22" s="1"/>
  <c r="M86" i="22"/>
  <c r="L86" i="22"/>
  <c r="H86" i="22"/>
  <c r="F86" i="22"/>
  <c r="I86" i="22" s="1"/>
  <c r="E86" i="22"/>
  <c r="C86" i="22"/>
  <c r="B86" i="22"/>
  <c r="D86" i="22" s="1"/>
  <c r="A86" i="22"/>
  <c r="M85" i="22"/>
  <c r="L85" i="22"/>
  <c r="H85" i="22"/>
  <c r="F85" i="22"/>
  <c r="J85" i="22" s="1"/>
  <c r="E85" i="22"/>
  <c r="B85" i="22"/>
  <c r="D85" i="22" s="1"/>
  <c r="A85" i="22"/>
  <c r="C85" i="22" s="1"/>
  <c r="M84" i="22"/>
  <c r="L84" i="22"/>
  <c r="I84" i="22"/>
  <c r="H84" i="22"/>
  <c r="F84" i="22"/>
  <c r="E84" i="22"/>
  <c r="C84" i="22"/>
  <c r="B84" i="22"/>
  <c r="D84" i="22" s="1"/>
  <c r="A84" i="22"/>
  <c r="M83" i="22"/>
  <c r="L83" i="22"/>
  <c r="H83" i="22"/>
  <c r="F83" i="22"/>
  <c r="J83" i="22" s="1"/>
  <c r="E83" i="22"/>
  <c r="D83" i="22"/>
  <c r="B83" i="22"/>
  <c r="A83" i="22"/>
  <c r="C83" i="22" s="1"/>
  <c r="M82" i="22"/>
  <c r="L82" i="22"/>
  <c r="H82" i="22"/>
  <c r="F82" i="22"/>
  <c r="E82" i="22"/>
  <c r="B82" i="22"/>
  <c r="D82" i="22" s="1"/>
  <c r="A82" i="22"/>
  <c r="C82" i="22" s="1"/>
  <c r="M81" i="22"/>
  <c r="L81" i="22"/>
  <c r="H81" i="22"/>
  <c r="F81" i="22"/>
  <c r="E81" i="22"/>
  <c r="I81" i="22" s="1"/>
  <c r="B81" i="22"/>
  <c r="D81" i="22" s="1"/>
  <c r="A81" i="22"/>
  <c r="C81" i="22" s="1"/>
  <c r="M80" i="22"/>
  <c r="L80" i="22"/>
  <c r="H80" i="22"/>
  <c r="F80" i="22"/>
  <c r="E80" i="22"/>
  <c r="I80" i="22" s="1"/>
  <c r="B80" i="22"/>
  <c r="D80" i="22" s="1"/>
  <c r="A80" i="22"/>
  <c r="C80" i="22" s="1"/>
  <c r="M79" i="22"/>
  <c r="L79" i="22"/>
  <c r="H79" i="22"/>
  <c r="F79" i="22"/>
  <c r="E79" i="22"/>
  <c r="B79" i="22"/>
  <c r="J79" i="22" s="1"/>
  <c r="A79" i="22"/>
  <c r="C79" i="22" s="1"/>
  <c r="M78" i="22"/>
  <c r="L78" i="22"/>
  <c r="H78" i="22"/>
  <c r="F78" i="22"/>
  <c r="E78" i="22"/>
  <c r="B78" i="22"/>
  <c r="D78" i="22" s="1"/>
  <c r="A78" i="22"/>
  <c r="C78" i="22" s="1"/>
  <c r="M77" i="22"/>
  <c r="L77" i="22"/>
  <c r="H77" i="22"/>
  <c r="F77" i="22"/>
  <c r="E77" i="22"/>
  <c r="D77" i="22"/>
  <c r="B77" i="22"/>
  <c r="A77" i="22"/>
  <c r="C77" i="22" s="1"/>
  <c r="M76" i="22"/>
  <c r="L76" i="22"/>
  <c r="H76" i="22"/>
  <c r="F76" i="22"/>
  <c r="E76" i="22"/>
  <c r="B76" i="22"/>
  <c r="D76" i="22" s="1"/>
  <c r="A76" i="22"/>
  <c r="C76" i="22" s="1"/>
  <c r="M75" i="22"/>
  <c r="L75" i="22"/>
  <c r="H75" i="22"/>
  <c r="F75" i="22"/>
  <c r="E75" i="22"/>
  <c r="D75" i="22"/>
  <c r="C75" i="22"/>
  <c r="B75" i="22"/>
  <c r="A75" i="22"/>
  <c r="I75" i="22" s="1"/>
  <c r="M74" i="22"/>
  <c r="L74" i="22"/>
  <c r="H74" i="22"/>
  <c r="F74" i="22"/>
  <c r="E74" i="22"/>
  <c r="B74" i="22"/>
  <c r="D74" i="22" s="1"/>
  <c r="A74" i="22"/>
  <c r="C74" i="22" s="1"/>
  <c r="M73" i="22"/>
  <c r="L73" i="22"/>
  <c r="H73" i="22"/>
  <c r="F73" i="22"/>
  <c r="I73" i="22" s="1"/>
  <c r="E73" i="22"/>
  <c r="B73" i="22"/>
  <c r="D73" i="22" s="1"/>
  <c r="A73" i="22"/>
  <c r="C73" i="22" s="1"/>
  <c r="M72" i="22"/>
  <c r="L72" i="22"/>
  <c r="H72" i="22"/>
  <c r="F72" i="22"/>
  <c r="J72" i="22" s="1"/>
  <c r="E72" i="22"/>
  <c r="B72" i="22"/>
  <c r="D72" i="22" s="1"/>
  <c r="A72" i="22"/>
  <c r="C72" i="22" s="1"/>
  <c r="M71" i="22"/>
  <c r="L71" i="22"/>
  <c r="H71" i="22"/>
  <c r="F71" i="22"/>
  <c r="E71" i="22"/>
  <c r="B71" i="22"/>
  <c r="J71" i="22" s="1"/>
  <c r="A71" i="22"/>
  <c r="M70" i="22"/>
  <c r="L70" i="22"/>
  <c r="H70" i="22"/>
  <c r="F70" i="22"/>
  <c r="E70" i="22"/>
  <c r="B70" i="22"/>
  <c r="A70" i="22"/>
  <c r="C70" i="22" s="1"/>
  <c r="M69" i="22"/>
  <c r="L69" i="22"/>
  <c r="H69" i="22"/>
  <c r="F69" i="22"/>
  <c r="E69" i="22"/>
  <c r="D69" i="22"/>
  <c r="B69" i="22"/>
  <c r="A69" i="22"/>
  <c r="C69" i="22" s="1"/>
  <c r="M68" i="22"/>
  <c r="L68" i="22"/>
  <c r="H68" i="22"/>
  <c r="F68" i="22"/>
  <c r="E68" i="22"/>
  <c r="B68" i="22"/>
  <c r="D68" i="22" s="1"/>
  <c r="A68" i="22"/>
  <c r="C68" i="22" s="1"/>
  <c r="M67" i="22"/>
  <c r="L67" i="22"/>
  <c r="H67" i="22"/>
  <c r="F67" i="22"/>
  <c r="E67" i="22"/>
  <c r="B67" i="22"/>
  <c r="D67" i="22" s="1"/>
  <c r="A67" i="22"/>
  <c r="C67" i="22" s="1"/>
  <c r="M66" i="22"/>
  <c r="L66" i="22"/>
  <c r="H66" i="22"/>
  <c r="F66" i="22"/>
  <c r="E66" i="22"/>
  <c r="B66" i="22"/>
  <c r="D66" i="22" s="1"/>
  <c r="A66" i="22"/>
  <c r="C66" i="22" s="1"/>
  <c r="M65" i="22"/>
  <c r="L65" i="22"/>
  <c r="H65" i="22"/>
  <c r="F65" i="22"/>
  <c r="J65" i="22" s="1"/>
  <c r="E65" i="22"/>
  <c r="B65" i="22"/>
  <c r="D65" i="22" s="1"/>
  <c r="A65" i="22"/>
  <c r="C65" i="22" s="1"/>
  <c r="M64" i="22"/>
  <c r="L64" i="22"/>
  <c r="H64" i="22"/>
  <c r="F64" i="22"/>
  <c r="E64" i="22"/>
  <c r="B64" i="22"/>
  <c r="D64" i="22" s="1"/>
  <c r="A64" i="22"/>
  <c r="C64" i="22" s="1"/>
  <c r="M63" i="22"/>
  <c r="L63" i="22"/>
  <c r="H63" i="22"/>
  <c r="F63" i="22"/>
  <c r="E63" i="22"/>
  <c r="J63" i="22" s="1"/>
  <c r="D63" i="22"/>
  <c r="B63" i="22"/>
  <c r="A63" i="22"/>
  <c r="C63" i="22" s="1"/>
  <c r="M62" i="22"/>
  <c r="L62" i="22"/>
  <c r="H62" i="22"/>
  <c r="F62" i="22"/>
  <c r="I62" i="22" s="1"/>
  <c r="E62" i="22"/>
  <c r="B62" i="22"/>
  <c r="D62" i="22" s="1"/>
  <c r="A62" i="22"/>
  <c r="C62" i="22" s="1"/>
  <c r="M61" i="22"/>
  <c r="L61" i="22"/>
  <c r="H61" i="22"/>
  <c r="F61" i="22"/>
  <c r="E61" i="22"/>
  <c r="J61" i="22" s="1"/>
  <c r="B61" i="22"/>
  <c r="D61" i="22" s="1"/>
  <c r="A61" i="22"/>
  <c r="C61" i="22" s="1"/>
  <c r="M60" i="22"/>
  <c r="L60" i="22"/>
  <c r="H60" i="22"/>
  <c r="F60" i="22"/>
  <c r="E60" i="22"/>
  <c r="I60" i="22" s="1"/>
  <c r="B60" i="22"/>
  <c r="D60" i="22" s="1"/>
  <c r="A60" i="22"/>
  <c r="C60" i="22" s="1"/>
  <c r="M59" i="22"/>
  <c r="L59" i="22"/>
  <c r="H59" i="22"/>
  <c r="F59" i="22"/>
  <c r="E59" i="22"/>
  <c r="B59" i="22"/>
  <c r="D59" i="22" s="1"/>
  <c r="A59" i="22"/>
  <c r="C59" i="22" s="1"/>
  <c r="M58" i="22"/>
  <c r="L58" i="22"/>
  <c r="H58" i="22"/>
  <c r="F58" i="22"/>
  <c r="J58" i="22" s="1"/>
  <c r="E58" i="22"/>
  <c r="D58" i="22"/>
  <c r="B58" i="22"/>
  <c r="A58" i="22"/>
  <c r="C58" i="22" s="1"/>
  <c r="M57" i="22"/>
  <c r="L57" i="22"/>
  <c r="J57" i="22"/>
  <c r="H57" i="22"/>
  <c r="F57" i="22"/>
  <c r="E57" i="22"/>
  <c r="D57" i="22"/>
  <c r="B57" i="22"/>
  <c r="A57" i="22"/>
  <c r="C57" i="22" s="1"/>
  <c r="M56" i="22"/>
  <c r="L56" i="22"/>
  <c r="H56" i="22"/>
  <c r="F56" i="22"/>
  <c r="E56" i="22"/>
  <c r="I56" i="22" s="1"/>
  <c r="B56" i="22"/>
  <c r="D56" i="22" s="1"/>
  <c r="A56" i="22"/>
  <c r="C56" i="22" s="1"/>
  <c r="M55" i="22"/>
  <c r="L55" i="22"/>
  <c r="H55" i="22"/>
  <c r="F55" i="22"/>
  <c r="E55" i="22"/>
  <c r="D55" i="22"/>
  <c r="B55" i="22"/>
  <c r="A55" i="22"/>
  <c r="C55" i="22" s="1"/>
  <c r="M54" i="22"/>
  <c r="L54" i="22"/>
  <c r="H54" i="22"/>
  <c r="F54" i="22"/>
  <c r="E54" i="22"/>
  <c r="B54" i="22"/>
  <c r="D54" i="22" s="1"/>
  <c r="A54" i="22"/>
  <c r="C54" i="22" s="1"/>
  <c r="M53" i="22"/>
  <c r="L53" i="22"/>
  <c r="H53" i="22"/>
  <c r="F53" i="22"/>
  <c r="E53" i="22"/>
  <c r="B53" i="22"/>
  <c r="D53" i="22" s="1"/>
  <c r="A53" i="22"/>
  <c r="C53" i="22" s="1"/>
  <c r="M52" i="22"/>
  <c r="L52" i="22"/>
  <c r="H52" i="22"/>
  <c r="F52" i="22"/>
  <c r="I52" i="22" s="1"/>
  <c r="E52" i="22"/>
  <c r="C52" i="22"/>
  <c r="B52" i="22"/>
  <c r="D52" i="22" s="1"/>
  <c r="A52" i="22"/>
  <c r="M51" i="22"/>
  <c r="L51" i="22"/>
  <c r="H51" i="22"/>
  <c r="F51" i="22"/>
  <c r="E51" i="22"/>
  <c r="D51" i="22"/>
  <c r="B51" i="22"/>
  <c r="A51" i="22"/>
  <c r="C51" i="22" s="1"/>
  <c r="M50" i="22"/>
  <c r="L50" i="22"/>
  <c r="H50" i="22"/>
  <c r="F50" i="22"/>
  <c r="E50" i="22"/>
  <c r="B50" i="22"/>
  <c r="D50" i="22" s="1"/>
  <c r="A50" i="22"/>
  <c r="C50" i="22" s="1"/>
  <c r="M49" i="22"/>
  <c r="L49" i="22"/>
  <c r="H49" i="22"/>
  <c r="F49" i="22"/>
  <c r="E49" i="22"/>
  <c r="D49" i="22"/>
  <c r="B49" i="22"/>
  <c r="A49" i="22"/>
  <c r="C49" i="22" s="1"/>
  <c r="M48" i="22"/>
  <c r="L48" i="22"/>
  <c r="H48" i="22"/>
  <c r="F48" i="22"/>
  <c r="E48" i="22"/>
  <c r="B48" i="22"/>
  <c r="D48" i="22" s="1"/>
  <c r="A48" i="22"/>
  <c r="C48" i="22" s="1"/>
  <c r="M47" i="22"/>
  <c r="L47" i="22"/>
  <c r="H47" i="22"/>
  <c r="F47" i="22"/>
  <c r="E47" i="22"/>
  <c r="C47" i="22"/>
  <c r="B47" i="22"/>
  <c r="D47" i="22" s="1"/>
  <c r="A47" i="22"/>
  <c r="M46" i="22"/>
  <c r="L46" i="22"/>
  <c r="H46" i="22"/>
  <c r="F46" i="22"/>
  <c r="E46" i="22"/>
  <c r="B46" i="22"/>
  <c r="D46" i="22" s="1"/>
  <c r="A46" i="22"/>
  <c r="C46" i="22" s="1"/>
  <c r="M45" i="22"/>
  <c r="L45" i="22"/>
  <c r="H45" i="22"/>
  <c r="F45" i="22"/>
  <c r="E45" i="22"/>
  <c r="B45" i="22"/>
  <c r="D45" i="22" s="1"/>
  <c r="A45" i="22"/>
  <c r="C45" i="22" s="1"/>
  <c r="M44" i="22"/>
  <c r="L44" i="22"/>
  <c r="J44" i="22"/>
  <c r="H44" i="22"/>
  <c r="F44" i="22"/>
  <c r="E44" i="22"/>
  <c r="B44" i="22"/>
  <c r="D44" i="22" s="1"/>
  <c r="A44" i="22"/>
  <c r="C44" i="22" s="1"/>
  <c r="M43" i="22"/>
  <c r="L43" i="22"/>
  <c r="H43" i="22"/>
  <c r="F43" i="22"/>
  <c r="I43" i="22" s="1"/>
  <c r="E43" i="22"/>
  <c r="B43" i="22"/>
  <c r="J43" i="22" s="1"/>
  <c r="K43" i="22" s="1"/>
  <c r="A43" i="22"/>
  <c r="C43" i="22" s="1"/>
  <c r="M42" i="22"/>
  <c r="L42" i="22"/>
  <c r="H42" i="22"/>
  <c r="F42" i="22"/>
  <c r="E42" i="22"/>
  <c r="J42" i="22" s="1"/>
  <c r="B42" i="22"/>
  <c r="D42" i="22" s="1"/>
  <c r="A42" i="22"/>
  <c r="C42" i="22" s="1"/>
  <c r="M41" i="22"/>
  <c r="L41" i="22"/>
  <c r="H41" i="22"/>
  <c r="F41" i="22"/>
  <c r="E41" i="22"/>
  <c r="D41" i="22"/>
  <c r="B41" i="22"/>
  <c r="A41" i="22"/>
  <c r="C41" i="22" s="1"/>
  <c r="M40" i="22"/>
  <c r="L40" i="22"/>
  <c r="H40" i="22"/>
  <c r="F40" i="22"/>
  <c r="E40" i="22"/>
  <c r="J40" i="22" s="1"/>
  <c r="B40" i="22"/>
  <c r="D40" i="22" s="1"/>
  <c r="A40" i="22"/>
  <c r="C40" i="22" s="1"/>
  <c r="M39" i="22"/>
  <c r="L39" i="22"/>
  <c r="H39" i="22"/>
  <c r="F39" i="22"/>
  <c r="E39" i="22"/>
  <c r="I39" i="22" s="1"/>
  <c r="B39" i="22"/>
  <c r="A39" i="22"/>
  <c r="C39" i="22" s="1"/>
  <c r="M38" i="22"/>
  <c r="L38" i="22"/>
  <c r="H38" i="22"/>
  <c r="F38" i="22"/>
  <c r="E38" i="22"/>
  <c r="B38" i="22"/>
  <c r="D38" i="22" s="1"/>
  <c r="A38" i="22"/>
  <c r="C38" i="22" s="1"/>
  <c r="M37" i="22"/>
  <c r="L37" i="22"/>
  <c r="H37" i="22"/>
  <c r="F37" i="22"/>
  <c r="E37" i="22"/>
  <c r="B37" i="22"/>
  <c r="D37" i="22" s="1"/>
  <c r="A37" i="22"/>
  <c r="C37" i="22" s="1"/>
  <c r="M36" i="22"/>
  <c r="L36" i="22"/>
  <c r="H36" i="22"/>
  <c r="F36" i="22"/>
  <c r="J36" i="22" s="1"/>
  <c r="E36" i="22"/>
  <c r="I36" i="22" s="1"/>
  <c r="B36" i="22"/>
  <c r="D36" i="22" s="1"/>
  <c r="A36" i="22"/>
  <c r="C36" i="22" s="1"/>
  <c r="M35" i="22"/>
  <c r="L35" i="22"/>
  <c r="H35" i="22"/>
  <c r="F35" i="22"/>
  <c r="I35" i="22" s="1"/>
  <c r="E35" i="22"/>
  <c r="B35" i="22"/>
  <c r="A35" i="22"/>
  <c r="C35" i="22" s="1"/>
  <c r="M34" i="22"/>
  <c r="L34" i="22"/>
  <c r="H34" i="22"/>
  <c r="F34" i="22"/>
  <c r="E34" i="22"/>
  <c r="J34" i="22" s="1"/>
  <c r="K34" i="22" s="1"/>
  <c r="B34" i="22"/>
  <c r="D34" i="22" s="1"/>
  <c r="A34" i="22"/>
  <c r="C34" i="22" s="1"/>
  <c r="M33" i="22"/>
  <c r="L33" i="22"/>
  <c r="H33" i="22"/>
  <c r="F33" i="22"/>
  <c r="E33" i="22"/>
  <c r="B33" i="22"/>
  <c r="D33" i="22" s="1"/>
  <c r="A33" i="22"/>
  <c r="C33" i="22" s="1"/>
  <c r="M32" i="22"/>
  <c r="L32" i="22"/>
  <c r="H32" i="22"/>
  <c r="F32" i="22"/>
  <c r="J32" i="22" s="1"/>
  <c r="E32" i="22"/>
  <c r="I32" i="22" s="1"/>
  <c r="B32" i="22"/>
  <c r="D32" i="22" s="1"/>
  <c r="A32" i="22"/>
  <c r="C32" i="22" s="1"/>
  <c r="M31" i="22"/>
  <c r="L31" i="22"/>
  <c r="H31" i="22"/>
  <c r="F31" i="22"/>
  <c r="E31" i="22"/>
  <c r="B31" i="22"/>
  <c r="A31" i="22"/>
  <c r="C31" i="22" s="1"/>
  <c r="M30" i="22"/>
  <c r="L30" i="22"/>
  <c r="H30" i="22"/>
  <c r="F30" i="22"/>
  <c r="E30" i="22"/>
  <c r="B30" i="22"/>
  <c r="D30" i="22" s="1"/>
  <c r="A30" i="22"/>
  <c r="C30" i="22" s="1"/>
  <c r="M29" i="22"/>
  <c r="L29" i="22"/>
  <c r="H29" i="22"/>
  <c r="F29" i="22"/>
  <c r="E29" i="22"/>
  <c r="B29" i="22"/>
  <c r="D29" i="22" s="1"/>
  <c r="A29" i="22"/>
  <c r="C29" i="22" s="1"/>
  <c r="M28" i="22"/>
  <c r="L28" i="22"/>
  <c r="H28" i="22"/>
  <c r="F28" i="22"/>
  <c r="J28" i="22" s="1"/>
  <c r="E28" i="22"/>
  <c r="B28" i="22"/>
  <c r="D28" i="22" s="1"/>
  <c r="A28" i="22"/>
  <c r="C28" i="22" s="1"/>
  <c r="M27" i="22"/>
  <c r="L27" i="22"/>
  <c r="I27" i="22"/>
  <c r="G27" i="22" s="1" a="1"/>
  <c r="G27" i="22" s="1"/>
  <c r="H27" i="22"/>
  <c r="F27" i="22"/>
  <c r="E27" i="22"/>
  <c r="B27" i="22"/>
  <c r="J27" i="22" s="1"/>
  <c r="A27" i="22"/>
  <c r="C27" i="22" s="1"/>
  <c r="M26" i="22"/>
  <c r="L26" i="22"/>
  <c r="H26" i="22"/>
  <c r="F26" i="22"/>
  <c r="E26" i="22"/>
  <c r="J26" i="22" s="1"/>
  <c r="B26" i="22"/>
  <c r="D26" i="22" s="1"/>
  <c r="A26" i="22"/>
  <c r="C26" i="22" s="1"/>
  <c r="M25" i="22"/>
  <c r="L25" i="22"/>
  <c r="H25" i="22"/>
  <c r="F25" i="22"/>
  <c r="E25" i="22"/>
  <c r="J25" i="22" s="1"/>
  <c r="D25" i="22"/>
  <c r="B25" i="22"/>
  <c r="A25" i="22"/>
  <c r="C25" i="22" s="1"/>
  <c r="M24" i="22"/>
  <c r="L24" i="22"/>
  <c r="J24" i="22"/>
  <c r="H24" i="22"/>
  <c r="F24" i="22"/>
  <c r="E24" i="22"/>
  <c r="B24" i="22"/>
  <c r="D24" i="22" s="1"/>
  <c r="A24" i="22"/>
  <c r="C24" i="22" s="1"/>
  <c r="M23" i="22"/>
  <c r="L23" i="22"/>
  <c r="H23" i="22"/>
  <c r="F23" i="22"/>
  <c r="E23" i="22"/>
  <c r="I23" i="22" s="1"/>
  <c r="B23" i="22"/>
  <c r="A23" i="22"/>
  <c r="C23" i="22" s="1"/>
  <c r="M22" i="22"/>
  <c r="L22" i="22"/>
  <c r="H22" i="22"/>
  <c r="F22" i="22"/>
  <c r="E22" i="22"/>
  <c r="B22" i="22"/>
  <c r="D22" i="22" s="1"/>
  <c r="A22" i="22"/>
  <c r="C22" i="22" s="1"/>
  <c r="M21" i="22"/>
  <c r="L21" i="22"/>
  <c r="H21" i="22"/>
  <c r="F21" i="22"/>
  <c r="E21" i="22"/>
  <c r="J21" i="22" s="1"/>
  <c r="D21" i="22"/>
  <c r="B21" i="22"/>
  <c r="A21" i="22"/>
  <c r="C21" i="22" s="1"/>
  <c r="M20" i="22"/>
  <c r="L20" i="22"/>
  <c r="H20" i="22"/>
  <c r="F20" i="22"/>
  <c r="E20" i="22"/>
  <c r="B20" i="22"/>
  <c r="D20" i="22" s="1"/>
  <c r="A20" i="22"/>
  <c r="C20" i="22" s="1"/>
  <c r="M19" i="22"/>
  <c r="L19" i="22"/>
  <c r="H19" i="22"/>
  <c r="F19" i="22"/>
  <c r="E19" i="22"/>
  <c r="I19" i="22" s="1"/>
  <c r="G19" i="22" s="1" a="1"/>
  <c r="G19" i="22" s="1"/>
  <c r="B19" i="22"/>
  <c r="J19" i="22" s="1"/>
  <c r="A19" i="22"/>
  <c r="C19" i="22" s="1"/>
  <c r="M18" i="22"/>
  <c r="L18" i="22"/>
  <c r="H18" i="22"/>
  <c r="F18" i="22"/>
  <c r="E18" i="22"/>
  <c r="J18" i="22" s="1"/>
  <c r="B18" i="22"/>
  <c r="D18" i="22" s="1"/>
  <c r="A18" i="22"/>
  <c r="C18" i="22" s="1"/>
  <c r="M17" i="22"/>
  <c r="L17" i="22"/>
  <c r="H17" i="22"/>
  <c r="F17" i="22"/>
  <c r="E17" i="22"/>
  <c r="D17" i="22"/>
  <c r="B17" i="22"/>
  <c r="A17" i="22"/>
  <c r="C17" i="22" s="1"/>
  <c r="M16" i="22"/>
  <c r="L16" i="22"/>
  <c r="H16" i="22"/>
  <c r="F16" i="22"/>
  <c r="E16" i="22"/>
  <c r="B16" i="22"/>
  <c r="D16" i="22" s="1"/>
  <c r="A16" i="22"/>
  <c r="C16" i="22" s="1"/>
  <c r="M15" i="22"/>
  <c r="L15" i="22"/>
  <c r="H15" i="22"/>
  <c r="F15" i="22"/>
  <c r="E15" i="22"/>
  <c r="I15" i="22" s="1"/>
  <c r="B15" i="22"/>
  <c r="A15" i="22"/>
  <c r="C15" i="22" s="1"/>
  <c r="M14" i="22"/>
  <c r="L14" i="22"/>
  <c r="H14" i="22"/>
  <c r="F14" i="22"/>
  <c r="E14" i="22"/>
  <c r="B14" i="22"/>
  <c r="D14" i="22" s="1"/>
  <c r="A14" i="22"/>
  <c r="C14" i="22" s="1"/>
  <c r="M13" i="22"/>
  <c r="L13" i="22"/>
  <c r="H13" i="22"/>
  <c r="F13" i="22"/>
  <c r="E13" i="22"/>
  <c r="B13" i="22"/>
  <c r="D13" i="22" s="1"/>
  <c r="A13" i="22"/>
  <c r="C13" i="22" s="1"/>
  <c r="M12" i="22"/>
  <c r="L12" i="22"/>
  <c r="H12" i="22"/>
  <c r="F12" i="22"/>
  <c r="J12" i="22" s="1"/>
  <c r="E12" i="22"/>
  <c r="B12" i="22"/>
  <c r="D12" i="22" s="1"/>
  <c r="A12" i="22"/>
  <c r="C12" i="22" s="1"/>
  <c r="M11" i="22"/>
  <c r="L11" i="22"/>
  <c r="H11" i="22"/>
  <c r="F11" i="22"/>
  <c r="I11" i="22" s="1"/>
  <c r="E11" i="22"/>
  <c r="B11" i="22"/>
  <c r="A11" i="22"/>
  <c r="C11" i="22" s="1"/>
  <c r="M10" i="22"/>
  <c r="L10" i="22"/>
  <c r="H10" i="22"/>
  <c r="F10" i="22"/>
  <c r="E10" i="22"/>
  <c r="B10" i="22"/>
  <c r="D10" i="22" s="1"/>
  <c r="A10" i="22"/>
  <c r="C10" i="22" s="1"/>
  <c r="M9" i="22"/>
  <c r="L9" i="22"/>
  <c r="H9" i="22"/>
  <c r="F9" i="22"/>
  <c r="E9" i="22"/>
  <c r="D9" i="22"/>
  <c r="B9" i="22"/>
  <c r="A9" i="22"/>
  <c r="C9" i="22" s="1"/>
  <c r="M8" i="22"/>
  <c r="L8" i="22"/>
  <c r="H8" i="22"/>
  <c r="F8" i="22"/>
  <c r="J8" i="22" s="1"/>
  <c r="E8" i="22"/>
  <c r="I8" i="22" s="1"/>
  <c r="B8" i="22"/>
  <c r="D8" i="22" s="1"/>
  <c r="A8" i="22"/>
  <c r="C8" i="22" s="1"/>
  <c r="M7" i="22"/>
  <c r="L7" i="22"/>
  <c r="H7" i="22"/>
  <c r="F7" i="22"/>
  <c r="I7" i="22" s="1"/>
  <c r="E7" i="22"/>
  <c r="B7" i="22"/>
  <c r="A7" i="22"/>
  <c r="C7" i="22" s="1"/>
  <c r="M6" i="22"/>
  <c r="L6" i="22"/>
  <c r="H6" i="22"/>
  <c r="F6" i="22"/>
  <c r="E6" i="22"/>
  <c r="B6" i="22"/>
  <c r="D6" i="22" s="1"/>
  <c r="A6" i="22"/>
  <c r="C6" i="22" s="1"/>
  <c r="M5" i="22"/>
  <c r="L5" i="22"/>
  <c r="H5" i="22"/>
  <c r="F5" i="22"/>
  <c r="E5" i="22"/>
  <c r="J5" i="22" s="1"/>
  <c r="D5" i="22"/>
  <c r="C5" i="22"/>
  <c r="B5" i="22"/>
  <c r="A5" i="22"/>
  <c r="M4" i="22"/>
  <c r="L4" i="22"/>
  <c r="H4" i="22"/>
  <c r="F4" i="22"/>
  <c r="J4" i="22" s="1"/>
  <c r="E4" i="22"/>
  <c r="B4" i="22"/>
  <c r="D4" i="22" s="1"/>
  <c r="A4" i="22"/>
  <c r="C4" i="22" s="1"/>
  <c r="M3" i="22"/>
  <c r="L3" i="22"/>
  <c r="H3" i="22"/>
  <c r="F3" i="22"/>
  <c r="E3" i="22"/>
  <c r="I3" i="22" s="1"/>
  <c r="B3" i="22"/>
  <c r="J3" i="22" s="1"/>
  <c r="A3" i="22"/>
  <c r="C3" i="22" s="1"/>
  <c r="Q170" i="21"/>
  <c r="K143" i="21"/>
  <c r="K140" i="21"/>
  <c r="K138" i="21"/>
  <c r="K96" i="21"/>
  <c r="K39" i="21"/>
  <c r="K30" i="21"/>
  <c r="M205" i="21"/>
  <c r="L205" i="21"/>
  <c r="H205" i="21"/>
  <c r="F205" i="21"/>
  <c r="E205" i="21"/>
  <c r="C205" i="21"/>
  <c r="B205" i="21"/>
  <c r="D205" i="21" s="1"/>
  <c r="A205" i="21"/>
  <c r="M204" i="21"/>
  <c r="L204" i="21"/>
  <c r="J204" i="21"/>
  <c r="H204" i="21"/>
  <c r="F204" i="21"/>
  <c r="E204" i="21"/>
  <c r="B204" i="21"/>
  <c r="D204" i="21" s="1"/>
  <c r="A204" i="21"/>
  <c r="C204" i="21" s="1"/>
  <c r="M203" i="21"/>
  <c r="L203" i="21"/>
  <c r="H203" i="21"/>
  <c r="F203" i="21"/>
  <c r="E203" i="21"/>
  <c r="B203" i="21"/>
  <c r="A203" i="21"/>
  <c r="M202" i="21"/>
  <c r="L202" i="21"/>
  <c r="H202" i="21"/>
  <c r="F202" i="21"/>
  <c r="E202" i="21"/>
  <c r="I202" i="21" s="1"/>
  <c r="B202" i="21"/>
  <c r="D202" i="21" s="1"/>
  <c r="A202" i="21"/>
  <c r="C202" i="21" s="1"/>
  <c r="M201" i="21"/>
  <c r="L201" i="21"/>
  <c r="H201" i="21"/>
  <c r="F201" i="21"/>
  <c r="E201" i="21"/>
  <c r="I201" i="21" s="1"/>
  <c r="D201" i="21"/>
  <c r="B201" i="21"/>
  <c r="A201" i="21"/>
  <c r="C201" i="21" s="1"/>
  <c r="M200" i="21"/>
  <c r="L200" i="21"/>
  <c r="F200" i="21"/>
  <c r="E200" i="21"/>
  <c r="J200" i="21" s="1"/>
  <c r="B200" i="21"/>
  <c r="D200" i="21" s="1"/>
  <c r="A200" i="21"/>
  <c r="C200" i="21" s="1"/>
  <c r="M199" i="21"/>
  <c r="L199" i="21"/>
  <c r="F199" i="21"/>
  <c r="J199" i="21" s="1"/>
  <c r="E199" i="21"/>
  <c r="I199" i="21" s="1"/>
  <c r="B199" i="21"/>
  <c r="D199" i="21" s="1"/>
  <c r="A199" i="21"/>
  <c r="C199" i="21" s="1"/>
  <c r="M198" i="21"/>
  <c r="L198" i="21"/>
  <c r="F198" i="21"/>
  <c r="E198" i="21"/>
  <c r="B198" i="21"/>
  <c r="A198" i="21"/>
  <c r="C198" i="21" s="1"/>
  <c r="M197" i="21"/>
  <c r="L197" i="21"/>
  <c r="H197" i="21"/>
  <c r="F197" i="21"/>
  <c r="E197" i="21"/>
  <c r="B197" i="21"/>
  <c r="D197" i="21" s="1"/>
  <c r="A197" i="21"/>
  <c r="C197" i="21" s="1"/>
  <c r="M196" i="21"/>
  <c r="L196" i="21"/>
  <c r="F196" i="21"/>
  <c r="E196" i="21"/>
  <c r="B196" i="21"/>
  <c r="D196" i="21" s="1"/>
  <c r="A196" i="21"/>
  <c r="C196" i="21" s="1"/>
  <c r="M195" i="21"/>
  <c r="L195" i="21"/>
  <c r="F195" i="21"/>
  <c r="E195" i="21"/>
  <c r="D195" i="21"/>
  <c r="C195" i="21"/>
  <c r="B195" i="21"/>
  <c r="A195" i="21"/>
  <c r="M194" i="21"/>
  <c r="L194" i="21"/>
  <c r="F194" i="21"/>
  <c r="J194" i="21" s="1"/>
  <c r="E194" i="21"/>
  <c r="D194" i="21"/>
  <c r="B194" i="21"/>
  <c r="A194" i="21"/>
  <c r="C194" i="21" s="1"/>
  <c r="M193" i="21"/>
  <c r="L193" i="21"/>
  <c r="F193" i="21"/>
  <c r="E193" i="21"/>
  <c r="J193" i="21" s="1"/>
  <c r="B193" i="21"/>
  <c r="D193" i="21" s="1"/>
  <c r="A193" i="21"/>
  <c r="C193" i="21" s="1"/>
  <c r="M192" i="21"/>
  <c r="L192" i="21"/>
  <c r="F192" i="21"/>
  <c r="E192" i="21"/>
  <c r="J192" i="21" s="1"/>
  <c r="B192" i="21"/>
  <c r="D192" i="21" s="1"/>
  <c r="A192" i="21"/>
  <c r="M191" i="21"/>
  <c r="L191" i="21"/>
  <c r="F191" i="21"/>
  <c r="E191" i="21"/>
  <c r="I191" i="21" s="1"/>
  <c r="C191" i="21"/>
  <c r="B191" i="21"/>
  <c r="A191" i="21"/>
  <c r="M190" i="21"/>
  <c r="L190" i="21"/>
  <c r="F190" i="21"/>
  <c r="J190" i="21" s="1"/>
  <c r="E190" i="21"/>
  <c r="B190" i="21"/>
  <c r="D190" i="21" s="1"/>
  <c r="A190" i="21"/>
  <c r="C190" i="21" s="1"/>
  <c r="M189" i="21"/>
  <c r="L189" i="21"/>
  <c r="F189" i="21"/>
  <c r="E189" i="21"/>
  <c r="C189" i="21"/>
  <c r="B189" i="21"/>
  <c r="D189" i="21" s="1"/>
  <c r="A189" i="21"/>
  <c r="M188" i="21"/>
  <c r="L188" i="21"/>
  <c r="H188" i="21"/>
  <c r="F188" i="21"/>
  <c r="E188" i="21"/>
  <c r="B188" i="21"/>
  <c r="D188" i="21" s="1"/>
  <c r="A188" i="21"/>
  <c r="C188" i="21" s="1"/>
  <c r="M187" i="21"/>
  <c r="L187" i="21"/>
  <c r="H187" i="21"/>
  <c r="F187" i="21"/>
  <c r="J187" i="21" s="1"/>
  <c r="E187" i="21"/>
  <c r="B187" i="21"/>
  <c r="D187" i="21" s="1"/>
  <c r="A187" i="21"/>
  <c r="C187" i="21" s="1"/>
  <c r="M186" i="21"/>
  <c r="L186" i="21"/>
  <c r="H186" i="21"/>
  <c r="F186" i="21"/>
  <c r="E186" i="21"/>
  <c r="B186" i="21"/>
  <c r="J186" i="21" s="1"/>
  <c r="A186" i="21"/>
  <c r="C186" i="21" s="1"/>
  <c r="M185" i="21"/>
  <c r="L185" i="21"/>
  <c r="H185" i="21"/>
  <c r="F185" i="21"/>
  <c r="E185" i="21"/>
  <c r="I185" i="21" s="1"/>
  <c r="D185" i="21"/>
  <c r="B185" i="21"/>
  <c r="A185" i="21"/>
  <c r="C185" i="21" s="1"/>
  <c r="M184" i="21"/>
  <c r="L184" i="21"/>
  <c r="H184" i="21"/>
  <c r="F184" i="21"/>
  <c r="E184" i="21"/>
  <c r="I184" i="21" s="1"/>
  <c r="C184" i="21"/>
  <c r="B184" i="21"/>
  <c r="D184" i="21" s="1"/>
  <c r="A184" i="21"/>
  <c r="M183" i="21"/>
  <c r="L183" i="21"/>
  <c r="J183" i="21"/>
  <c r="H183" i="21"/>
  <c r="F183" i="21"/>
  <c r="E183" i="21"/>
  <c r="B183" i="21"/>
  <c r="D183" i="21" s="1"/>
  <c r="A183" i="21"/>
  <c r="C183" i="21" s="1"/>
  <c r="M182" i="21"/>
  <c r="L182" i="21"/>
  <c r="H182" i="21"/>
  <c r="F182" i="21"/>
  <c r="E182" i="21"/>
  <c r="C182" i="21"/>
  <c r="B182" i="21"/>
  <c r="D182" i="21" s="1"/>
  <c r="A182" i="21"/>
  <c r="M181" i="21"/>
  <c r="L181" i="21"/>
  <c r="H181" i="21"/>
  <c r="F181" i="21"/>
  <c r="E181" i="21"/>
  <c r="I181" i="21" s="1"/>
  <c r="D181" i="21"/>
  <c r="B181" i="21"/>
  <c r="A181" i="21"/>
  <c r="C181" i="21" s="1"/>
  <c r="M180" i="21"/>
  <c r="L180" i="21"/>
  <c r="H180" i="21"/>
  <c r="F180" i="21"/>
  <c r="E180" i="21"/>
  <c r="I180" i="21" s="1"/>
  <c r="C180" i="21"/>
  <c r="B180" i="21"/>
  <c r="D180" i="21" s="1"/>
  <c r="A180" i="21"/>
  <c r="M179" i="21"/>
  <c r="L179" i="21"/>
  <c r="J179" i="21"/>
  <c r="H179" i="21"/>
  <c r="F179" i="21"/>
  <c r="E179" i="21"/>
  <c r="B179" i="21"/>
  <c r="D179" i="21" s="1"/>
  <c r="A179" i="21"/>
  <c r="C179" i="21" s="1"/>
  <c r="M178" i="21"/>
  <c r="L178" i="21"/>
  <c r="H178" i="21"/>
  <c r="F178" i="21"/>
  <c r="E178" i="21"/>
  <c r="D178" i="21"/>
  <c r="B178" i="21"/>
  <c r="A178" i="21"/>
  <c r="C178" i="21" s="1"/>
  <c r="M177" i="21"/>
  <c r="L177" i="21"/>
  <c r="H177" i="21"/>
  <c r="F177" i="21"/>
  <c r="E177" i="21"/>
  <c r="I177" i="21" s="1"/>
  <c r="D177" i="21"/>
  <c r="B177" i="21"/>
  <c r="A177" i="21"/>
  <c r="C177" i="21" s="1"/>
  <c r="M176" i="21"/>
  <c r="L176" i="21"/>
  <c r="H176" i="21"/>
  <c r="F176" i="21"/>
  <c r="E176" i="21"/>
  <c r="I176" i="21" s="1"/>
  <c r="C176" i="21"/>
  <c r="B176" i="21"/>
  <c r="D176" i="21" s="1"/>
  <c r="A176" i="21"/>
  <c r="M175" i="21"/>
  <c r="L175" i="21"/>
  <c r="J175" i="21"/>
  <c r="H175" i="21"/>
  <c r="F175" i="21"/>
  <c r="E175" i="21"/>
  <c r="B175" i="21"/>
  <c r="D175" i="21" s="1"/>
  <c r="A175" i="21"/>
  <c r="C175" i="21" s="1"/>
  <c r="M174" i="21"/>
  <c r="L174" i="21"/>
  <c r="H174" i="21"/>
  <c r="F174" i="21"/>
  <c r="E174" i="21"/>
  <c r="C174" i="21"/>
  <c r="B174" i="21"/>
  <c r="D174" i="21" s="1"/>
  <c r="A174" i="21"/>
  <c r="M173" i="21"/>
  <c r="L173" i="21"/>
  <c r="H173" i="21"/>
  <c r="F173" i="21"/>
  <c r="E173" i="21"/>
  <c r="I173" i="21" s="1"/>
  <c r="D173" i="21"/>
  <c r="B173" i="21"/>
  <c r="A173" i="21"/>
  <c r="C173" i="21" s="1"/>
  <c r="M172" i="21"/>
  <c r="L172" i="21"/>
  <c r="H172" i="21"/>
  <c r="F172" i="21"/>
  <c r="E172" i="21"/>
  <c r="I172" i="21" s="1"/>
  <c r="C172" i="21"/>
  <c r="B172" i="21"/>
  <c r="D172" i="21" s="1"/>
  <c r="A172" i="21"/>
  <c r="M171" i="21"/>
  <c r="L171" i="21"/>
  <c r="H171" i="21"/>
  <c r="F171" i="21"/>
  <c r="J171" i="21" s="1"/>
  <c r="E171" i="21"/>
  <c r="B171" i="21"/>
  <c r="D171" i="21" s="1"/>
  <c r="A171" i="21"/>
  <c r="C171" i="21" s="1"/>
  <c r="M170" i="21"/>
  <c r="L170" i="21"/>
  <c r="H170" i="21"/>
  <c r="F170" i="21"/>
  <c r="E170" i="21"/>
  <c r="B170" i="21"/>
  <c r="D170" i="21" s="1"/>
  <c r="A170" i="21"/>
  <c r="C170" i="21" s="1"/>
  <c r="M169" i="21"/>
  <c r="L169" i="21"/>
  <c r="H169" i="21"/>
  <c r="F169" i="21"/>
  <c r="E169" i="21"/>
  <c r="I169" i="21" s="1"/>
  <c r="D169" i="21"/>
  <c r="C169" i="21"/>
  <c r="B169" i="21"/>
  <c r="A169" i="21"/>
  <c r="M168" i="21"/>
  <c r="L168" i="21"/>
  <c r="H168" i="21"/>
  <c r="F168" i="21"/>
  <c r="E168" i="21"/>
  <c r="B168" i="21"/>
  <c r="D168" i="21" s="1"/>
  <c r="A168" i="21"/>
  <c r="C168" i="21" s="1"/>
  <c r="M167" i="21"/>
  <c r="L167" i="21"/>
  <c r="H167" i="21"/>
  <c r="F167" i="21"/>
  <c r="J167" i="21" s="1"/>
  <c r="E167" i="21"/>
  <c r="B167" i="21"/>
  <c r="D167" i="21" s="1"/>
  <c r="A167" i="21"/>
  <c r="C167" i="21" s="1"/>
  <c r="M166" i="21"/>
  <c r="L166" i="21"/>
  <c r="H166" i="21"/>
  <c r="F166" i="21"/>
  <c r="E166" i="21"/>
  <c r="B166" i="21"/>
  <c r="D166" i="21" s="1"/>
  <c r="A166" i="21"/>
  <c r="C166" i="21" s="1"/>
  <c r="M165" i="21"/>
  <c r="L165" i="21"/>
  <c r="H165" i="21"/>
  <c r="F165" i="21"/>
  <c r="J165" i="21" s="1"/>
  <c r="E165" i="21"/>
  <c r="D165" i="21"/>
  <c r="C165" i="21"/>
  <c r="B165" i="21"/>
  <c r="A165" i="21"/>
  <c r="M164" i="21"/>
  <c r="L164" i="21"/>
  <c r="H164" i="21"/>
  <c r="F164" i="21"/>
  <c r="E164" i="21"/>
  <c r="B164" i="21"/>
  <c r="D164" i="21" s="1"/>
  <c r="A164" i="21"/>
  <c r="C164" i="21" s="1"/>
  <c r="M163" i="21"/>
  <c r="L163" i="21"/>
  <c r="H163" i="21"/>
  <c r="F163" i="21"/>
  <c r="J163" i="21" s="1"/>
  <c r="E163" i="21"/>
  <c r="B163" i="21"/>
  <c r="D163" i="21" s="1"/>
  <c r="A163" i="21"/>
  <c r="C163" i="21" s="1"/>
  <c r="M162" i="21"/>
  <c r="L162" i="21"/>
  <c r="H162" i="21"/>
  <c r="F162" i="21"/>
  <c r="J162" i="21" s="1"/>
  <c r="E162" i="21"/>
  <c r="B162" i="21"/>
  <c r="D162" i="21" s="1"/>
  <c r="A162" i="21"/>
  <c r="C162" i="21" s="1"/>
  <c r="M161" i="21"/>
  <c r="L161" i="21"/>
  <c r="H161" i="21"/>
  <c r="F161" i="21"/>
  <c r="E161" i="21"/>
  <c r="D161" i="21"/>
  <c r="C161" i="21"/>
  <c r="B161" i="21"/>
  <c r="A161" i="21"/>
  <c r="M160" i="21"/>
  <c r="L160" i="21"/>
  <c r="H160" i="21"/>
  <c r="F160" i="21"/>
  <c r="E160" i="21"/>
  <c r="B160" i="21"/>
  <c r="D160" i="21" s="1"/>
  <c r="A160" i="21"/>
  <c r="C160" i="21" s="1"/>
  <c r="M159" i="21"/>
  <c r="L159" i="21"/>
  <c r="H159" i="21"/>
  <c r="F159" i="21"/>
  <c r="J159" i="21" s="1"/>
  <c r="E159" i="21"/>
  <c r="B159" i="21"/>
  <c r="D159" i="21" s="1"/>
  <c r="A159" i="21"/>
  <c r="C159" i="21" s="1"/>
  <c r="M158" i="21"/>
  <c r="L158" i="21"/>
  <c r="H158" i="21"/>
  <c r="F158" i="21"/>
  <c r="J158" i="21" s="1"/>
  <c r="E158" i="21"/>
  <c r="D158" i="21"/>
  <c r="B158" i="21"/>
  <c r="A158" i="21"/>
  <c r="C158" i="21" s="1"/>
  <c r="M157" i="21"/>
  <c r="L157" i="21"/>
  <c r="H157" i="21"/>
  <c r="F157" i="21"/>
  <c r="E157" i="21"/>
  <c r="C157" i="21"/>
  <c r="B157" i="21"/>
  <c r="D157" i="21" s="1"/>
  <c r="A157" i="21"/>
  <c r="M156" i="21"/>
  <c r="L156" i="21"/>
  <c r="I156" i="21"/>
  <c r="H156" i="21"/>
  <c r="F156" i="21"/>
  <c r="E156" i="21"/>
  <c r="B156" i="21"/>
  <c r="D156" i="21" s="1"/>
  <c r="A156" i="21"/>
  <c r="C156" i="21" s="1"/>
  <c r="M155" i="21"/>
  <c r="L155" i="21"/>
  <c r="H155" i="21"/>
  <c r="F155" i="21"/>
  <c r="J155" i="21" s="1"/>
  <c r="E155" i="21"/>
  <c r="I155" i="21" s="1"/>
  <c r="G155" i="21" s="1" a="1"/>
  <c r="G155" i="21" s="1"/>
  <c r="B155" i="21"/>
  <c r="D155" i="21" s="1"/>
  <c r="A155" i="21"/>
  <c r="C155" i="21" s="1"/>
  <c r="M154" i="21"/>
  <c r="L154" i="21"/>
  <c r="H154" i="21"/>
  <c r="F154" i="21"/>
  <c r="J154" i="21" s="1"/>
  <c r="E154" i="21"/>
  <c r="B154" i="21"/>
  <c r="D154" i="21" s="1"/>
  <c r="A154" i="21"/>
  <c r="C154" i="21" s="1"/>
  <c r="M153" i="21"/>
  <c r="L153" i="21"/>
  <c r="H153" i="21"/>
  <c r="F153" i="21"/>
  <c r="E153" i="21"/>
  <c r="D153" i="21"/>
  <c r="C153" i="21"/>
  <c r="B153" i="21"/>
  <c r="A153" i="21"/>
  <c r="M152" i="21"/>
  <c r="L152" i="21"/>
  <c r="H152" i="21"/>
  <c r="F152" i="21"/>
  <c r="E152" i="21"/>
  <c r="B152" i="21"/>
  <c r="D152" i="21" s="1"/>
  <c r="A152" i="21"/>
  <c r="C152" i="21" s="1"/>
  <c r="M151" i="21"/>
  <c r="L151" i="21"/>
  <c r="H151" i="21"/>
  <c r="F151" i="21"/>
  <c r="J151" i="21" s="1"/>
  <c r="E151" i="21"/>
  <c r="B151" i="21"/>
  <c r="D151" i="21" s="1"/>
  <c r="A151" i="21"/>
  <c r="M150" i="21"/>
  <c r="L150" i="21"/>
  <c r="H150" i="21"/>
  <c r="F150" i="21"/>
  <c r="J150" i="21" s="1"/>
  <c r="E150" i="21"/>
  <c r="D150" i="21"/>
  <c r="B150" i="21"/>
  <c r="A150" i="21"/>
  <c r="C150" i="21" s="1"/>
  <c r="M149" i="21"/>
  <c r="L149" i="21"/>
  <c r="H149" i="21"/>
  <c r="F149" i="21"/>
  <c r="E149" i="21"/>
  <c r="C149" i="21"/>
  <c r="B149" i="21"/>
  <c r="D149" i="21" s="1"/>
  <c r="A149" i="21"/>
  <c r="M148" i="21"/>
  <c r="L148" i="21"/>
  <c r="H148" i="21"/>
  <c r="F148" i="21"/>
  <c r="J148" i="21" s="1"/>
  <c r="E148" i="21"/>
  <c r="B148" i="21"/>
  <c r="D148" i="21" s="1"/>
  <c r="A148" i="21"/>
  <c r="C148" i="21" s="1"/>
  <c r="M147" i="21"/>
  <c r="L147" i="21"/>
  <c r="H147" i="21"/>
  <c r="F147" i="21"/>
  <c r="J147" i="21" s="1"/>
  <c r="K147" i="21" s="1"/>
  <c r="E147" i="21"/>
  <c r="I147" i="21" s="1"/>
  <c r="G147" i="21" s="1" a="1"/>
  <c r="G147" i="21" s="1"/>
  <c r="B147" i="21"/>
  <c r="D147" i="21" s="1"/>
  <c r="A147" i="21"/>
  <c r="C147" i="21" s="1"/>
  <c r="M146" i="21"/>
  <c r="L146" i="21"/>
  <c r="H146" i="21"/>
  <c r="F146" i="21"/>
  <c r="E146" i="21"/>
  <c r="D146" i="21"/>
  <c r="B146" i="21"/>
  <c r="A146" i="21"/>
  <c r="C146" i="21" s="1"/>
  <c r="M145" i="21"/>
  <c r="L145" i="21"/>
  <c r="H145" i="21"/>
  <c r="F145" i="21"/>
  <c r="E145" i="21"/>
  <c r="B145" i="21"/>
  <c r="D145" i="21" s="1"/>
  <c r="A145" i="21"/>
  <c r="C145" i="21" s="1"/>
  <c r="M144" i="21"/>
  <c r="L144" i="21"/>
  <c r="H144" i="21"/>
  <c r="F144" i="21"/>
  <c r="E144" i="21"/>
  <c r="I144" i="21" s="1"/>
  <c r="C144" i="21"/>
  <c r="B144" i="21"/>
  <c r="D144" i="21" s="1"/>
  <c r="A144" i="21"/>
  <c r="M143" i="21"/>
  <c r="L143" i="21"/>
  <c r="J143" i="21"/>
  <c r="H143" i="21"/>
  <c r="F143" i="21"/>
  <c r="E143" i="21"/>
  <c r="B143" i="21"/>
  <c r="D143" i="21" s="1"/>
  <c r="A143" i="21"/>
  <c r="M142" i="21"/>
  <c r="L142" i="21"/>
  <c r="H142" i="21"/>
  <c r="F142" i="21"/>
  <c r="E142" i="21"/>
  <c r="B142" i="21"/>
  <c r="D142" i="21" s="1"/>
  <c r="A142" i="21"/>
  <c r="C142" i="21" s="1"/>
  <c r="M141" i="21"/>
  <c r="L141" i="21"/>
  <c r="H141" i="21"/>
  <c r="F141" i="21"/>
  <c r="E141" i="21"/>
  <c r="D141" i="21"/>
  <c r="B141" i="21"/>
  <c r="A141" i="21"/>
  <c r="C141" i="21" s="1"/>
  <c r="M140" i="21"/>
  <c r="L140" i="21"/>
  <c r="H140" i="21"/>
  <c r="F140" i="21"/>
  <c r="J140" i="21" s="1"/>
  <c r="E140" i="21"/>
  <c r="I140" i="21" s="1"/>
  <c r="G140" i="21" s="1" a="1"/>
  <c r="G140" i="21" s="1"/>
  <c r="C140" i="21"/>
  <c r="B140" i="21"/>
  <c r="D140" i="21" s="1"/>
  <c r="A140" i="21"/>
  <c r="M139" i="21"/>
  <c r="L139" i="21"/>
  <c r="I139" i="21"/>
  <c r="H139" i="21"/>
  <c r="F139" i="21"/>
  <c r="E139" i="21"/>
  <c r="B139" i="21"/>
  <c r="D139" i="21" s="1"/>
  <c r="A139" i="21"/>
  <c r="C139" i="21" s="1"/>
  <c r="M138" i="21"/>
  <c r="L138" i="21"/>
  <c r="H138" i="21"/>
  <c r="F138" i="21"/>
  <c r="E138" i="21"/>
  <c r="I138" i="21" s="1"/>
  <c r="D138" i="21"/>
  <c r="C138" i="21"/>
  <c r="B138" i="21"/>
  <c r="A138" i="21"/>
  <c r="M137" i="21"/>
  <c r="L137" i="21"/>
  <c r="H137" i="21"/>
  <c r="F137" i="21"/>
  <c r="E137" i="21"/>
  <c r="B137" i="21"/>
  <c r="D137" i="21" s="1"/>
  <c r="A137" i="21"/>
  <c r="C137" i="21" s="1"/>
  <c r="M136" i="21"/>
  <c r="L136" i="21"/>
  <c r="H136" i="21"/>
  <c r="F136" i="21"/>
  <c r="J136" i="21" s="1"/>
  <c r="E136" i="21"/>
  <c r="I136" i="21" s="1"/>
  <c r="G136" i="21" s="1" a="1"/>
  <c r="G136" i="21" s="1"/>
  <c r="C136" i="21"/>
  <c r="B136" i="21"/>
  <c r="D136" i="21" s="1"/>
  <c r="A136" i="21"/>
  <c r="M135" i="21"/>
  <c r="L135" i="21"/>
  <c r="J135" i="21"/>
  <c r="H135" i="21"/>
  <c r="F135" i="21"/>
  <c r="E135" i="21"/>
  <c r="B135" i="21"/>
  <c r="D135" i="21" s="1"/>
  <c r="A135" i="21"/>
  <c r="M134" i="21"/>
  <c r="L134" i="21"/>
  <c r="H134" i="21"/>
  <c r="F134" i="21"/>
  <c r="E134" i="21"/>
  <c r="B134" i="21"/>
  <c r="D134" i="21" s="1"/>
  <c r="A134" i="21"/>
  <c r="C134" i="21" s="1"/>
  <c r="M133" i="21"/>
  <c r="L133" i="21"/>
  <c r="H133" i="21"/>
  <c r="F133" i="21"/>
  <c r="E133" i="21"/>
  <c r="I133" i="21" s="1"/>
  <c r="D133" i="21"/>
  <c r="C133" i="21"/>
  <c r="B133" i="21"/>
  <c r="A133" i="21"/>
  <c r="M132" i="21"/>
  <c r="L132" i="21"/>
  <c r="H132" i="21"/>
  <c r="F132" i="21"/>
  <c r="E132" i="21"/>
  <c r="B132" i="21"/>
  <c r="D132" i="21" s="1"/>
  <c r="A132" i="21"/>
  <c r="I132" i="21" s="1"/>
  <c r="M131" i="21"/>
  <c r="L131" i="21"/>
  <c r="H131" i="21"/>
  <c r="F131" i="21"/>
  <c r="E131" i="21"/>
  <c r="I131" i="21" s="1"/>
  <c r="B131" i="21"/>
  <c r="D131" i="21" s="1"/>
  <c r="A131" i="21"/>
  <c r="C131" i="21" s="1"/>
  <c r="M130" i="21"/>
  <c r="L130" i="21"/>
  <c r="H130" i="21"/>
  <c r="F130" i="21"/>
  <c r="E130" i="21"/>
  <c r="I130" i="21" s="1"/>
  <c r="C130" i="21"/>
  <c r="B130" i="21"/>
  <c r="D130" i="21" s="1"/>
  <c r="A130" i="21"/>
  <c r="M129" i="21"/>
  <c r="L129" i="21"/>
  <c r="H129" i="21"/>
  <c r="F129" i="21"/>
  <c r="E129" i="21"/>
  <c r="C129" i="21"/>
  <c r="B129" i="21"/>
  <c r="D129" i="21" s="1"/>
  <c r="A129" i="21"/>
  <c r="M128" i="21"/>
  <c r="L128" i="21"/>
  <c r="H128" i="21"/>
  <c r="F128" i="21"/>
  <c r="J128" i="21" s="1"/>
  <c r="E128" i="21"/>
  <c r="C128" i="21"/>
  <c r="B128" i="21"/>
  <c r="D128" i="21" s="1"/>
  <c r="A128" i="21"/>
  <c r="M127" i="21"/>
  <c r="L127" i="21"/>
  <c r="H127" i="21"/>
  <c r="F127" i="21"/>
  <c r="J127" i="21" s="1"/>
  <c r="E127" i="21"/>
  <c r="B127" i="21"/>
  <c r="D127" i="21" s="1"/>
  <c r="A127" i="21"/>
  <c r="C127" i="21" s="1"/>
  <c r="M126" i="21"/>
  <c r="L126" i="21"/>
  <c r="H126" i="21"/>
  <c r="F126" i="21"/>
  <c r="E126" i="21"/>
  <c r="C126" i="21"/>
  <c r="B126" i="21"/>
  <c r="D126" i="21" s="1"/>
  <c r="A126" i="21"/>
  <c r="M125" i="21"/>
  <c r="L125" i="21"/>
  <c r="H125" i="21"/>
  <c r="F125" i="21"/>
  <c r="J125" i="21" s="1"/>
  <c r="E125" i="21"/>
  <c r="D125" i="21"/>
  <c r="C125" i="21"/>
  <c r="B125" i="21"/>
  <c r="A125" i="21"/>
  <c r="M124" i="21"/>
  <c r="L124" i="21"/>
  <c r="H124" i="21"/>
  <c r="F124" i="21"/>
  <c r="E124" i="21"/>
  <c r="B124" i="21"/>
  <c r="D124" i="21" s="1"/>
  <c r="A124" i="21"/>
  <c r="C124" i="21" s="1"/>
  <c r="M123" i="21"/>
  <c r="L123" i="21"/>
  <c r="H123" i="21"/>
  <c r="F123" i="21"/>
  <c r="J123" i="21" s="1"/>
  <c r="E123" i="21"/>
  <c r="C123" i="21"/>
  <c r="B123" i="21"/>
  <c r="D123" i="21" s="1"/>
  <c r="A123" i="21"/>
  <c r="M122" i="21"/>
  <c r="L122" i="21"/>
  <c r="H122" i="21"/>
  <c r="F122" i="21"/>
  <c r="E122" i="21"/>
  <c r="B122" i="21"/>
  <c r="D122" i="21" s="1"/>
  <c r="A122" i="21"/>
  <c r="C122" i="21" s="1"/>
  <c r="M121" i="21"/>
  <c r="L121" i="21"/>
  <c r="H121" i="21"/>
  <c r="F121" i="21"/>
  <c r="E121" i="21"/>
  <c r="B121" i="21"/>
  <c r="D121" i="21" s="1"/>
  <c r="A121" i="21"/>
  <c r="C121" i="21" s="1"/>
  <c r="M120" i="21"/>
  <c r="L120" i="21"/>
  <c r="H120" i="21"/>
  <c r="F120" i="21"/>
  <c r="E120" i="21"/>
  <c r="I120" i="21" s="1"/>
  <c r="C120" i="21"/>
  <c r="B120" i="21"/>
  <c r="D120" i="21" s="1"/>
  <c r="A120" i="21"/>
  <c r="M119" i="21"/>
  <c r="L119" i="21"/>
  <c r="H119" i="21"/>
  <c r="F119" i="21"/>
  <c r="E119" i="21"/>
  <c r="B119" i="21"/>
  <c r="D119" i="21" s="1"/>
  <c r="A119" i="21"/>
  <c r="C119" i="21" s="1"/>
  <c r="M118" i="21"/>
  <c r="L118" i="21"/>
  <c r="H118" i="21"/>
  <c r="F118" i="21"/>
  <c r="E118" i="21"/>
  <c r="B118" i="21"/>
  <c r="D118" i="21" s="1"/>
  <c r="A118" i="21"/>
  <c r="C118" i="21" s="1"/>
  <c r="M117" i="21"/>
  <c r="L117" i="21"/>
  <c r="H117" i="21"/>
  <c r="F117" i="21"/>
  <c r="E117" i="21"/>
  <c r="I117" i="21" s="1"/>
  <c r="C117" i="21"/>
  <c r="B117" i="21"/>
  <c r="D117" i="21" s="1"/>
  <c r="A117" i="21"/>
  <c r="M116" i="21"/>
  <c r="L116" i="21"/>
  <c r="H116" i="21"/>
  <c r="F116" i="21"/>
  <c r="E116" i="21"/>
  <c r="B116" i="21"/>
  <c r="D116" i="21" s="1"/>
  <c r="A116" i="21"/>
  <c r="C116" i="21" s="1"/>
  <c r="M115" i="21"/>
  <c r="L115" i="21"/>
  <c r="H115" i="21"/>
  <c r="F115" i="21"/>
  <c r="J115" i="21" s="1"/>
  <c r="E115" i="21"/>
  <c r="C115" i="21"/>
  <c r="B115" i="21"/>
  <c r="D115" i="21" s="1"/>
  <c r="A115" i="21"/>
  <c r="M114" i="21"/>
  <c r="L114" i="21"/>
  <c r="H114" i="21"/>
  <c r="F114" i="21"/>
  <c r="E114" i="21"/>
  <c r="B114" i="21"/>
  <c r="D114" i="21" s="1"/>
  <c r="A114" i="21"/>
  <c r="C114" i="21" s="1"/>
  <c r="M113" i="21"/>
  <c r="L113" i="21"/>
  <c r="H113" i="21"/>
  <c r="F113" i="21"/>
  <c r="E113" i="21"/>
  <c r="J113" i="21" s="1"/>
  <c r="B113" i="21"/>
  <c r="D113" i="21" s="1"/>
  <c r="A113" i="21"/>
  <c r="C113" i="21" s="1"/>
  <c r="M112" i="21"/>
  <c r="L112" i="21"/>
  <c r="H112" i="21"/>
  <c r="F112" i="21"/>
  <c r="E112" i="21"/>
  <c r="I112" i="21" s="1"/>
  <c r="B112" i="21"/>
  <c r="D112" i="21" s="1"/>
  <c r="A112" i="21"/>
  <c r="C112" i="21" s="1"/>
  <c r="M111" i="21"/>
  <c r="L111" i="21"/>
  <c r="H111" i="21"/>
  <c r="F111" i="21"/>
  <c r="E111" i="21"/>
  <c r="J111" i="21" s="1"/>
  <c r="B111" i="21"/>
  <c r="D111" i="21" s="1"/>
  <c r="A111" i="21"/>
  <c r="C111" i="21" s="1"/>
  <c r="M110" i="21"/>
  <c r="L110" i="21"/>
  <c r="H110" i="21"/>
  <c r="F110" i="21"/>
  <c r="E110" i="21"/>
  <c r="B110" i="21"/>
  <c r="A110" i="21"/>
  <c r="C110" i="21" s="1"/>
  <c r="M109" i="21"/>
  <c r="L109" i="21"/>
  <c r="H109" i="21"/>
  <c r="F109" i="21"/>
  <c r="E109" i="21"/>
  <c r="B109" i="21"/>
  <c r="D109" i="21" s="1"/>
  <c r="A109" i="21"/>
  <c r="C109" i="21" s="1"/>
  <c r="M108" i="21"/>
  <c r="L108" i="21"/>
  <c r="H108" i="21"/>
  <c r="F108" i="21"/>
  <c r="E108" i="21"/>
  <c r="I108" i="21" s="1"/>
  <c r="B108" i="21"/>
  <c r="D108" i="21" s="1"/>
  <c r="A108" i="21"/>
  <c r="C108" i="21" s="1"/>
  <c r="M107" i="21"/>
  <c r="L107" i="21"/>
  <c r="H107" i="21"/>
  <c r="F107" i="21"/>
  <c r="E107" i="21"/>
  <c r="B107" i="21"/>
  <c r="D107" i="21" s="1"/>
  <c r="A107" i="21"/>
  <c r="C107" i="21" s="1"/>
  <c r="M106" i="21"/>
  <c r="L106" i="21"/>
  <c r="H106" i="21"/>
  <c r="F106" i="21"/>
  <c r="E106" i="21"/>
  <c r="B106" i="21"/>
  <c r="D106" i="21" s="1"/>
  <c r="A106" i="21"/>
  <c r="C106" i="21" s="1"/>
  <c r="M105" i="21"/>
  <c r="L105" i="21"/>
  <c r="H105" i="21"/>
  <c r="F105" i="21"/>
  <c r="E105" i="21"/>
  <c r="J105" i="21" s="1"/>
  <c r="K105" i="21" s="1"/>
  <c r="B105" i="21"/>
  <c r="D105" i="21" s="1"/>
  <c r="A105" i="21"/>
  <c r="C105" i="21" s="1"/>
  <c r="M104" i="21"/>
  <c r="L104" i="21"/>
  <c r="H104" i="21"/>
  <c r="F104" i="21"/>
  <c r="J104" i="21" s="1"/>
  <c r="K104" i="21" s="1"/>
  <c r="E104" i="21"/>
  <c r="B104" i="21"/>
  <c r="D104" i="21" s="1"/>
  <c r="A104" i="21"/>
  <c r="I104" i="21" s="1"/>
  <c r="M103" i="21"/>
  <c r="L103" i="21"/>
  <c r="H103" i="21"/>
  <c r="F103" i="21"/>
  <c r="E103" i="21"/>
  <c r="J103" i="21" s="1"/>
  <c r="B103" i="21"/>
  <c r="D103" i="21" s="1"/>
  <c r="A103" i="21"/>
  <c r="C103" i="21" s="1"/>
  <c r="M102" i="21"/>
  <c r="L102" i="21"/>
  <c r="H102" i="21"/>
  <c r="F102" i="21"/>
  <c r="E102" i="21"/>
  <c r="C102" i="21"/>
  <c r="B102" i="21"/>
  <c r="D102" i="21" s="1"/>
  <c r="A102" i="21"/>
  <c r="M101" i="21"/>
  <c r="L101" i="21"/>
  <c r="H101" i="21"/>
  <c r="F101" i="21"/>
  <c r="E101" i="21"/>
  <c r="J101" i="21" s="1"/>
  <c r="B101" i="21"/>
  <c r="D101" i="21" s="1"/>
  <c r="A101" i="21"/>
  <c r="C101" i="21" s="1"/>
  <c r="M100" i="21"/>
  <c r="L100" i="21"/>
  <c r="H100" i="21"/>
  <c r="F100" i="21"/>
  <c r="E100" i="21"/>
  <c r="J100" i="21" s="1"/>
  <c r="B100" i="21"/>
  <c r="D100" i="21" s="1"/>
  <c r="A100" i="21"/>
  <c r="M99" i="21"/>
  <c r="L99" i="21"/>
  <c r="H99" i="21"/>
  <c r="F99" i="21"/>
  <c r="J99" i="21" s="1"/>
  <c r="E99" i="21"/>
  <c r="I99" i="21" s="1"/>
  <c r="B99" i="21"/>
  <c r="D99" i="21" s="1"/>
  <c r="A99" i="21"/>
  <c r="C99" i="21" s="1"/>
  <c r="M98" i="21"/>
  <c r="L98" i="21"/>
  <c r="H98" i="21"/>
  <c r="F98" i="21"/>
  <c r="E98" i="21"/>
  <c r="B98" i="21"/>
  <c r="D98" i="21" s="1"/>
  <c r="A98" i="21"/>
  <c r="C98" i="21" s="1"/>
  <c r="M97" i="21"/>
  <c r="L97" i="21"/>
  <c r="H97" i="21"/>
  <c r="F97" i="21"/>
  <c r="E97" i="21"/>
  <c r="C97" i="21"/>
  <c r="B97" i="21"/>
  <c r="D97" i="21" s="1"/>
  <c r="A97" i="21"/>
  <c r="M96" i="21"/>
  <c r="L96" i="21"/>
  <c r="J96" i="21"/>
  <c r="I96" i="21"/>
  <c r="G96" i="21" s="1" a="1"/>
  <c r="G96" i="21" s="1"/>
  <c r="H96" i="21"/>
  <c r="F96" i="21"/>
  <c r="E96" i="21"/>
  <c r="C96" i="21"/>
  <c r="B96" i="21"/>
  <c r="D96" i="21" s="1"/>
  <c r="A96" i="21"/>
  <c r="M95" i="21"/>
  <c r="L95" i="21"/>
  <c r="H95" i="21"/>
  <c r="F95" i="21"/>
  <c r="E95" i="21"/>
  <c r="I95" i="21" s="1"/>
  <c r="D95" i="21"/>
  <c r="B95" i="21"/>
  <c r="A95" i="21"/>
  <c r="C95" i="21" s="1"/>
  <c r="M94" i="21"/>
  <c r="L94" i="21"/>
  <c r="H94" i="21"/>
  <c r="F94" i="21"/>
  <c r="E94" i="21"/>
  <c r="B94" i="21"/>
  <c r="D94" i="21" s="1"/>
  <c r="A94" i="21"/>
  <c r="C94" i="21" s="1"/>
  <c r="M93" i="21"/>
  <c r="L93" i="21"/>
  <c r="H93" i="21"/>
  <c r="F93" i="21"/>
  <c r="E93" i="21"/>
  <c r="C93" i="21"/>
  <c r="B93" i="21"/>
  <c r="D93" i="21" s="1"/>
  <c r="A93" i="21"/>
  <c r="M92" i="21"/>
  <c r="L92" i="21"/>
  <c r="J92" i="21"/>
  <c r="H92" i="21"/>
  <c r="F92" i="21"/>
  <c r="E92" i="21"/>
  <c r="B92" i="21"/>
  <c r="D92" i="21" s="1"/>
  <c r="A92" i="21"/>
  <c r="I92" i="21" s="1"/>
  <c r="G92" i="21" s="1" a="1"/>
  <c r="G92" i="21" s="1"/>
  <c r="M91" i="21"/>
  <c r="L91" i="21"/>
  <c r="H91" i="21"/>
  <c r="F91" i="21"/>
  <c r="E91" i="21"/>
  <c r="B91" i="21"/>
  <c r="D91" i="21" s="1"/>
  <c r="A91" i="21"/>
  <c r="C91" i="21" s="1"/>
  <c r="M90" i="21"/>
  <c r="L90" i="21"/>
  <c r="H90" i="21"/>
  <c r="F90" i="21"/>
  <c r="E90" i="21"/>
  <c r="D90" i="21"/>
  <c r="C90" i="21"/>
  <c r="B90" i="21"/>
  <c r="A90" i="21"/>
  <c r="M89" i="21"/>
  <c r="L89" i="21"/>
  <c r="I89" i="21"/>
  <c r="H89" i="21"/>
  <c r="F89" i="21"/>
  <c r="E89" i="21"/>
  <c r="B89" i="21"/>
  <c r="D89" i="21" s="1"/>
  <c r="A89" i="21"/>
  <c r="C89" i="21" s="1"/>
  <c r="M88" i="21"/>
  <c r="L88" i="21"/>
  <c r="H88" i="21"/>
  <c r="F88" i="21"/>
  <c r="J88" i="21" s="1"/>
  <c r="E88" i="21"/>
  <c r="B88" i="21"/>
  <c r="D88" i="21" s="1"/>
  <c r="A88" i="21"/>
  <c r="M87" i="21"/>
  <c r="L87" i="21"/>
  <c r="J87" i="21"/>
  <c r="H87" i="21"/>
  <c r="F87" i="21"/>
  <c r="E87" i="21"/>
  <c r="B87" i="21"/>
  <c r="D87" i="21" s="1"/>
  <c r="A87" i="21"/>
  <c r="C87" i="21" s="1"/>
  <c r="M86" i="21"/>
  <c r="L86" i="21"/>
  <c r="H86" i="21"/>
  <c r="F86" i="21"/>
  <c r="E86" i="21"/>
  <c r="B86" i="21"/>
  <c r="D86" i="21" s="1"/>
  <c r="A86" i="21"/>
  <c r="C86" i="21" s="1"/>
  <c r="M85" i="21"/>
  <c r="L85" i="21"/>
  <c r="H85" i="21"/>
  <c r="F85" i="21"/>
  <c r="E85" i="21"/>
  <c r="I85" i="21" s="1"/>
  <c r="C85" i="21"/>
  <c r="B85" i="21"/>
  <c r="D85" i="21" s="1"/>
  <c r="A85" i="21"/>
  <c r="M84" i="21"/>
  <c r="L84" i="21"/>
  <c r="H84" i="21"/>
  <c r="F84" i="21"/>
  <c r="E84" i="21"/>
  <c r="B84" i="21"/>
  <c r="D84" i="21" s="1"/>
  <c r="A84" i="21"/>
  <c r="M83" i="21"/>
  <c r="L83" i="21"/>
  <c r="H83" i="21"/>
  <c r="F83" i="21"/>
  <c r="J83" i="21" s="1"/>
  <c r="E83" i="21"/>
  <c r="B83" i="21"/>
  <c r="D83" i="21" s="1"/>
  <c r="A83" i="21"/>
  <c r="C83" i="21" s="1"/>
  <c r="M82" i="21"/>
  <c r="L82" i="21"/>
  <c r="J82" i="21"/>
  <c r="H82" i="21"/>
  <c r="F82" i="21"/>
  <c r="E82" i="21"/>
  <c r="C82" i="21"/>
  <c r="B82" i="21"/>
  <c r="D82" i="21" s="1"/>
  <c r="A82" i="21"/>
  <c r="M81" i="21"/>
  <c r="L81" i="21"/>
  <c r="H81" i="21"/>
  <c r="F81" i="21"/>
  <c r="E81" i="21"/>
  <c r="C81" i="21"/>
  <c r="B81" i="21"/>
  <c r="D81" i="21" s="1"/>
  <c r="A81" i="21"/>
  <c r="M80" i="21"/>
  <c r="L80" i="21"/>
  <c r="H80" i="21"/>
  <c r="F80" i="21"/>
  <c r="E80" i="21"/>
  <c r="B80" i="21"/>
  <c r="D80" i="21" s="1"/>
  <c r="A80" i="21"/>
  <c r="C80" i="21" s="1"/>
  <c r="M79" i="21"/>
  <c r="L79" i="21"/>
  <c r="H79" i="21"/>
  <c r="F79" i="21"/>
  <c r="E79" i="21"/>
  <c r="B79" i="21"/>
  <c r="D79" i="21" s="1"/>
  <c r="A79" i="21"/>
  <c r="C79" i="21" s="1"/>
  <c r="M78" i="21"/>
  <c r="L78" i="21"/>
  <c r="H78" i="21"/>
  <c r="F78" i="21"/>
  <c r="J78" i="21" s="1"/>
  <c r="E78" i="21"/>
  <c r="I78" i="21" s="1"/>
  <c r="D78" i="21"/>
  <c r="B78" i="21"/>
  <c r="A78" i="21"/>
  <c r="C78" i="21" s="1"/>
  <c r="M77" i="21"/>
  <c r="L77" i="21"/>
  <c r="H77" i="21"/>
  <c r="F77" i="21"/>
  <c r="E77" i="21"/>
  <c r="B77" i="21"/>
  <c r="D77" i="21" s="1"/>
  <c r="A77" i="21"/>
  <c r="C77" i="21" s="1"/>
  <c r="M76" i="21"/>
  <c r="L76" i="21"/>
  <c r="H76" i="21"/>
  <c r="F76" i="21"/>
  <c r="E76" i="21"/>
  <c r="B76" i="21"/>
  <c r="D76" i="21" s="1"/>
  <c r="A76" i="21"/>
  <c r="C76" i="21" s="1"/>
  <c r="M75" i="21"/>
  <c r="L75" i="21"/>
  <c r="H75" i="21"/>
  <c r="F75" i="21"/>
  <c r="E75" i="21"/>
  <c r="I75" i="21" s="1"/>
  <c r="B75" i="21"/>
  <c r="D75" i="21" s="1"/>
  <c r="A75" i="21"/>
  <c r="C75" i="21" s="1"/>
  <c r="M74" i="21"/>
  <c r="L74" i="21"/>
  <c r="H74" i="21"/>
  <c r="F74" i="21"/>
  <c r="E74" i="21"/>
  <c r="B74" i="21"/>
  <c r="D74" i="21" s="1"/>
  <c r="A74" i="21"/>
  <c r="C74" i="21" s="1"/>
  <c r="M73" i="21"/>
  <c r="L73" i="21"/>
  <c r="H73" i="21"/>
  <c r="F73" i="21"/>
  <c r="E73" i="21"/>
  <c r="C73" i="21"/>
  <c r="B73" i="21"/>
  <c r="D73" i="21" s="1"/>
  <c r="A73" i="21"/>
  <c r="M72" i="21"/>
  <c r="L72" i="21"/>
  <c r="I72" i="21"/>
  <c r="H72" i="21"/>
  <c r="F72" i="21"/>
  <c r="E72" i="21"/>
  <c r="B72" i="21"/>
  <c r="D72" i="21" s="1"/>
  <c r="A72" i="21"/>
  <c r="C72" i="21" s="1"/>
  <c r="M71" i="21"/>
  <c r="L71" i="21"/>
  <c r="H71" i="21"/>
  <c r="F71" i="21"/>
  <c r="E71" i="21"/>
  <c r="B71" i="21"/>
  <c r="D71" i="21" s="1"/>
  <c r="A71" i="21"/>
  <c r="C71" i="21" s="1"/>
  <c r="M70" i="21"/>
  <c r="L70" i="21"/>
  <c r="H70" i="21"/>
  <c r="F70" i="21"/>
  <c r="E70" i="21"/>
  <c r="C70" i="21"/>
  <c r="B70" i="21"/>
  <c r="D70" i="21" s="1"/>
  <c r="A70" i="21"/>
  <c r="M69" i="21"/>
  <c r="L69" i="21"/>
  <c r="I69" i="21"/>
  <c r="G69" i="21" s="1" a="1"/>
  <c r="G69" i="21" s="1"/>
  <c r="H69" i="21"/>
  <c r="F69" i="21"/>
  <c r="E69" i="21"/>
  <c r="J69" i="21" s="1"/>
  <c r="C69" i="21"/>
  <c r="B69" i="21"/>
  <c r="D69" i="21" s="1"/>
  <c r="A69" i="21"/>
  <c r="M68" i="21"/>
  <c r="L68" i="21"/>
  <c r="H68" i="21"/>
  <c r="F68" i="21"/>
  <c r="J68" i="21" s="1"/>
  <c r="E68" i="21"/>
  <c r="B68" i="21"/>
  <c r="D68" i="21" s="1"/>
  <c r="A68" i="21"/>
  <c r="C68" i="21" s="1"/>
  <c r="M67" i="21"/>
  <c r="L67" i="21"/>
  <c r="H67" i="21"/>
  <c r="F67" i="21"/>
  <c r="E67" i="21"/>
  <c r="D67" i="21"/>
  <c r="B67" i="21"/>
  <c r="A67" i="21"/>
  <c r="C67" i="21" s="1"/>
  <c r="M66" i="21"/>
  <c r="L66" i="21"/>
  <c r="H66" i="21"/>
  <c r="F66" i="21"/>
  <c r="J66" i="21" s="1"/>
  <c r="E66" i="21"/>
  <c r="C66" i="21"/>
  <c r="B66" i="21"/>
  <c r="D66" i="21" s="1"/>
  <c r="A66" i="21"/>
  <c r="M65" i="21"/>
  <c r="L65" i="21"/>
  <c r="J65" i="21"/>
  <c r="I65" i="21"/>
  <c r="G65" i="21" s="1" a="1"/>
  <c r="G65" i="21" s="1"/>
  <c r="H65" i="21"/>
  <c r="F65" i="21"/>
  <c r="E65" i="21"/>
  <c r="C65" i="21"/>
  <c r="B65" i="21"/>
  <c r="D65" i="21" s="1"/>
  <c r="A65" i="21"/>
  <c r="M64" i="21"/>
  <c r="L64" i="21"/>
  <c r="H64" i="21"/>
  <c r="F64" i="21"/>
  <c r="E64" i="21"/>
  <c r="B64" i="21"/>
  <c r="D64" i="21" s="1"/>
  <c r="A64" i="21"/>
  <c r="C64" i="21" s="1"/>
  <c r="M63" i="21"/>
  <c r="L63" i="21"/>
  <c r="H63" i="21"/>
  <c r="F63" i="21"/>
  <c r="E63" i="21"/>
  <c r="C63" i="21"/>
  <c r="B63" i="21"/>
  <c r="D63" i="21" s="1"/>
  <c r="A63" i="21"/>
  <c r="M62" i="21"/>
  <c r="L62" i="21"/>
  <c r="H62" i="21"/>
  <c r="F62" i="21"/>
  <c r="E62" i="21"/>
  <c r="C62" i="21"/>
  <c r="B62" i="21"/>
  <c r="D62" i="21" s="1"/>
  <c r="A62" i="21"/>
  <c r="M61" i="21"/>
  <c r="L61" i="21"/>
  <c r="H61" i="21"/>
  <c r="F61" i="21"/>
  <c r="J61" i="21" s="1"/>
  <c r="E61" i="21"/>
  <c r="C61" i="21"/>
  <c r="B61" i="21"/>
  <c r="D61" i="21" s="1"/>
  <c r="A61" i="21"/>
  <c r="M60" i="21"/>
  <c r="L60" i="21"/>
  <c r="H60" i="21"/>
  <c r="F60" i="21"/>
  <c r="J60" i="21" s="1"/>
  <c r="E60" i="21"/>
  <c r="B60" i="21"/>
  <c r="D60" i="21" s="1"/>
  <c r="A60" i="21"/>
  <c r="C60" i="21" s="1"/>
  <c r="M59" i="21"/>
  <c r="L59" i="21"/>
  <c r="H59" i="21"/>
  <c r="F59" i="21"/>
  <c r="E59" i="21"/>
  <c r="D59" i="21"/>
  <c r="C59" i="21"/>
  <c r="B59" i="21"/>
  <c r="A59" i="21"/>
  <c r="M58" i="21"/>
  <c r="L58" i="21"/>
  <c r="H58" i="21"/>
  <c r="F58" i="21"/>
  <c r="E58" i="21"/>
  <c r="I58" i="21" s="1"/>
  <c r="D58" i="21"/>
  <c r="B58" i="21"/>
  <c r="A58" i="21"/>
  <c r="C58" i="21" s="1"/>
  <c r="M57" i="21"/>
  <c r="L57" i="21"/>
  <c r="H57" i="21"/>
  <c r="F57" i="21"/>
  <c r="E57" i="21"/>
  <c r="C57" i="21"/>
  <c r="B57" i="21"/>
  <c r="D57" i="21" s="1"/>
  <c r="A57" i="21"/>
  <c r="M56" i="21"/>
  <c r="L56" i="21"/>
  <c r="I56" i="21"/>
  <c r="H56" i="21"/>
  <c r="F56" i="21"/>
  <c r="J56" i="21" s="1"/>
  <c r="E56" i="21"/>
  <c r="D56" i="21"/>
  <c r="B56" i="21"/>
  <c r="A56" i="21"/>
  <c r="C56" i="21" s="1"/>
  <c r="M55" i="21"/>
  <c r="L55" i="21"/>
  <c r="H55" i="21"/>
  <c r="F55" i="21"/>
  <c r="E55" i="21"/>
  <c r="D55" i="21"/>
  <c r="C55" i="21"/>
  <c r="B55" i="21"/>
  <c r="A55" i="21"/>
  <c r="M54" i="21"/>
  <c r="L54" i="21"/>
  <c r="H54" i="21"/>
  <c r="F54" i="21"/>
  <c r="E54" i="21"/>
  <c r="D54" i="21"/>
  <c r="B54" i="21"/>
  <c r="A54" i="21"/>
  <c r="C54" i="21" s="1"/>
  <c r="M53" i="21"/>
  <c r="L53" i="21"/>
  <c r="H53" i="21"/>
  <c r="F53" i="21"/>
  <c r="E53" i="21"/>
  <c r="C53" i="21"/>
  <c r="B53" i="21"/>
  <c r="D53" i="21" s="1"/>
  <c r="A53" i="21"/>
  <c r="M52" i="21"/>
  <c r="L52" i="21"/>
  <c r="I52" i="21"/>
  <c r="H52" i="21"/>
  <c r="F52" i="21"/>
  <c r="J52" i="21" s="1"/>
  <c r="E52" i="21"/>
  <c r="D52" i="21"/>
  <c r="B52" i="21"/>
  <c r="A52" i="21"/>
  <c r="C52" i="21" s="1"/>
  <c r="M51" i="21"/>
  <c r="L51" i="21"/>
  <c r="H51" i="21"/>
  <c r="F51" i="21"/>
  <c r="E51" i="21"/>
  <c r="D51" i="21"/>
  <c r="C51" i="21"/>
  <c r="B51" i="21"/>
  <c r="A51" i="21"/>
  <c r="M50" i="21"/>
  <c r="L50" i="21"/>
  <c r="H50" i="21"/>
  <c r="F50" i="21"/>
  <c r="E50" i="21"/>
  <c r="D50" i="21"/>
  <c r="B50" i="21"/>
  <c r="A50" i="21"/>
  <c r="C50" i="21" s="1"/>
  <c r="M49" i="21"/>
  <c r="L49" i="21"/>
  <c r="H49" i="21"/>
  <c r="F49" i="21"/>
  <c r="E49" i="21"/>
  <c r="C49" i="21"/>
  <c r="B49" i="21"/>
  <c r="D49" i="21" s="1"/>
  <c r="A49" i="21"/>
  <c r="M48" i="21"/>
  <c r="L48" i="21"/>
  <c r="I48" i="21"/>
  <c r="H48" i="21"/>
  <c r="F48" i="21"/>
  <c r="J48" i="21" s="1"/>
  <c r="E48" i="21"/>
  <c r="D48" i="21"/>
  <c r="B48" i="21"/>
  <c r="A48" i="21"/>
  <c r="C48" i="21" s="1"/>
  <c r="M47" i="21"/>
  <c r="L47" i="21"/>
  <c r="H47" i="21"/>
  <c r="F47" i="21"/>
  <c r="E47" i="21"/>
  <c r="D47" i="21"/>
  <c r="C47" i="21"/>
  <c r="B47" i="21"/>
  <c r="A47" i="21"/>
  <c r="M46" i="21"/>
  <c r="L46" i="21"/>
  <c r="H46" i="21"/>
  <c r="F46" i="21"/>
  <c r="E46" i="21"/>
  <c r="D46" i="21"/>
  <c r="B46" i="21"/>
  <c r="A46" i="21"/>
  <c r="C46" i="21" s="1"/>
  <c r="M45" i="21"/>
  <c r="L45" i="21"/>
  <c r="H45" i="21"/>
  <c r="F45" i="21"/>
  <c r="E45" i="21"/>
  <c r="C45" i="21"/>
  <c r="B45" i="21"/>
  <c r="D45" i="21" s="1"/>
  <c r="A45" i="21"/>
  <c r="M44" i="21"/>
  <c r="L44" i="21"/>
  <c r="H44" i="21"/>
  <c r="F44" i="21"/>
  <c r="J44" i="21" s="1"/>
  <c r="E44" i="21"/>
  <c r="D44" i="21"/>
  <c r="B44" i="21"/>
  <c r="A44" i="21"/>
  <c r="C44" i="21" s="1"/>
  <c r="M43" i="21"/>
  <c r="L43" i="21"/>
  <c r="H43" i="21"/>
  <c r="F43" i="21"/>
  <c r="E43" i="21"/>
  <c r="C43" i="21"/>
  <c r="B43" i="21"/>
  <c r="D43" i="21" s="1"/>
  <c r="A43" i="21"/>
  <c r="M42" i="21"/>
  <c r="L42" i="21"/>
  <c r="H42" i="21"/>
  <c r="F42" i="21"/>
  <c r="E42" i="21"/>
  <c r="D42" i="21"/>
  <c r="B42" i="21"/>
  <c r="A42" i="21"/>
  <c r="C42" i="21" s="1"/>
  <c r="M41" i="21"/>
  <c r="L41" i="21"/>
  <c r="H41" i="21"/>
  <c r="F41" i="21"/>
  <c r="E41" i="21"/>
  <c r="D41" i="21"/>
  <c r="C41" i="21"/>
  <c r="B41" i="21"/>
  <c r="A41" i="21"/>
  <c r="M40" i="21"/>
  <c r="L40" i="21"/>
  <c r="I40" i="21"/>
  <c r="H40" i="21"/>
  <c r="F40" i="21"/>
  <c r="J40" i="21" s="1"/>
  <c r="E40" i="21"/>
  <c r="D40" i="21"/>
  <c r="B40" i="21"/>
  <c r="A40" i="21"/>
  <c r="C40" i="21" s="1"/>
  <c r="M39" i="21"/>
  <c r="L39" i="21"/>
  <c r="H39" i="21"/>
  <c r="F39" i="21"/>
  <c r="E39" i="21"/>
  <c r="D39" i="21"/>
  <c r="C39" i="21"/>
  <c r="B39" i="21"/>
  <c r="A39" i="21"/>
  <c r="M38" i="21"/>
  <c r="L38" i="21"/>
  <c r="H38" i="21"/>
  <c r="F38" i="21"/>
  <c r="E38" i="21"/>
  <c r="D38" i="21"/>
  <c r="B38" i="21"/>
  <c r="A38" i="21"/>
  <c r="C38" i="21" s="1"/>
  <c r="M37" i="21"/>
  <c r="L37" i="21"/>
  <c r="H37" i="21"/>
  <c r="F37" i="21"/>
  <c r="E37" i="21"/>
  <c r="C37" i="21"/>
  <c r="B37" i="21"/>
  <c r="D37" i="21" s="1"/>
  <c r="A37" i="21"/>
  <c r="M36" i="21"/>
  <c r="L36" i="21"/>
  <c r="I36" i="21"/>
  <c r="K36" i="21" s="1"/>
  <c r="H36" i="21"/>
  <c r="F36" i="21"/>
  <c r="J36" i="21" s="1"/>
  <c r="E36" i="21"/>
  <c r="D36" i="21"/>
  <c r="B36" i="21"/>
  <c r="A36" i="21"/>
  <c r="C36" i="21" s="1"/>
  <c r="M35" i="21"/>
  <c r="L35" i="21"/>
  <c r="H35" i="21"/>
  <c r="F35" i="21"/>
  <c r="E35" i="21"/>
  <c r="D35" i="21"/>
  <c r="C35" i="21"/>
  <c r="B35" i="21"/>
  <c r="A35" i="21"/>
  <c r="M34" i="21"/>
  <c r="L34" i="21"/>
  <c r="H34" i="21"/>
  <c r="F34" i="21"/>
  <c r="E34" i="21"/>
  <c r="D34" i="21"/>
  <c r="B34" i="21"/>
  <c r="A34" i="21"/>
  <c r="C34" i="21" s="1"/>
  <c r="M33" i="21"/>
  <c r="L33" i="21"/>
  <c r="H33" i="21"/>
  <c r="F33" i="21"/>
  <c r="E33" i="21"/>
  <c r="C33" i="21"/>
  <c r="B33" i="21"/>
  <c r="D33" i="21" s="1"/>
  <c r="A33" i="21"/>
  <c r="M32" i="21"/>
  <c r="L32" i="21"/>
  <c r="H32" i="21"/>
  <c r="F32" i="21"/>
  <c r="J32" i="21" s="1"/>
  <c r="E32" i="21"/>
  <c r="D32" i="21"/>
  <c r="B32" i="21"/>
  <c r="A32" i="21"/>
  <c r="C32" i="21" s="1"/>
  <c r="M31" i="21"/>
  <c r="L31" i="21"/>
  <c r="H31" i="21"/>
  <c r="F31" i="21"/>
  <c r="E31" i="21"/>
  <c r="C31" i="21"/>
  <c r="B31" i="21"/>
  <c r="D31" i="21" s="1"/>
  <c r="A31" i="21"/>
  <c r="M30" i="21"/>
  <c r="L30" i="21"/>
  <c r="H30" i="21"/>
  <c r="F30" i="21"/>
  <c r="E30" i="21"/>
  <c r="D30" i="21"/>
  <c r="B30" i="21"/>
  <c r="A30" i="21"/>
  <c r="C30" i="21" s="1"/>
  <c r="M29" i="21"/>
  <c r="L29" i="21"/>
  <c r="H29" i="21"/>
  <c r="F29" i="21"/>
  <c r="E29" i="21"/>
  <c r="C29" i="21"/>
  <c r="B29" i="21"/>
  <c r="D29" i="21" s="1"/>
  <c r="A29" i="21"/>
  <c r="M28" i="21"/>
  <c r="L28" i="21"/>
  <c r="H28" i="21"/>
  <c r="F28" i="21"/>
  <c r="J28" i="21" s="1"/>
  <c r="E28" i="21"/>
  <c r="D28" i="21"/>
  <c r="B28" i="21"/>
  <c r="A28" i="21"/>
  <c r="C28" i="21" s="1"/>
  <c r="M27" i="21"/>
  <c r="L27" i="21"/>
  <c r="H27" i="21"/>
  <c r="F27" i="21"/>
  <c r="E27" i="21"/>
  <c r="C27" i="21"/>
  <c r="B27" i="21"/>
  <c r="D27" i="21" s="1"/>
  <c r="A27" i="21"/>
  <c r="M26" i="21"/>
  <c r="L26" i="21"/>
  <c r="H26" i="21"/>
  <c r="F26" i="21"/>
  <c r="E26" i="21"/>
  <c r="D26" i="21"/>
  <c r="B26" i="21"/>
  <c r="A26" i="21"/>
  <c r="C26" i="21" s="1"/>
  <c r="M25" i="21"/>
  <c r="L25" i="21"/>
  <c r="H25" i="21"/>
  <c r="F25" i="21"/>
  <c r="E25" i="21"/>
  <c r="D25" i="21"/>
  <c r="C25" i="21"/>
  <c r="B25" i="21"/>
  <c r="A25" i="21"/>
  <c r="M24" i="21"/>
  <c r="L24" i="21"/>
  <c r="H24" i="21"/>
  <c r="F24" i="21"/>
  <c r="J24" i="21" s="1"/>
  <c r="E24" i="21"/>
  <c r="D24" i="21"/>
  <c r="B24" i="21"/>
  <c r="A24" i="21"/>
  <c r="C24" i="21" s="1"/>
  <c r="M23" i="21"/>
  <c r="L23" i="21"/>
  <c r="H23" i="21"/>
  <c r="F23" i="21"/>
  <c r="E23" i="21"/>
  <c r="C23" i="21"/>
  <c r="B23" i="21"/>
  <c r="D23" i="21" s="1"/>
  <c r="A23" i="21"/>
  <c r="M22" i="21"/>
  <c r="L22" i="21"/>
  <c r="H22" i="21"/>
  <c r="F22" i="21"/>
  <c r="E22" i="21"/>
  <c r="D22" i="21"/>
  <c r="B22" i="21"/>
  <c r="A22" i="21"/>
  <c r="C22" i="21" s="1"/>
  <c r="M21" i="21"/>
  <c r="L21" i="21"/>
  <c r="H21" i="21"/>
  <c r="F21" i="21"/>
  <c r="E21" i="21"/>
  <c r="C21" i="21"/>
  <c r="B21" i="21"/>
  <c r="D21" i="21" s="1"/>
  <c r="A21" i="21"/>
  <c r="M20" i="21"/>
  <c r="L20" i="21"/>
  <c r="I20" i="21"/>
  <c r="H20" i="21"/>
  <c r="F20" i="21"/>
  <c r="J20" i="21" s="1"/>
  <c r="E20" i="21"/>
  <c r="D20" i="21"/>
  <c r="B20" i="21"/>
  <c r="A20" i="21"/>
  <c r="C20" i="21" s="1"/>
  <c r="M19" i="21"/>
  <c r="L19" i="21"/>
  <c r="H19" i="21"/>
  <c r="F19" i="21"/>
  <c r="E19" i="21"/>
  <c r="D19" i="21"/>
  <c r="C19" i="21"/>
  <c r="B19" i="21"/>
  <c r="A19" i="21"/>
  <c r="M18" i="21"/>
  <c r="L18" i="21"/>
  <c r="H18" i="21"/>
  <c r="F18" i="21"/>
  <c r="E18" i="21"/>
  <c r="D18" i="21"/>
  <c r="B18" i="21"/>
  <c r="A18" i="21"/>
  <c r="C18" i="21" s="1"/>
  <c r="M17" i="21"/>
  <c r="L17" i="21"/>
  <c r="H17" i="21"/>
  <c r="F17" i="21"/>
  <c r="E17" i="21"/>
  <c r="D17" i="21"/>
  <c r="C17" i="21"/>
  <c r="B17" i="21"/>
  <c r="A17" i="21"/>
  <c r="M16" i="21"/>
  <c r="L16" i="21"/>
  <c r="H16" i="21"/>
  <c r="F16" i="21"/>
  <c r="J16" i="21" s="1"/>
  <c r="E16" i="21"/>
  <c r="D16" i="21"/>
  <c r="B16" i="21"/>
  <c r="A16" i="21"/>
  <c r="C16" i="21" s="1"/>
  <c r="M15" i="21"/>
  <c r="L15" i="21"/>
  <c r="H15" i="21"/>
  <c r="F15" i="21"/>
  <c r="E15" i="21"/>
  <c r="D15" i="21"/>
  <c r="C15" i="21"/>
  <c r="B15" i="21"/>
  <c r="A15" i="21"/>
  <c r="M14" i="21"/>
  <c r="L14" i="21"/>
  <c r="H14" i="21"/>
  <c r="F14" i="21"/>
  <c r="E14" i="21"/>
  <c r="D14" i="21"/>
  <c r="B14" i="21"/>
  <c r="A14" i="21"/>
  <c r="C14" i="21" s="1"/>
  <c r="M13" i="21"/>
  <c r="L13" i="21"/>
  <c r="H13" i="21"/>
  <c r="F13" i="21"/>
  <c r="E13" i="21"/>
  <c r="C13" i="21"/>
  <c r="B13" i="21"/>
  <c r="D13" i="21" s="1"/>
  <c r="A13" i="21"/>
  <c r="M12" i="21"/>
  <c r="L12" i="21"/>
  <c r="H12" i="21"/>
  <c r="F12" i="21"/>
  <c r="E12" i="21"/>
  <c r="I12" i="21" s="1"/>
  <c r="B12" i="21"/>
  <c r="D12" i="21" s="1"/>
  <c r="A12" i="21"/>
  <c r="C12" i="21" s="1"/>
  <c r="M11" i="21"/>
  <c r="L11" i="21"/>
  <c r="H11" i="21"/>
  <c r="F11" i="21"/>
  <c r="E11" i="21"/>
  <c r="C11" i="21"/>
  <c r="B11" i="21"/>
  <c r="D11" i="21" s="1"/>
  <c r="A11" i="21"/>
  <c r="M10" i="21"/>
  <c r="L10" i="21"/>
  <c r="H10" i="21"/>
  <c r="F10" i="21"/>
  <c r="J10" i="21" s="1"/>
  <c r="E10" i="21"/>
  <c r="D10" i="21"/>
  <c r="C10" i="21"/>
  <c r="B10" i="21"/>
  <c r="A10" i="21"/>
  <c r="M9" i="21"/>
  <c r="L9" i="21"/>
  <c r="H9" i="21"/>
  <c r="F9" i="21"/>
  <c r="E9" i="21"/>
  <c r="B9" i="21"/>
  <c r="D9" i="21" s="1"/>
  <c r="A9" i="21"/>
  <c r="C9" i="21" s="1"/>
  <c r="M8" i="21"/>
  <c r="L8" i="21"/>
  <c r="H8" i="21"/>
  <c r="F8" i="21"/>
  <c r="J8" i="21" s="1"/>
  <c r="E8" i="21"/>
  <c r="D8" i="21"/>
  <c r="B8" i="21"/>
  <c r="A8" i="21"/>
  <c r="C8" i="21" s="1"/>
  <c r="M7" i="21"/>
  <c r="L7" i="21"/>
  <c r="H7" i="21"/>
  <c r="F7" i="21"/>
  <c r="E7" i="21"/>
  <c r="B7" i="21"/>
  <c r="D7" i="21" s="1"/>
  <c r="A7" i="21"/>
  <c r="C7" i="21" s="1"/>
  <c r="M6" i="21"/>
  <c r="L6" i="21"/>
  <c r="H6" i="21"/>
  <c r="F6" i="21"/>
  <c r="E6" i="21"/>
  <c r="D6" i="21"/>
  <c r="C6" i="21"/>
  <c r="B6" i="21"/>
  <c r="A6" i="21"/>
  <c r="M5" i="21"/>
  <c r="L5" i="21"/>
  <c r="H5" i="21"/>
  <c r="F5" i="21"/>
  <c r="J5" i="21" s="1"/>
  <c r="E5" i="21"/>
  <c r="B5" i="21"/>
  <c r="D5" i="21" s="1"/>
  <c r="A5" i="21"/>
  <c r="C5" i="21" s="1"/>
  <c r="M4" i="21"/>
  <c r="L4" i="21"/>
  <c r="H4" i="21"/>
  <c r="F4" i="21"/>
  <c r="E4" i="21"/>
  <c r="I4" i="21" s="1"/>
  <c r="B4" i="21"/>
  <c r="D4" i="21" s="1"/>
  <c r="A4" i="21"/>
  <c r="C4" i="21" s="1"/>
  <c r="M3" i="21"/>
  <c r="L3" i="21"/>
  <c r="H3" i="21"/>
  <c r="F3" i="21"/>
  <c r="J3" i="21" s="1"/>
  <c r="E3" i="21"/>
  <c r="D3" i="21"/>
  <c r="B3" i="21"/>
  <c r="A3" i="21"/>
  <c r="C3" i="21" s="1"/>
  <c r="Q170" i="20"/>
  <c r="K143" i="20"/>
  <c r="K140" i="20"/>
  <c r="K96" i="20"/>
  <c r="K39" i="20"/>
  <c r="K30" i="20"/>
  <c r="M205" i="20"/>
  <c r="L205" i="20"/>
  <c r="H205" i="20"/>
  <c r="F205" i="20"/>
  <c r="E205" i="20"/>
  <c r="C205" i="20"/>
  <c r="B205" i="20"/>
  <c r="D205" i="20" s="1"/>
  <c r="A205" i="20"/>
  <c r="M204" i="20"/>
  <c r="L204" i="20"/>
  <c r="H204" i="20"/>
  <c r="F204" i="20"/>
  <c r="J204" i="20" s="1"/>
  <c r="E204" i="20"/>
  <c r="B204" i="20"/>
  <c r="D204" i="20" s="1"/>
  <c r="A204" i="20"/>
  <c r="C204" i="20" s="1"/>
  <c r="M203" i="20"/>
  <c r="L203" i="20"/>
  <c r="H203" i="20"/>
  <c r="F203" i="20"/>
  <c r="E203" i="20"/>
  <c r="B203" i="20"/>
  <c r="D203" i="20" s="1"/>
  <c r="A203" i="20"/>
  <c r="C203" i="20" s="1"/>
  <c r="M202" i="20"/>
  <c r="L202" i="20"/>
  <c r="H202" i="20"/>
  <c r="F202" i="20"/>
  <c r="E202" i="20"/>
  <c r="I202" i="20" s="1"/>
  <c r="C202" i="20"/>
  <c r="B202" i="20"/>
  <c r="A202" i="20"/>
  <c r="M201" i="20"/>
  <c r="L201" i="20"/>
  <c r="H201" i="20"/>
  <c r="F201" i="20"/>
  <c r="E201" i="20"/>
  <c r="C201" i="20"/>
  <c r="B201" i="20"/>
  <c r="D201" i="20" s="1"/>
  <c r="A201" i="20"/>
  <c r="M200" i="20"/>
  <c r="L200" i="20"/>
  <c r="F200" i="20"/>
  <c r="J200" i="20" s="1"/>
  <c r="E200" i="20"/>
  <c r="D200" i="20"/>
  <c r="B200" i="20"/>
  <c r="A200" i="20"/>
  <c r="C200" i="20" s="1"/>
  <c r="M199" i="20"/>
  <c r="L199" i="20"/>
  <c r="F199" i="20"/>
  <c r="E199" i="20"/>
  <c r="D199" i="20"/>
  <c r="C199" i="20"/>
  <c r="B199" i="20"/>
  <c r="A199" i="20"/>
  <c r="M198" i="20"/>
  <c r="L198" i="20"/>
  <c r="F198" i="20"/>
  <c r="J198" i="20" s="1"/>
  <c r="E198" i="20"/>
  <c r="C198" i="20"/>
  <c r="B198" i="20"/>
  <c r="D198" i="20" s="1"/>
  <c r="A198" i="20"/>
  <c r="M197" i="20"/>
  <c r="L197" i="20"/>
  <c r="H197" i="20"/>
  <c r="F197" i="20"/>
  <c r="E197" i="20"/>
  <c r="B197" i="20"/>
  <c r="D197" i="20" s="1"/>
  <c r="A197" i="20"/>
  <c r="C197" i="20" s="1"/>
  <c r="M196" i="20"/>
  <c r="L196" i="20"/>
  <c r="F196" i="20"/>
  <c r="E196" i="20"/>
  <c r="C196" i="20"/>
  <c r="B196" i="20"/>
  <c r="D196" i="20" s="1"/>
  <c r="A196" i="20"/>
  <c r="M195" i="20"/>
  <c r="L195" i="20"/>
  <c r="F195" i="20"/>
  <c r="E195" i="20"/>
  <c r="I195" i="20" s="1"/>
  <c r="D195" i="20"/>
  <c r="B195" i="20"/>
  <c r="A195" i="20"/>
  <c r="C195" i="20" s="1"/>
  <c r="M194" i="20"/>
  <c r="L194" i="20"/>
  <c r="F194" i="20"/>
  <c r="E194" i="20"/>
  <c r="I194" i="20" s="1"/>
  <c r="D194" i="20"/>
  <c r="B194" i="20"/>
  <c r="A194" i="20"/>
  <c r="C194" i="20" s="1"/>
  <c r="M193" i="20"/>
  <c r="L193" i="20"/>
  <c r="F193" i="20"/>
  <c r="E193" i="20"/>
  <c r="I193" i="20" s="1"/>
  <c r="B193" i="20"/>
  <c r="D193" i="20" s="1"/>
  <c r="A193" i="20"/>
  <c r="C193" i="20" s="1"/>
  <c r="M192" i="20"/>
  <c r="L192" i="20"/>
  <c r="F192" i="20"/>
  <c r="E192" i="20"/>
  <c r="D192" i="20"/>
  <c r="B192" i="20"/>
  <c r="A192" i="20"/>
  <c r="C192" i="20" s="1"/>
  <c r="M191" i="20"/>
  <c r="L191" i="20"/>
  <c r="F191" i="20"/>
  <c r="J191" i="20" s="1"/>
  <c r="E191" i="20"/>
  <c r="B191" i="20"/>
  <c r="D191" i="20" s="1"/>
  <c r="A191" i="20"/>
  <c r="C191" i="20" s="1"/>
  <c r="M190" i="20"/>
  <c r="L190" i="20"/>
  <c r="F190" i="20"/>
  <c r="E190" i="20"/>
  <c r="B190" i="20"/>
  <c r="D190" i="20" s="1"/>
  <c r="A190" i="20"/>
  <c r="C190" i="20" s="1"/>
  <c r="M189" i="20"/>
  <c r="L189" i="20"/>
  <c r="F189" i="20"/>
  <c r="E189" i="20"/>
  <c r="B189" i="20"/>
  <c r="D189" i="20" s="1"/>
  <c r="A189" i="20"/>
  <c r="C189" i="20" s="1"/>
  <c r="M188" i="20"/>
  <c r="L188" i="20"/>
  <c r="H188" i="20"/>
  <c r="F188" i="20"/>
  <c r="E188" i="20"/>
  <c r="I188" i="20" s="1"/>
  <c r="B188" i="20"/>
  <c r="D188" i="20" s="1"/>
  <c r="A188" i="20"/>
  <c r="C188" i="20" s="1"/>
  <c r="M187" i="20"/>
  <c r="L187" i="20"/>
  <c r="H187" i="20"/>
  <c r="F187" i="20"/>
  <c r="E187" i="20"/>
  <c r="B187" i="20"/>
  <c r="D187" i="20" s="1"/>
  <c r="A187" i="20"/>
  <c r="I187" i="20" s="1"/>
  <c r="M186" i="20"/>
  <c r="L186" i="20"/>
  <c r="H186" i="20"/>
  <c r="F186" i="20"/>
  <c r="J186" i="20" s="1"/>
  <c r="E186" i="20"/>
  <c r="B186" i="20"/>
  <c r="D186" i="20" s="1"/>
  <c r="A186" i="20"/>
  <c r="M185" i="20"/>
  <c r="L185" i="20"/>
  <c r="H185" i="20"/>
  <c r="F185" i="20"/>
  <c r="I185" i="20" s="1"/>
  <c r="E185" i="20"/>
  <c r="B185" i="20"/>
  <c r="D185" i="20" s="1"/>
  <c r="A185" i="20"/>
  <c r="C185" i="20" s="1"/>
  <c r="M184" i="20"/>
  <c r="L184" i="20"/>
  <c r="H184" i="20"/>
  <c r="F184" i="20"/>
  <c r="E184" i="20"/>
  <c r="I184" i="20" s="1"/>
  <c r="D184" i="20"/>
  <c r="B184" i="20"/>
  <c r="A184" i="20"/>
  <c r="C184" i="20" s="1"/>
  <c r="M183" i="20"/>
  <c r="L183" i="20"/>
  <c r="H183" i="20"/>
  <c r="F183" i="20"/>
  <c r="E183" i="20"/>
  <c r="B183" i="20"/>
  <c r="D183" i="20" s="1"/>
  <c r="A183" i="20"/>
  <c r="I183" i="20" s="1"/>
  <c r="M182" i="20"/>
  <c r="L182" i="20"/>
  <c r="H182" i="20"/>
  <c r="F182" i="20"/>
  <c r="J182" i="20" s="1"/>
  <c r="E182" i="20"/>
  <c r="B182" i="20"/>
  <c r="D182" i="20" s="1"/>
  <c r="A182" i="20"/>
  <c r="M181" i="20"/>
  <c r="L181" i="20"/>
  <c r="H181" i="20"/>
  <c r="F181" i="20"/>
  <c r="I181" i="20" s="1"/>
  <c r="E181" i="20"/>
  <c r="B181" i="20"/>
  <c r="D181" i="20" s="1"/>
  <c r="A181" i="20"/>
  <c r="C181" i="20" s="1"/>
  <c r="M180" i="20"/>
  <c r="L180" i="20"/>
  <c r="H180" i="20"/>
  <c r="F180" i="20"/>
  <c r="E180" i="20"/>
  <c r="B180" i="20"/>
  <c r="D180" i="20" s="1"/>
  <c r="A180" i="20"/>
  <c r="C180" i="20" s="1"/>
  <c r="M179" i="20"/>
  <c r="L179" i="20"/>
  <c r="H179" i="20"/>
  <c r="F179" i="20"/>
  <c r="E179" i="20"/>
  <c r="C179" i="20"/>
  <c r="B179" i="20"/>
  <c r="D179" i="20" s="1"/>
  <c r="A179" i="20"/>
  <c r="I179" i="20" s="1"/>
  <c r="M178" i="20"/>
  <c r="L178" i="20"/>
  <c r="H178" i="20"/>
  <c r="F178" i="20"/>
  <c r="J178" i="20" s="1"/>
  <c r="E178" i="20"/>
  <c r="B178" i="20"/>
  <c r="D178" i="20" s="1"/>
  <c r="A178" i="20"/>
  <c r="M177" i="20"/>
  <c r="L177" i="20"/>
  <c r="H177" i="20"/>
  <c r="F177" i="20"/>
  <c r="E177" i="20"/>
  <c r="B177" i="20"/>
  <c r="A177" i="20"/>
  <c r="C177" i="20" s="1"/>
  <c r="M176" i="20"/>
  <c r="L176" i="20"/>
  <c r="H176" i="20"/>
  <c r="F176" i="20"/>
  <c r="E176" i="20"/>
  <c r="I176" i="20" s="1"/>
  <c r="B176" i="20"/>
  <c r="D176" i="20" s="1"/>
  <c r="A176" i="20"/>
  <c r="C176" i="20" s="1"/>
  <c r="M175" i="20"/>
  <c r="L175" i="20"/>
  <c r="H175" i="20"/>
  <c r="F175" i="20"/>
  <c r="E175" i="20"/>
  <c r="B175" i="20"/>
  <c r="D175" i="20" s="1"/>
  <c r="A175" i="20"/>
  <c r="C175" i="20" s="1"/>
  <c r="M174" i="20"/>
  <c r="L174" i="20"/>
  <c r="H174" i="20"/>
  <c r="F174" i="20"/>
  <c r="J174" i="20" s="1"/>
  <c r="E174" i="20"/>
  <c r="B174" i="20"/>
  <c r="D174" i="20" s="1"/>
  <c r="A174" i="20"/>
  <c r="M173" i="20"/>
  <c r="L173" i="20"/>
  <c r="I173" i="20"/>
  <c r="H173" i="20"/>
  <c r="F173" i="20"/>
  <c r="E173" i="20"/>
  <c r="D173" i="20"/>
  <c r="B173" i="20"/>
  <c r="A173" i="20"/>
  <c r="C173" i="20" s="1"/>
  <c r="M172" i="20"/>
  <c r="L172" i="20"/>
  <c r="H172" i="20"/>
  <c r="F172" i="20"/>
  <c r="E172" i="20"/>
  <c r="B172" i="20"/>
  <c r="D172" i="20" s="1"/>
  <c r="A172" i="20"/>
  <c r="C172" i="20" s="1"/>
  <c r="M171" i="20"/>
  <c r="L171" i="20"/>
  <c r="H171" i="20"/>
  <c r="F171" i="20"/>
  <c r="E171" i="20"/>
  <c r="I171" i="20" s="1"/>
  <c r="D171" i="20"/>
  <c r="B171" i="20"/>
  <c r="A171" i="20"/>
  <c r="C171" i="20" s="1"/>
  <c r="M170" i="20"/>
  <c r="L170" i="20"/>
  <c r="H170" i="20"/>
  <c r="F170" i="20"/>
  <c r="E170" i="20"/>
  <c r="J170" i="20" s="1"/>
  <c r="K170" i="20" s="1"/>
  <c r="B170" i="20"/>
  <c r="D170" i="20" s="1"/>
  <c r="A170" i="20"/>
  <c r="M169" i="20"/>
  <c r="L169" i="20"/>
  <c r="H169" i="20"/>
  <c r="F169" i="20"/>
  <c r="E169" i="20"/>
  <c r="I169" i="20" s="1"/>
  <c r="D169" i="20"/>
  <c r="B169" i="20"/>
  <c r="A169" i="20"/>
  <c r="C169" i="20" s="1"/>
  <c r="M168" i="20"/>
  <c r="L168" i="20"/>
  <c r="H168" i="20"/>
  <c r="F168" i="20"/>
  <c r="J168" i="20" s="1"/>
  <c r="E168" i="20"/>
  <c r="B168" i="20"/>
  <c r="D168" i="20" s="1"/>
  <c r="A168" i="20"/>
  <c r="C168" i="20" s="1"/>
  <c r="M167" i="20"/>
  <c r="L167" i="20"/>
  <c r="H167" i="20"/>
  <c r="F167" i="20"/>
  <c r="E167" i="20"/>
  <c r="I167" i="20" s="1"/>
  <c r="D167" i="20"/>
  <c r="C167" i="20"/>
  <c r="B167" i="20"/>
  <c r="A167" i="20"/>
  <c r="M166" i="20"/>
  <c r="L166" i="20"/>
  <c r="J166" i="20"/>
  <c r="H166" i="20"/>
  <c r="F166" i="20"/>
  <c r="E166" i="20"/>
  <c r="B166" i="20"/>
  <c r="D166" i="20" s="1"/>
  <c r="A166" i="20"/>
  <c r="M165" i="20"/>
  <c r="L165" i="20"/>
  <c r="H165" i="20"/>
  <c r="F165" i="20"/>
  <c r="E165" i="20"/>
  <c r="B165" i="20"/>
  <c r="D165" i="20" s="1"/>
  <c r="A165" i="20"/>
  <c r="C165" i="20" s="1"/>
  <c r="M164" i="20"/>
  <c r="L164" i="20"/>
  <c r="H164" i="20"/>
  <c r="F164" i="20"/>
  <c r="E164" i="20"/>
  <c r="B164" i="20"/>
  <c r="D164" i="20" s="1"/>
  <c r="A164" i="20"/>
  <c r="C164" i="20" s="1"/>
  <c r="M163" i="20"/>
  <c r="L163" i="20"/>
  <c r="H163" i="20"/>
  <c r="F163" i="20"/>
  <c r="J163" i="20" s="1"/>
  <c r="E163" i="20"/>
  <c r="D163" i="20"/>
  <c r="C163" i="20"/>
  <c r="B163" i="20"/>
  <c r="A163" i="20"/>
  <c r="M162" i="20"/>
  <c r="L162" i="20"/>
  <c r="H162" i="20"/>
  <c r="F162" i="20"/>
  <c r="J162" i="20" s="1"/>
  <c r="E162" i="20"/>
  <c r="B162" i="20"/>
  <c r="D162" i="20" s="1"/>
  <c r="A162" i="20"/>
  <c r="M161" i="20"/>
  <c r="L161" i="20"/>
  <c r="H161" i="20"/>
  <c r="F161" i="20"/>
  <c r="J161" i="20" s="1"/>
  <c r="E161" i="20"/>
  <c r="I161" i="20" s="1"/>
  <c r="D161" i="20"/>
  <c r="B161" i="20"/>
  <c r="A161" i="20"/>
  <c r="C161" i="20" s="1"/>
  <c r="M160" i="20"/>
  <c r="L160" i="20"/>
  <c r="H160" i="20"/>
  <c r="F160" i="20"/>
  <c r="J160" i="20" s="1"/>
  <c r="E160" i="20"/>
  <c r="B160" i="20"/>
  <c r="D160" i="20" s="1"/>
  <c r="A160" i="20"/>
  <c r="C160" i="20" s="1"/>
  <c r="M159" i="20"/>
  <c r="L159" i="20"/>
  <c r="H159" i="20"/>
  <c r="F159" i="20"/>
  <c r="I159" i="20" s="1"/>
  <c r="E159" i="20"/>
  <c r="D159" i="20"/>
  <c r="B159" i="20"/>
  <c r="A159" i="20"/>
  <c r="C159" i="20" s="1"/>
  <c r="M158" i="20"/>
  <c r="L158" i="20"/>
  <c r="J158" i="20"/>
  <c r="H158" i="20"/>
  <c r="F158" i="20"/>
  <c r="E158" i="20"/>
  <c r="B158" i="20"/>
  <c r="D158" i="20" s="1"/>
  <c r="A158" i="20"/>
  <c r="C158" i="20" s="1"/>
  <c r="M157" i="20"/>
  <c r="L157" i="20"/>
  <c r="I157" i="20"/>
  <c r="H157" i="20"/>
  <c r="F157" i="20"/>
  <c r="J157" i="20" s="1"/>
  <c r="E157" i="20"/>
  <c r="D157" i="20"/>
  <c r="C157" i="20"/>
  <c r="B157" i="20"/>
  <c r="A157" i="20"/>
  <c r="M156" i="20"/>
  <c r="L156" i="20"/>
  <c r="H156" i="20"/>
  <c r="F156" i="20"/>
  <c r="J156" i="20" s="1"/>
  <c r="E156" i="20"/>
  <c r="B156" i="20"/>
  <c r="D156" i="20" s="1"/>
  <c r="A156" i="20"/>
  <c r="C156" i="20" s="1"/>
  <c r="M155" i="20"/>
  <c r="L155" i="20"/>
  <c r="H155" i="20"/>
  <c r="F155" i="20"/>
  <c r="I155" i="20" s="1"/>
  <c r="E155" i="20"/>
  <c r="D155" i="20"/>
  <c r="B155" i="20"/>
  <c r="A155" i="20"/>
  <c r="C155" i="20" s="1"/>
  <c r="M154" i="20"/>
  <c r="L154" i="20"/>
  <c r="J154" i="20"/>
  <c r="H154" i="20"/>
  <c r="F154" i="20"/>
  <c r="E154" i="20"/>
  <c r="B154" i="20"/>
  <c r="D154" i="20" s="1"/>
  <c r="A154" i="20"/>
  <c r="C154" i="20" s="1"/>
  <c r="M153" i="20"/>
  <c r="L153" i="20"/>
  <c r="I153" i="20"/>
  <c r="H153" i="20"/>
  <c r="F153" i="20"/>
  <c r="J153" i="20" s="1"/>
  <c r="E153" i="20"/>
  <c r="D153" i="20"/>
  <c r="C153" i="20"/>
  <c r="B153" i="20"/>
  <c r="A153" i="20"/>
  <c r="M152" i="20"/>
  <c r="L152" i="20"/>
  <c r="H152" i="20"/>
  <c r="F152" i="20"/>
  <c r="E152" i="20"/>
  <c r="I152" i="20" s="1"/>
  <c r="B152" i="20"/>
  <c r="D152" i="20" s="1"/>
  <c r="A152" i="20"/>
  <c r="C152" i="20" s="1"/>
  <c r="M151" i="20"/>
  <c r="L151" i="20"/>
  <c r="I151" i="20"/>
  <c r="H151" i="20"/>
  <c r="F151" i="20"/>
  <c r="E151" i="20"/>
  <c r="C151" i="20"/>
  <c r="B151" i="20"/>
  <c r="D151" i="20" s="1"/>
  <c r="A151" i="20"/>
  <c r="M150" i="20"/>
  <c r="L150" i="20"/>
  <c r="H150" i="20"/>
  <c r="F150" i="20"/>
  <c r="E150" i="20"/>
  <c r="B150" i="20"/>
  <c r="D150" i="20" s="1"/>
  <c r="A150" i="20"/>
  <c r="C150" i="20" s="1"/>
  <c r="M149" i="20"/>
  <c r="L149" i="20"/>
  <c r="I149" i="20"/>
  <c r="H149" i="20"/>
  <c r="F149" i="20"/>
  <c r="E149" i="20"/>
  <c r="B149" i="20"/>
  <c r="D149" i="20" s="1"/>
  <c r="A149" i="20"/>
  <c r="C149" i="20" s="1"/>
  <c r="M148" i="20"/>
  <c r="L148" i="20"/>
  <c r="H148" i="20"/>
  <c r="F148" i="20"/>
  <c r="E148" i="20"/>
  <c r="I148" i="20" s="1"/>
  <c r="B148" i="20"/>
  <c r="D148" i="20" s="1"/>
  <c r="A148" i="20"/>
  <c r="C148" i="20" s="1"/>
  <c r="M147" i="20"/>
  <c r="L147" i="20"/>
  <c r="H147" i="20"/>
  <c r="F147" i="20"/>
  <c r="J147" i="20" s="1"/>
  <c r="K147" i="20" s="1"/>
  <c r="E147" i="20"/>
  <c r="I147" i="20" s="1"/>
  <c r="B147" i="20"/>
  <c r="D147" i="20" s="1"/>
  <c r="A147" i="20"/>
  <c r="C147" i="20" s="1"/>
  <c r="M146" i="20"/>
  <c r="L146" i="20"/>
  <c r="H146" i="20"/>
  <c r="F146" i="20"/>
  <c r="J146" i="20" s="1"/>
  <c r="K146" i="20" s="1"/>
  <c r="E146" i="20"/>
  <c r="B146" i="20"/>
  <c r="D146" i="20" s="1"/>
  <c r="A146" i="20"/>
  <c r="C146" i="20" s="1"/>
  <c r="M145" i="20"/>
  <c r="L145" i="20"/>
  <c r="H145" i="20"/>
  <c r="F145" i="20"/>
  <c r="E145" i="20"/>
  <c r="I145" i="20" s="1"/>
  <c r="C145" i="20"/>
  <c r="B145" i="20"/>
  <c r="D145" i="20" s="1"/>
  <c r="A145" i="20"/>
  <c r="M144" i="20"/>
  <c r="L144" i="20"/>
  <c r="H144" i="20"/>
  <c r="F144" i="20"/>
  <c r="J144" i="20" s="1"/>
  <c r="E144" i="20"/>
  <c r="B144" i="20"/>
  <c r="D144" i="20" s="1"/>
  <c r="A144" i="20"/>
  <c r="C144" i="20" s="1"/>
  <c r="M143" i="20"/>
  <c r="L143" i="20"/>
  <c r="H143" i="20"/>
  <c r="F143" i="20"/>
  <c r="J143" i="20" s="1"/>
  <c r="E143" i="20"/>
  <c r="D143" i="20"/>
  <c r="B143" i="20"/>
  <c r="A143" i="20"/>
  <c r="C143" i="20" s="1"/>
  <c r="M142" i="20"/>
  <c r="L142" i="20"/>
  <c r="H142" i="20"/>
  <c r="F142" i="20"/>
  <c r="J142" i="20" s="1"/>
  <c r="E142" i="20"/>
  <c r="I142" i="20" s="1"/>
  <c r="B142" i="20"/>
  <c r="D142" i="20" s="1"/>
  <c r="A142" i="20"/>
  <c r="C142" i="20" s="1"/>
  <c r="M141" i="20"/>
  <c r="L141" i="20"/>
  <c r="H141" i="20"/>
  <c r="F141" i="20"/>
  <c r="J141" i="20" s="1"/>
  <c r="E141" i="20"/>
  <c r="B141" i="20"/>
  <c r="D141" i="20" s="1"/>
  <c r="A141" i="20"/>
  <c r="C141" i="20" s="1"/>
  <c r="M140" i="20"/>
  <c r="L140" i="20"/>
  <c r="H140" i="20"/>
  <c r="F140" i="20"/>
  <c r="E140" i="20"/>
  <c r="B140" i="20"/>
  <c r="D140" i="20" s="1"/>
  <c r="A140" i="20"/>
  <c r="C140" i="20" s="1"/>
  <c r="M139" i="20"/>
  <c r="L139" i="20"/>
  <c r="H139" i="20"/>
  <c r="F139" i="20"/>
  <c r="E139" i="20"/>
  <c r="I139" i="20" s="1"/>
  <c r="C139" i="20"/>
  <c r="B139" i="20"/>
  <c r="D139" i="20" s="1"/>
  <c r="A139" i="20"/>
  <c r="M138" i="20"/>
  <c r="L138" i="20"/>
  <c r="J138" i="20"/>
  <c r="H138" i="20"/>
  <c r="F138" i="20"/>
  <c r="E138" i="20"/>
  <c r="B138" i="20"/>
  <c r="D138" i="20" s="1"/>
  <c r="A138" i="20"/>
  <c r="C138" i="20" s="1"/>
  <c r="M137" i="20"/>
  <c r="L137" i="20"/>
  <c r="H137" i="20"/>
  <c r="F137" i="20"/>
  <c r="E137" i="20"/>
  <c r="I137" i="20" s="1"/>
  <c r="D137" i="20"/>
  <c r="B137" i="20"/>
  <c r="A137" i="20"/>
  <c r="C137" i="20" s="1"/>
  <c r="M136" i="20"/>
  <c r="L136" i="20"/>
  <c r="H136" i="20"/>
  <c r="F136" i="20"/>
  <c r="E136" i="20"/>
  <c r="B136" i="20"/>
  <c r="D136" i="20" s="1"/>
  <c r="A136" i="20"/>
  <c r="C136" i="20" s="1"/>
  <c r="M135" i="20"/>
  <c r="L135" i="20"/>
  <c r="H135" i="20"/>
  <c r="F135" i="20"/>
  <c r="E135" i="20"/>
  <c r="I135" i="20" s="1"/>
  <c r="C135" i="20"/>
  <c r="B135" i="20"/>
  <c r="D135" i="20" s="1"/>
  <c r="A135" i="20"/>
  <c r="M134" i="20"/>
  <c r="L134" i="20"/>
  <c r="H134" i="20"/>
  <c r="F134" i="20"/>
  <c r="E134" i="20"/>
  <c r="I134" i="20" s="1"/>
  <c r="B134" i="20"/>
  <c r="D134" i="20" s="1"/>
  <c r="A134" i="20"/>
  <c r="C134" i="20" s="1"/>
  <c r="M133" i="20"/>
  <c r="L133" i="20"/>
  <c r="H133" i="20"/>
  <c r="F133" i="20"/>
  <c r="E133" i="20"/>
  <c r="I133" i="20" s="1"/>
  <c r="B133" i="20"/>
  <c r="D133" i="20" s="1"/>
  <c r="A133" i="20"/>
  <c r="C133" i="20" s="1"/>
  <c r="M132" i="20"/>
  <c r="L132" i="20"/>
  <c r="H132" i="20"/>
  <c r="F132" i="20"/>
  <c r="E132" i="20"/>
  <c r="B132" i="20"/>
  <c r="D132" i="20" s="1"/>
  <c r="A132" i="20"/>
  <c r="C132" i="20" s="1"/>
  <c r="M131" i="20"/>
  <c r="L131" i="20"/>
  <c r="H131" i="20"/>
  <c r="F131" i="20"/>
  <c r="E131" i="20"/>
  <c r="D131" i="20"/>
  <c r="C131" i="20"/>
  <c r="B131" i="20"/>
  <c r="A131" i="20"/>
  <c r="M130" i="20"/>
  <c r="L130" i="20"/>
  <c r="H130" i="20"/>
  <c r="F130" i="20"/>
  <c r="J130" i="20" s="1"/>
  <c r="E130" i="20"/>
  <c r="B130" i="20"/>
  <c r="D130" i="20" s="1"/>
  <c r="A130" i="20"/>
  <c r="C130" i="20" s="1"/>
  <c r="M129" i="20"/>
  <c r="L129" i="20"/>
  <c r="H129" i="20"/>
  <c r="F129" i="20"/>
  <c r="E129" i="20"/>
  <c r="I129" i="20" s="1"/>
  <c r="C129" i="20"/>
  <c r="B129" i="20"/>
  <c r="D129" i="20" s="1"/>
  <c r="A129" i="20"/>
  <c r="M128" i="20"/>
  <c r="L128" i="20"/>
  <c r="H128" i="20"/>
  <c r="F128" i="20"/>
  <c r="J128" i="20" s="1"/>
  <c r="E128" i="20"/>
  <c r="C128" i="20"/>
  <c r="B128" i="20"/>
  <c r="D128" i="20" s="1"/>
  <c r="A128" i="20"/>
  <c r="M127" i="20"/>
  <c r="L127" i="20"/>
  <c r="H127" i="20"/>
  <c r="F127" i="20"/>
  <c r="E127" i="20"/>
  <c r="C127" i="20"/>
  <c r="B127" i="20"/>
  <c r="D127" i="20" s="1"/>
  <c r="A127" i="20"/>
  <c r="M126" i="20"/>
  <c r="L126" i="20"/>
  <c r="H126" i="20"/>
  <c r="F126" i="20"/>
  <c r="E126" i="20"/>
  <c r="B126" i="20"/>
  <c r="D126" i="20" s="1"/>
  <c r="A126" i="20"/>
  <c r="C126" i="20" s="1"/>
  <c r="M125" i="20"/>
  <c r="L125" i="20"/>
  <c r="H125" i="20"/>
  <c r="F125" i="20"/>
  <c r="E125" i="20"/>
  <c r="C125" i="20"/>
  <c r="B125" i="20"/>
  <c r="D125" i="20" s="1"/>
  <c r="A125" i="20"/>
  <c r="M124" i="20"/>
  <c r="L124" i="20"/>
  <c r="H124" i="20"/>
  <c r="F124" i="20"/>
  <c r="E124" i="20"/>
  <c r="I124" i="20" s="1"/>
  <c r="C124" i="20"/>
  <c r="B124" i="20"/>
  <c r="D124" i="20" s="1"/>
  <c r="A124" i="20"/>
  <c r="M123" i="20"/>
  <c r="L123" i="20"/>
  <c r="H123" i="20"/>
  <c r="F123" i="20"/>
  <c r="J123" i="20" s="1"/>
  <c r="E123" i="20"/>
  <c r="B123" i="20"/>
  <c r="D123" i="20" s="1"/>
  <c r="A123" i="20"/>
  <c r="C123" i="20" s="1"/>
  <c r="M122" i="20"/>
  <c r="L122" i="20"/>
  <c r="H122" i="20"/>
  <c r="F122" i="20"/>
  <c r="E122" i="20"/>
  <c r="B122" i="20"/>
  <c r="D122" i="20" s="1"/>
  <c r="A122" i="20"/>
  <c r="C122" i="20" s="1"/>
  <c r="M121" i="20"/>
  <c r="L121" i="20"/>
  <c r="H121" i="20"/>
  <c r="F121" i="20"/>
  <c r="E121" i="20"/>
  <c r="I121" i="20" s="1"/>
  <c r="C121" i="20"/>
  <c r="B121" i="20"/>
  <c r="D121" i="20" s="1"/>
  <c r="A121" i="20"/>
  <c r="M120" i="20"/>
  <c r="L120" i="20"/>
  <c r="H120" i="20"/>
  <c r="F120" i="20"/>
  <c r="E120" i="20"/>
  <c r="B120" i="20"/>
  <c r="D120" i="20" s="1"/>
  <c r="A120" i="20"/>
  <c r="C120" i="20" s="1"/>
  <c r="M119" i="20"/>
  <c r="L119" i="20"/>
  <c r="I119" i="20"/>
  <c r="H119" i="20"/>
  <c r="F119" i="20"/>
  <c r="E119" i="20"/>
  <c r="C119" i="20"/>
  <c r="B119" i="20"/>
  <c r="D119" i="20" s="1"/>
  <c r="A119" i="20"/>
  <c r="M118" i="20"/>
  <c r="L118" i="20"/>
  <c r="H118" i="20"/>
  <c r="F118" i="20"/>
  <c r="J118" i="20" s="1"/>
  <c r="E118" i="20"/>
  <c r="C118" i="20"/>
  <c r="B118" i="20"/>
  <c r="D118" i="20" s="1"/>
  <c r="A118" i="20"/>
  <c r="M117" i="20"/>
  <c r="L117" i="20"/>
  <c r="H117" i="20"/>
  <c r="F117" i="20"/>
  <c r="E117" i="20"/>
  <c r="B117" i="20"/>
  <c r="D117" i="20" s="1"/>
  <c r="A117" i="20"/>
  <c r="C117" i="20" s="1"/>
  <c r="M116" i="20"/>
  <c r="L116" i="20"/>
  <c r="J116" i="20"/>
  <c r="H116" i="20"/>
  <c r="F116" i="20"/>
  <c r="E116" i="20"/>
  <c r="D116" i="20"/>
  <c r="C116" i="20"/>
  <c r="B116" i="20"/>
  <c r="A116" i="20"/>
  <c r="M115" i="20"/>
  <c r="L115" i="20"/>
  <c r="J115" i="20"/>
  <c r="H115" i="20"/>
  <c r="F115" i="20"/>
  <c r="E115" i="20"/>
  <c r="B115" i="20"/>
  <c r="D115" i="20" s="1"/>
  <c r="A115" i="20"/>
  <c r="C115" i="20" s="1"/>
  <c r="M114" i="20"/>
  <c r="L114" i="20"/>
  <c r="H114" i="20"/>
  <c r="F114" i="20"/>
  <c r="E114" i="20"/>
  <c r="I114" i="20" s="1"/>
  <c r="B114" i="20"/>
  <c r="D114" i="20" s="1"/>
  <c r="A114" i="20"/>
  <c r="C114" i="20" s="1"/>
  <c r="M113" i="20"/>
  <c r="L113" i="20"/>
  <c r="H113" i="20"/>
  <c r="F113" i="20"/>
  <c r="J113" i="20" s="1"/>
  <c r="E113" i="20"/>
  <c r="B113" i="20"/>
  <c r="D113" i="20" s="1"/>
  <c r="A113" i="20"/>
  <c r="C113" i="20" s="1"/>
  <c r="M112" i="20"/>
  <c r="L112" i="20"/>
  <c r="H112" i="20"/>
  <c r="F112" i="20"/>
  <c r="E112" i="20"/>
  <c r="B112" i="20"/>
  <c r="A112" i="20"/>
  <c r="C112" i="20" s="1"/>
  <c r="M111" i="20"/>
  <c r="L111" i="20"/>
  <c r="H111" i="20"/>
  <c r="F111" i="20"/>
  <c r="J111" i="20" s="1"/>
  <c r="E111" i="20"/>
  <c r="C111" i="20"/>
  <c r="B111" i="20"/>
  <c r="D111" i="20" s="1"/>
  <c r="A111" i="20"/>
  <c r="M110" i="20"/>
  <c r="L110" i="20"/>
  <c r="H110" i="20"/>
  <c r="F110" i="20"/>
  <c r="E110" i="20"/>
  <c r="B110" i="20"/>
  <c r="D110" i="20" s="1"/>
  <c r="A110" i="20"/>
  <c r="C110" i="20" s="1"/>
  <c r="M109" i="20"/>
  <c r="L109" i="20"/>
  <c r="J109" i="20"/>
  <c r="H109" i="20"/>
  <c r="F109" i="20"/>
  <c r="E109" i="20"/>
  <c r="I109" i="20" s="1"/>
  <c r="D109" i="20"/>
  <c r="C109" i="20"/>
  <c r="B109" i="20"/>
  <c r="A109" i="20"/>
  <c r="M108" i="20"/>
  <c r="L108" i="20"/>
  <c r="H108" i="20"/>
  <c r="F108" i="20"/>
  <c r="E108" i="20"/>
  <c r="B108" i="20"/>
  <c r="A108" i="20"/>
  <c r="C108" i="20" s="1"/>
  <c r="M107" i="20"/>
  <c r="L107" i="20"/>
  <c r="H107" i="20"/>
  <c r="F107" i="20"/>
  <c r="E107" i="20"/>
  <c r="I107" i="20" s="1"/>
  <c r="C107" i="20"/>
  <c r="B107" i="20"/>
  <c r="D107" i="20" s="1"/>
  <c r="A107" i="20"/>
  <c r="M106" i="20"/>
  <c r="L106" i="20"/>
  <c r="H106" i="20"/>
  <c r="F106" i="20"/>
  <c r="E106" i="20"/>
  <c r="I106" i="20" s="1"/>
  <c r="C106" i="20"/>
  <c r="B106" i="20"/>
  <c r="D106" i="20" s="1"/>
  <c r="A106" i="20"/>
  <c r="M105" i="20"/>
  <c r="L105" i="20"/>
  <c r="J105" i="20"/>
  <c r="H105" i="20"/>
  <c r="F105" i="20"/>
  <c r="E105" i="20"/>
  <c r="B105" i="20"/>
  <c r="D105" i="20" s="1"/>
  <c r="A105" i="20"/>
  <c r="C105" i="20" s="1"/>
  <c r="M104" i="20"/>
  <c r="L104" i="20"/>
  <c r="H104" i="20"/>
  <c r="F104" i="20"/>
  <c r="E104" i="20"/>
  <c r="B104" i="20"/>
  <c r="D104" i="20" s="1"/>
  <c r="A104" i="20"/>
  <c r="C104" i="20" s="1"/>
  <c r="M103" i="20"/>
  <c r="L103" i="20"/>
  <c r="H103" i="20"/>
  <c r="F103" i="20"/>
  <c r="E103" i="20"/>
  <c r="B103" i="20"/>
  <c r="D103" i="20" s="1"/>
  <c r="A103" i="20"/>
  <c r="C103" i="20" s="1"/>
  <c r="M102" i="20"/>
  <c r="L102" i="20"/>
  <c r="H102" i="20"/>
  <c r="F102" i="20"/>
  <c r="E102" i="20"/>
  <c r="B102" i="20"/>
  <c r="D102" i="20" s="1"/>
  <c r="A102" i="20"/>
  <c r="C102" i="20" s="1"/>
  <c r="M101" i="20"/>
  <c r="L101" i="20"/>
  <c r="H101" i="20"/>
  <c r="F101" i="20"/>
  <c r="E101" i="20"/>
  <c r="I101" i="20" s="1"/>
  <c r="K101" i="20" s="1"/>
  <c r="C101" i="20"/>
  <c r="B101" i="20"/>
  <c r="D101" i="20" s="1"/>
  <c r="A101" i="20"/>
  <c r="M100" i="20"/>
  <c r="L100" i="20"/>
  <c r="H100" i="20"/>
  <c r="F100" i="20"/>
  <c r="E100" i="20"/>
  <c r="B100" i="20"/>
  <c r="D100" i="20" s="1"/>
  <c r="A100" i="20"/>
  <c r="C100" i="20" s="1"/>
  <c r="M99" i="20"/>
  <c r="L99" i="20"/>
  <c r="H99" i="20"/>
  <c r="F99" i="20"/>
  <c r="J99" i="20" s="1"/>
  <c r="E99" i="20"/>
  <c r="I99" i="20" s="1"/>
  <c r="C99" i="20"/>
  <c r="B99" i="20"/>
  <c r="D99" i="20" s="1"/>
  <c r="A99" i="20"/>
  <c r="M98" i="20"/>
  <c r="L98" i="20"/>
  <c r="H98" i="20"/>
  <c r="F98" i="20"/>
  <c r="E98" i="20"/>
  <c r="I98" i="20" s="1"/>
  <c r="B98" i="20"/>
  <c r="D98" i="20" s="1"/>
  <c r="A98" i="20"/>
  <c r="C98" i="20" s="1"/>
  <c r="M97" i="20"/>
  <c r="L97" i="20"/>
  <c r="H97" i="20"/>
  <c r="F97" i="20"/>
  <c r="J97" i="20" s="1"/>
  <c r="E97" i="20"/>
  <c r="I97" i="20" s="1"/>
  <c r="D97" i="20"/>
  <c r="C97" i="20"/>
  <c r="B97" i="20"/>
  <c r="A97" i="20"/>
  <c r="M96" i="20"/>
  <c r="L96" i="20"/>
  <c r="J96" i="20"/>
  <c r="H96" i="20"/>
  <c r="F96" i="20"/>
  <c r="E96" i="20"/>
  <c r="B96" i="20"/>
  <c r="D96" i="20" s="1"/>
  <c r="A96" i="20"/>
  <c r="C96" i="20" s="1"/>
  <c r="M95" i="20"/>
  <c r="L95" i="20"/>
  <c r="H95" i="20"/>
  <c r="F95" i="20"/>
  <c r="E95" i="20"/>
  <c r="I95" i="20" s="1"/>
  <c r="K95" i="20" s="1"/>
  <c r="C95" i="20"/>
  <c r="B95" i="20"/>
  <c r="D95" i="20" s="1"/>
  <c r="A95" i="20"/>
  <c r="M94" i="20"/>
  <c r="L94" i="20"/>
  <c r="H94" i="20"/>
  <c r="F94" i="20"/>
  <c r="E94" i="20"/>
  <c r="C94" i="20"/>
  <c r="B94" i="20"/>
  <c r="D94" i="20" s="1"/>
  <c r="A94" i="20"/>
  <c r="M93" i="20"/>
  <c r="L93" i="20"/>
  <c r="J93" i="20"/>
  <c r="H93" i="20"/>
  <c r="F93" i="20"/>
  <c r="E93" i="20"/>
  <c r="D93" i="20"/>
  <c r="C93" i="20"/>
  <c r="B93" i="20"/>
  <c r="A93" i="20"/>
  <c r="M92" i="20"/>
  <c r="L92" i="20"/>
  <c r="H92" i="20"/>
  <c r="F92" i="20"/>
  <c r="I92" i="20" s="1"/>
  <c r="E92" i="20"/>
  <c r="B92" i="20"/>
  <c r="D92" i="20" s="1"/>
  <c r="A92" i="20"/>
  <c r="C92" i="20" s="1"/>
  <c r="M91" i="20"/>
  <c r="L91" i="20"/>
  <c r="H91" i="20"/>
  <c r="F91" i="20"/>
  <c r="E91" i="20"/>
  <c r="B91" i="20"/>
  <c r="D91" i="20" s="1"/>
  <c r="A91" i="20"/>
  <c r="C91" i="20" s="1"/>
  <c r="M90" i="20"/>
  <c r="L90" i="20"/>
  <c r="H90" i="20"/>
  <c r="F90" i="20"/>
  <c r="E90" i="20"/>
  <c r="I90" i="20" s="1"/>
  <c r="K90" i="20" s="1"/>
  <c r="C90" i="20"/>
  <c r="B90" i="20"/>
  <c r="D90" i="20" s="1"/>
  <c r="A90" i="20"/>
  <c r="M89" i="20"/>
  <c r="L89" i="20"/>
  <c r="H89" i="20"/>
  <c r="F89" i="20"/>
  <c r="J89" i="20" s="1"/>
  <c r="K89" i="20" s="1"/>
  <c r="E89" i="20"/>
  <c r="B89" i="20"/>
  <c r="D89" i="20" s="1"/>
  <c r="A89" i="20"/>
  <c r="C89" i="20" s="1"/>
  <c r="M88" i="20"/>
  <c r="L88" i="20"/>
  <c r="H88" i="20"/>
  <c r="F88" i="20"/>
  <c r="E88" i="20"/>
  <c r="C88" i="20"/>
  <c r="B88" i="20"/>
  <c r="D88" i="20" s="1"/>
  <c r="A88" i="20"/>
  <c r="M87" i="20"/>
  <c r="L87" i="20"/>
  <c r="H87" i="20"/>
  <c r="F87" i="20"/>
  <c r="J87" i="20" s="1"/>
  <c r="E87" i="20"/>
  <c r="C87" i="20"/>
  <c r="B87" i="20"/>
  <c r="D87" i="20" s="1"/>
  <c r="A87" i="20"/>
  <c r="M86" i="20"/>
  <c r="L86" i="20"/>
  <c r="H86" i="20"/>
  <c r="F86" i="20"/>
  <c r="E86" i="20"/>
  <c r="B86" i="20"/>
  <c r="D86" i="20" s="1"/>
  <c r="A86" i="20"/>
  <c r="C86" i="20" s="1"/>
  <c r="M85" i="20"/>
  <c r="L85" i="20"/>
  <c r="H85" i="20"/>
  <c r="F85" i="20"/>
  <c r="E85" i="20"/>
  <c r="D85" i="20"/>
  <c r="C85" i="20"/>
  <c r="B85" i="20"/>
  <c r="A85" i="20"/>
  <c r="M84" i="20"/>
  <c r="L84" i="20"/>
  <c r="H84" i="20"/>
  <c r="F84" i="20"/>
  <c r="E84" i="20"/>
  <c r="B84" i="20"/>
  <c r="D84" i="20" s="1"/>
  <c r="A84" i="20"/>
  <c r="C84" i="20" s="1"/>
  <c r="M83" i="20"/>
  <c r="L83" i="20"/>
  <c r="H83" i="20"/>
  <c r="F83" i="20"/>
  <c r="J83" i="20" s="1"/>
  <c r="E83" i="20"/>
  <c r="C83" i="20"/>
  <c r="B83" i="20"/>
  <c r="D83" i="20" s="1"/>
  <c r="A83" i="20"/>
  <c r="M82" i="20"/>
  <c r="L82" i="20"/>
  <c r="H82" i="20"/>
  <c r="F82" i="20"/>
  <c r="J82" i="20" s="1"/>
  <c r="E82" i="20"/>
  <c r="B82" i="20"/>
  <c r="D82" i="20" s="1"/>
  <c r="A82" i="20"/>
  <c r="C82" i="20" s="1"/>
  <c r="M81" i="20"/>
  <c r="L81" i="20"/>
  <c r="H81" i="20"/>
  <c r="F81" i="20"/>
  <c r="E81" i="20"/>
  <c r="B81" i="20"/>
  <c r="D81" i="20" s="1"/>
  <c r="A81" i="20"/>
  <c r="C81" i="20" s="1"/>
  <c r="M80" i="20"/>
  <c r="L80" i="20"/>
  <c r="H80" i="20"/>
  <c r="F80" i="20"/>
  <c r="E80" i="20"/>
  <c r="B80" i="20"/>
  <c r="D80" i="20" s="1"/>
  <c r="A80" i="20"/>
  <c r="C80" i="20" s="1"/>
  <c r="M79" i="20"/>
  <c r="L79" i="20"/>
  <c r="H79" i="20"/>
  <c r="F79" i="20"/>
  <c r="E79" i="20"/>
  <c r="B79" i="20"/>
  <c r="D79" i="20" s="1"/>
  <c r="A79" i="20"/>
  <c r="C79" i="20" s="1"/>
  <c r="M78" i="20"/>
  <c r="L78" i="20"/>
  <c r="H78" i="20"/>
  <c r="F78" i="20"/>
  <c r="E78" i="20"/>
  <c r="B78" i="20"/>
  <c r="D78" i="20" s="1"/>
  <c r="A78" i="20"/>
  <c r="C78" i="20" s="1"/>
  <c r="M77" i="20"/>
  <c r="L77" i="20"/>
  <c r="H77" i="20"/>
  <c r="F77" i="20"/>
  <c r="E77" i="20"/>
  <c r="I77" i="20" s="1"/>
  <c r="D77" i="20"/>
  <c r="C77" i="20"/>
  <c r="B77" i="20"/>
  <c r="A77" i="20"/>
  <c r="M76" i="20"/>
  <c r="L76" i="20"/>
  <c r="H76" i="20"/>
  <c r="F76" i="20"/>
  <c r="E76" i="20"/>
  <c r="B76" i="20"/>
  <c r="D76" i="20" s="1"/>
  <c r="A76" i="20"/>
  <c r="C76" i="20" s="1"/>
  <c r="M75" i="20"/>
  <c r="L75" i="20"/>
  <c r="H75" i="20"/>
  <c r="F75" i="20"/>
  <c r="E75" i="20"/>
  <c r="C75" i="20"/>
  <c r="B75" i="20"/>
  <c r="D75" i="20" s="1"/>
  <c r="A75" i="20"/>
  <c r="M74" i="20"/>
  <c r="L74" i="20"/>
  <c r="H74" i="20"/>
  <c r="F74" i="20"/>
  <c r="J74" i="20" s="1"/>
  <c r="E74" i="20"/>
  <c r="C74" i="20"/>
  <c r="B74" i="20"/>
  <c r="D74" i="20" s="1"/>
  <c r="A74" i="20"/>
  <c r="M73" i="20"/>
  <c r="L73" i="20"/>
  <c r="J73" i="20"/>
  <c r="H73" i="20"/>
  <c r="F73" i="20"/>
  <c r="E73" i="20"/>
  <c r="D73" i="20"/>
  <c r="C73" i="20"/>
  <c r="B73" i="20"/>
  <c r="A73" i="20"/>
  <c r="M72" i="20"/>
  <c r="L72" i="20"/>
  <c r="H72" i="20"/>
  <c r="F72" i="20"/>
  <c r="E72" i="20"/>
  <c r="B72" i="20"/>
  <c r="D72" i="20" s="1"/>
  <c r="A72" i="20"/>
  <c r="C72" i="20" s="1"/>
  <c r="M71" i="20"/>
  <c r="L71" i="20"/>
  <c r="H71" i="20"/>
  <c r="F71" i="20"/>
  <c r="E71" i="20"/>
  <c r="B71" i="20"/>
  <c r="D71" i="20" s="1"/>
  <c r="A71" i="20"/>
  <c r="C71" i="20" s="1"/>
  <c r="M70" i="20"/>
  <c r="L70" i="20"/>
  <c r="H70" i="20"/>
  <c r="F70" i="20"/>
  <c r="E70" i="20"/>
  <c r="C70" i="20"/>
  <c r="B70" i="20"/>
  <c r="D70" i="20" s="1"/>
  <c r="A70" i="20"/>
  <c r="M69" i="20"/>
  <c r="L69" i="20"/>
  <c r="H69" i="20"/>
  <c r="F69" i="20"/>
  <c r="E69" i="20"/>
  <c r="B69" i="20"/>
  <c r="D69" i="20" s="1"/>
  <c r="A69" i="20"/>
  <c r="C69" i="20" s="1"/>
  <c r="M68" i="20"/>
  <c r="L68" i="20"/>
  <c r="H68" i="20"/>
  <c r="F68" i="20"/>
  <c r="E68" i="20"/>
  <c r="C68" i="20"/>
  <c r="B68" i="20"/>
  <c r="D68" i="20" s="1"/>
  <c r="A68" i="20"/>
  <c r="M67" i="20"/>
  <c r="L67" i="20"/>
  <c r="I67" i="20"/>
  <c r="H67" i="20"/>
  <c r="F67" i="20"/>
  <c r="E67" i="20"/>
  <c r="B67" i="20"/>
  <c r="D67" i="20" s="1"/>
  <c r="A67" i="20"/>
  <c r="C67" i="20" s="1"/>
  <c r="M66" i="20"/>
  <c r="L66" i="20"/>
  <c r="H66" i="20"/>
  <c r="F66" i="20"/>
  <c r="E66" i="20"/>
  <c r="B66" i="20"/>
  <c r="D66" i="20" s="1"/>
  <c r="A66" i="20"/>
  <c r="C66" i="20" s="1"/>
  <c r="M65" i="20"/>
  <c r="L65" i="20"/>
  <c r="H65" i="20"/>
  <c r="F65" i="20"/>
  <c r="E65" i="20"/>
  <c r="D65" i="20"/>
  <c r="C65" i="20"/>
  <c r="B65" i="20"/>
  <c r="A65" i="20"/>
  <c r="M64" i="20"/>
  <c r="L64" i="20"/>
  <c r="J64" i="20"/>
  <c r="H64" i="20"/>
  <c r="F64" i="20"/>
  <c r="E64" i="20"/>
  <c r="B64" i="20"/>
  <c r="D64" i="20" s="1"/>
  <c r="A64" i="20"/>
  <c r="C64" i="20" s="1"/>
  <c r="M63" i="20"/>
  <c r="L63" i="20"/>
  <c r="H63" i="20"/>
  <c r="F63" i="20"/>
  <c r="E63" i="20"/>
  <c r="I63" i="20" s="1"/>
  <c r="C63" i="20"/>
  <c r="B63" i="20"/>
  <c r="D63" i="20" s="1"/>
  <c r="A63" i="20"/>
  <c r="M62" i="20"/>
  <c r="L62" i="20"/>
  <c r="H62" i="20"/>
  <c r="F62" i="20"/>
  <c r="E62" i="20"/>
  <c r="B62" i="20"/>
  <c r="D62" i="20" s="1"/>
  <c r="A62" i="20"/>
  <c r="C62" i="20" s="1"/>
  <c r="M61" i="20"/>
  <c r="L61" i="20"/>
  <c r="H61" i="20"/>
  <c r="F61" i="20"/>
  <c r="E61" i="20"/>
  <c r="I61" i="20" s="1"/>
  <c r="C61" i="20"/>
  <c r="B61" i="20"/>
  <c r="D61" i="20" s="1"/>
  <c r="A61" i="20"/>
  <c r="M60" i="20"/>
  <c r="L60" i="20"/>
  <c r="J60" i="20"/>
  <c r="H60" i="20"/>
  <c r="F60" i="20"/>
  <c r="E60" i="20"/>
  <c r="I60" i="20" s="1"/>
  <c r="B60" i="20"/>
  <c r="D60" i="20" s="1"/>
  <c r="A60" i="20"/>
  <c r="C60" i="20" s="1"/>
  <c r="M59" i="20"/>
  <c r="L59" i="20"/>
  <c r="H59" i="20"/>
  <c r="F59" i="20"/>
  <c r="J59" i="20" s="1"/>
  <c r="E59" i="20"/>
  <c r="I59" i="20" s="1"/>
  <c r="C59" i="20"/>
  <c r="B59" i="20"/>
  <c r="D59" i="20" s="1"/>
  <c r="A59" i="20"/>
  <c r="M58" i="20"/>
  <c r="L58" i="20"/>
  <c r="H58" i="20"/>
  <c r="F58" i="20"/>
  <c r="E58" i="20"/>
  <c r="B58" i="20"/>
  <c r="D58" i="20" s="1"/>
  <c r="A58" i="20"/>
  <c r="C58" i="20" s="1"/>
  <c r="M57" i="20"/>
  <c r="L57" i="20"/>
  <c r="J57" i="20"/>
  <c r="H57" i="20"/>
  <c r="F57" i="20"/>
  <c r="E57" i="20"/>
  <c r="I57" i="20" s="1"/>
  <c r="D57" i="20"/>
  <c r="C57" i="20"/>
  <c r="B57" i="20"/>
  <c r="A57" i="20"/>
  <c r="M56" i="20"/>
  <c r="L56" i="20"/>
  <c r="J56" i="20"/>
  <c r="H56" i="20"/>
  <c r="F56" i="20"/>
  <c r="E56" i="20"/>
  <c r="B56" i="20"/>
  <c r="D56" i="20" s="1"/>
  <c r="A56" i="20"/>
  <c r="C56" i="20" s="1"/>
  <c r="M55" i="20"/>
  <c r="L55" i="20"/>
  <c r="H55" i="20"/>
  <c r="F55" i="20"/>
  <c r="J55" i="20" s="1"/>
  <c r="E55" i="20"/>
  <c r="I55" i="20" s="1"/>
  <c r="C55" i="20"/>
  <c r="B55" i="20"/>
  <c r="D55" i="20" s="1"/>
  <c r="A55" i="20"/>
  <c r="M54" i="20"/>
  <c r="L54" i="20"/>
  <c r="H54" i="20"/>
  <c r="F54" i="20"/>
  <c r="J54" i="20" s="1"/>
  <c r="E54" i="20"/>
  <c r="B54" i="20"/>
  <c r="D54" i="20" s="1"/>
  <c r="A54" i="20"/>
  <c r="C54" i="20" s="1"/>
  <c r="M53" i="20"/>
  <c r="L53" i="20"/>
  <c r="J53" i="20"/>
  <c r="H53" i="20"/>
  <c r="F53" i="20"/>
  <c r="E53" i="20"/>
  <c r="I53" i="20" s="1"/>
  <c r="D53" i="20"/>
  <c r="C53" i="20"/>
  <c r="B53" i="20"/>
  <c r="A53" i="20"/>
  <c r="M52" i="20"/>
  <c r="L52" i="20"/>
  <c r="J52" i="20"/>
  <c r="H52" i="20"/>
  <c r="F52" i="20"/>
  <c r="E52" i="20"/>
  <c r="B52" i="20"/>
  <c r="D52" i="20" s="1"/>
  <c r="A52" i="20"/>
  <c r="C52" i="20" s="1"/>
  <c r="M51" i="20"/>
  <c r="L51" i="20"/>
  <c r="H51" i="20"/>
  <c r="F51" i="20"/>
  <c r="J51" i="20" s="1"/>
  <c r="E51" i="20"/>
  <c r="I51" i="20" s="1"/>
  <c r="C51" i="20"/>
  <c r="B51" i="20"/>
  <c r="D51" i="20" s="1"/>
  <c r="A51" i="20"/>
  <c r="M50" i="20"/>
  <c r="L50" i="20"/>
  <c r="H50" i="20"/>
  <c r="F50" i="20"/>
  <c r="J50" i="20" s="1"/>
  <c r="E50" i="20"/>
  <c r="B50" i="20"/>
  <c r="D50" i="20" s="1"/>
  <c r="A50" i="20"/>
  <c r="C50" i="20" s="1"/>
  <c r="M49" i="20"/>
  <c r="L49" i="20"/>
  <c r="H49" i="20"/>
  <c r="F49" i="20"/>
  <c r="E49" i="20"/>
  <c r="C49" i="20"/>
  <c r="B49" i="20"/>
  <c r="D49" i="20" s="1"/>
  <c r="A49" i="20"/>
  <c r="M48" i="20"/>
  <c r="L48" i="20"/>
  <c r="H48" i="20"/>
  <c r="F48" i="20"/>
  <c r="E48" i="20"/>
  <c r="C48" i="20"/>
  <c r="B48" i="20"/>
  <c r="D48" i="20" s="1"/>
  <c r="A48" i="20"/>
  <c r="M47" i="20"/>
  <c r="L47" i="20"/>
  <c r="H47" i="20"/>
  <c r="F47" i="20"/>
  <c r="E47" i="20"/>
  <c r="B47" i="20"/>
  <c r="D47" i="20" s="1"/>
  <c r="A47" i="20"/>
  <c r="C47" i="20" s="1"/>
  <c r="M46" i="20"/>
  <c r="L46" i="20"/>
  <c r="H46" i="20"/>
  <c r="F46" i="20"/>
  <c r="E46" i="20"/>
  <c r="J46" i="20" s="1"/>
  <c r="D46" i="20"/>
  <c r="C46" i="20"/>
  <c r="B46" i="20"/>
  <c r="A46" i="20"/>
  <c r="M45" i="20"/>
  <c r="L45" i="20"/>
  <c r="H45" i="20"/>
  <c r="F45" i="20"/>
  <c r="E45" i="20"/>
  <c r="B45" i="20"/>
  <c r="D45" i="20" s="1"/>
  <c r="A45" i="20"/>
  <c r="C45" i="20" s="1"/>
  <c r="M44" i="20"/>
  <c r="L44" i="20"/>
  <c r="H44" i="20"/>
  <c r="F44" i="20"/>
  <c r="E44" i="20"/>
  <c r="I44" i="20" s="1"/>
  <c r="C44" i="20"/>
  <c r="B44" i="20"/>
  <c r="D44" i="20" s="1"/>
  <c r="A44" i="20"/>
  <c r="M43" i="20"/>
  <c r="L43" i="20"/>
  <c r="H43" i="20"/>
  <c r="F43" i="20"/>
  <c r="J43" i="20" s="1"/>
  <c r="K43" i="20" s="1"/>
  <c r="E43" i="20"/>
  <c r="B43" i="20"/>
  <c r="D43" i="20" s="1"/>
  <c r="A43" i="20"/>
  <c r="C43" i="20" s="1"/>
  <c r="M42" i="20"/>
  <c r="L42" i="20"/>
  <c r="H42" i="20"/>
  <c r="F42" i="20"/>
  <c r="E42" i="20"/>
  <c r="B42" i="20"/>
  <c r="D42" i="20" s="1"/>
  <c r="A42" i="20"/>
  <c r="C42" i="20" s="1"/>
  <c r="M41" i="20"/>
  <c r="L41" i="20"/>
  <c r="H41" i="20"/>
  <c r="F41" i="20"/>
  <c r="E41" i="20"/>
  <c r="I41" i="20" s="1"/>
  <c r="K41" i="20" s="1"/>
  <c r="D41" i="20"/>
  <c r="C41" i="20"/>
  <c r="B41" i="20"/>
  <c r="A41" i="20"/>
  <c r="M40" i="20"/>
  <c r="L40" i="20"/>
  <c r="H40" i="20"/>
  <c r="F40" i="20"/>
  <c r="E40" i="20"/>
  <c r="B40" i="20"/>
  <c r="D40" i="20" s="1"/>
  <c r="A40" i="20"/>
  <c r="C40" i="20" s="1"/>
  <c r="M39" i="20"/>
  <c r="L39" i="20"/>
  <c r="H39" i="20"/>
  <c r="F39" i="20"/>
  <c r="E39" i="20"/>
  <c r="I39" i="20" s="1"/>
  <c r="C39" i="20"/>
  <c r="B39" i="20"/>
  <c r="D39" i="20" s="1"/>
  <c r="A39" i="20"/>
  <c r="M38" i="20"/>
  <c r="L38" i="20"/>
  <c r="H38" i="20"/>
  <c r="F38" i="20"/>
  <c r="E38" i="20"/>
  <c r="D38" i="20"/>
  <c r="B38" i="20"/>
  <c r="A38" i="20"/>
  <c r="C38" i="20" s="1"/>
  <c r="M37" i="20"/>
  <c r="L37" i="20"/>
  <c r="H37" i="20"/>
  <c r="F37" i="20"/>
  <c r="E37" i="20"/>
  <c r="D37" i="20"/>
  <c r="C37" i="20"/>
  <c r="B37" i="20"/>
  <c r="A37" i="20"/>
  <c r="M36" i="20"/>
  <c r="L36" i="20"/>
  <c r="H36" i="20"/>
  <c r="F36" i="20"/>
  <c r="E36" i="20"/>
  <c r="B36" i="20"/>
  <c r="D36" i="20" s="1"/>
  <c r="A36" i="20"/>
  <c r="C36" i="20" s="1"/>
  <c r="M35" i="20"/>
  <c r="L35" i="20"/>
  <c r="H35" i="20"/>
  <c r="F35" i="20"/>
  <c r="J35" i="20" s="1"/>
  <c r="E35" i="20"/>
  <c r="B35" i="20"/>
  <c r="D35" i="20" s="1"/>
  <c r="A35" i="20"/>
  <c r="C35" i="20" s="1"/>
  <c r="M34" i="20"/>
  <c r="L34" i="20"/>
  <c r="H34" i="20"/>
  <c r="F34" i="20"/>
  <c r="E34" i="20"/>
  <c r="J34" i="20" s="1"/>
  <c r="K34" i="20" s="1"/>
  <c r="D34" i="20"/>
  <c r="C34" i="20"/>
  <c r="B34" i="20"/>
  <c r="A34" i="20"/>
  <c r="M33" i="20"/>
  <c r="L33" i="20"/>
  <c r="H33" i="20"/>
  <c r="F33" i="20"/>
  <c r="E33" i="20"/>
  <c r="B33" i="20"/>
  <c r="D33" i="20" s="1"/>
  <c r="A33" i="20"/>
  <c r="C33" i="20" s="1"/>
  <c r="M32" i="20"/>
  <c r="L32" i="20"/>
  <c r="H32" i="20"/>
  <c r="F32" i="20"/>
  <c r="E32" i="20"/>
  <c r="I32" i="20" s="1"/>
  <c r="C32" i="20"/>
  <c r="B32" i="20"/>
  <c r="D32" i="20" s="1"/>
  <c r="A32" i="20"/>
  <c r="M31" i="20"/>
  <c r="L31" i="20"/>
  <c r="H31" i="20"/>
  <c r="F31" i="20"/>
  <c r="J31" i="20" s="1"/>
  <c r="E31" i="20"/>
  <c r="C31" i="20"/>
  <c r="B31" i="20"/>
  <c r="D31" i="20" s="1"/>
  <c r="A31" i="20"/>
  <c r="M30" i="20"/>
  <c r="L30" i="20"/>
  <c r="H30" i="20"/>
  <c r="F30" i="20"/>
  <c r="E30" i="20"/>
  <c r="C30" i="20"/>
  <c r="B30" i="20"/>
  <c r="D30" i="20" s="1"/>
  <c r="A30" i="20"/>
  <c r="M29" i="20"/>
  <c r="L29" i="20"/>
  <c r="H29" i="20"/>
  <c r="F29" i="20"/>
  <c r="E29" i="20"/>
  <c r="I29" i="20" s="1"/>
  <c r="D29" i="20"/>
  <c r="B29" i="20"/>
  <c r="A29" i="20"/>
  <c r="C29" i="20" s="1"/>
  <c r="M28" i="20"/>
  <c r="L28" i="20"/>
  <c r="H28" i="20"/>
  <c r="F28" i="20"/>
  <c r="E28" i="20"/>
  <c r="B28" i="20"/>
  <c r="D28" i="20" s="1"/>
  <c r="A28" i="20"/>
  <c r="C28" i="20" s="1"/>
  <c r="M27" i="20"/>
  <c r="L27" i="20"/>
  <c r="H27" i="20"/>
  <c r="F27" i="20"/>
  <c r="E27" i="20"/>
  <c r="I27" i="20" s="1"/>
  <c r="C27" i="20"/>
  <c r="B27" i="20"/>
  <c r="D27" i="20" s="1"/>
  <c r="A27" i="20"/>
  <c r="M26" i="20"/>
  <c r="L26" i="20"/>
  <c r="H26" i="20"/>
  <c r="F26" i="20"/>
  <c r="E26" i="20"/>
  <c r="B26" i="20"/>
  <c r="D26" i="20" s="1"/>
  <c r="A26" i="20"/>
  <c r="C26" i="20" s="1"/>
  <c r="M25" i="20"/>
  <c r="L25" i="20"/>
  <c r="H25" i="20"/>
  <c r="F25" i="20"/>
  <c r="E25" i="20"/>
  <c r="I25" i="20" s="1"/>
  <c r="C25" i="20"/>
  <c r="B25" i="20"/>
  <c r="D25" i="20" s="1"/>
  <c r="A25" i="20"/>
  <c r="M24" i="20"/>
  <c r="L24" i="20"/>
  <c r="H24" i="20"/>
  <c r="F24" i="20"/>
  <c r="E24" i="20"/>
  <c r="C24" i="20"/>
  <c r="B24" i="20"/>
  <c r="D24" i="20" s="1"/>
  <c r="A24" i="20"/>
  <c r="M23" i="20"/>
  <c r="L23" i="20"/>
  <c r="H23" i="20"/>
  <c r="F23" i="20"/>
  <c r="E23" i="20"/>
  <c r="B23" i="20"/>
  <c r="D23" i="20" s="1"/>
  <c r="A23" i="20"/>
  <c r="C23" i="20" s="1"/>
  <c r="M22" i="20"/>
  <c r="L22" i="20"/>
  <c r="H22" i="20"/>
  <c r="F22" i="20"/>
  <c r="E22" i="20"/>
  <c r="J22" i="20" s="1"/>
  <c r="D22" i="20"/>
  <c r="C22" i="20"/>
  <c r="B22" i="20"/>
  <c r="A22" i="20"/>
  <c r="M21" i="20"/>
  <c r="L21" i="20"/>
  <c r="H21" i="20"/>
  <c r="F21" i="20"/>
  <c r="E21" i="20"/>
  <c r="B21" i="20"/>
  <c r="D21" i="20" s="1"/>
  <c r="A21" i="20"/>
  <c r="C21" i="20" s="1"/>
  <c r="M20" i="20"/>
  <c r="L20" i="20"/>
  <c r="H20" i="20"/>
  <c r="F20" i="20"/>
  <c r="E20" i="20"/>
  <c r="I20" i="20" s="1"/>
  <c r="C20" i="20"/>
  <c r="B20" i="20"/>
  <c r="D20" i="20" s="1"/>
  <c r="A20" i="20"/>
  <c r="M19" i="20"/>
  <c r="L19" i="20"/>
  <c r="H19" i="20"/>
  <c r="F19" i="20"/>
  <c r="J19" i="20" s="1"/>
  <c r="E19" i="20"/>
  <c r="B19" i="20"/>
  <c r="D19" i="20" s="1"/>
  <c r="A19" i="20"/>
  <c r="C19" i="20" s="1"/>
  <c r="M18" i="20"/>
  <c r="L18" i="20"/>
  <c r="H18" i="20"/>
  <c r="F18" i="20"/>
  <c r="E18" i="20"/>
  <c r="B18" i="20"/>
  <c r="D18" i="20" s="1"/>
  <c r="A18" i="20"/>
  <c r="C18" i="20" s="1"/>
  <c r="M17" i="20"/>
  <c r="L17" i="20"/>
  <c r="H17" i="20"/>
  <c r="F17" i="20"/>
  <c r="E17" i="20"/>
  <c r="I17" i="20" s="1"/>
  <c r="D17" i="20"/>
  <c r="C17" i="20"/>
  <c r="B17" i="20"/>
  <c r="A17" i="20"/>
  <c r="M16" i="20"/>
  <c r="L16" i="20"/>
  <c r="H16" i="20"/>
  <c r="F16" i="20"/>
  <c r="E16" i="20"/>
  <c r="B16" i="20"/>
  <c r="D16" i="20" s="1"/>
  <c r="A16" i="20"/>
  <c r="C16" i="20" s="1"/>
  <c r="M15" i="20"/>
  <c r="L15" i="20"/>
  <c r="H15" i="20"/>
  <c r="F15" i="20"/>
  <c r="E15" i="20"/>
  <c r="I15" i="20" s="1"/>
  <c r="C15" i="20"/>
  <c r="B15" i="20"/>
  <c r="D15" i="20" s="1"/>
  <c r="A15" i="20"/>
  <c r="M14" i="20"/>
  <c r="L14" i="20"/>
  <c r="H14" i="20"/>
  <c r="F14" i="20"/>
  <c r="J14" i="20" s="1"/>
  <c r="E14" i="20"/>
  <c r="D14" i="20"/>
  <c r="B14" i="20"/>
  <c r="A14" i="20"/>
  <c r="C14" i="20" s="1"/>
  <c r="M13" i="20"/>
  <c r="L13" i="20"/>
  <c r="H13" i="20"/>
  <c r="F13" i="20"/>
  <c r="E13" i="20"/>
  <c r="D13" i="20"/>
  <c r="C13" i="20"/>
  <c r="B13" i="20"/>
  <c r="A13" i="20"/>
  <c r="M12" i="20"/>
  <c r="L12" i="20"/>
  <c r="H12" i="20"/>
  <c r="F12" i="20"/>
  <c r="E12" i="20"/>
  <c r="B12" i="20"/>
  <c r="D12" i="20" s="1"/>
  <c r="A12" i="20"/>
  <c r="C12" i="20" s="1"/>
  <c r="M11" i="20"/>
  <c r="L11" i="20"/>
  <c r="H11" i="20"/>
  <c r="F11" i="20"/>
  <c r="J11" i="20" s="1"/>
  <c r="E11" i="20"/>
  <c r="B11" i="20"/>
  <c r="D11" i="20" s="1"/>
  <c r="A11" i="20"/>
  <c r="C11" i="20" s="1"/>
  <c r="M10" i="20"/>
  <c r="L10" i="20"/>
  <c r="H10" i="20"/>
  <c r="F10" i="20"/>
  <c r="E10" i="20"/>
  <c r="I10" i="20" s="1"/>
  <c r="D10" i="20"/>
  <c r="C10" i="20"/>
  <c r="B10" i="20"/>
  <c r="A10" i="20"/>
  <c r="M9" i="20"/>
  <c r="L9" i="20"/>
  <c r="H9" i="20"/>
  <c r="F9" i="20"/>
  <c r="E9" i="20"/>
  <c r="B9" i="20"/>
  <c r="D9" i="20" s="1"/>
  <c r="A9" i="20"/>
  <c r="C9" i="20" s="1"/>
  <c r="M8" i="20"/>
  <c r="L8" i="20"/>
  <c r="H8" i="20"/>
  <c r="F8" i="20"/>
  <c r="E8" i="20"/>
  <c r="I8" i="20" s="1"/>
  <c r="C8" i="20"/>
  <c r="B8" i="20"/>
  <c r="D8" i="20" s="1"/>
  <c r="A8" i="20"/>
  <c r="M7" i="20"/>
  <c r="L7" i="20"/>
  <c r="H7" i="20"/>
  <c r="F7" i="20"/>
  <c r="J7" i="20" s="1"/>
  <c r="E7" i="20"/>
  <c r="C7" i="20"/>
  <c r="B7" i="20"/>
  <c r="D7" i="20" s="1"/>
  <c r="A7" i="20"/>
  <c r="M6" i="20"/>
  <c r="L6" i="20"/>
  <c r="H6" i="20"/>
  <c r="F6" i="20"/>
  <c r="E6" i="20"/>
  <c r="C6" i="20"/>
  <c r="B6" i="20"/>
  <c r="D6" i="20" s="1"/>
  <c r="A6" i="20"/>
  <c r="M5" i="20"/>
  <c r="L5" i="20"/>
  <c r="H5" i="20"/>
  <c r="F5" i="20"/>
  <c r="E5" i="20"/>
  <c r="I5" i="20" s="1"/>
  <c r="D5" i="20"/>
  <c r="B5" i="20"/>
  <c r="A5" i="20"/>
  <c r="C5" i="20" s="1"/>
  <c r="M4" i="20"/>
  <c r="L4" i="20"/>
  <c r="H4" i="20"/>
  <c r="F4" i="20"/>
  <c r="E4" i="20"/>
  <c r="B4" i="20"/>
  <c r="D4" i="20" s="1"/>
  <c r="A4" i="20"/>
  <c r="C4" i="20" s="1"/>
  <c r="M3" i="20"/>
  <c r="L3" i="20"/>
  <c r="H3" i="20"/>
  <c r="F3" i="20"/>
  <c r="E3" i="20"/>
  <c r="I3" i="20" s="1"/>
  <c r="C3" i="20"/>
  <c r="B3" i="20"/>
  <c r="D3" i="20" s="1"/>
  <c r="A3" i="20"/>
  <c r="Q198" i="19"/>
  <c r="K162" i="19"/>
  <c r="K143" i="19"/>
  <c r="K140" i="19"/>
  <c r="K39" i="19"/>
  <c r="K30" i="19"/>
  <c r="M205" i="19"/>
  <c r="L205" i="19"/>
  <c r="H205" i="19"/>
  <c r="F205" i="19"/>
  <c r="E205" i="19"/>
  <c r="I205" i="19" s="1"/>
  <c r="D205" i="19"/>
  <c r="B205" i="19"/>
  <c r="A205" i="19"/>
  <c r="C205" i="19" s="1"/>
  <c r="M204" i="19"/>
  <c r="L204" i="19"/>
  <c r="H204" i="19"/>
  <c r="F204" i="19"/>
  <c r="E204" i="19"/>
  <c r="J204" i="19" s="1"/>
  <c r="B204" i="19"/>
  <c r="D204" i="19" s="1"/>
  <c r="A204" i="19"/>
  <c r="C204" i="19" s="1"/>
  <c r="M203" i="19"/>
  <c r="L203" i="19"/>
  <c r="H203" i="19"/>
  <c r="F203" i="19"/>
  <c r="I203" i="19" s="1"/>
  <c r="E203" i="19"/>
  <c r="C203" i="19"/>
  <c r="B203" i="19"/>
  <c r="D203" i="19" s="1"/>
  <c r="A203" i="19"/>
  <c r="M202" i="19"/>
  <c r="L202" i="19"/>
  <c r="H202" i="19"/>
  <c r="F202" i="19"/>
  <c r="E202" i="19"/>
  <c r="B202" i="19"/>
  <c r="D202" i="19" s="1"/>
  <c r="A202" i="19"/>
  <c r="C202" i="19" s="1"/>
  <c r="M201" i="19"/>
  <c r="L201" i="19"/>
  <c r="H201" i="19"/>
  <c r="F201" i="19"/>
  <c r="E201" i="19"/>
  <c r="D201" i="19"/>
  <c r="C201" i="19"/>
  <c r="B201" i="19"/>
  <c r="A201" i="19"/>
  <c r="M200" i="19"/>
  <c r="L200" i="19"/>
  <c r="F200" i="19"/>
  <c r="J200" i="19" s="1"/>
  <c r="E200" i="19"/>
  <c r="B200" i="19"/>
  <c r="D200" i="19" s="1"/>
  <c r="A200" i="19"/>
  <c r="C200" i="19" s="1"/>
  <c r="M199" i="19"/>
  <c r="L199" i="19"/>
  <c r="J199" i="19"/>
  <c r="F199" i="19"/>
  <c r="E199" i="19"/>
  <c r="B199" i="19"/>
  <c r="D199" i="19" s="1"/>
  <c r="A199" i="19"/>
  <c r="C199" i="19" s="1"/>
  <c r="M198" i="19"/>
  <c r="L198" i="19"/>
  <c r="J198" i="19"/>
  <c r="F198" i="19"/>
  <c r="E198" i="19"/>
  <c r="B198" i="19"/>
  <c r="D198" i="19" s="1"/>
  <c r="A198" i="19"/>
  <c r="C198" i="19" s="1"/>
  <c r="M197" i="19"/>
  <c r="L197" i="19"/>
  <c r="H197" i="19"/>
  <c r="F197" i="19"/>
  <c r="E197" i="19"/>
  <c r="B197" i="19"/>
  <c r="D197" i="19" s="1"/>
  <c r="A197" i="19"/>
  <c r="C197" i="19" s="1"/>
  <c r="M196" i="19"/>
  <c r="L196" i="19"/>
  <c r="F196" i="19"/>
  <c r="E196" i="19"/>
  <c r="I196" i="19" s="1"/>
  <c r="C196" i="19"/>
  <c r="B196" i="19"/>
  <c r="D196" i="19" s="1"/>
  <c r="A196" i="19"/>
  <c r="M195" i="19"/>
  <c r="L195" i="19"/>
  <c r="F195" i="19"/>
  <c r="E195" i="19"/>
  <c r="I195" i="19" s="1"/>
  <c r="C195" i="19"/>
  <c r="B195" i="19"/>
  <c r="D195" i="19" s="1"/>
  <c r="A195" i="19"/>
  <c r="M194" i="19"/>
  <c r="L194" i="19"/>
  <c r="F194" i="19"/>
  <c r="J194" i="19" s="1"/>
  <c r="E194" i="19"/>
  <c r="B194" i="19"/>
  <c r="D194" i="19" s="1"/>
  <c r="A194" i="19"/>
  <c r="C194" i="19" s="1"/>
  <c r="M193" i="19"/>
  <c r="L193" i="19"/>
  <c r="I193" i="19"/>
  <c r="F193" i="19"/>
  <c r="J193" i="19" s="1"/>
  <c r="E193" i="19"/>
  <c r="D193" i="19"/>
  <c r="B193" i="19"/>
  <c r="A193" i="19"/>
  <c r="C193" i="19" s="1"/>
  <c r="M192" i="19"/>
  <c r="L192" i="19"/>
  <c r="J192" i="19"/>
  <c r="I192" i="19"/>
  <c r="G192" i="19" s="1" a="1"/>
  <c r="G192" i="19" s="1"/>
  <c r="F192" i="19"/>
  <c r="E192" i="19"/>
  <c r="B192" i="19"/>
  <c r="D192" i="19" s="1"/>
  <c r="A192" i="19"/>
  <c r="C192" i="19" s="1"/>
  <c r="M191" i="19"/>
  <c r="L191" i="19"/>
  <c r="F191" i="19"/>
  <c r="J191" i="19" s="1"/>
  <c r="E191" i="19"/>
  <c r="B191" i="19"/>
  <c r="D191" i="19" s="1"/>
  <c r="A191" i="19"/>
  <c r="C191" i="19" s="1"/>
  <c r="M190" i="19"/>
  <c r="L190" i="19"/>
  <c r="F190" i="19"/>
  <c r="E190" i="19"/>
  <c r="I190" i="19" s="1"/>
  <c r="B190" i="19"/>
  <c r="D190" i="19" s="1"/>
  <c r="A190" i="19"/>
  <c r="C190" i="19" s="1"/>
  <c r="M189" i="19"/>
  <c r="L189" i="19"/>
  <c r="F189" i="19"/>
  <c r="E189" i="19"/>
  <c r="I189" i="19" s="1"/>
  <c r="C189" i="19"/>
  <c r="B189" i="19"/>
  <c r="D189" i="19" s="1"/>
  <c r="A189" i="19"/>
  <c r="M188" i="19"/>
  <c r="L188" i="19"/>
  <c r="H188" i="19"/>
  <c r="F188" i="19"/>
  <c r="E188" i="19"/>
  <c r="B188" i="19"/>
  <c r="D188" i="19" s="1"/>
  <c r="A188" i="19"/>
  <c r="C188" i="19" s="1"/>
  <c r="M187" i="19"/>
  <c r="L187" i="19"/>
  <c r="J187" i="19"/>
  <c r="I187" i="19"/>
  <c r="G187" i="19" s="1" a="1"/>
  <c r="G187" i="19" s="1"/>
  <c r="H187" i="19"/>
  <c r="F187" i="19"/>
  <c r="E187" i="19"/>
  <c r="B187" i="19"/>
  <c r="D187" i="19" s="1"/>
  <c r="A187" i="19"/>
  <c r="C187" i="19" s="1"/>
  <c r="M186" i="19"/>
  <c r="L186" i="19"/>
  <c r="H186" i="19"/>
  <c r="F186" i="19"/>
  <c r="E186" i="19"/>
  <c r="B186" i="19"/>
  <c r="D186" i="19" s="1"/>
  <c r="A186" i="19"/>
  <c r="C186" i="19" s="1"/>
  <c r="M185" i="19"/>
  <c r="L185" i="19"/>
  <c r="H185" i="19"/>
  <c r="F185" i="19"/>
  <c r="E185" i="19"/>
  <c r="I185" i="19" s="1"/>
  <c r="D185" i="19"/>
  <c r="C185" i="19"/>
  <c r="B185" i="19"/>
  <c r="A185" i="19"/>
  <c r="M184" i="19"/>
  <c r="L184" i="19"/>
  <c r="H184" i="19"/>
  <c r="F184" i="19"/>
  <c r="E184" i="19"/>
  <c r="B184" i="19"/>
  <c r="D184" i="19" s="1"/>
  <c r="A184" i="19"/>
  <c r="C184" i="19" s="1"/>
  <c r="M183" i="19"/>
  <c r="L183" i="19"/>
  <c r="H183" i="19"/>
  <c r="F183" i="19"/>
  <c r="J183" i="19" s="1"/>
  <c r="E183" i="19"/>
  <c r="I183" i="19" s="1"/>
  <c r="G183" i="19" s="1" a="1"/>
  <c r="G183" i="19" s="1"/>
  <c r="C183" i="19"/>
  <c r="B183" i="19"/>
  <c r="D183" i="19" s="1"/>
  <c r="A183" i="19"/>
  <c r="M182" i="19"/>
  <c r="L182" i="19"/>
  <c r="H182" i="19"/>
  <c r="F182" i="19"/>
  <c r="E182" i="19"/>
  <c r="B182" i="19"/>
  <c r="D182" i="19" s="1"/>
  <c r="A182" i="19"/>
  <c r="C182" i="19" s="1"/>
  <c r="M181" i="19"/>
  <c r="L181" i="19"/>
  <c r="H181" i="19"/>
  <c r="F181" i="19"/>
  <c r="E181" i="19"/>
  <c r="B181" i="19"/>
  <c r="D181" i="19" s="1"/>
  <c r="A181" i="19"/>
  <c r="C181" i="19" s="1"/>
  <c r="M180" i="19"/>
  <c r="L180" i="19"/>
  <c r="H180" i="19"/>
  <c r="F180" i="19"/>
  <c r="E180" i="19"/>
  <c r="B180" i="19"/>
  <c r="D180" i="19" s="1"/>
  <c r="A180" i="19"/>
  <c r="C180" i="19" s="1"/>
  <c r="M179" i="19"/>
  <c r="L179" i="19"/>
  <c r="I179" i="19"/>
  <c r="H179" i="19"/>
  <c r="F179" i="19"/>
  <c r="E179" i="19"/>
  <c r="C179" i="19"/>
  <c r="B179" i="19"/>
  <c r="D179" i="19" s="1"/>
  <c r="A179" i="19"/>
  <c r="M178" i="19"/>
  <c r="L178" i="19"/>
  <c r="H178" i="19"/>
  <c r="F178" i="19"/>
  <c r="E178" i="19"/>
  <c r="I178" i="19" s="1"/>
  <c r="B178" i="19"/>
  <c r="D178" i="19" s="1"/>
  <c r="A178" i="19"/>
  <c r="C178" i="19" s="1"/>
  <c r="M177" i="19"/>
  <c r="L177" i="19"/>
  <c r="H177" i="19"/>
  <c r="F177" i="19"/>
  <c r="J177" i="19" s="1"/>
  <c r="E177" i="19"/>
  <c r="D177" i="19"/>
  <c r="B177" i="19"/>
  <c r="A177" i="19"/>
  <c r="C177" i="19" s="1"/>
  <c r="M176" i="19"/>
  <c r="L176" i="19"/>
  <c r="H176" i="19"/>
  <c r="F176" i="19"/>
  <c r="E176" i="19"/>
  <c r="C176" i="19"/>
  <c r="B176" i="19"/>
  <c r="D176" i="19" s="1"/>
  <c r="A176" i="19"/>
  <c r="M175" i="19"/>
  <c r="L175" i="19"/>
  <c r="H175" i="19"/>
  <c r="F175" i="19"/>
  <c r="J175" i="19" s="1"/>
  <c r="E175" i="19"/>
  <c r="B175" i="19"/>
  <c r="D175" i="19" s="1"/>
  <c r="A175" i="19"/>
  <c r="C175" i="19" s="1"/>
  <c r="M174" i="19"/>
  <c r="L174" i="19"/>
  <c r="H174" i="19"/>
  <c r="F174" i="19"/>
  <c r="E174" i="19"/>
  <c r="B174" i="19"/>
  <c r="D174" i="19" s="1"/>
  <c r="A174" i="19"/>
  <c r="C174" i="19" s="1"/>
  <c r="M173" i="19"/>
  <c r="L173" i="19"/>
  <c r="H173" i="19"/>
  <c r="F173" i="19"/>
  <c r="E173" i="19"/>
  <c r="I173" i="19" s="1"/>
  <c r="D173" i="19"/>
  <c r="C173" i="19"/>
  <c r="B173" i="19"/>
  <c r="A173" i="19"/>
  <c r="M172" i="19"/>
  <c r="L172" i="19"/>
  <c r="H172" i="19"/>
  <c r="F172" i="19"/>
  <c r="J172" i="19" s="1"/>
  <c r="E172" i="19"/>
  <c r="B172" i="19"/>
  <c r="D172" i="19" s="1"/>
  <c r="A172" i="19"/>
  <c r="C172" i="19" s="1"/>
  <c r="M171" i="19"/>
  <c r="L171" i="19"/>
  <c r="I171" i="19"/>
  <c r="H171" i="19"/>
  <c r="F171" i="19"/>
  <c r="J171" i="19" s="1"/>
  <c r="E171" i="19"/>
  <c r="D171" i="19"/>
  <c r="C171" i="19"/>
  <c r="B171" i="19"/>
  <c r="A171" i="19"/>
  <c r="M170" i="19"/>
  <c r="L170" i="19"/>
  <c r="H170" i="19"/>
  <c r="F170" i="19"/>
  <c r="E170" i="19"/>
  <c r="B170" i="19"/>
  <c r="D170" i="19" s="1"/>
  <c r="A170" i="19"/>
  <c r="C170" i="19" s="1"/>
  <c r="M169" i="19"/>
  <c r="L169" i="19"/>
  <c r="I169" i="19"/>
  <c r="H169" i="19"/>
  <c r="F169" i="19"/>
  <c r="E169" i="19"/>
  <c r="D169" i="19"/>
  <c r="C169" i="19"/>
  <c r="B169" i="19"/>
  <c r="A169" i="19"/>
  <c r="M168" i="19"/>
  <c r="L168" i="19"/>
  <c r="H168" i="19"/>
  <c r="F168" i="19"/>
  <c r="J168" i="19" s="1"/>
  <c r="E168" i="19"/>
  <c r="B168" i="19"/>
  <c r="D168" i="19" s="1"/>
  <c r="A168" i="19"/>
  <c r="C168" i="19" s="1"/>
  <c r="M167" i="19"/>
  <c r="L167" i="19"/>
  <c r="J167" i="19"/>
  <c r="H167" i="19"/>
  <c r="F167" i="19"/>
  <c r="E167" i="19"/>
  <c r="I167" i="19" s="1"/>
  <c r="G167" i="19" s="1" a="1"/>
  <c r="G167" i="19" s="1"/>
  <c r="C167" i="19"/>
  <c r="B167" i="19"/>
  <c r="D167" i="19" s="1"/>
  <c r="A167" i="19"/>
  <c r="M166" i="19"/>
  <c r="L166" i="19"/>
  <c r="H166" i="19"/>
  <c r="F166" i="19"/>
  <c r="E166" i="19"/>
  <c r="B166" i="19"/>
  <c r="D166" i="19" s="1"/>
  <c r="A166" i="19"/>
  <c r="C166" i="19" s="1"/>
  <c r="M165" i="19"/>
  <c r="L165" i="19"/>
  <c r="I165" i="19"/>
  <c r="H165" i="19"/>
  <c r="F165" i="19"/>
  <c r="E165" i="19"/>
  <c r="C165" i="19"/>
  <c r="B165" i="19"/>
  <c r="D165" i="19" s="1"/>
  <c r="A165" i="19"/>
  <c r="M164" i="19"/>
  <c r="L164" i="19"/>
  <c r="H164" i="19"/>
  <c r="F164" i="19"/>
  <c r="E164" i="19"/>
  <c r="B164" i="19"/>
  <c r="D164" i="19" s="1"/>
  <c r="A164" i="19"/>
  <c r="C164" i="19" s="1"/>
  <c r="M163" i="19"/>
  <c r="L163" i="19"/>
  <c r="I163" i="19"/>
  <c r="H163" i="19"/>
  <c r="F163" i="19"/>
  <c r="E163" i="19"/>
  <c r="B163" i="19"/>
  <c r="J163" i="19" s="1"/>
  <c r="A163" i="19"/>
  <c r="C163" i="19" s="1"/>
  <c r="M162" i="19"/>
  <c r="L162" i="19"/>
  <c r="H162" i="19"/>
  <c r="F162" i="19"/>
  <c r="E162" i="19"/>
  <c r="I162" i="19" s="1"/>
  <c r="B162" i="19"/>
  <c r="D162" i="19" s="1"/>
  <c r="A162" i="19"/>
  <c r="C162" i="19" s="1"/>
  <c r="M161" i="19"/>
  <c r="L161" i="19"/>
  <c r="H161" i="19"/>
  <c r="F161" i="19"/>
  <c r="E161" i="19"/>
  <c r="B161" i="19"/>
  <c r="D161" i="19" s="1"/>
  <c r="A161" i="19"/>
  <c r="C161" i="19" s="1"/>
  <c r="M160" i="19"/>
  <c r="L160" i="19"/>
  <c r="H160" i="19"/>
  <c r="F160" i="19"/>
  <c r="E160" i="19"/>
  <c r="B160" i="19"/>
  <c r="D160" i="19" s="1"/>
  <c r="A160" i="19"/>
  <c r="C160" i="19" s="1"/>
  <c r="M159" i="19"/>
  <c r="L159" i="19"/>
  <c r="H159" i="19"/>
  <c r="F159" i="19"/>
  <c r="I159" i="19" s="1"/>
  <c r="E159" i="19"/>
  <c r="D159" i="19"/>
  <c r="B159" i="19"/>
  <c r="A159" i="19"/>
  <c r="C159" i="19" s="1"/>
  <c r="M158" i="19"/>
  <c r="L158" i="19"/>
  <c r="H158" i="19"/>
  <c r="F158" i="19"/>
  <c r="E158" i="19"/>
  <c r="B158" i="19"/>
  <c r="D158" i="19" s="1"/>
  <c r="A158" i="19"/>
  <c r="C158" i="19" s="1"/>
  <c r="M157" i="19"/>
  <c r="L157" i="19"/>
  <c r="H157" i="19"/>
  <c r="F157" i="19"/>
  <c r="E157" i="19"/>
  <c r="I157" i="19" s="1"/>
  <c r="D157" i="19"/>
  <c r="B157" i="19"/>
  <c r="A157" i="19"/>
  <c r="C157" i="19" s="1"/>
  <c r="M156" i="19"/>
  <c r="L156" i="19"/>
  <c r="H156" i="19"/>
  <c r="F156" i="19"/>
  <c r="E156" i="19"/>
  <c r="B156" i="19"/>
  <c r="D156" i="19" s="1"/>
  <c r="A156" i="19"/>
  <c r="C156" i="19" s="1"/>
  <c r="M155" i="19"/>
  <c r="L155" i="19"/>
  <c r="H155" i="19"/>
  <c r="F155" i="19"/>
  <c r="I155" i="19" s="1"/>
  <c r="E155" i="19"/>
  <c r="D155" i="19"/>
  <c r="B155" i="19"/>
  <c r="A155" i="19"/>
  <c r="C155" i="19" s="1"/>
  <c r="M154" i="19"/>
  <c r="L154" i="19"/>
  <c r="H154" i="19"/>
  <c r="F154" i="19"/>
  <c r="E154" i="19"/>
  <c r="B154" i="19"/>
  <c r="D154" i="19" s="1"/>
  <c r="A154" i="19"/>
  <c r="C154" i="19" s="1"/>
  <c r="M153" i="19"/>
  <c r="L153" i="19"/>
  <c r="H153" i="19"/>
  <c r="F153" i="19"/>
  <c r="E153" i="19"/>
  <c r="I153" i="19" s="1"/>
  <c r="D153" i="19"/>
  <c r="B153" i="19"/>
  <c r="A153" i="19"/>
  <c r="C153" i="19" s="1"/>
  <c r="M152" i="19"/>
  <c r="L152" i="19"/>
  <c r="H152" i="19"/>
  <c r="F152" i="19"/>
  <c r="J152" i="19" s="1"/>
  <c r="E152" i="19"/>
  <c r="B152" i="19"/>
  <c r="D152" i="19" s="1"/>
  <c r="A152" i="19"/>
  <c r="C152" i="19" s="1"/>
  <c r="M151" i="19"/>
  <c r="L151" i="19"/>
  <c r="H151" i="19"/>
  <c r="F151" i="19"/>
  <c r="J151" i="19" s="1"/>
  <c r="E151" i="19"/>
  <c r="I151" i="19" s="1"/>
  <c r="C151" i="19"/>
  <c r="B151" i="19"/>
  <c r="D151" i="19" s="1"/>
  <c r="A151" i="19"/>
  <c r="M150" i="19"/>
  <c r="L150" i="19"/>
  <c r="H150" i="19"/>
  <c r="F150" i="19"/>
  <c r="E150" i="19"/>
  <c r="B150" i="19"/>
  <c r="D150" i="19" s="1"/>
  <c r="A150" i="19"/>
  <c r="C150" i="19" s="1"/>
  <c r="M149" i="19"/>
  <c r="L149" i="19"/>
  <c r="H149" i="19"/>
  <c r="F149" i="19"/>
  <c r="E149" i="19"/>
  <c r="I149" i="19" s="1"/>
  <c r="C149" i="19"/>
  <c r="B149" i="19"/>
  <c r="D149" i="19" s="1"/>
  <c r="A149" i="19"/>
  <c r="M148" i="19"/>
  <c r="L148" i="19"/>
  <c r="H148" i="19"/>
  <c r="F148" i="19"/>
  <c r="J148" i="19" s="1"/>
  <c r="E148" i="19"/>
  <c r="B148" i="19"/>
  <c r="D148" i="19" s="1"/>
  <c r="A148" i="19"/>
  <c r="C148" i="19" s="1"/>
  <c r="M147" i="19"/>
  <c r="L147" i="19"/>
  <c r="J147" i="19"/>
  <c r="K147" i="19" s="1"/>
  <c r="I147" i="19"/>
  <c r="H147" i="19"/>
  <c r="F147" i="19"/>
  <c r="E147" i="19"/>
  <c r="D147" i="19"/>
  <c r="C147" i="19"/>
  <c r="B147" i="19"/>
  <c r="A147" i="19"/>
  <c r="M146" i="19"/>
  <c r="L146" i="19"/>
  <c r="H146" i="19"/>
  <c r="F146" i="19"/>
  <c r="E146" i="19"/>
  <c r="B146" i="19"/>
  <c r="D146" i="19" s="1"/>
  <c r="A146" i="19"/>
  <c r="C146" i="19" s="1"/>
  <c r="M145" i="19"/>
  <c r="L145" i="19"/>
  <c r="I145" i="19"/>
  <c r="H145" i="19"/>
  <c r="F145" i="19"/>
  <c r="E145" i="19"/>
  <c r="B145" i="19"/>
  <c r="D145" i="19" s="1"/>
  <c r="A145" i="19"/>
  <c r="C145" i="19" s="1"/>
  <c r="M144" i="19"/>
  <c r="L144" i="19"/>
  <c r="H144" i="19"/>
  <c r="F144" i="19"/>
  <c r="J144" i="19" s="1"/>
  <c r="E144" i="19"/>
  <c r="B144" i="19"/>
  <c r="D144" i="19" s="1"/>
  <c r="A144" i="19"/>
  <c r="C144" i="19" s="1"/>
  <c r="M143" i="19"/>
  <c r="L143" i="19"/>
  <c r="J143" i="19"/>
  <c r="I143" i="19"/>
  <c r="H143" i="19"/>
  <c r="F143" i="19"/>
  <c r="E143" i="19"/>
  <c r="D143" i="19"/>
  <c r="C143" i="19"/>
  <c r="B143" i="19"/>
  <c r="A143" i="19"/>
  <c r="M142" i="19"/>
  <c r="L142" i="19"/>
  <c r="H142" i="19"/>
  <c r="F142" i="19"/>
  <c r="E142" i="19"/>
  <c r="B142" i="19"/>
  <c r="D142" i="19" s="1"/>
  <c r="A142" i="19"/>
  <c r="C142" i="19" s="1"/>
  <c r="M141" i="19"/>
  <c r="L141" i="19"/>
  <c r="I141" i="19"/>
  <c r="H141" i="19"/>
  <c r="F141" i="19"/>
  <c r="E141" i="19"/>
  <c r="B141" i="19"/>
  <c r="D141" i="19" s="1"/>
  <c r="A141" i="19"/>
  <c r="C141" i="19" s="1"/>
  <c r="M140" i="19"/>
  <c r="L140" i="19"/>
  <c r="H140" i="19"/>
  <c r="F140" i="19"/>
  <c r="E140" i="19"/>
  <c r="B140" i="19"/>
  <c r="D140" i="19" s="1"/>
  <c r="A140" i="19"/>
  <c r="C140" i="19" s="1"/>
  <c r="M139" i="19"/>
  <c r="L139" i="19"/>
  <c r="I139" i="19"/>
  <c r="H139" i="19"/>
  <c r="F139" i="19"/>
  <c r="E139" i="19"/>
  <c r="C139" i="19"/>
  <c r="B139" i="19"/>
  <c r="D139" i="19" s="1"/>
  <c r="A139" i="19"/>
  <c r="M138" i="19"/>
  <c r="L138" i="19"/>
  <c r="H138" i="19"/>
  <c r="F138" i="19"/>
  <c r="E138" i="19"/>
  <c r="I138" i="19" s="1"/>
  <c r="B138" i="19"/>
  <c r="D138" i="19" s="1"/>
  <c r="A138" i="19"/>
  <c r="C138" i="19" s="1"/>
  <c r="M137" i="19"/>
  <c r="L137" i="19"/>
  <c r="H137" i="19"/>
  <c r="F137" i="19"/>
  <c r="E137" i="19"/>
  <c r="D137" i="19"/>
  <c r="B137" i="19"/>
  <c r="A137" i="19"/>
  <c r="C137" i="19" s="1"/>
  <c r="M136" i="19"/>
  <c r="L136" i="19"/>
  <c r="H136" i="19"/>
  <c r="F136" i="19"/>
  <c r="E136" i="19"/>
  <c r="B136" i="19"/>
  <c r="D136" i="19" s="1"/>
  <c r="A136" i="19"/>
  <c r="C136" i="19" s="1"/>
  <c r="M135" i="19"/>
  <c r="L135" i="19"/>
  <c r="H135" i="19"/>
  <c r="F135" i="19"/>
  <c r="J135" i="19" s="1"/>
  <c r="E135" i="19"/>
  <c r="I135" i="19" s="1"/>
  <c r="B135" i="19"/>
  <c r="D135" i="19" s="1"/>
  <c r="A135" i="19"/>
  <c r="C135" i="19" s="1"/>
  <c r="M134" i="19"/>
  <c r="L134" i="19"/>
  <c r="H134" i="19"/>
  <c r="F134" i="19"/>
  <c r="E134" i="19"/>
  <c r="B134" i="19"/>
  <c r="D134" i="19" s="1"/>
  <c r="A134" i="19"/>
  <c r="C134" i="19" s="1"/>
  <c r="M133" i="19"/>
  <c r="L133" i="19"/>
  <c r="H133" i="19"/>
  <c r="F133" i="19"/>
  <c r="E133" i="19"/>
  <c r="I133" i="19" s="1"/>
  <c r="D133" i="19"/>
  <c r="B133" i="19"/>
  <c r="A133" i="19"/>
  <c r="C133" i="19" s="1"/>
  <c r="M132" i="19"/>
  <c r="L132" i="19"/>
  <c r="H132" i="19"/>
  <c r="F132" i="19"/>
  <c r="J132" i="19" s="1"/>
  <c r="E132" i="19"/>
  <c r="B132" i="19"/>
  <c r="D132" i="19" s="1"/>
  <c r="A132" i="19"/>
  <c r="C132" i="19" s="1"/>
  <c r="M131" i="19"/>
  <c r="L131" i="19"/>
  <c r="H131" i="19"/>
  <c r="F131" i="19"/>
  <c r="E131" i="19"/>
  <c r="B131" i="19"/>
  <c r="D131" i="19" s="1"/>
  <c r="A131" i="19"/>
  <c r="C131" i="19" s="1"/>
  <c r="M130" i="19"/>
  <c r="L130" i="19"/>
  <c r="H130" i="19"/>
  <c r="F130" i="19"/>
  <c r="E130" i="19"/>
  <c r="B130" i="19"/>
  <c r="D130" i="19" s="1"/>
  <c r="A130" i="19"/>
  <c r="C130" i="19" s="1"/>
  <c r="M129" i="19"/>
  <c r="L129" i="19"/>
  <c r="H129" i="19"/>
  <c r="F129" i="19"/>
  <c r="E129" i="19"/>
  <c r="B129" i="19"/>
  <c r="D129" i="19" s="1"/>
  <c r="A129" i="19"/>
  <c r="C129" i="19" s="1"/>
  <c r="M128" i="19"/>
  <c r="L128" i="19"/>
  <c r="H128" i="19"/>
  <c r="F128" i="19"/>
  <c r="E128" i="19"/>
  <c r="B128" i="19"/>
  <c r="D128" i="19" s="1"/>
  <c r="A128" i="19"/>
  <c r="C128" i="19" s="1"/>
  <c r="M127" i="19"/>
  <c r="L127" i="19"/>
  <c r="H127" i="19"/>
  <c r="F127" i="19"/>
  <c r="E127" i="19"/>
  <c r="C127" i="19"/>
  <c r="B127" i="19"/>
  <c r="D127" i="19" s="1"/>
  <c r="A127" i="19"/>
  <c r="M126" i="19"/>
  <c r="L126" i="19"/>
  <c r="H126" i="19"/>
  <c r="F126" i="19"/>
  <c r="E126" i="19"/>
  <c r="B126" i="19"/>
  <c r="D126" i="19" s="1"/>
  <c r="A126" i="19"/>
  <c r="C126" i="19" s="1"/>
  <c r="M125" i="19"/>
  <c r="L125" i="19"/>
  <c r="H125" i="19"/>
  <c r="F125" i="19"/>
  <c r="E125" i="19"/>
  <c r="I125" i="19" s="1"/>
  <c r="D125" i="19"/>
  <c r="C125" i="19"/>
  <c r="B125" i="19"/>
  <c r="A125" i="19"/>
  <c r="M124" i="19"/>
  <c r="L124" i="19"/>
  <c r="H124" i="19"/>
  <c r="F124" i="19"/>
  <c r="E124" i="19"/>
  <c r="I124" i="19" s="1"/>
  <c r="B124" i="19"/>
  <c r="D124" i="19" s="1"/>
  <c r="A124" i="19"/>
  <c r="C124" i="19" s="1"/>
  <c r="M123" i="19"/>
  <c r="L123" i="19"/>
  <c r="J123" i="19"/>
  <c r="H123" i="19"/>
  <c r="F123" i="19"/>
  <c r="E123" i="19"/>
  <c r="D123" i="19"/>
  <c r="C123" i="19"/>
  <c r="B123" i="19"/>
  <c r="A123" i="19"/>
  <c r="M122" i="19"/>
  <c r="L122" i="19"/>
  <c r="H122" i="19"/>
  <c r="F122" i="19"/>
  <c r="E122" i="19"/>
  <c r="B122" i="19"/>
  <c r="D122" i="19" s="1"/>
  <c r="A122" i="19"/>
  <c r="C122" i="19" s="1"/>
  <c r="M121" i="19"/>
  <c r="L121" i="19"/>
  <c r="I121" i="19"/>
  <c r="H121" i="19"/>
  <c r="F121" i="19"/>
  <c r="E121" i="19"/>
  <c r="B121" i="19"/>
  <c r="D121" i="19" s="1"/>
  <c r="A121" i="19"/>
  <c r="C121" i="19" s="1"/>
  <c r="M120" i="19"/>
  <c r="L120" i="19"/>
  <c r="H120" i="19"/>
  <c r="F120" i="19"/>
  <c r="E120" i="19"/>
  <c r="I120" i="19" s="1"/>
  <c r="B120" i="19"/>
  <c r="D120" i="19" s="1"/>
  <c r="A120" i="19"/>
  <c r="C120" i="19" s="1"/>
  <c r="M119" i="19"/>
  <c r="L119" i="19"/>
  <c r="H119" i="19"/>
  <c r="F119" i="19"/>
  <c r="E119" i="19"/>
  <c r="I119" i="19" s="1"/>
  <c r="C119" i="19"/>
  <c r="B119" i="19"/>
  <c r="D119" i="19" s="1"/>
  <c r="A119" i="19"/>
  <c r="M118" i="19"/>
  <c r="L118" i="19"/>
  <c r="H118" i="19"/>
  <c r="F118" i="19"/>
  <c r="E118" i="19"/>
  <c r="I118" i="19" s="1"/>
  <c r="B118" i="19"/>
  <c r="D118" i="19" s="1"/>
  <c r="A118" i="19"/>
  <c r="C118" i="19" s="1"/>
  <c r="M117" i="19"/>
  <c r="L117" i="19"/>
  <c r="H117" i="19"/>
  <c r="F117" i="19"/>
  <c r="E117" i="19"/>
  <c r="D117" i="19"/>
  <c r="C117" i="19"/>
  <c r="B117" i="19"/>
  <c r="A117" i="19"/>
  <c r="M116" i="19"/>
  <c r="L116" i="19"/>
  <c r="H116" i="19"/>
  <c r="F116" i="19"/>
  <c r="E116" i="19"/>
  <c r="B116" i="19"/>
  <c r="D116" i="19" s="1"/>
  <c r="A116" i="19"/>
  <c r="C116" i="19" s="1"/>
  <c r="M115" i="19"/>
  <c r="L115" i="19"/>
  <c r="I115" i="19"/>
  <c r="H115" i="19"/>
  <c r="F115" i="19"/>
  <c r="E115" i="19"/>
  <c r="B115" i="19"/>
  <c r="D115" i="19" s="1"/>
  <c r="A115" i="19"/>
  <c r="C115" i="19" s="1"/>
  <c r="M114" i="19"/>
  <c r="L114" i="19"/>
  <c r="H114" i="19"/>
  <c r="F114" i="19"/>
  <c r="E114" i="19"/>
  <c r="C114" i="19"/>
  <c r="B114" i="19"/>
  <c r="D114" i="19" s="1"/>
  <c r="A114" i="19"/>
  <c r="M113" i="19"/>
  <c r="L113" i="19"/>
  <c r="H113" i="19"/>
  <c r="F113" i="19"/>
  <c r="I113" i="19" s="1"/>
  <c r="E113" i="19"/>
  <c r="B113" i="19"/>
  <c r="D113" i="19" s="1"/>
  <c r="A113" i="19"/>
  <c r="C113" i="19" s="1"/>
  <c r="M112" i="19"/>
  <c r="L112" i="19"/>
  <c r="H112" i="19"/>
  <c r="F112" i="19"/>
  <c r="E112" i="19"/>
  <c r="I112" i="19" s="1"/>
  <c r="B112" i="19"/>
  <c r="D112" i="19" s="1"/>
  <c r="A112" i="19"/>
  <c r="C112" i="19" s="1"/>
  <c r="M111" i="19"/>
  <c r="L111" i="19"/>
  <c r="H111" i="19"/>
  <c r="F111" i="19"/>
  <c r="E111" i="19"/>
  <c r="C111" i="19"/>
  <c r="B111" i="19"/>
  <c r="D111" i="19" s="1"/>
  <c r="A111" i="19"/>
  <c r="M110" i="19"/>
  <c r="L110" i="19"/>
  <c r="H110" i="19"/>
  <c r="F110" i="19"/>
  <c r="E110" i="19"/>
  <c r="C110" i="19"/>
  <c r="B110" i="19"/>
  <c r="D110" i="19" s="1"/>
  <c r="A110" i="19"/>
  <c r="M109" i="19"/>
  <c r="L109" i="19"/>
  <c r="H109" i="19"/>
  <c r="F109" i="19"/>
  <c r="I109" i="19" s="1"/>
  <c r="E109" i="19"/>
  <c r="B109" i="19"/>
  <c r="D109" i="19" s="1"/>
  <c r="A109" i="19"/>
  <c r="C109" i="19" s="1"/>
  <c r="M108" i="19"/>
  <c r="L108" i="19"/>
  <c r="I108" i="19"/>
  <c r="G108" i="19" s="1" a="1"/>
  <c r="G108" i="19" s="1"/>
  <c r="H108" i="19"/>
  <c r="F108" i="19"/>
  <c r="J108" i="19" s="1"/>
  <c r="E108" i="19"/>
  <c r="B108" i="19"/>
  <c r="D108" i="19" s="1"/>
  <c r="A108" i="19"/>
  <c r="C108" i="19" s="1"/>
  <c r="M107" i="19"/>
  <c r="L107" i="19"/>
  <c r="H107" i="19"/>
  <c r="F107" i="19"/>
  <c r="E107" i="19"/>
  <c r="D107" i="19"/>
  <c r="B107" i="19"/>
  <c r="A107" i="19"/>
  <c r="C107" i="19" s="1"/>
  <c r="M106" i="19"/>
  <c r="L106" i="19"/>
  <c r="H106" i="19"/>
  <c r="F106" i="19"/>
  <c r="E106" i="19"/>
  <c r="B106" i="19"/>
  <c r="D106" i="19" s="1"/>
  <c r="A106" i="19"/>
  <c r="C106" i="19" s="1"/>
  <c r="M105" i="19"/>
  <c r="L105" i="19"/>
  <c r="H105" i="19"/>
  <c r="F105" i="19"/>
  <c r="E105" i="19"/>
  <c r="B105" i="19"/>
  <c r="D105" i="19" s="1"/>
  <c r="A105" i="19"/>
  <c r="C105" i="19" s="1"/>
  <c r="M104" i="19"/>
  <c r="L104" i="19"/>
  <c r="I104" i="19"/>
  <c r="H104" i="19"/>
  <c r="F104" i="19"/>
  <c r="E104" i="19"/>
  <c r="B104" i="19"/>
  <c r="D104" i="19" s="1"/>
  <c r="A104" i="19"/>
  <c r="C104" i="19" s="1"/>
  <c r="M103" i="19"/>
  <c r="L103" i="19"/>
  <c r="H103" i="19"/>
  <c r="F103" i="19"/>
  <c r="E103" i="19"/>
  <c r="D103" i="19"/>
  <c r="C103" i="19"/>
  <c r="B103" i="19"/>
  <c r="A103" i="19"/>
  <c r="M102" i="19"/>
  <c r="L102" i="19"/>
  <c r="H102" i="19"/>
  <c r="F102" i="19"/>
  <c r="J102" i="19" s="1"/>
  <c r="E102" i="19"/>
  <c r="B102" i="19"/>
  <c r="D102" i="19" s="1"/>
  <c r="A102" i="19"/>
  <c r="C102" i="19" s="1"/>
  <c r="M101" i="19"/>
  <c r="L101" i="19"/>
  <c r="H101" i="19"/>
  <c r="F101" i="19"/>
  <c r="E101" i="19"/>
  <c r="B101" i="19"/>
  <c r="D101" i="19" s="1"/>
  <c r="A101" i="19"/>
  <c r="C101" i="19" s="1"/>
  <c r="M100" i="19"/>
  <c r="L100" i="19"/>
  <c r="H100" i="19"/>
  <c r="F100" i="19"/>
  <c r="E100" i="19"/>
  <c r="C100" i="19"/>
  <c r="B100" i="19"/>
  <c r="D100" i="19" s="1"/>
  <c r="A100" i="19"/>
  <c r="M99" i="19"/>
  <c r="L99" i="19"/>
  <c r="H99" i="19"/>
  <c r="F99" i="19"/>
  <c r="E99" i="19"/>
  <c r="C99" i="19"/>
  <c r="B99" i="19"/>
  <c r="D99" i="19" s="1"/>
  <c r="A99" i="19"/>
  <c r="M98" i="19"/>
  <c r="L98" i="19"/>
  <c r="H98" i="19"/>
  <c r="F98" i="19"/>
  <c r="E98" i="19"/>
  <c r="D98" i="19"/>
  <c r="B98" i="19"/>
  <c r="A98" i="19"/>
  <c r="C98" i="19" s="1"/>
  <c r="M97" i="19"/>
  <c r="L97" i="19"/>
  <c r="H97" i="19"/>
  <c r="F97" i="19"/>
  <c r="E97" i="19"/>
  <c r="B97" i="19"/>
  <c r="D97" i="19" s="1"/>
  <c r="A97" i="19"/>
  <c r="C97" i="19" s="1"/>
  <c r="M96" i="19"/>
  <c r="L96" i="19"/>
  <c r="H96" i="19"/>
  <c r="F96" i="19"/>
  <c r="E96" i="19"/>
  <c r="I96" i="19" s="1"/>
  <c r="B96" i="19"/>
  <c r="D96" i="19" s="1"/>
  <c r="A96" i="19"/>
  <c r="C96" i="19" s="1"/>
  <c r="M95" i="19"/>
  <c r="L95" i="19"/>
  <c r="H95" i="19"/>
  <c r="F95" i="19"/>
  <c r="E95" i="19"/>
  <c r="B95" i="19"/>
  <c r="D95" i="19" s="1"/>
  <c r="A95" i="19"/>
  <c r="C95" i="19" s="1"/>
  <c r="M94" i="19"/>
  <c r="L94" i="19"/>
  <c r="H94" i="19"/>
  <c r="F94" i="19"/>
  <c r="E94" i="19"/>
  <c r="D94" i="19"/>
  <c r="C94" i="19"/>
  <c r="B94" i="19"/>
  <c r="A94" i="19"/>
  <c r="M93" i="19"/>
  <c r="L93" i="19"/>
  <c r="J93" i="19"/>
  <c r="H93" i="19"/>
  <c r="F93" i="19"/>
  <c r="I93" i="19" s="1"/>
  <c r="E93" i="19"/>
  <c r="B93" i="19"/>
  <c r="D93" i="19" s="1"/>
  <c r="A93" i="19"/>
  <c r="C93" i="19" s="1"/>
  <c r="M92" i="19"/>
  <c r="L92" i="19"/>
  <c r="H92" i="19"/>
  <c r="F92" i="19"/>
  <c r="E92" i="19"/>
  <c r="I92" i="19" s="1"/>
  <c r="C92" i="19"/>
  <c r="B92" i="19"/>
  <c r="D92" i="19" s="1"/>
  <c r="A92" i="19"/>
  <c r="M91" i="19"/>
  <c r="L91" i="19"/>
  <c r="H91" i="19"/>
  <c r="F91" i="19"/>
  <c r="J91" i="19" s="1"/>
  <c r="E91" i="19"/>
  <c r="B91" i="19"/>
  <c r="D91" i="19" s="1"/>
  <c r="A91" i="19"/>
  <c r="C91" i="19" s="1"/>
  <c r="M90" i="19"/>
  <c r="L90" i="19"/>
  <c r="H90" i="19"/>
  <c r="F90" i="19"/>
  <c r="E90" i="19"/>
  <c r="C90" i="19"/>
  <c r="B90" i="19"/>
  <c r="D90" i="19" s="1"/>
  <c r="A90" i="19"/>
  <c r="M89" i="19"/>
  <c r="L89" i="19"/>
  <c r="J89" i="19"/>
  <c r="K89" i="19" s="1"/>
  <c r="H89" i="19"/>
  <c r="F89" i="19"/>
  <c r="E89" i="19"/>
  <c r="B89" i="19"/>
  <c r="D89" i="19" s="1"/>
  <c r="A89" i="19"/>
  <c r="C89" i="19" s="1"/>
  <c r="M88" i="19"/>
  <c r="L88" i="19"/>
  <c r="I88" i="19"/>
  <c r="H88" i="19"/>
  <c r="F88" i="19"/>
  <c r="E88" i="19"/>
  <c r="C88" i="19"/>
  <c r="B88" i="19"/>
  <c r="D88" i="19" s="1"/>
  <c r="A88" i="19"/>
  <c r="M87" i="19"/>
  <c r="L87" i="19"/>
  <c r="H87" i="19"/>
  <c r="F87" i="19"/>
  <c r="E87" i="19"/>
  <c r="D87" i="19"/>
  <c r="B87" i="19"/>
  <c r="A87" i="19"/>
  <c r="C87" i="19" s="1"/>
  <c r="M86" i="19"/>
  <c r="L86" i="19"/>
  <c r="H86" i="19"/>
  <c r="F86" i="19"/>
  <c r="E86" i="19"/>
  <c r="B86" i="19"/>
  <c r="D86" i="19" s="1"/>
  <c r="A86" i="19"/>
  <c r="C86" i="19" s="1"/>
  <c r="M85" i="19"/>
  <c r="L85" i="19"/>
  <c r="H85" i="19"/>
  <c r="F85" i="19"/>
  <c r="E85" i="19"/>
  <c r="B85" i="19"/>
  <c r="D85" i="19" s="1"/>
  <c r="A85" i="19"/>
  <c r="C85" i="19" s="1"/>
  <c r="M84" i="19"/>
  <c r="L84" i="19"/>
  <c r="I84" i="19"/>
  <c r="H84" i="19"/>
  <c r="F84" i="19"/>
  <c r="E84" i="19"/>
  <c r="C84" i="19"/>
  <c r="B84" i="19"/>
  <c r="D84" i="19" s="1"/>
  <c r="A84" i="19"/>
  <c r="M83" i="19"/>
  <c r="L83" i="19"/>
  <c r="H83" i="19"/>
  <c r="F83" i="19"/>
  <c r="E83" i="19"/>
  <c r="D83" i="19"/>
  <c r="C83" i="19"/>
  <c r="B83" i="19"/>
  <c r="A83" i="19"/>
  <c r="M82" i="19"/>
  <c r="L82" i="19"/>
  <c r="H82" i="19"/>
  <c r="F82" i="19"/>
  <c r="E82" i="19"/>
  <c r="B82" i="19"/>
  <c r="D82" i="19" s="1"/>
  <c r="A82" i="19"/>
  <c r="C82" i="19" s="1"/>
  <c r="M81" i="19"/>
  <c r="L81" i="19"/>
  <c r="H81" i="19"/>
  <c r="F81" i="19"/>
  <c r="E81" i="19"/>
  <c r="B81" i="19"/>
  <c r="D81" i="19" s="1"/>
  <c r="A81" i="19"/>
  <c r="C81" i="19" s="1"/>
  <c r="M80" i="19"/>
  <c r="L80" i="19"/>
  <c r="I80" i="19"/>
  <c r="H80" i="19"/>
  <c r="F80" i="19"/>
  <c r="E80" i="19"/>
  <c r="C80" i="19"/>
  <c r="B80" i="19"/>
  <c r="D80" i="19" s="1"/>
  <c r="A80" i="19"/>
  <c r="M79" i="19"/>
  <c r="L79" i="19"/>
  <c r="H79" i="19"/>
  <c r="F79" i="19"/>
  <c r="E79" i="19"/>
  <c r="D79" i="19"/>
  <c r="C79" i="19"/>
  <c r="B79" i="19"/>
  <c r="A79" i="19"/>
  <c r="M78" i="19"/>
  <c r="L78" i="19"/>
  <c r="H78" i="19"/>
  <c r="F78" i="19"/>
  <c r="E78" i="19"/>
  <c r="B78" i="19"/>
  <c r="D78" i="19" s="1"/>
  <c r="A78" i="19"/>
  <c r="C78" i="19" s="1"/>
  <c r="M77" i="19"/>
  <c r="L77" i="19"/>
  <c r="H77" i="19"/>
  <c r="F77" i="19"/>
  <c r="E77" i="19"/>
  <c r="B77" i="19"/>
  <c r="D77" i="19" s="1"/>
  <c r="A77" i="19"/>
  <c r="C77" i="19" s="1"/>
  <c r="M76" i="19"/>
  <c r="L76" i="19"/>
  <c r="I76" i="19"/>
  <c r="H76" i="19"/>
  <c r="F76" i="19"/>
  <c r="E76" i="19"/>
  <c r="C76" i="19"/>
  <c r="B76" i="19"/>
  <c r="D76" i="19" s="1"/>
  <c r="A76" i="19"/>
  <c r="M75" i="19"/>
  <c r="L75" i="19"/>
  <c r="H75" i="19"/>
  <c r="F75" i="19"/>
  <c r="E75" i="19"/>
  <c r="D75" i="19"/>
  <c r="C75" i="19"/>
  <c r="B75" i="19"/>
  <c r="A75" i="19"/>
  <c r="M74" i="19"/>
  <c r="L74" i="19"/>
  <c r="H74" i="19"/>
  <c r="F74" i="19"/>
  <c r="E74" i="19"/>
  <c r="I74" i="19" s="1"/>
  <c r="C74" i="19"/>
  <c r="B74" i="19"/>
  <c r="D74" i="19" s="1"/>
  <c r="A74" i="19"/>
  <c r="M73" i="19"/>
  <c r="L73" i="19"/>
  <c r="I73" i="19"/>
  <c r="H73" i="19"/>
  <c r="F73" i="19"/>
  <c r="E73" i="19"/>
  <c r="B73" i="19"/>
  <c r="D73" i="19" s="1"/>
  <c r="A73" i="19"/>
  <c r="C73" i="19" s="1"/>
  <c r="M72" i="19"/>
  <c r="L72" i="19"/>
  <c r="H72" i="19"/>
  <c r="F72" i="19"/>
  <c r="E72" i="19"/>
  <c r="B72" i="19"/>
  <c r="D72" i="19" s="1"/>
  <c r="A72" i="19"/>
  <c r="M71" i="19"/>
  <c r="L71" i="19"/>
  <c r="H71" i="19"/>
  <c r="F71" i="19"/>
  <c r="E71" i="19"/>
  <c r="D71" i="19"/>
  <c r="B71" i="19"/>
  <c r="A71" i="19"/>
  <c r="C71" i="19" s="1"/>
  <c r="M70" i="19"/>
  <c r="L70" i="19"/>
  <c r="H70" i="19"/>
  <c r="F70" i="19"/>
  <c r="J70" i="19" s="1"/>
  <c r="E70" i="19"/>
  <c r="D70" i="19"/>
  <c r="B70" i="19"/>
  <c r="A70" i="19"/>
  <c r="C70" i="19" s="1"/>
  <c r="M69" i="19"/>
  <c r="L69" i="19"/>
  <c r="H69" i="19"/>
  <c r="F69" i="19"/>
  <c r="E69" i="19"/>
  <c r="B69" i="19"/>
  <c r="D69" i="19" s="1"/>
  <c r="A69" i="19"/>
  <c r="M68" i="19"/>
  <c r="L68" i="19"/>
  <c r="H68" i="19"/>
  <c r="F68" i="19"/>
  <c r="E68" i="19"/>
  <c r="D68" i="19"/>
  <c r="B68" i="19"/>
  <c r="A68" i="19"/>
  <c r="M67" i="19"/>
  <c r="L67" i="19"/>
  <c r="H67" i="19"/>
  <c r="F67" i="19"/>
  <c r="J67" i="19" s="1"/>
  <c r="E67" i="19"/>
  <c r="D67" i="19"/>
  <c r="B67" i="19"/>
  <c r="A67" i="19"/>
  <c r="C67" i="19" s="1"/>
  <c r="M66" i="19"/>
  <c r="L66" i="19"/>
  <c r="H66" i="19"/>
  <c r="F66" i="19"/>
  <c r="E66" i="19"/>
  <c r="C66" i="19"/>
  <c r="B66" i="19"/>
  <c r="D66" i="19" s="1"/>
  <c r="A66" i="19"/>
  <c r="M65" i="19"/>
  <c r="L65" i="19"/>
  <c r="H65" i="19"/>
  <c r="F65" i="19"/>
  <c r="E65" i="19"/>
  <c r="C65" i="19"/>
  <c r="B65" i="19"/>
  <c r="D65" i="19" s="1"/>
  <c r="A65" i="19"/>
  <c r="M64" i="19"/>
  <c r="L64" i="19"/>
  <c r="H64" i="19"/>
  <c r="F64" i="19"/>
  <c r="E64" i="19"/>
  <c r="B64" i="19"/>
  <c r="D64" i="19" s="1"/>
  <c r="A64" i="19"/>
  <c r="C64" i="19" s="1"/>
  <c r="M63" i="19"/>
  <c r="L63" i="19"/>
  <c r="H63" i="19"/>
  <c r="F63" i="19"/>
  <c r="E63" i="19"/>
  <c r="D63" i="19"/>
  <c r="C63" i="19"/>
  <c r="B63" i="19"/>
  <c r="A63" i="19"/>
  <c r="M62" i="19"/>
  <c r="L62" i="19"/>
  <c r="H62" i="19"/>
  <c r="F62" i="19"/>
  <c r="J62" i="19" s="1"/>
  <c r="E62" i="19"/>
  <c r="D62" i="19"/>
  <c r="B62" i="19"/>
  <c r="A62" i="19"/>
  <c r="C62" i="19" s="1"/>
  <c r="M61" i="19"/>
  <c r="L61" i="19"/>
  <c r="H61" i="19"/>
  <c r="F61" i="19"/>
  <c r="E61" i="19"/>
  <c r="B61" i="19"/>
  <c r="D61" i="19" s="1"/>
  <c r="A61" i="19"/>
  <c r="C61" i="19" s="1"/>
  <c r="M60" i="19"/>
  <c r="L60" i="19"/>
  <c r="H60" i="19"/>
  <c r="F60" i="19"/>
  <c r="E60" i="19"/>
  <c r="B60" i="19"/>
  <c r="D60" i="19" s="1"/>
  <c r="A60" i="19"/>
  <c r="C60" i="19" s="1"/>
  <c r="M59" i="19"/>
  <c r="L59" i="19"/>
  <c r="H59" i="19"/>
  <c r="F59" i="19"/>
  <c r="J59" i="19" s="1"/>
  <c r="E59" i="19"/>
  <c r="B59" i="19"/>
  <c r="D59" i="19" s="1"/>
  <c r="A59" i="19"/>
  <c r="C59" i="19" s="1"/>
  <c r="M58" i="19"/>
  <c r="L58" i="19"/>
  <c r="H58" i="19"/>
  <c r="F58" i="19"/>
  <c r="E58" i="19"/>
  <c r="B58" i="19"/>
  <c r="D58" i="19" s="1"/>
  <c r="A58" i="19"/>
  <c r="C58" i="19" s="1"/>
  <c r="M57" i="19"/>
  <c r="L57" i="19"/>
  <c r="I57" i="19"/>
  <c r="G57" i="19" s="1" a="1"/>
  <c r="G57" i="19" s="1"/>
  <c r="H57" i="19"/>
  <c r="F57" i="19"/>
  <c r="E57" i="19"/>
  <c r="J57" i="19" s="1"/>
  <c r="B57" i="19"/>
  <c r="D57" i="19" s="1"/>
  <c r="A57" i="19"/>
  <c r="C57" i="19" s="1"/>
  <c r="M56" i="19"/>
  <c r="L56" i="19"/>
  <c r="H56" i="19"/>
  <c r="F56" i="19"/>
  <c r="E56" i="19"/>
  <c r="B56" i="19"/>
  <c r="D56" i="19" s="1"/>
  <c r="A56" i="19"/>
  <c r="M55" i="19"/>
  <c r="L55" i="19"/>
  <c r="H55" i="19"/>
  <c r="F55" i="19"/>
  <c r="E55" i="19"/>
  <c r="D55" i="19"/>
  <c r="C55" i="19"/>
  <c r="B55" i="19"/>
  <c r="A55" i="19"/>
  <c r="M54" i="19"/>
  <c r="L54" i="19"/>
  <c r="H54" i="19"/>
  <c r="F54" i="19"/>
  <c r="E54" i="19"/>
  <c r="B54" i="19"/>
  <c r="D54" i="19" s="1"/>
  <c r="A54" i="19"/>
  <c r="C54" i="19" s="1"/>
  <c r="M53" i="19"/>
  <c r="L53" i="19"/>
  <c r="H53" i="19"/>
  <c r="F53" i="19"/>
  <c r="E53" i="19"/>
  <c r="D53" i="19"/>
  <c r="B53" i="19"/>
  <c r="A53" i="19"/>
  <c r="C53" i="19" s="1"/>
  <c r="M52" i="19"/>
  <c r="L52" i="19"/>
  <c r="H52" i="19"/>
  <c r="F52" i="19"/>
  <c r="J52" i="19" s="1"/>
  <c r="E52" i="19"/>
  <c r="D52" i="19"/>
  <c r="B52" i="19"/>
  <c r="A52" i="19"/>
  <c r="M51" i="19"/>
  <c r="L51" i="19"/>
  <c r="H51" i="19"/>
  <c r="F51" i="19"/>
  <c r="J51" i="19" s="1"/>
  <c r="E51" i="19"/>
  <c r="B51" i="19"/>
  <c r="D51" i="19" s="1"/>
  <c r="A51" i="19"/>
  <c r="C51" i="19" s="1"/>
  <c r="M50" i="19"/>
  <c r="L50" i="19"/>
  <c r="H50" i="19"/>
  <c r="F50" i="19"/>
  <c r="E50" i="19"/>
  <c r="B50" i="19"/>
  <c r="D50" i="19" s="1"/>
  <c r="A50" i="19"/>
  <c r="C50" i="19" s="1"/>
  <c r="M49" i="19"/>
  <c r="L49" i="19"/>
  <c r="H49" i="19"/>
  <c r="F49" i="19"/>
  <c r="E49" i="19"/>
  <c r="B49" i="19"/>
  <c r="D49" i="19" s="1"/>
  <c r="A49" i="19"/>
  <c r="C49" i="19" s="1"/>
  <c r="M48" i="19"/>
  <c r="L48" i="19"/>
  <c r="H48" i="19"/>
  <c r="F48" i="19"/>
  <c r="E48" i="19"/>
  <c r="D48" i="19"/>
  <c r="B48" i="19"/>
  <c r="A48" i="19"/>
  <c r="M47" i="19"/>
  <c r="L47" i="19"/>
  <c r="H47" i="19"/>
  <c r="F47" i="19"/>
  <c r="J47" i="19" s="1"/>
  <c r="E47" i="19"/>
  <c r="D47" i="19"/>
  <c r="B47" i="19"/>
  <c r="A47" i="19"/>
  <c r="C47" i="19" s="1"/>
  <c r="M46" i="19"/>
  <c r="L46" i="19"/>
  <c r="H46" i="19"/>
  <c r="F46" i="19"/>
  <c r="E46" i="19"/>
  <c r="D46" i="19"/>
  <c r="B46" i="19"/>
  <c r="A46" i="19"/>
  <c r="C46" i="19" s="1"/>
  <c r="M45" i="19"/>
  <c r="L45" i="19"/>
  <c r="H45" i="19"/>
  <c r="F45" i="19"/>
  <c r="E45" i="19"/>
  <c r="D45" i="19"/>
  <c r="B45" i="19"/>
  <c r="A45" i="19"/>
  <c r="C45" i="19" s="1"/>
  <c r="M44" i="19"/>
  <c r="L44" i="19"/>
  <c r="H44" i="19"/>
  <c r="F44" i="19"/>
  <c r="J44" i="19" s="1"/>
  <c r="E44" i="19"/>
  <c r="B44" i="19"/>
  <c r="D44" i="19" s="1"/>
  <c r="A44" i="19"/>
  <c r="M43" i="19"/>
  <c r="L43" i="19"/>
  <c r="H43" i="19"/>
  <c r="F43" i="19"/>
  <c r="E43" i="19"/>
  <c r="B43" i="19"/>
  <c r="D43" i="19" s="1"/>
  <c r="A43" i="19"/>
  <c r="C43" i="19" s="1"/>
  <c r="M42" i="19"/>
  <c r="L42" i="19"/>
  <c r="H42" i="19"/>
  <c r="F42" i="19"/>
  <c r="E42" i="19"/>
  <c r="B42" i="19"/>
  <c r="D42" i="19" s="1"/>
  <c r="A42" i="19"/>
  <c r="C42" i="19" s="1"/>
  <c r="M41" i="19"/>
  <c r="L41" i="19"/>
  <c r="H41" i="19"/>
  <c r="F41" i="19"/>
  <c r="E41" i="19"/>
  <c r="J41" i="19" s="1"/>
  <c r="B41" i="19"/>
  <c r="D41" i="19" s="1"/>
  <c r="A41" i="19"/>
  <c r="C41" i="19" s="1"/>
  <c r="M40" i="19"/>
  <c r="L40" i="19"/>
  <c r="H40" i="19"/>
  <c r="F40" i="19"/>
  <c r="J40" i="19" s="1"/>
  <c r="E40" i="19"/>
  <c r="D40" i="19"/>
  <c r="B40" i="19"/>
  <c r="A40" i="19"/>
  <c r="M39" i="19"/>
  <c r="L39" i="19"/>
  <c r="H39" i="19"/>
  <c r="F39" i="19"/>
  <c r="E39" i="19"/>
  <c r="C39" i="19"/>
  <c r="B39" i="19"/>
  <c r="D39" i="19" s="1"/>
  <c r="A39" i="19"/>
  <c r="M38" i="19"/>
  <c r="L38" i="19"/>
  <c r="H38" i="19"/>
  <c r="F38" i="19"/>
  <c r="E38" i="19"/>
  <c r="D38" i="19"/>
  <c r="B38" i="19"/>
  <c r="A38" i="19"/>
  <c r="C38" i="19" s="1"/>
  <c r="M37" i="19"/>
  <c r="L37" i="19"/>
  <c r="I37" i="19"/>
  <c r="H37" i="19"/>
  <c r="F37" i="19"/>
  <c r="E37" i="19"/>
  <c r="B37" i="19"/>
  <c r="D37" i="19" s="1"/>
  <c r="A37" i="19"/>
  <c r="C37" i="19" s="1"/>
  <c r="M36" i="19"/>
  <c r="L36" i="19"/>
  <c r="H36" i="19"/>
  <c r="F36" i="19"/>
  <c r="E36" i="19"/>
  <c r="D36" i="19"/>
  <c r="B36" i="19"/>
  <c r="A36" i="19"/>
  <c r="M35" i="19"/>
  <c r="L35" i="19"/>
  <c r="H35" i="19"/>
  <c r="F35" i="19"/>
  <c r="E35" i="19"/>
  <c r="D35" i="19"/>
  <c r="B35" i="19"/>
  <c r="A35" i="19"/>
  <c r="C35" i="19" s="1"/>
  <c r="M34" i="19"/>
  <c r="L34" i="19"/>
  <c r="H34" i="19"/>
  <c r="F34" i="19"/>
  <c r="E34" i="19"/>
  <c r="B34" i="19"/>
  <c r="D34" i="19" s="1"/>
  <c r="A34" i="19"/>
  <c r="C34" i="19" s="1"/>
  <c r="M33" i="19"/>
  <c r="L33" i="19"/>
  <c r="H33" i="19"/>
  <c r="F33" i="19"/>
  <c r="E33" i="19"/>
  <c r="D33" i="19"/>
  <c r="B33" i="19"/>
  <c r="A33" i="19"/>
  <c r="C33" i="19" s="1"/>
  <c r="M32" i="19"/>
  <c r="L32" i="19"/>
  <c r="H32" i="19"/>
  <c r="F32" i="19"/>
  <c r="E32" i="19"/>
  <c r="B32" i="19"/>
  <c r="D32" i="19" s="1"/>
  <c r="A32" i="19"/>
  <c r="M31" i="19"/>
  <c r="L31" i="19"/>
  <c r="H31" i="19"/>
  <c r="F31" i="19"/>
  <c r="E31" i="19"/>
  <c r="D31" i="19"/>
  <c r="C31" i="19"/>
  <c r="B31" i="19"/>
  <c r="A31" i="19"/>
  <c r="M30" i="19"/>
  <c r="L30" i="19"/>
  <c r="H30" i="19"/>
  <c r="F30" i="19"/>
  <c r="E30" i="19"/>
  <c r="B30" i="19"/>
  <c r="D30" i="19" s="1"/>
  <c r="A30" i="19"/>
  <c r="C30" i="19" s="1"/>
  <c r="M29" i="19"/>
  <c r="L29" i="19"/>
  <c r="H29" i="19"/>
  <c r="F29" i="19"/>
  <c r="E29" i="19"/>
  <c r="D29" i="19"/>
  <c r="B29" i="19"/>
  <c r="A29" i="19"/>
  <c r="C29" i="19" s="1"/>
  <c r="M28" i="19"/>
  <c r="L28" i="19"/>
  <c r="H28" i="19"/>
  <c r="F28" i="19"/>
  <c r="J28" i="19" s="1"/>
  <c r="E28" i="19"/>
  <c r="D28" i="19"/>
  <c r="B28" i="19"/>
  <c r="A28" i="19"/>
  <c r="M27" i="19"/>
  <c r="L27" i="19"/>
  <c r="H27" i="19"/>
  <c r="F27" i="19"/>
  <c r="E27" i="19"/>
  <c r="B27" i="19"/>
  <c r="D27" i="19" s="1"/>
  <c r="A27" i="19"/>
  <c r="C27" i="19" s="1"/>
  <c r="M26" i="19"/>
  <c r="L26" i="19"/>
  <c r="H26" i="19"/>
  <c r="F26" i="19"/>
  <c r="E26" i="19"/>
  <c r="B26" i="19"/>
  <c r="D26" i="19" s="1"/>
  <c r="A26" i="19"/>
  <c r="C26" i="19" s="1"/>
  <c r="M25" i="19"/>
  <c r="L25" i="19"/>
  <c r="I25" i="19"/>
  <c r="H25" i="19"/>
  <c r="F25" i="19"/>
  <c r="E25" i="19"/>
  <c r="B25" i="19"/>
  <c r="D25" i="19" s="1"/>
  <c r="A25" i="19"/>
  <c r="C25" i="19" s="1"/>
  <c r="M24" i="19"/>
  <c r="L24" i="19"/>
  <c r="H24" i="19"/>
  <c r="F24" i="19"/>
  <c r="E24" i="19"/>
  <c r="B24" i="19"/>
  <c r="D24" i="19" s="1"/>
  <c r="A24" i="19"/>
  <c r="M23" i="19"/>
  <c r="L23" i="19"/>
  <c r="H23" i="19"/>
  <c r="F23" i="19"/>
  <c r="J23" i="19" s="1"/>
  <c r="E23" i="19"/>
  <c r="D23" i="19"/>
  <c r="B23" i="19"/>
  <c r="A23" i="19"/>
  <c r="C23" i="19" s="1"/>
  <c r="M22" i="19"/>
  <c r="L22" i="19"/>
  <c r="H22" i="19"/>
  <c r="F22" i="19"/>
  <c r="E22" i="19"/>
  <c r="D22" i="19"/>
  <c r="B22" i="19"/>
  <c r="A22" i="19"/>
  <c r="C22" i="19" s="1"/>
  <c r="M21" i="19"/>
  <c r="L21" i="19"/>
  <c r="H21" i="19"/>
  <c r="F21" i="19"/>
  <c r="E21" i="19"/>
  <c r="D21" i="19"/>
  <c r="B21" i="19"/>
  <c r="A21" i="19"/>
  <c r="C21" i="19" s="1"/>
  <c r="M20" i="19"/>
  <c r="L20" i="19"/>
  <c r="H20" i="19"/>
  <c r="F20" i="19"/>
  <c r="E20" i="19"/>
  <c r="B20" i="19"/>
  <c r="D20" i="19" s="1"/>
  <c r="A20" i="19"/>
  <c r="M19" i="19"/>
  <c r="L19" i="19"/>
  <c r="H19" i="19"/>
  <c r="F19" i="19"/>
  <c r="E19" i="19"/>
  <c r="D19" i="19"/>
  <c r="C19" i="19"/>
  <c r="B19" i="19"/>
  <c r="A19" i="19"/>
  <c r="M18" i="19"/>
  <c r="L18" i="19"/>
  <c r="H18" i="19"/>
  <c r="F18" i="19"/>
  <c r="E18" i="19"/>
  <c r="B18" i="19"/>
  <c r="D18" i="19" s="1"/>
  <c r="A18" i="19"/>
  <c r="C18" i="19" s="1"/>
  <c r="M17" i="19"/>
  <c r="L17" i="19"/>
  <c r="H17" i="19"/>
  <c r="F17" i="19"/>
  <c r="E17" i="19"/>
  <c r="I17" i="19" s="1"/>
  <c r="B17" i="19"/>
  <c r="D17" i="19" s="1"/>
  <c r="A17" i="19"/>
  <c r="C17" i="19" s="1"/>
  <c r="M16" i="19"/>
  <c r="L16" i="19"/>
  <c r="H16" i="19"/>
  <c r="F16" i="19"/>
  <c r="J16" i="19" s="1"/>
  <c r="E16" i="19"/>
  <c r="D16" i="19"/>
  <c r="B16" i="19"/>
  <c r="A16" i="19"/>
  <c r="M15" i="19"/>
  <c r="L15" i="19"/>
  <c r="H15" i="19"/>
  <c r="F15" i="19"/>
  <c r="E15" i="19"/>
  <c r="C15" i="19"/>
  <c r="B15" i="19"/>
  <c r="D15" i="19" s="1"/>
  <c r="A15" i="19"/>
  <c r="M14" i="19"/>
  <c r="L14" i="19"/>
  <c r="H14" i="19"/>
  <c r="F14" i="19"/>
  <c r="E14" i="19"/>
  <c r="D14" i="19"/>
  <c r="B14" i="19"/>
  <c r="A14" i="19"/>
  <c r="C14" i="19" s="1"/>
  <c r="M13" i="19"/>
  <c r="L13" i="19"/>
  <c r="H13" i="19"/>
  <c r="F13" i="19"/>
  <c r="J13" i="19" s="1"/>
  <c r="E13" i="19"/>
  <c r="B13" i="19"/>
  <c r="D13" i="19" s="1"/>
  <c r="A13" i="19"/>
  <c r="C13" i="19" s="1"/>
  <c r="M12" i="19"/>
  <c r="L12" i="19"/>
  <c r="H12" i="19"/>
  <c r="F12" i="19"/>
  <c r="E12" i="19"/>
  <c r="D12" i="19"/>
  <c r="B12" i="19"/>
  <c r="A12" i="19"/>
  <c r="M11" i="19"/>
  <c r="L11" i="19"/>
  <c r="H11" i="19"/>
  <c r="F11" i="19"/>
  <c r="E11" i="19"/>
  <c r="D11" i="19"/>
  <c r="B11" i="19"/>
  <c r="A11" i="19"/>
  <c r="C11" i="19" s="1"/>
  <c r="M10" i="19"/>
  <c r="L10" i="19"/>
  <c r="H10" i="19"/>
  <c r="F10" i="19"/>
  <c r="E10" i="19"/>
  <c r="D10" i="19"/>
  <c r="C10" i="19"/>
  <c r="B10" i="19"/>
  <c r="A10" i="19"/>
  <c r="M9" i="19"/>
  <c r="L9" i="19"/>
  <c r="H9" i="19"/>
  <c r="F9" i="19"/>
  <c r="E9" i="19"/>
  <c r="I9" i="19" s="1"/>
  <c r="B9" i="19"/>
  <c r="D9" i="19" s="1"/>
  <c r="A9" i="19"/>
  <c r="C9" i="19" s="1"/>
  <c r="M8" i="19"/>
  <c r="L8" i="19"/>
  <c r="H8" i="19"/>
  <c r="F8" i="19"/>
  <c r="E8" i="19"/>
  <c r="D8" i="19"/>
  <c r="B8" i="19"/>
  <c r="A8" i="19"/>
  <c r="M7" i="19"/>
  <c r="L7" i="19"/>
  <c r="H7" i="19"/>
  <c r="F7" i="19"/>
  <c r="J7" i="19" s="1"/>
  <c r="E7" i="19"/>
  <c r="D7" i="19"/>
  <c r="C7" i="19"/>
  <c r="B7" i="19"/>
  <c r="A7" i="19"/>
  <c r="M6" i="19"/>
  <c r="L6" i="19"/>
  <c r="H6" i="19"/>
  <c r="F6" i="19"/>
  <c r="E6" i="19"/>
  <c r="C6" i="19"/>
  <c r="B6" i="19"/>
  <c r="D6" i="19" s="1"/>
  <c r="A6" i="19"/>
  <c r="M5" i="19"/>
  <c r="L5" i="19"/>
  <c r="H5" i="19"/>
  <c r="F5" i="19"/>
  <c r="J5" i="19" s="1"/>
  <c r="E5" i="19"/>
  <c r="I5" i="19" s="1"/>
  <c r="D5" i="19"/>
  <c r="B5" i="19"/>
  <c r="A5" i="19"/>
  <c r="C5" i="19" s="1"/>
  <c r="M4" i="19"/>
  <c r="L4" i="19"/>
  <c r="H4" i="19"/>
  <c r="F4" i="19"/>
  <c r="E4" i="19"/>
  <c r="B4" i="19"/>
  <c r="D4" i="19" s="1"/>
  <c r="A4" i="19"/>
  <c r="M3" i="19"/>
  <c r="L3" i="19"/>
  <c r="H3" i="19"/>
  <c r="F3" i="19"/>
  <c r="E3" i="19"/>
  <c r="D3" i="19"/>
  <c r="C3" i="19"/>
  <c r="B3" i="19"/>
  <c r="A3" i="19"/>
  <c r="A197" i="18"/>
  <c r="C197" i="18" s="1"/>
  <c r="B197" i="18"/>
  <c r="D197" i="18" s="1"/>
  <c r="E197" i="18"/>
  <c r="F197" i="18"/>
  <c r="J197" i="18" s="1"/>
  <c r="K197" i="18" s="1"/>
  <c r="H197" i="18"/>
  <c r="L197" i="18"/>
  <c r="M197" i="18"/>
  <c r="N197" i="18"/>
  <c r="A198" i="18"/>
  <c r="C198" i="18" s="1"/>
  <c r="B198" i="18"/>
  <c r="D198" i="18"/>
  <c r="E198" i="18"/>
  <c r="F198" i="18"/>
  <c r="H198" i="18"/>
  <c r="L198" i="18"/>
  <c r="M198" i="18"/>
  <c r="N198" i="18"/>
  <c r="A199" i="18"/>
  <c r="C199" i="18" s="1"/>
  <c r="B199" i="18"/>
  <c r="D199" i="18"/>
  <c r="E199" i="18"/>
  <c r="F199" i="18"/>
  <c r="J199" i="18" s="1"/>
  <c r="K199" i="18" s="1"/>
  <c r="H199" i="18"/>
  <c r="L199" i="18"/>
  <c r="M199" i="18"/>
  <c r="N199" i="18"/>
  <c r="A200" i="18"/>
  <c r="B200" i="18"/>
  <c r="D200" i="18" s="1"/>
  <c r="C200" i="18"/>
  <c r="E200" i="18"/>
  <c r="F200" i="18"/>
  <c r="H200" i="18"/>
  <c r="L200" i="18"/>
  <c r="M200" i="18"/>
  <c r="N200" i="18"/>
  <c r="A201" i="18"/>
  <c r="C201" i="18" s="1"/>
  <c r="B201" i="18"/>
  <c r="D201" i="18" s="1"/>
  <c r="E201" i="18"/>
  <c r="F201" i="18"/>
  <c r="I201" i="18" s="1"/>
  <c r="H201" i="18"/>
  <c r="J201" i="18"/>
  <c r="K201" i="18" s="1"/>
  <c r="L201" i="18"/>
  <c r="M201" i="18"/>
  <c r="N201" i="18"/>
  <c r="A202" i="18"/>
  <c r="B202" i="18"/>
  <c r="D202" i="18" s="1"/>
  <c r="C202" i="18"/>
  <c r="E202" i="18"/>
  <c r="F202" i="18"/>
  <c r="J202" i="18" s="1"/>
  <c r="K202" i="18" s="1"/>
  <c r="H202" i="18"/>
  <c r="I202" i="18"/>
  <c r="G202" i="18" s="1" a="1"/>
  <c r="G202" i="18" s="1"/>
  <c r="L202" i="18"/>
  <c r="M202" i="18"/>
  <c r="N202" i="18"/>
  <c r="A203" i="18"/>
  <c r="C203" i="18" s="1"/>
  <c r="B203" i="18"/>
  <c r="D203" i="18"/>
  <c r="E203" i="18"/>
  <c r="F203" i="18"/>
  <c r="J203" i="18" s="1"/>
  <c r="K203" i="18" s="1"/>
  <c r="H203" i="18"/>
  <c r="L203" i="18"/>
  <c r="M203" i="18"/>
  <c r="N203" i="18"/>
  <c r="A204" i="18"/>
  <c r="B204" i="18"/>
  <c r="D204" i="18" s="1"/>
  <c r="C204" i="18"/>
  <c r="E204" i="18"/>
  <c r="I204" i="18" s="1"/>
  <c r="F204" i="18"/>
  <c r="H204" i="18"/>
  <c r="L204" i="18"/>
  <c r="M204" i="18"/>
  <c r="N204" i="18"/>
  <c r="A205" i="18"/>
  <c r="C205" i="18" s="1"/>
  <c r="B205" i="18"/>
  <c r="D205" i="18" s="1"/>
  <c r="E205" i="18"/>
  <c r="J205" i="18" s="1"/>
  <c r="K205" i="18" s="1"/>
  <c r="F205" i="18"/>
  <c r="H205" i="18"/>
  <c r="L205" i="18"/>
  <c r="M205" i="18"/>
  <c r="N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189" i="7"/>
  <c r="C189" i="7" s="1"/>
  <c r="B189" i="7"/>
  <c r="D189" i="7" s="1"/>
  <c r="E189" i="7"/>
  <c r="F189" i="7" s="1"/>
  <c r="H189" i="7"/>
  <c r="L189" i="7"/>
  <c r="M189" i="7"/>
  <c r="N189" i="7"/>
  <c r="A190" i="7"/>
  <c r="C190" i="7" s="1"/>
  <c r="B190" i="7"/>
  <c r="D190" i="7" s="1"/>
  <c r="E190" i="7"/>
  <c r="F190" i="7" s="1"/>
  <c r="H190" i="7"/>
  <c r="L190" i="7"/>
  <c r="M190" i="7"/>
  <c r="N190" i="7"/>
  <c r="A191" i="7"/>
  <c r="B191" i="7"/>
  <c r="J191" i="7" s="1"/>
  <c r="C191" i="7"/>
  <c r="D191" i="7"/>
  <c r="E191" i="7"/>
  <c r="F191" i="7"/>
  <c r="I191" i="7" s="1"/>
  <c r="H191" i="7"/>
  <c r="L191" i="7"/>
  <c r="M191" i="7"/>
  <c r="N191" i="7"/>
  <c r="A192" i="7"/>
  <c r="B192" i="7"/>
  <c r="D192" i="7" s="1"/>
  <c r="C192" i="7"/>
  <c r="E192" i="7"/>
  <c r="F192" i="7"/>
  <c r="I192" i="7" s="1"/>
  <c r="H192" i="7"/>
  <c r="L192" i="7"/>
  <c r="M192" i="7"/>
  <c r="N192" i="7"/>
  <c r="A193" i="7"/>
  <c r="C193" i="7" s="1"/>
  <c r="B193" i="7"/>
  <c r="D193" i="7" s="1"/>
  <c r="E193" i="7"/>
  <c r="F193" i="7" s="1"/>
  <c r="H193" i="7"/>
  <c r="L193" i="7"/>
  <c r="M193" i="7"/>
  <c r="N193" i="7"/>
  <c r="A194" i="7"/>
  <c r="B194" i="7"/>
  <c r="C194" i="7"/>
  <c r="D194" i="7"/>
  <c r="E194" i="7"/>
  <c r="F194" i="7" s="1"/>
  <c r="H194" i="7"/>
  <c r="L194" i="7"/>
  <c r="M194" i="7"/>
  <c r="N194" i="7"/>
  <c r="A195" i="7"/>
  <c r="C195" i="7" s="1"/>
  <c r="B195" i="7"/>
  <c r="D195" i="7" s="1"/>
  <c r="E195" i="7"/>
  <c r="F195" i="7"/>
  <c r="I195" i="7" s="1"/>
  <c r="H195" i="7"/>
  <c r="L195" i="7"/>
  <c r="M195" i="7"/>
  <c r="N195" i="7"/>
  <c r="A196" i="7"/>
  <c r="C196" i="7" s="1"/>
  <c r="B196" i="7"/>
  <c r="D196" i="7" s="1"/>
  <c r="E196" i="7"/>
  <c r="F196" i="7" s="1"/>
  <c r="H196" i="7"/>
  <c r="L196" i="7"/>
  <c r="M196" i="7"/>
  <c r="N196" i="7"/>
  <c r="A197" i="7"/>
  <c r="C197" i="7" s="1"/>
  <c r="B197" i="7"/>
  <c r="D197" i="7"/>
  <c r="E197" i="7"/>
  <c r="F197" i="7"/>
  <c r="I197" i="7" s="1"/>
  <c r="H197" i="7"/>
  <c r="L197" i="7"/>
  <c r="M197" i="7"/>
  <c r="N197" i="7"/>
  <c r="A198" i="7"/>
  <c r="C198" i="7" s="1"/>
  <c r="B198" i="7"/>
  <c r="D198" i="7" s="1"/>
  <c r="E198" i="7"/>
  <c r="F198" i="7"/>
  <c r="H198" i="7"/>
  <c r="J198" i="7"/>
  <c r="L198" i="7"/>
  <c r="M198" i="7"/>
  <c r="N198" i="7"/>
  <c r="A199" i="7"/>
  <c r="B199" i="7"/>
  <c r="D199" i="7" s="1"/>
  <c r="C199" i="7"/>
  <c r="E199" i="7"/>
  <c r="F199" i="7" s="1"/>
  <c r="H199" i="7"/>
  <c r="L199" i="7"/>
  <c r="M199" i="7"/>
  <c r="N199" i="7"/>
  <c r="A200" i="7"/>
  <c r="C200" i="7" s="1"/>
  <c r="B200" i="7"/>
  <c r="D200" i="7" s="1"/>
  <c r="E200" i="7"/>
  <c r="F200" i="7"/>
  <c r="J200" i="7" s="1"/>
  <c r="H200" i="7"/>
  <c r="L200" i="7"/>
  <c r="M200" i="7"/>
  <c r="N200" i="7"/>
  <c r="A201" i="7"/>
  <c r="C201" i="7" s="1"/>
  <c r="B201" i="7"/>
  <c r="D201" i="7" s="1"/>
  <c r="E201" i="7"/>
  <c r="F201" i="7" s="1"/>
  <c r="H201" i="7"/>
  <c r="L201" i="7"/>
  <c r="M201" i="7"/>
  <c r="N201" i="7"/>
  <c r="A202" i="7"/>
  <c r="B202" i="7"/>
  <c r="D202" i="7" s="1"/>
  <c r="C202" i="7"/>
  <c r="E202" i="7"/>
  <c r="F202" i="7" s="1"/>
  <c r="H202" i="7"/>
  <c r="L202" i="7"/>
  <c r="M202" i="7"/>
  <c r="N202" i="7"/>
  <c r="A203" i="7"/>
  <c r="C203" i="7" s="1"/>
  <c r="B203" i="7"/>
  <c r="J203" i="7" s="1"/>
  <c r="E203" i="7"/>
  <c r="F203" i="7"/>
  <c r="I203" i="7" s="1"/>
  <c r="H203" i="7"/>
  <c r="L203" i="7"/>
  <c r="M203" i="7"/>
  <c r="N203" i="7"/>
  <c r="A204" i="7"/>
  <c r="B204" i="7"/>
  <c r="D204" i="7" s="1"/>
  <c r="C204" i="7"/>
  <c r="E204" i="7"/>
  <c r="F204" i="7" s="1"/>
  <c r="H204" i="7"/>
  <c r="L204" i="7"/>
  <c r="M204" i="7"/>
  <c r="N204" i="7"/>
  <c r="A205" i="7"/>
  <c r="B205" i="7"/>
  <c r="D205" i="7" s="1"/>
  <c r="C205" i="7"/>
  <c r="E205" i="7"/>
  <c r="F205" i="7" s="1"/>
  <c r="H205" i="7"/>
  <c r="L205" i="7"/>
  <c r="M205" i="7"/>
  <c r="N205" i="7"/>
  <c r="A196" i="18"/>
  <c r="C201" i="1"/>
  <c r="D201" i="1"/>
  <c r="F201" i="1"/>
  <c r="J201" i="1" s="1"/>
  <c r="C202" i="1"/>
  <c r="D202" i="1"/>
  <c r="F202" i="1"/>
  <c r="I202" i="1" s="1"/>
  <c r="C203" i="1"/>
  <c r="D203" i="1"/>
  <c r="F203" i="1"/>
  <c r="J203" i="1" s="1"/>
  <c r="C204" i="1"/>
  <c r="D204" i="1"/>
  <c r="F204" i="1"/>
  <c r="I204" i="1" s="1"/>
  <c r="J204" i="1"/>
  <c r="C205" i="1"/>
  <c r="D205" i="1"/>
  <c r="F205" i="1"/>
  <c r="I205" i="1" s="1"/>
  <c r="C197" i="1"/>
  <c r="D197" i="1"/>
  <c r="F197" i="1"/>
  <c r="I197" i="1" s="1"/>
  <c r="C198" i="1"/>
  <c r="D198" i="1"/>
  <c r="F198" i="1"/>
  <c r="J198" i="1" s="1"/>
  <c r="I198" i="1"/>
  <c r="C199" i="1"/>
  <c r="D199" i="1"/>
  <c r="F199" i="1"/>
  <c r="I199" i="1" s="1"/>
  <c r="C200" i="1"/>
  <c r="D200" i="1"/>
  <c r="F200" i="1"/>
  <c r="I200" i="1" s="1"/>
  <c r="Q197" i="18"/>
  <c r="K162" i="18"/>
  <c r="K160" i="18"/>
  <c r="K143" i="18"/>
  <c r="K140" i="18"/>
  <c r="K138" i="18"/>
  <c r="K96" i="18"/>
  <c r="K81" i="18"/>
  <c r="K78" i="18"/>
  <c r="K57" i="18"/>
  <c r="K39" i="18"/>
  <c r="K22" i="18"/>
  <c r="K30" i="18"/>
  <c r="N196" i="18"/>
  <c r="M196" i="18"/>
  <c r="L196" i="18"/>
  <c r="H196" i="18"/>
  <c r="F196" i="18"/>
  <c r="E196" i="18"/>
  <c r="C196" i="18"/>
  <c r="B196" i="18"/>
  <c r="D196" i="18" s="1"/>
  <c r="I196" i="18"/>
  <c r="N195" i="18"/>
  <c r="M195" i="18"/>
  <c r="L195" i="18"/>
  <c r="H195" i="18"/>
  <c r="F195" i="18"/>
  <c r="E195" i="18"/>
  <c r="I195" i="18" s="1"/>
  <c r="C195" i="18"/>
  <c r="B195" i="18"/>
  <c r="D195" i="18" s="1"/>
  <c r="A195" i="18"/>
  <c r="N194" i="18"/>
  <c r="M194" i="18"/>
  <c r="L194" i="18"/>
  <c r="H194" i="18"/>
  <c r="F194" i="18"/>
  <c r="E194" i="18"/>
  <c r="J194" i="18" s="1"/>
  <c r="C194" i="18"/>
  <c r="B194" i="18"/>
  <c r="D194" i="18" s="1"/>
  <c r="A194" i="18"/>
  <c r="N193" i="18"/>
  <c r="M193" i="18"/>
  <c r="L193" i="18"/>
  <c r="J193" i="18"/>
  <c r="H193" i="18"/>
  <c r="F193" i="18"/>
  <c r="E193" i="18"/>
  <c r="B193" i="18"/>
  <c r="D193" i="18" s="1"/>
  <c r="A193" i="18"/>
  <c r="I193" i="18" s="1"/>
  <c r="G193" i="18" s="1" a="1"/>
  <c r="G193" i="18" s="1"/>
  <c r="N192" i="18"/>
  <c r="M192" i="18"/>
  <c r="L192" i="18"/>
  <c r="H192" i="18"/>
  <c r="F192" i="18"/>
  <c r="I192" i="18" s="1"/>
  <c r="E192" i="18"/>
  <c r="B192" i="18"/>
  <c r="D192" i="18" s="1"/>
  <c r="A192" i="18"/>
  <c r="C192" i="18" s="1"/>
  <c r="N191" i="18"/>
  <c r="M191" i="18"/>
  <c r="L191" i="18"/>
  <c r="H191" i="18"/>
  <c r="F191" i="18"/>
  <c r="E191" i="18"/>
  <c r="C191" i="18"/>
  <c r="B191" i="18"/>
  <c r="D191" i="18" s="1"/>
  <c r="A191" i="18"/>
  <c r="N190" i="18"/>
  <c r="M190" i="18"/>
  <c r="L190" i="18"/>
  <c r="H190" i="18"/>
  <c r="F190" i="18"/>
  <c r="E190" i="18"/>
  <c r="B190" i="18"/>
  <c r="D190" i="18" s="1"/>
  <c r="A190" i="18"/>
  <c r="I190" i="18" s="1"/>
  <c r="N189" i="18"/>
  <c r="M189" i="18"/>
  <c r="L189" i="18"/>
  <c r="H189" i="18"/>
  <c r="F189" i="18"/>
  <c r="E189" i="18"/>
  <c r="C189" i="18"/>
  <c r="B189" i="18"/>
  <c r="D189" i="18" s="1"/>
  <c r="A189" i="18"/>
  <c r="N188" i="18"/>
  <c r="M188" i="18"/>
  <c r="L188" i="18"/>
  <c r="F188" i="18"/>
  <c r="J188" i="18" s="1"/>
  <c r="E188" i="18"/>
  <c r="B188" i="18"/>
  <c r="D188" i="18" s="1"/>
  <c r="A188" i="18"/>
  <c r="C188" i="18" s="1"/>
  <c r="N187" i="18"/>
  <c r="M187" i="18"/>
  <c r="L187" i="18"/>
  <c r="F187" i="18"/>
  <c r="E187" i="18"/>
  <c r="I187" i="18" s="1"/>
  <c r="C187" i="18"/>
  <c r="B187" i="18"/>
  <c r="D187" i="18" s="1"/>
  <c r="A187" i="18"/>
  <c r="N186" i="18"/>
  <c r="M186" i="18"/>
  <c r="L186" i="18"/>
  <c r="F186" i="18"/>
  <c r="E186" i="18"/>
  <c r="C186" i="18"/>
  <c r="B186" i="18"/>
  <c r="D186" i="18" s="1"/>
  <c r="A186" i="18"/>
  <c r="N185" i="18"/>
  <c r="M185" i="18"/>
  <c r="L185" i="18"/>
  <c r="F185" i="18"/>
  <c r="E185" i="18"/>
  <c r="B185" i="18"/>
  <c r="D185" i="18" s="1"/>
  <c r="A185" i="18"/>
  <c r="C185" i="18" s="1"/>
  <c r="N184" i="18"/>
  <c r="M184" i="18"/>
  <c r="L184" i="18"/>
  <c r="F184" i="18"/>
  <c r="J184" i="18" s="1"/>
  <c r="E184" i="18"/>
  <c r="I184" i="18" s="1"/>
  <c r="G184" i="18" s="1" a="1"/>
  <c r="G184" i="18" s="1"/>
  <c r="C184" i="18"/>
  <c r="B184" i="18"/>
  <c r="D184" i="18" s="1"/>
  <c r="A184" i="18"/>
  <c r="N183" i="18"/>
  <c r="M183" i="18"/>
  <c r="L183" i="18"/>
  <c r="H183" i="18"/>
  <c r="F183" i="18"/>
  <c r="E183" i="18"/>
  <c r="B183" i="18"/>
  <c r="D183" i="18" s="1"/>
  <c r="A183" i="18"/>
  <c r="C183" i="18" s="1"/>
  <c r="N182" i="18"/>
  <c r="M182" i="18"/>
  <c r="L182" i="18"/>
  <c r="H182" i="18"/>
  <c r="F182" i="18"/>
  <c r="J182" i="18" s="1"/>
  <c r="E182" i="18"/>
  <c r="C182" i="18"/>
  <c r="B182" i="18"/>
  <c r="D182" i="18" s="1"/>
  <c r="A182" i="18"/>
  <c r="N181" i="18"/>
  <c r="M181" i="18"/>
  <c r="L181" i="18"/>
  <c r="I181" i="18"/>
  <c r="H181" i="18"/>
  <c r="F181" i="18"/>
  <c r="E181" i="18"/>
  <c r="B181" i="18"/>
  <c r="D181" i="18" s="1"/>
  <c r="A181" i="18"/>
  <c r="C181" i="18" s="1"/>
  <c r="N180" i="18"/>
  <c r="M180" i="18"/>
  <c r="L180" i="18"/>
  <c r="H180" i="18"/>
  <c r="F180" i="18"/>
  <c r="E180" i="18"/>
  <c r="C180" i="18"/>
  <c r="B180" i="18"/>
  <c r="D180" i="18" s="1"/>
  <c r="A180" i="18"/>
  <c r="N179" i="18"/>
  <c r="M179" i="18"/>
  <c r="L179" i="18"/>
  <c r="H179" i="18"/>
  <c r="F179" i="18"/>
  <c r="E179" i="18"/>
  <c r="B179" i="18"/>
  <c r="D179" i="18" s="1"/>
  <c r="A179" i="18"/>
  <c r="C179" i="18" s="1"/>
  <c r="N178" i="18"/>
  <c r="M178" i="18"/>
  <c r="L178" i="18"/>
  <c r="H178" i="18"/>
  <c r="F178" i="18"/>
  <c r="J178" i="18" s="1"/>
  <c r="E178" i="18"/>
  <c r="B178" i="18"/>
  <c r="D178" i="18" s="1"/>
  <c r="A178" i="18"/>
  <c r="C178" i="18" s="1"/>
  <c r="N177" i="18"/>
  <c r="M177" i="18"/>
  <c r="L177" i="18"/>
  <c r="H177" i="18"/>
  <c r="F177" i="18"/>
  <c r="E177" i="18"/>
  <c r="C177" i="18"/>
  <c r="B177" i="18"/>
  <c r="D177" i="18" s="1"/>
  <c r="A177" i="18"/>
  <c r="N176" i="18"/>
  <c r="M176" i="18"/>
  <c r="L176" i="18"/>
  <c r="H176" i="18"/>
  <c r="F176" i="18"/>
  <c r="J176" i="18" s="1"/>
  <c r="E176" i="18"/>
  <c r="B176" i="18"/>
  <c r="D176" i="18" s="1"/>
  <c r="A176" i="18"/>
  <c r="C176" i="18" s="1"/>
  <c r="N175" i="18"/>
  <c r="M175" i="18"/>
  <c r="L175" i="18"/>
  <c r="H175" i="18"/>
  <c r="F175" i="18"/>
  <c r="J175" i="18" s="1"/>
  <c r="E175" i="18"/>
  <c r="I175" i="18" s="1"/>
  <c r="G175" i="18" s="1" a="1"/>
  <c r="G175" i="18" s="1"/>
  <c r="C175" i="18"/>
  <c r="B175" i="18"/>
  <c r="D175" i="18" s="1"/>
  <c r="A175" i="18"/>
  <c r="N174" i="18"/>
  <c r="M174" i="18"/>
  <c r="L174" i="18"/>
  <c r="H174" i="18"/>
  <c r="F174" i="18"/>
  <c r="E174" i="18"/>
  <c r="B174" i="18"/>
  <c r="D174" i="18" s="1"/>
  <c r="A174" i="18"/>
  <c r="C174" i="18" s="1"/>
  <c r="N173" i="18"/>
  <c r="M173" i="18"/>
  <c r="L173" i="18"/>
  <c r="H173" i="18"/>
  <c r="F173" i="18"/>
  <c r="J173" i="18" s="1"/>
  <c r="E173" i="18"/>
  <c r="C173" i="18"/>
  <c r="B173" i="18"/>
  <c r="D173" i="18" s="1"/>
  <c r="A173" i="18"/>
  <c r="N172" i="18"/>
  <c r="M172" i="18"/>
  <c r="L172" i="18"/>
  <c r="I172" i="18"/>
  <c r="H172" i="18"/>
  <c r="F172" i="18"/>
  <c r="E172" i="18"/>
  <c r="B172" i="18"/>
  <c r="D172" i="18" s="1"/>
  <c r="A172" i="18"/>
  <c r="C172" i="18" s="1"/>
  <c r="N171" i="18"/>
  <c r="M171" i="18"/>
  <c r="L171" i="18"/>
  <c r="H171" i="18"/>
  <c r="F171" i="18"/>
  <c r="E171" i="18"/>
  <c r="C171" i="18"/>
  <c r="B171" i="18"/>
  <c r="D171" i="18" s="1"/>
  <c r="A171" i="18"/>
  <c r="N170" i="18"/>
  <c r="M170" i="18"/>
  <c r="L170" i="18"/>
  <c r="H170" i="18"/>
  <c r="F170" i="18"/>
  <c r="E170" i="18"/>
  <c r="B170" i="18"/>
  <c r="D170" i="18" s="1"/>
  <c r="A170" i="18"/>
  <c r="C170" i="18" s="1"/>
  <c r="N169" i="18"/>
  <c r="M169" i="18"/>
  <c r="L169" i="18"/>
  <c r="H169" i="18"/>
  <c r="F169" i="18"/>
  <c r="J169" i="18" s="1"/>
  <c r="E169" i="18"/>
  <c r="B169" i="18"/>
  <c r="D169" i="18" s="1"/>
  <c r="A169" i="18"/>
  <c r="C169" i="18" s="1"/>
  <c r="N168" i="18"/>
  <c r="M168" i="18"/>
  <c r="L168" i="18"/>
  <c r="H168" i="18"/>
  <c r="F168" i="18"/>
  <c r="E168" i="18"/>
  <c r="C168" i="18"/>
  <c r="B168" i="18"/>
  <c r="D168" i="18" s="1"/>
  <c r="A168" i="18"/>
  <c r="N167" i="18"/>
  <c r="M167" i="18"/>
  <c r="L167" i="18"/>
  <c r="H167" i="18"/>
  <c r="F167" i="18"/>
  <c r="J167" i="18" s="1"/>
  <c r="E167" i="18"/>
  <c r="B167" i="18"/>
  <c r="D167" i="18" s="1"/>
  <c r="A167" i="18"/>
  <c r="C167" i="18" s="1"/>
  <c r="N166" i="18"/>
  <c r="M166" i="18"/>
  <c r="L166" i="18"/>
  <c r="H166" i="18"/>
  <c r="F166" i="18"/>
  <c r="J166" i="18" s="1"/>
  <c r="E166" i="18"/>
  <c r="I166" i="18" s="1"/>
  <c r="G166" i="18" s="1" a="1"/>
  <c r="G166" i="18" s="1"/>
  <c r="C166" i="18"/>
  <c r="B166" i="18"/>
  <c r="D166" i="18" s="1"/>
  <c r="A166" i="18"/>
  <c r="N165" i="18"/>
  <c r="M165" i="18"/>
  <c r="L165" i="18"/>
  <c r="H165" i="18"/>
  <c r="F165" i="18"/>
  <c r="E165" i="18"/>
  <c r="B165" i="18"/>
  <c r="D165" i="18" s="1"/>
  <c r="A165" i="18"/>
  <c r="C165" i="18" s="1"/>
  <c r="N164" i="18"/>
  <c r="M164" i="18"/>
  <c r="L164" i="18"/>
  <c r="H164" i="18"/>
  <c r="F164" i="18"/>
  <c r="J164" i="18" s="1"/>
  <c r="E164" i="18"/>
  <c r="C164" i="18"/>
  <c r="B164" i="18"/>
  <c r="D164" i="18" s="1"/>
  <c r="A164" i="18"/>
  <c r="N163" i="18"/>
  <c r="M163" i="18"/>
  <c r="L163" i="18"/>
  <c r="I163" i="18"/>
  <c r="H163" i="18"/>
  <c r="F163" i="18"/>
  <c r="E163" i="18"/>
  <c r="B163" i="18"/>
  <c r="D163" i="18" s="1"/>
  <c r="A163" i="18"/>
  <c r="C163" i="18" s="1"/>
  <c r="N162" i="18"/>
  <c r="M162" i="18"/>
  <c r="L162" i="18"/>
  <c r="H162" i="18"/>
  <c r="F162" i="18"/>
  <c r="E162" i="18"/>
  <c r="C162" i="18"/>
  <c r="B162" i="18"/>
  <c r="D162" i="18" s="1"/>
  <c r="A162" i="18"/>
  <c r="N161" i="18"/>
  <c r="M161" i="18"/>
  <c r="L161" i="18"/>
  <c r="H161" i="18"/>
  <c r="F161" i="18"/>
  <c r="E161" i="18"/>
  <c r="B161" i="18"/>
  <c r="D161" i="18" s="1"/>
  <c r="A161" i="18"/>
  <c r="C161" i="18" s="1"/>
  <c r="N160" i="18"/>
  <c r="M160" i="18"/>
  <c r="L160" i="18"/>
  <c r="H160" i="18"/>
  <c r="F160" i="18"/>
  <c r="J160" i="18" s="1"/>
  <c r="E160" i="18"/>
  <c r="B160" i="18"/>
  <c r="D160" i="18" s="1"/>
  <c r="A160" i="18"/>
  <c r="C160" i="18" s="1"/>
  <c r="N159" i="18"/>
  <c r="M159" i="18"/>
  <c r="L159" i="18"/>
  <c r="H159" i="18"/>
  <c r="F159" i="18"/>
  <c r="E159" i="18"/>
  <c r="C159" i="18"/>
  <c r="B159" i="18"/>
  <c r="D159" i="18" s="1"/>
  <c r="A159" i="18"/>
  <c r="N158" i="18"/>
  <c r="M158" i="18"/>
  <c r="L158" i="18"/>
  <c r="H158" i="18"/>
  <c r="F158" i="18"/>
  <c r="J158" i="18" s="1"/>
  <c r="K158" i="18" s="1"/>
  <c r="E158" i="18"/>
  <c r="B158" i="18"/>
  <c r="D158" i="18" s="1"/>
  <c r="A158" i="18"/>
  <c r="C158" i="18" s="1"/>
  <c r="N157" i="18"/>
  <c r="M157" i="18"/>
  <c r="L157" i="18"/>
  <c r="H157" i="18"/>
  <c r="F157" i="18"/>
  <c r="J157" i="18" s="1"/>
  <c r="K157" i="18" s="1"/>
  <c r="E157" i="18"/>
  <c r="I157" i="18" s="1"/>
  <c r="G157" i="18" s="1" a="1"/>
  <c r="G157" i="18" s="1"/>
  <c r="C157" i="18"/>
  <c r="B157" i="18"/>
  <c r="D157" i="18" s="1"/>
  <c r="A157" i="18"/>
  <c r="N156" i="18"/>
  <c r="M156" i="18"/>
  <c r="L156" i="18"/>
  <c r="H156" i="18"/>
  <c r="F156" i="18"/>
  <c r="E156" i="18"/>
  <c r="B156" i="18"/>
  <c r="D156" i="18" s="1"/>
  <c r="A156" i="18"/>
  <c r="C156" i="18" s="1"/>
  <c r="N155" i="18"/>
  <c r="M155" i="18"/>
  <c r="L155" i="18"/>
  <c r="H155" i="18"/>
  <c r="F155" i="18"/>
  <c r="J155" i="18" s="1"/>
  <c r="E155" i="18"/>
  <c r="C155" i="18"/>
  <c r="B155" i="18"/>
  <c r="D155" i="18" s="1"/>
  <c r="A155" i="18"/>
  <c r="N154" i="18"/>
  <c r="M154" i="18"/>
  <c r="L154" i="18"/>
  <c r="H154" i="18"/>
  <c r="F154" i="18"/>
  <c r="E154" i="18"/>
  <c r="B154" i="18"/>
  <c r="D154" i="18" s="1"/>
  <c r="A154" i="18"/>
  <c r="I154" i="18" s="1"/>
  <c r="N153" i="18"/>
  <c r="M153" i="18"/>
  <c r="L153" i="18"/>
  <c r="H153" i="18"/>
  <c r="F153" i="18"/>
  <c r="E153" i="18"/>
  <c r="C153" i="18"/>
  <c r="B153" i="18"/>
  <c r="D153" i="18" s="1"/>
  <c r="A153" i="18"/>
  <c r="N152" i="18"/>
  <c r="M152" i="18"/>
  <c r="L152" i="18"/>
  <c r="H152" i="18"/>
  <c r="F152" i="18"/>
  <c r="E152" i="18"/>
  <c r="B152" i="18"/>
  <c r="D152" i="18" s="1"/>
  <c r="A152" i="18"/>
  <c r="C152" i="18" s="1"/>
  <c r="N151" i="18"/>
  <c r="M151" i="18"/>
  <c r="L151" i="18"/>
  <c r="H151" i="18"/>
  <c r="F151" i="18"/>
  <c r="J151" i="18" s="1"/>
  <c r="E151" i="18"/>
  <c r="B151" i="18"/>
  <c r="D151" i="18" s="1"/>
  <c r="A151" i="18"/>
  <c r="C151" i="18" s="1"/>
  <c r="N150" i="18"/>
  <c r="M150" i="18"/>
  <c r="L150" i="18"/>
  <c r="H150" i="18"/>
  <c r="F150" i="18"/>
  <c r="E150" i="18"/>
  <c r="C150" i="18"/>
  <c r="B150" i="18"/>
  <c r="D150" i="18" s="1"/>
  <c r="A150" i="18"/>
  <c r="N149" i="18"/>
  <c r="M149" i="18"/>
  <c r="L149" i="18"/>
  <c r="H149" i="18"/>
  <c r="F149" i="18"/>
  <c r="J149" i="18" s="1"/>
  <c r="E149" i="18"/>
  <c r="B149" i="18"/>
  <c r="D149" i="18" s="1"/>
  <c r="A149" i="18"/>
  <c r="C149" i="18" s="1"/>
  <c r="N148" i="18"/>
  <c r="M148" i="18"/>
  <c r="L148" i="18"/>
  <c r="H148" i="18"/>
  <c r="F148" i="18"/>
  <c r="J148" i="18" s="1"/>
  <c r="E148" i="18"/>
  <c r="I148" i="18" s="1"/>
  <c r="G148" i="18" s="1" a="1"/>
  <c r="G148" i="18" s="1"/>
  <c r="C148" i="18"/>
  <c r="B148" i="18"/>
  <c r="D148" i="18" s="1"/>
  <c r="A148" i="18"/>
  <c r="N147" i="18"/>
  <c r="M147" i="18"/>
  <c r="L147" i="18"/>
  <c r="H147" i="18"/>
  <c r="F147" i="18"/>
  <c r="E147" i="18"/>
  <c r="B147" i="18"/>
  <c r="D147" i="18" s="1"/>
  <c r="A147" i="18"/>
  <c r="C147" i="18" s="1"/>
  <c r="N146" i="18"/>
  <c r="M146" i="18"/>
  <c r="L146" i="18"/>
  <c r="H146" i="18"/>
  <c r="F146" i="18"/>
  <c r="J146" i="18" s="1"/>
  <c r="K146" i="18" s="1"/>
  <c r="E146" i="18"/>
  <c r="C146" i="18"/>
  <c r="B146" i="18"/>
  <c r="D146" i="18" s="1"/>
  <c r="A146" i="18"/>
  <c r="N145" i="18"/>
  <c r="M145" i="18"/>
  <c r="L145" i="18"/>
  <c r="H145" i="18"/>
  <c r="F145" i="18"/>
  <c r="E145" i="18"/>
  <c r="B145" i="18"/>
  <c r="D145" i="18" s="1"/>
  <c r="A145" i="18"/>
  <c r="I145" i="18" s="1"/>
  <c r="N144" i="18"/>
  <c r="M144" i="18"/>
  <c r="L144" i="18"/>
  <c r="H144" i="18"/>
  <c r="F144" i="18"/>
  <c r="E144" i="18"/>
  <c r="C144" i="18"/>
  <c r="B144" i="18"/>
  <c r="D144" i="18" s="1"/>
  <c r="A144" i="18"/>
  <c r="N143" i="18"/>
  <c r="M143" i="18"/>
  <c r="L143" i="18"/>
  <c r="H143" i="18"/>
  <c r="F143" i="18"/>
  <c r="E143" i="18"/>
  <c r="B143" i="18"/>
  <c r="D143" i="18" s="1"/>
  <c r="A143" i="18"/>
  <c r="C143" i="18" s="1"/>
  <c r="N142" i="18"/>
  <c r="M142" i="18"/>
  <c r="L142" i="18"/>
  <c r="H142" i="18"/>
  <c r="F142" i="18"/>
  <c r="J142" i="18" s="1"/>
  <c r="E142" i="18"/>
  <c r="B142" i="18"/>
  <c r="D142" i="18" s="1"/>
  <c r="A142" i="18"/>
  <c r="C142" i="18" s="1"/>
  <c r="N141" i="18"/>
  <c r="M141" i="18"/>
  <c r="L141" i="18"/>
  <c r="H141" i="18"/>
  <c r="F141" i="18"/>
  <c r="E141" i="18"/>
  <c r="C141" i="18"/>
  <c r="B141" i="18"/>
  <c r="D141" i="18" s="1"/>
  <c r="A141" i="18"/>
  <c r="N140" i="18"/>
  <c r="M140" i="18"/>
  <c r="L140" i="18"/>
  <c r="H140" i="18"/>
  <c r="F140" i="18"/>
  <c r="J140" i="18" s="1"/>
  <c r="E140" i="18"/>
  <c r="B140" i="18"/>
  <c r="D140" i="18" s="1"/>
  <c r="A140" i="18"/>
  <c r="C140" i="18" s="1"/>
  <c r="N139" i="18"/>
  <c r="M139" i="18"/>
  <c r="L139" i="18"/>
  <c r="H139" i="18"/>
  <c r="F139" i="18"/>
  <c r="J139" i="18" s="1"/>
  <c r="E139" i="18"/>
  <c r="I139" i="18" s="1"/>
  <c r="G139" i="18" s="1" a="1"/>
  <c r="G139" i="18" s="1"/>
  <c r="C139" i="18"/>
  <c r="B139" i="18"/>
  <c r="D139" i="18" s="1"/>
  <c r="A139" i="18"/>
  <c r="N138" i="18"/>
  <c r="M138" i="18"/>
  <c r="L138" i="18"/>
  <c r="H138" i="18"/>
  <c r="F138" i="18"/>
  <c r="E138" i="18"/>
  <c r="B138" i="18"/>
  <c r="D138" i="18" s="1"/>
  <c r="A138" i="18"/>
  <c r="C138" i="18" s="1"/>
  <c r="N137" i="18"/>
  <c r="M137" i="18"/>
  <c r="L137" i="18"/>
  <c r="H137" i="18"/>
  <c r="F137" i="18"/>
  <c r="J137" i="18" s="1"/>
  <c r="K137" i="18" s="1"/>
  <c r="E137" i="18"/>
  <c r="C137" i="18"/>
  <c r="B137" i="18"/>
  <c r="D137" i="18" s="1"/>
  <c r="A137" i="18"/>
  <c r="N136" i="18"/>
  <c r="M136" i="18"/>
  <c r="L136" i="18"/>
  <c r="H136" i="18"/>
  <c r="F136" i="18"/>
  <c r="E136" i="18"/>
  <c r="B136" i="18"/>
  <c r="D136" i="18" s="1"/>
  <c r="A136" i="18"/>
  <c r="I136" i="18" s="1"/>
  <c r="N135" i="18"/>
  <c r="M135" i="18"/>
  <c r="L135" i="18"/>
  <c r="H135" i="18"/>
  <c r="F135" i="18"/>
  <c r="E135" i="18"/>
  <c r="C135" i="18"/>
  <c r="B135" i="18"/>
  <c r="D135" i="18" s="1"/>
  <c r="A135" i="18"/>
  <c r="N134" i="18"/>
  <c r="M134" i="18"/>
  <c r="L134" i="18"/>
  <c r="H134" i="18"/>
  <c r="F134" i="18"/>
  <c r="E134" i="18"/>
  <c r="B134" i="18"/>
  <c r="D134" i="18" s="1"/>
  <c r="A134" i="18"/>
  <c r="C134" i="18" s="1"/>
  <c r="N133" i="18"/>
  <c r="M133" i="18"/>
  <c r="L133" i="18"/>
  <c r="H133" i="18"/>
  <c r="F133" i="18"/>
  <c r="J133" i="18" s="1"/>
  <c r="E133" i="18"/>
  <c r="B133" i="18"/>
  <c r="D133" i="18" s="1"/>
  <c r="A133" i="18"/>
  <c r="C133" i="18" s="1"/>
  <c r="N132" i="18"/>
  <c r="M132" i="18"/>
  <c r="L132" i="18"/>
  <c r="H132" i="18"/>
  <c r="F132" i="18"/>
  <c r="E132" i="18"/>
  <c r="C132" i="18"/>
  <c r="B132" i="18"/>
  <c r="D132" i="18" s="1"/>
  <c r="A132" i="18"/>
  <c r="N131" i="18"/>
  <c r="M131" i="18"/>
  <c r="L131" i="18"/>
  <c r="H131" i="18"/>
  <c r="F131" i="18"/>
  <c r="J131" i="18" s="1"/>
  <c r="E131" i="18"/>
  <c r="B131" i="18"/>
  <c r="D131" i="18" s="1"/>
  <c r="A131" i="18"/>
  <c r="C131" i="18" s="1"/>
  <c r="N130" i="18"/>
  <c r="M130" i="18"/>
  <c r="L130" i="18"/>
  <c r="H130" i="18"/>
  <c r="F130" i="18"/>
  <c r="J130" i="18" s="1"/>
  <c r="E130" i="18"/>
  <c r="I130" i="18" s="1"/>
  <c r="G130" i="18" s="1" a="1"/>
  <c r="G130" i="18" s="1"/>
  <c r="C130" i="18"/>
  <c r="B130" i="18"/>
  <c r="D130" i="18" s="1"/>
  <c r="A130" i="18"/>
  <c r="N129" i="18"/>
  <c r="M129" i="18"/>
  <c r="L129" i="18"/>
  <c r="H129" i="18"/>
  <c r="F129" i="18"/>
  <c r="E129" i="18"/>
  <c r="B129" i="18"/>
  <c r="D129" i="18" s="1"/>
  <c r="A129" i="18"/>
  <c r="C129" i="18" s="1"/>
  <c r="N128" i="18"/>
  <c r="M128" i="18"/>
  <c r="L128" i="18"/>
  <c r="H128" i="18"/>
  <c r="F128" i="18"/>
  <c r="J128" i="18" s="1"/>
  <c r="E128" i="18"/>
  <c r="C128" i="18"/>
  <c r="B128" i="18"/>
  <c r="D128" i="18" s="1"/>
  <c r="A128" i="18"/>
  <c r="N127" i="18"/>
  <c r="M127" i="18"/>
  <c r="L127" i="18"/>
  <c r="H127" i="18"/>
  <c r="F127" i="18"/>
  <c r="E127" i="18"/>
  <c r="B127" i="18"/>
  <c r="D127" i="18" s="1"/>
  <c r="A127" i="18"/>
  <c r="I127" i="18" s="1"/>
  <c r="N126" i="18"/>
  <c r="M126" i="18"/>
  <c r="L126" i="18"/>
  <c r="H126" i="18"/>
  <c r="F126" i="18"/>
  <c r="E126" i="18"/>
  <c r="C126" i="18"/>
  <c r="B126" i="18"/>
  <c r="D126" i="18" s="1"/>
  <c r="A126" i="18"/>
  <c r="N125" i="18"/>
  <c r="M125" i="18"/>
  <c r="L125" i="18"/>
  <c r="H125" i="18"/>
  <c r="F125" i="18"/>
  <c r="E125" i="18"/>
  <c r="B125" i="18"/>
  <c r="D125" i="18" s="1"/>
  <c r="A125" i="18"/>
  <c r="C125" i="18" s="1"/>
  <c r="N124" i="18"/>
  <c r="M124" i="18"/>
  <c r="L124" i="18"/>
  <c r="H124" i="18"/>
  <c r="F124" i="18"/>
  <c r="J124" i="18" s="1"/>
  <c r="E124" i="18"/>
  <c r="B124" i="18"/>
  <c r="D124" i="18" s="1"/>
  <c r="A124" i="18"/>
  <c r="C124" i="18" s="1"/>
  <c r="N123" i="18"/>
  <c r="M123" i="18"/>
  <c r="L123" i="18"/>
  <c r="H123" i="18"/>
  <c r="F123" i="18"/>
  <c r="E123" i="18"/>
  <c r="C123" i="18"/>
  <c r="B123" i="18"/>
  <c r="D123" i="18" s="1"/>
  <c r="A123" i="18"/>
  <c r="N122" i="18"/>
  <c r="M122" i="18"/>
  <c r="L122" i="18"/>
  <c r="H122" i="18"/>
  <c r="F122" i="18"/>
  <c r="J122" i="18" s="1"/>
  <c r="E122" i="18"/>
  <c r="B122" i="18"/>
  <c r="D122" i="18" s="1"/>
  <c r="A122" i="18"/>
  <c r="C122" i="18" s="1"/>
  <c r="N121" i="18"/>
  <c r="M121" i="18"/>
  <c r="L121" i="18"/>
  <c r="H121" i="18"/>
  <c r="F121" i="18"/>
  <c r="J121" i="18" s="1"/>
  <c r="E121" i="18"/>
  <c r="I121" i="18" s="1"/>
  <c r="G121" i="18" s="1" a="1"/>
  <c r="G121" i="18" s="1"/>
  <c r="C121" i="18"/>
  <c r="B121" i="18"/>
  <c r="D121" i="18" s="1"/>
  <c r="A121" i="18"/>
  <c r="N120" i="18"/>
  <c r="M120" i="18"/>
  <c r="L120" i="18"/>
  <c r="H120" i="18"/>
  <c r="F120" i="18"/>
  <c r="E120" i="18"/>
  <c r="B120" i="18"/>
  <c r="D120" i="18" s="1"/>
  <c r="A120" i="18"/>
  <c r="C120" i="18" s="1"/>
  <c r="N119" i="18"/>
  <c r="M119" i="18"/>
  <c r="L119" i="18"/>
  <c r="H119" i="18"/>
  <c r="F119" i="18"/>
  <c r="J119" i="18" s="1"/>
  <c r="E119" i="18"/>
  <c r="C119" i="18"/>
  <c r="B119" i="18"/>
  <c r="D119" i="18" s="1"/>
  <c r="A119" i="18"/>
  <c r="N118" i="18"/>
  <c r="M118" i="18"/>
  <c r="L118" i="18"/>
  <c r="I118" i="18"/>
  <c r="H118" i="18"/>
  <c r="F118" i="18"/>
  <c r="E118" i="18"/>
  <c r="C118" i="18"/>
  <c r="B118" i="18"/>
  <c r="D118" i="18" s="1"/>
  <c r="A118" i="18"/>
  <c r="N117" i="18"/>
  <c r="M117" i="18"/>
  <c r="L117" i="18"/>
  <c r="H117" i="18"/>
  <c r="F117" i="18"/>
  <c r="E117" i="18"/>
  <c r="B117" i="18"/>
  <c r="D117" i="18" s="1"/>
  <c r="A117" i="18"/>
  <c r="I117" i="18" s="1"/>
  <c r="N116" i="18"/>
  <c r="M116" i="18"/>
  <c r="L116" i="18"/>
  <c r="H116" i="18"/>
  <c r="F116" i="18"/>
  <c r="E116" i="18"/>
  <c r="I116" i="18" s="1"/>
  <c r="C116" i="18"/>
  <c r="B116" i="18"/>
  <c r="D116" i="18" s="1"/>
  <c r="A116" i="18"/>
  <c r="N115" i="18"/>
  <c r="M115" i="18"/>
  <c r="L115" i="18"/>
  <c r="H115" i="18"/>
  <c r="F115" i="18"/>
  <c r="E115" i="18"/>
  <c r="I115" i="18" s="1"/>
  <c r="C115" i="18"/>
  <c r="B115" i="18"/>
  <c r="D115" i="18" s="1"/>
  <c r="A115" i="18"/>
  <c r="N114" i="18"/>
  <c r="M114" i="18"/>
  <c r="L114" i="18"/>
  <c r="J114" i="18"/>
  <c r="I114" i="18"/>
  <c r="G114" i="18" s="1" a="1"/>
  <c r="G114" i="18" s="1"/>
  <c r="H114" i="18"/>
  <c r="F114" i="18"/>
  <c r="E114" i="18"/>
  <c r="B114" i="18"/>
  <c r="D114" i="18" s="1"/>
  <c r="A114" i="18"/>
  <c r="C114" i="18" s="1"/>
  <c r="N113" i="18"/>
  <c r="M113" i="18"/>
  <c r="L113" i="18"/>
  <c r="H113" i="18"/>
  <c r="F113" i="18"/>
  <c r="E113" i="18"/>
  <c r="C113" i="18"/>
  <c r="B113" i="18"/>
  <c r="D113" i="18" s="1"/>
  <c r="A113" i="18"/>
  <c r="N112" i="18"/>
  <c r="M112" i="18"/>
  <c r="L112" i="18"/>
  <c r="H112" i="18"/>
  <c r="F112" i="18"/>
  <c r="E112" i="18"/>
  <c r="C112" i="18"/>
  <c r="B112" i="18"/>
  <c r="D112" i="18" s="1"/>
  <c r="A112" i="18"/>
  <c r="N111" i="18"/>
  <c r="M111" i="18"/>
  <c r="L111" i="18"/>
  <c r="H111" i="18"/>
  <c r="F111" i="18"/>
  <c r="E111" i="18"/>
  <c r="B111" i="18"/>
  <c r="D111" i="18" s="1"/>
  <c r="A111" i="18"/>
  <c r="C111" i="18" s="1"/>
  <c r="N110" i="18"/>
  <c r="M110" i="18"/>
  <c r="L110" i="18"/>
  <c r="H110" i="18"/>
  <c r="F110" i="18"/>
  <c r="J110" i="18" s="1"/>
  <c r="E110" i="18"/>
  <c r="I110" i="18" s="1"/>
  <c r="G110" i="18" s="1" a="1"/>
  <c r="G110" i="18" s="1"/>
  <c r="B110" i="18"/>
  <c r="D110" i="18" s="1"/>
  <c r="A110" i="18"/>
  <c r="C110" i="18" s="1"/>
  <c r="N109" i="18"/>
  <c r="M109" i="18"/>
  <c r="L109" i="18"/>
  <c r="H109" i="18"/>
  <c r="F109" i="18"/>
  <c r="I109" i="18" s="1"/>
  <c r="E109" i="18"/>
  <c r="B109" i="18"/>
  <c r="D109" i="18" s="1"/>
  <c r="A109" i="18"/>
  <c r="C109" i="18" s="1"/>
  <c r="N108" i="18"/>
  <c r="M108" i="18"/>
  <c r="L108" i="18"/>
  <c r="H108" i="18"/>
  <c r="F108" i="18"/>
  <c r="E108" i="18"/>
  <c r="C108" i="18"/>
  <c r="B108" i="18"/>
  <c r="D108" i="18" s="1"/>
  <c r="A108" i="18"/>
  <c r="N107" i="18"/>
  <c r="M107" i="18"/>
  <c r="L107" i="18"/>
  <c r="H107" i="18"/>
  <c r="F107" i="18"/>
  <c r="E107" i="18"/>
  <c r="B107" i="18"/>
  <c r="D107" i="18" s="1"/>
  <c r="A107" i="18"/>
  <c r="C107" i="18" s="1"/>
  <c r="N106" i="18"/>
  <c r="M106" i="18"/>
  <c r="L106" i="18"/>
  <c r="H106" i="18"/>
  <c r="F106" i="18"/>
  <c r="J106" i="18" s="1"/>
  <c r="E106" i="18"/>
  <c r="D106" i="18"/>
  <c r="C106" i="18"/>
  <c r="B106" i="18"/>
  <c r="A106" i="18"/>
  <c r="N105" i="18"/>
  <c r="M105" i="18"/>
  <c r="L105" i="18"/>
  <c r="H105" i="18"/>
  <c r="F105" i="18"/>
  <c r="J105" i="18" s="1"/>
  <c r="E105" i="18"/>
  <c r="I105" i="18" s="1"/>
  <c r="D105" i="18"/>
  <c r="C105" i="18"/>
  <c r="B105" i="18"/>
  <c r="A105" i="18"/>
  <c r="M104" i="18"/>
  <c r="L104" i="18"/>
  <c r="H104" i="18"/>
  <c r="F104" i="18"/>
  <c r="E104" i="18"/>
  <c r="B104" i="18"/>
  <c r="D104" i="18" s="1"/>
  <c r="A104" i="18"/>
  <c r="C104" i="18" s="1"/>
  <c r="M103" i="18"/>
  <c r="L103" i="18"/>
  <c r="H103" i="18"/>
  <c r="F103" i="18"/>
  <c r="E103" i="18"/>
  <c r="I103" i="18" s="1"/>
  <c r="B103" i="18"/>
  <c r="D103" i="18" s="1"/>
  <c r="A103" i="18"/>
  <c r="C103" i="18" s="1"/>
  <c r="M102" i="18"/>
  <c r="L102" i="18"/>
  <c r="H102" i="18"/>
  <c r="F102" i="18"/>
  <c r="E102" i="18"/>
  <c r="I102" i="18" s="1"/>
  <c r="D102" i="18"/>
  <c r="B102" i="18"/>
  <c r="A102" i="18"/>
  <c r="C102" i="18" s="1"/>
  <c r="M101" i="18"/>
  <c r="L101" i="18"/>
  <c r="H101" i="18"/>
  <c r="F101" i="18"/>
  <c r="E101" i="18"/>
  <c r="J101" i="18" s="1"/>
  <c r="D101" i="18"/>
  <c r="C101" i="18"/>
  <c r="B101" i="18"/>
  <c r="A101" i="18"/>
  <c r="M100" i="18"/>
  <c r="L100" i="18"/>
  <c r="H100" i="18"/>
  <c r="F100" i="18"/>
  <c r="E100" i="18"/>
  <c r="B100" i="18"/>
  <c r="D100" i="18" s="1"/>
  <c r="A100" i="18"/>
  <c r="C100" i="18" s="1"/>
  <c r="M99" i="18"/>
  <c r="L99" i="18"/>
  <c r="H99" i="18"/>
  <c r="F99" i="18"/>
  <c r="J99" i="18" s="1"/>
  <c r="E99" i="18"/>
  <c r="I99" i="18" s="1"/>
  <c r="G99" i="18" s="1" a="1"/>
  <c r="G99" i="18" s="1"/>
  <c r="C99" i="18"/>
  <c r="B99" i="18"/>
  <c r="D99" i="18" s="1"/>
  <c r="A99" i="18"/>
  <c r="M98" i="18"/>
  <c r="L98" i="18"/>
  <c r="H98" i="18"/>
  <c r="F98" i="18"/>
  <c r="J98" i="18" s="1"/>
  <c r="E98" i="18"/>
  <c r="B98" i="18"/>
  <c r="D98" i="18" s="1"/>
  <c r="A98" i="18"/>
  <c r="C98" i="18" s="1"/>
  <c r="M97" i="18"/>
  <c r="L97" i="18"/>
  <c r="H97" i="18"/>
  <c r="F97" i="18"/>
  <c r="J97" i="18" s="1"/>
  <c r="E97" i="18"/>
  <c r="C97" i="18"/>
  <c r="B97" i="18"/>
  <c r="D97" i="18" s="1"/>
  <c r="A97" i="18"/>
  <c r="M96" i="18"/>
  <c r="L96" i="18"/>
  <c r="H96" i="18"/>
  <c r="F96" i="18"/>
  <c r="E96" i="18"/>
  <c r="B96" i="18"/>
  <c r="D96" i="18" s="1"/>
  <c r="A96" i="18"/>
  <c r="I96" i="18" s="1"/>
  <c r="M95" i="18"/>
  <c r="L95" i="18"/>
  <c r="H95" i="18"/>
  <c r="F95" i="18"/>
  <c r="E95" i="18"/>
  <c r="C95" i="18"/>
  <c r="B95" i="18"/>
  <c r="D95" i="18" s="1"/>
  <c r="A95" i="18"/>
  <c r="M94" i="18"/>
  <c r="L94" i="18"/>
  <c r="H94" i="18"/>
  <c r="F94" i="18"/>
  <c r="J94" i="18" s="1"/>
  <c r="E94" i="18"/>
  <c r="B94" i="18"/>
  <c r="D94" i="18" s="1"/>
  <c r="A94" i="18"/>
  <c r="C94" i="18" s="1"/>
  <c r="M93" i="18"/>
  <c r="L93" i="18"/>
  <c r="H93" i="18"/>
  <c r="F93" i="18"/>
  <c r="E93" i="18"/>
  <c r="I93" i="18" s="1"/>
  <c r="C93" i="18"/>
  <c r="B93" i="18"/>
  <c r="D93" i="18" s="1"/>
  <c r="A93" i="18"/>
  <c r="M92" i="18"/>
  <c r="L92" i="18"/>
  <c r="H92" i="18"/>
  <c r="F92" i="18"/>
  <c r="I92" i="18" s="1"/>
  <c r="E92" i="18"/>
  <c r="B92" i="18"/>
  <c r="D92" i="18" s="1"/>
  <c r="A92" i="18"/>
  <c r="C92" i="18" s="1"/>
  <c r="M91" i="18"/>
  <c r="L91" i="18"/>
  <c r="H91" i="18"/>
  <c r="F91" i="18"/>
  <c r="J91" i="18" s="1"/>
  <c r="E91" i="18"/>
  <c r="I91" i="18" s="1"/>
  <c r="B91" i="18"/>
  <c r="D91" i="18" s="1"/>
  <c r="A91" i="18"/>
  <c r="C91" i="18" s="1"/>
  <c r="M90" i="18"/>
  <c r="L90" i="18"/>
  <c r="H90" i="18"/>
  <c r="F90" i="18"/>
  <c r="J90" i="18" s="1"/>
  <c r="E90" i="18"/>
  <c r="D90" i="18"/>
  <c r="B90" i="18"/>
  <c r="A90" i="18"/>
  <c r="C90" i="18" s="1"/>
  <c r="M89" i="18"/>
  <c r="L89" i="18"/>
  <c r="H89" i="18"/>
  <c r="F89" i="18"/>
  <c r="E89" i="18"/>
  <c r="I89" i="18" s="1"/>
  <c r="D89" i="18"/>
  <c r="C89" i="18"/>
  <c r="B89" i="18"/>
  <c r="A89" i="18"/>
  <c r="M88" i="18"/>
  <c r="L88" i="18"/>
  <c r="H88" i="18"/>
  <c r="F88" i="18"/>
  <c r="J88" i="18" s="1"/>
  <c r="E88" i="18"/>
  <c r="B88" i="18"/>
  <c r="D88" i="18" s="1"/>
  <c r="A88" i="18"/>
  <c r="C88" i="18" s="1"/>
  <c r="M87" i="18"/>
  <c r="L87" i="18"/>
  <c r="J87" i="18"/>
  <c r="H87" i="18"/>
  <c r="F87" i="18"/>
  <c r="E87" i="18"/>
  <c r="D87" i="18"/>
  <c r="B87" i="18"/>
  <c r="A87" i="18"/>
  <c r="M86" i="18"/>
  <c r="L86" i="18"/>
  <c r="H86" i="18"/>
  <c r="F86" i="18"/>
  <c r="J86" i="18" s="1"/>
  <c r="E86" i="18"/>
  <c r="D86" i="18"/>
  <c r="C86" i="18"/>
  <c r="B86" i="18"/>
  <c r="A86" i="18"/>
  <c r="M85" i="18"/>
  <c r="L85" i="18"/>
  <c r="H85" i="18"/>
  <c r="F85" i="18"/>
  <c r="E85" i="18"/>
  <c r="B85" i="18"/>
  <c r="D85" i="18" s="1"/>
  <c r="A85" i="18"/>
  <c r="C85" i="18" s="1"/>
  <c r="M84" i="18"/>
  <c r="L84" i="18"/>
  <c r="H84" i="18"/>
  <c r="F84" i="18"/>
  <c r="E84" i="18"/>
  <c r="B84" i="18"/>
  <c r="D84" i="18" s="1"/>
  <c r="A84" i="18"/>
  <c r="C84" i="18" s="1"/>
  <c r="M83" i="18"/>
  <c r="L83" i="18"/>
  <c r="H83" i="18"/>
  <c r="F83" i="18"/>
  <c r="E83" i="18"/>
  <c r="D83" i="18"/>
  <c r="B83" i="18"/>
  <c r="A83" i="18"/>
  <c r="C83" i="18" s="1"/>
  <c r="M82" i="18"/>
  <c r="L82" i="18"/>
  <c r="H82" i="18"/>
  <c r="F82" i="18"/>
  <c r="E82" i="18"/>
  <c r="B82" i="18"/>
  <c r="D82" i="18" s="1"/>
  <c r="A82" i="18"/>
  <c r="C82" i="18" s="1"/>
  <c r="M81" i="18"/>
  <c r="L81" i="18"/>
  <c r="H81" i="18"/>
  <c r="F81" i="18"/>
  <c r="E81" i="18"/>
  <c r="B81" i="18"/>
  <c r="D81" i="18" s="1"/>
  <c r="A81" i="18"/>
  <c r="C81" i="18" s="1"/>
  <c r="M80" i="18"/>
  <c r="L80" i="18"/>
  <c r="H80" i="18"/>
  <c r="F80" i="18"/>
  <c r="E80" i="18"/>
  <c r="C80" i="18"/>
  <c r="B80" i="18"/>
  <c r="D80" i="18" s="1"/>
  <c r="A80" i="18"/>
  <c r="M79" i="18"/>
  <c r="L79" i="18"/>
  <c r="J79" i="18"/>
  <c r="H79" i="18"/>
  <c r="F79" i="18"/>
  <c r="E79" i="18"/>
  <c r="B79" i="18"/>
  <c r="D79" i="18" s="1"/>
  <c r="A79" i="18"/>
  <c r="I79" i="18" s="1"/>
  <c r="M78" i="18"/>
  <c r="L78" i="18"/>
  <c r="H78" i="18"/>
  <c r="F78" i="18"/>
  <c r="E78" i="18"/>
  <c r="B78" i="18"/>
  <c r="A78" i="18"/>
  <c r="C78" i="18" s="1"/>
  <c r="M77" i="18"/>
  <c r="L77" i="18"/>
  <c r="H77" i="18"/>
  <c r="F77" i="18"/>
  <c r="E77" i="18"/>
  <c r="I77" i="18" s="1"/>
  <c r="C77" i="18"/>
  <c r="B77" i="18"/>
  <c r="D77" i="18" s="1"/>
  <c r="A77" i="18"/>
  <c r="M76" i="18"/>
  <c r="L76" i="18"/>
  <c r="H76" i="18"/>
  <c r="F76" i="18"/>
  <c r="E76" i="18"/>
  <c r="B76" i="18"/>
  <c r="D76" i="18" s="1"/>
  <c r="A76" i="18"/>
  <c r="C76" i="18" s="1"/>
  <c r="M75" i="18"/>
  <c r="L75" i="18"/>
  <c r="H75" i="18"/>
  <c r="F75" i="18"/>
  <c r="E75" i="18"/>
  <c r="B75" i="18"/>
  <c r="D75" i="18" s="1"/>
  <c r="A75" i="18"/>
  <c r="C75" i="18" s="1"/>
  <c r="M74" i="18"/>
  <c r="L74" i="18"/>
  <c r="H74" i="18"/>
  <c r="F74" i="18"/>
  <c r="E74" i="18"/>
  <c r="B74" i="18"/>
  <c r="D74" i="18" s="1"/>
  <c r="A74" i="18"/>
  <c r="C74" i="18" s="1"/>
  <c r="M73" i="18"/>
  <c r="L73" i="18"/>
  <c r="H73" i="18"/>
  <c r="F73" i="18"/>
  <c r="E73" i="18"/>
  <c r="I73" i="18" s="1"/>
  <c r="C73" i="18"/>
  <c r="B73" i="18"/>
  <c r="D73" i="18" s="1"/>
  <c r="A73" i="18"/>
  <c r="M72" i="18"/>
  <c r="L72" i="18"/>
  <c r="J72" i="18"/>
  <c r="H72" i="18"/>
  <c r="F72" i="18"/>
  <c r="E72" i="18"/>
  <c r="B72" i="18"/>
  <c r="D72" i="18" s="1"/>
  <c r="A72" i="18"/>
  <c r="C72" i="18" s="1"/>
  <c r="M71" i="18"/>
  <c r="L71" i="18"/>
  <c r="H71" i="18"/>
  <c r="F71" i="18"/>
  <c r="E71" i="18"/>
  <c r="C71" i="18"/>
  <c r="B71" i="18"/>
  <c r="D71" i="18" s="1"/>
  <c r="A71" i="18"/>
  <c r="M70" i="18"/>
  <c r="L70" i="18"/>
  <c r="H70" i="18"/>
  <c r="F70" i="18"/>
  <c r="J70" i="18" s="1"/>
  <c r="E70" i="18"/>
  <c r="B70" i="18"/>
  <c r="D70" i="18" s="1"/>
  <c r="A70" i="18"/>
  <c r="C70" i="18" s="1"/>
  <c r="M69" i="18"/>
  <c r="L69" i="18"/>
  <c r="H69" i="18"/>
  <c r="F69" i="18"/>
  <c r="J69" i="18" s="1"/>
  <c r="E69" i="18"/>
  <c r="I69" i="18" s="1"/>
  <c r="G69" i="18" s="1" a="1"/>
  <c r="G69" i="18" s="1"/>
  <c r="B69" i="18"/>
  <c r="D69" i="18" s="1"/>
  <c r="A69" i="18"/>
  <c r="C69" i="18" s="1"/>
  <c r="M68" i="18"/>
  <c r="L68" i="18"/>
  <c r="H68" i="18"/>
  <c r="F68" i="18"/>
  <c r="J68" i="18" s="1"/>
  <c r="E68" i="18"/>
  <c r="I68" i="18" s="1"/>
  <c r="C68" i="18"/>
  <c r="B68" i="18"/>
  <c r="D68" i="18" s="1"/>
  <c r="A68" i="18"/>
  <c r="M67" i="18"/>
  <c r="L67" i="18"/>
  <c r="H67" i="18"/>
  <c r="F67" i="18"/>
  <c r="J67" i="18" s="1"/>
  <c r="E67" i="18"/>
  <c r="B67" i="18"/>
  <c r="D67" i="18" s="1"/>
  <c r="A67" i="18"/>
  <c r="C67" i="18" s="1"/>
  <c r="M66" i="18"/>
  <c r="L66" i="18"/>
  <c r="H66" i="18"/>
  <c r="F66" i="18"/>
  <c r="E66" i="18"/>
  <c r="B66" i="18"/>
  <c r="J66" i="18" s="1"/>
  <c r="A66" i="18"/>
  <c r="C66" i="18" s="1"/>
  <c r="M65" i="18"/>
  <c r="L65" i="18"/>
  <c r="H65" i="18"/>
  <c r="F65" i="18"/>
  <c r="E65" i="18"/>
  <c r="J65" i="18" s="1"/>
  <c r="D65" i="18"/>
  <c r="C65" i="18"/>
  <c r="B65" i="18"/>
  <c r="A65" i="18"/>
  <c r="M64" i="18"/>
  <c r="L64" i="18"/>
  <c r="H64" i="18"/>
  <c r="F64" i="18"/>
  <c r="E64" i="18"/>
  <c r="B64" i="18"/>
  <c r="D64" i="18" s="1"/>
  <c r="A64" i="18"/>
  <c r="C64" i="18" s="1"/>
  <c r="M63" i="18"/>
  <c r="L63" i="18"/>
  <c r="H63" i="18"/>
  <c r="F63" i="18"/>
  <c r="E63" i="18"/>
  <c r="B63" i="18"/>
  <c r="D63" i="18" s="1"/>
  <c r="A63" i="18"/>
  <c r="I63" i="18" s="1"/>
  <c r="M62" i="18"/>
  <c r="L62" i="18"/>
  <c r="H62" i="18"/>
  <c r="F62" i="18"/>
  <c r="E62" i="18"/>
  <c r="D62" i="18"/>
  <c r="C62" i="18"/>
  <c r="B62" i="18"/>
  <c r="A62" i="18"/>
  <c r="M61" i="18"/>
  <c r="L61" i="18"/>
  <c r="J61" i="18"/>
  <c r="H61" i="18"/>
  <c r="F61" i="18"/>
  <c r="E61" i="18"/>
  <c r="I61" i="18" s="1"/>
  <c r="G61" i="18" s="1" a="1"/>
  <c r="G61" i="18" s="1"/>
  <c r="C61" i="18"/>
  <c r="B61" i="18"/>
  <c r="D61" i="18" s="1"/>
  <c r="A61" i="18"/>
  <c r="M60" i="18"/>
  <c r="L60" i="18"/>
  <c r="J60" i="18"/>
  <c r="H60" i="18"/>
  <c r="F60" i="18"/>
  <c r="E60" i="18"/>
  <c r="B60" i="18"/>
  <c r="D60" i="18" s="1"/>
  <c r="A60" i="18"/>
  <c r="C60" i="18" s="1"/>
  <c r="M59" i="18"/>
  <c r="L59" i="18"/>
  <c r="H59" i="18"/>
  <c r="F59" i="18"/>
  <c r="E59" i="18"/>
  <c r="I59" i="18" s="1"/>
  <c r="C59" i="18"/>
  <c r="B59" i="18"/>
  <c r="D59" i="18" s="1"/>
  <c r="A59" i="18"/>
  <c r="M58" i="18"/>
  <c r="L58" i="18"/>
  <c r="H58" i="18"/>
  <c r="F58" i="18"/>
  <c r="E58" i="18"/>
  <c r="B58" i="18"/>
  <c r="D58" i="18" s="1"/>
  <c r="A58" i="18"/>
  <c r="C58" i="18" s="1"/>
  <c r="M57" i="18"/>
  <c r="L57" i="18"/>
  <c r="H57" i="18"/>
  <c r="F57" i="18"/>
  <c r="E57" i="18"/>
  <c r="B57" i="18"/>
  <c r="D57" i="18" s="1"/>
  <c r="A57" i="18"/>
  <c r="C57" i="18" s="1"/>
  <c r="M56" i="18"/>
  <c r="L56" i="18"/>
  <c r="H56" i="18"/>
  <c r="F56" i="18"/>
  <c r="J56" i="18" s="1"/>
  <c r="E56" i="18"/>
  <c r="I56" i="18" s="1"/>
  <c r="K56" i="18" s="1"/>
  <c r="C56" i="18"/>
  <c r="B56" i="18"/>
  <c r="D56" i="18" s="1"/>
  <c r="A56" i="18"/>
  <c r="M55" i="18"/>
  <c r="L55" i="18"/>
  <c r="H55" i="18"/>
  <c r="F55" i="18"/>
  <c r="E55" i="18"/>
  <c r="B55" i="18"/>
  <c r="D55" i="18" s="1"/>
  <c r="A55" i="18"/>
  <c r="C55" i="18" s="1"/>
  <c r="M54" i="18"/>
  <c r="L54" i="18"/>
  <c r="H54" i="18"/>
  <c r="F54" i="18"/>
  <c r="E54" i="18"/>
  <c r="J54" i="18" s="1"/>
  <c r="B54" i="18"/>
  <c r="D54" i="18" s="1"/>
  <c r="A54" i="18"/>
  <c r="C54" i="18" s="1"/>
  <c r="M53" i="18"/>
  <c r="L53" i="18"/>
  <c r="H53" i="18"/>
  <c r="F53" i="18"/>
  <c r="J53" i="18" s="1"/>
  <c r="E53" i="18"/>
  <c r="B53" i="18"/>
  <c r="D53" i="18" s="1"/>
  <c r="A53" i="18"/>
  <c r="C53" i="18" s="1"/>
  <c r="M52" i="18"/>
  <c r="L52" i="18"/>
  <c r="H52" i="18"/>
  <c r="F52" i="18"/>
  <c r="E52" i="18"/>
  <c r="B52" i="18"/>
  <c r="D52" i="18" s="1"/>
  <c r="A52" i="18"/>
  <c r="C52" i="18" s="1"/>
  <c r="M51" i="18"/>
  <c r="L51" i="18"/>
  <c r="H51" i="18"/>
  <c r="F51" i="18"/>
  <c r="E51" i="18"/>
  <c r="B51" i="18"/>
  <c r="D51" i="18" s="1"/>
  <c r="A51" i="18"/>
  <c r="C51" i="18" s="1"/>
  <c r="M50" i="18"/>
  <c r="L50" i="18"/>
  <c r="H50" i="18"/>
  <c r="F50" i="18"/>
  <c r="J50" i="18" s="1"/>
  <c r="E50" i="18"/>
  <c r="D50" i="18"/>
  <c r="B50" i="18"/>
  <c r="A50" i="18"/>
  <c r="C50" i="18" s="1"/>
  <c r="M49" i="18"/>
  <c r="L49" i="18"/>
  <c r="H49" i="18"/>
  <c r="F49" i="18"/>
  <c r="E49" i="18"/>
  <c r="J49" i="18" s="1"/>
  <c r="B49" i="18"/>
  <c r="D49" i="18" s="1"/>
  <c r="A49" i="18"/>
  <c r="M48" i="18"/>
  <c r="L48" i="18"/>
  <c r="H48" i="18"/>
  <c r="F48" i="18"/>
  <c r="J48" i="18" s="1"/>
  <c r="E48" i="18"/>
  <c r="D48" i="18"/>
  <c r="B48" i="18"/>
  <c r="A48" i="18"/>
  <c r="C48" i="18" s="1"/>
  <c r="M47" i="18"/>
  <c r="L47" i="18"/>
  <c r="H47" i="18"/>
  <c r="F47" i="18"/>
  <c r="E47" i="18"/>
  <c r="D47" i="18"/>
  <c r="B47" i="18"/>
  <c r="A47" i="18"/>
  <c r="C47" i="18" s="1"/>
  <c r="M46" i="18"/>
  <c r="L46" i="18"/>
  <c r="H46" i="18"/>
  <c r="F46" i="18"/>
  <c r="E46" i="18"/>
  <c r="I46" i="18" s="1"/>
  <c r="D46" i="18"/>
  <c r="B46" i="18"/>
  <c r="A46" i="18"/>
  <c r="C46" i="18" s="1"/>
  <c r="M45" i="18"/>
  <c r="L45" i="18"/>
  <c r="J45" i="18"/>
  <c r="H45" i="18"/>
  <c r="F45" i="18"/>
  <c r="E45" i="18"/>
  <c r="D45" i="18"/>
  <c r="B45" i="18"/>
  <c r="A45" i="18"/>
  <c r="M44" i="18"/>
  <c r="L44" i="18"/>
  <c r="H44" i="18"/>
  <c r="F44" i="18"/>
  <c r="E44" i="18"/>
  <c r="I44" i="18" s="1"/>
  <c r="B44" i="18"/>
  <c r="D44" i="18" s="1"/>
  <c r="A44" i="18"/>
  <c r="C44" i="18" s="1"/>
  <c r="M43" i="18"/>
  <c r="L43" i="18"/>
  <c r="H43" i="18"/>
  <c r="F43" i="18"/>
  <c r="E43" i="18"/>
  <c r="B43" i="18"/>
  <c r="D43" i="18" s="1"/>
  <c r="A43" i="18"/>
  <c r="C43" i="18" s="1"/>
  <c r="M42" i="18"/>
  <c r="L42" i="18"/>
  <c r="H42" i="18"/>
  <c r="F42" i="18"/>
  <c r="J42" i="18" s="1"/>
  <c r="E42" i="18"/>
  <c r="I42" i="18" s="1"/>
  <c r="D42" i="18"/>
  <c r="B42" i="18"/>
  <c r="A42" i="18"/>
  <c r="C42" i="18" s="1"/>
  <c r="M41" i="18"/>
  <c r="L41" i="18"/>
  <c r="H41" i="18"/>
  <c r="F41" i="18"/>
  <c r="E41" i="18"/>
  <c r="B41" i="18"/>
  <c r="J41" i="18" s="1"/>
  <c r="A41" i="18"/>
  <c r="M40" i="18"/>
  <c r="L40" i="18"/>
  <c r="H40" i="18"/>
  <c r="F40" i="18"/>
  <c r="J40" i="18" s="1"/>
  <c r="E40" i="18"/>
  <c r="I40" i="18" s="1"/>
  <c r="D40" i="18"/>
  <c r="B40" i="18"/>
  <c r="A40" i="18"/>
  <c r="C40" i="18" s="1"/>
  <c r="M39" i="18"/>
  <c r="L39" i="18"/>
  <c r="H39" i="18"/>
  <c r="F39" i="18"/>
  <c r="E39" i="18"/>
  <c r="D39" i="18"/>
  <c r="B39" i="18"/>
  <c r="A39" i="18"/>
  <c r="C39" i="18" s="1"/>
  <c r="M38" i="18"/>
  <c r="L38" i="18"/>
  <c r="H38" i="18"/>
  <c r="F38" i="18"/>
  <c r="E38" i="18"/>
  <c r="I38" i="18" s="1"/>
  <c r="B38" i="18"/>
  <c r="D38" i="18" s="1"/>
  <c r="A38" i="18"/>
  <c r="C38" i="18" s="1"/>
  <c r="M37" i="18"/>
  <c r="L37" i="18"/>
  <c r="H37" i="18"/>
  <c r="F37" i="18"/>
  <c r="J37" i="18" s="1"/>
  <c r="E37" i="18"/>
  <c r="D37" i="18"/>
  <c r="B37" i="18"/>
  <c r="A37" i="18"/>
  <c r="M36" i="18"/>
  <c r="L36" i="18"/>
  <c r="H36" i="18"/>
  <c r="F36" i="18"/>
  <c r="E36" i="18"/>
  <c r="I36" i="18" s="1"/>
  <c r="B36" i="18"/>
  <c r="D36" i="18" s="1"/>
  <c r="A36" i="18"/>
  <c r="C36" i="18" s="1"/>
  <c r="M35" i="18"/>
  <c r="L35" i="18"/>
  <c r="H35" i="18"/>
  <c r="F35" i="18"/>
  <c r="E35" i="18"/>
  <c r="J35" i="18" s="1"/>
  <c r="D35" i="18"/>
  <c r="B35" i="18"/>
  <c r="A35" i="18"/>
  <c r="C35" i="18" s="1"/>
  <c r="M34" i="18"/>
  <c r="L34" i="18"/>
  <c r="H34" i="18"/>
  <c r="F34" i="18"/>
  <c r="E34" i="18"/>
  <c r="D34" i="18"/>
  <c r="B34" i="18"/>
  <c r="A34" i="18"/>
  <c r="C34" i="18" s="1"/>
  <c r="M33" i="18"/>
  <c r="L33" i="18"/>
  <c r="H33" i="18"/>
  <c r="F33" i="18"/>
  <c r="J33" i="18" s="1"/>
  <c r="E33" i="18"/>
  <c r="B33" i="18"/>
  <c r="D33" i="18" s="1"/>
  <c r="A33" i="18"/>
  <c r="M32" i="18"/>
  <c r="L32" i="18"/>
  <c r="I32" i="18"/>
  <c r="H32" i="18"/>
  <c r="F32" i="18"/>
  <c r="E32" i="18"/>
  <c r="D32" i="18"/>
  <c r="B32" i="18"/>
  <c r="A32" i="18"/>
  <c r="C32" i="18" s="1"/>
  <c r="M31" i="18"/>
  <c r="L31" i="18"/>
  <c r="H31" i="18"/>
  <c r="F31" i="18"/>
  <c r="E31" i="18"/>
  <c r="D31" i="18"/>
  <c r="B31" i="18"/>
  <c r="A31" i="18"/>
  <c r="C31" i="18" s="1"/>
  <c r="M30" i="18"/>
  <c r="L30" i="18"/>
  <c r="H30" i="18"/>
  <c r="F30" i="18"/>
  <c r="E30" i="18"/>
  <c r="B30" i="18"/>
  <c r="D30" i="18" s="1"/>
  <c r="A30" i="18"/>
  <c r="C30" i="18" s="1"/>
  <c r="M29" i="18"/>
  <c r="L29" i="18"/>
  <c r="H29" i="18"/>
  <c r="F29" i="18"/>
  <c r="J29" i="18" s="1"/>
  <c r="E29" i="18"/>
  <c r="D29" i="18"/>
  <c r="B29" i="18"/>
  <c r="A29" i="18"/>
  <c r="M28" i="18"/>
  <c r="L28" i="18"/>
  <c r="I28" i="18"/>
  <c r="H28" i="18"/>
  <c r="F28" i="18"/>
  <c r="E28" i="18"/>
  <c r="B28" i="18"/>
  <c r="D28" i="18" s="1"/>
  <c r="A28" i="18"/>
  <c r="C28" i="18" s="1"/>
  <c r="M27" i="18"/>
  <c r="L27" i="18"/>
  <c r="H27" i="18"/>
  <c r="F27" i="18"/>
  <c r="E27" i="18"/>
  <c r="B27" i="18"/>
  <c r="D27" i="18" s="1"/>
  <c r="A27" i="18"/>
  <c r="C27" i="18" s="1"/>
  <c r="M26" i="18"/>
  <c r="L26" i="18"/>
  <c r="H26" i="18"/>
  <c r="F26" i="18"/>
  <c r="J26" i="18" s="1"/>
  <c r="E26" i="18"/>
  <c r="D26" i="18"/>
  <c r="B26" i="18"/>
  <c r="A26" i="18"/>
  <c r="C26" i="18" s="1"/>
  <c r="M25" i="18"/>
  <c r="L25" i="18"/>
  <c r="H25" i="18"/>
  <c r="F25" i="18"/>
  <c r="E25" i="18"/>
  <c r="J25" i="18" s="1"/>
  <c r="B25" i="18"/>
  <c r="D25" i="18" s="1"/>
  <c r="A25" i="18"/>
  <c r="C25" i="18" s="1"/>
  <c r="M24" i="18"/>
  <c r="L24" i="18"/>
  <c r="H24" i="18"/>
  <c r="F24" i="18"/>
  <c r="J24" i="18" s="1"/>
  <c r="K24" i="18" s="1"/>
  <c r="E24" i="18"/>
  <c r="D24" i="18"/>
  <c r="B24" i="18"/>
  <c r="A24" i="18"/>
  <c r="C24" i="18" s="1"/>
  <c r="M23" i="18"/>
  <c r="L23" i="18"/>
  <c r="H23" i="18"/>
  <c r="F23" i="18"/>
  <c r="E23" i="18"/>
  <c r="D23" i="18"/>
  <c r="B23" i="18"/>
  <c r="A23" i="18"/>
  <c r="C23" i="18" s="1"/>
  <c r="M22" i="18"/>
  <c r="L22" i="18"/>
  <c r="H22" i="18"/>
  <c r="F22" i="18"/>
  <c r="J22" i="18" s="1"/>
  <c r="E22" i="18"/>
  <c r="I22" i="18" s="1"/>
  <c r="G22" i="18" s="1" a="1"/>
  <c r="G22" i="18" s="1"/>
  <c r="D22" i="18"/>
  <c r="B22" i="18"/>
  <c r="A22" i="18"/>
  <c r="C22" i="18" s="1"/>
  <c r="M21" i="18"/>
  <c r="L21" i="18"/>
  <c r="H21" i="18"/>
  <c r="F21" i="18"/>
  <c r="E21" i="18"/>
  <c r="J21" i="18" s="1"/>
  <c r="K21" i="18" s="1"/>
  <c r="B21" i="18"/>
  <c r="D21" i="18" s="1"/>
  <c r="A21" i="18"/>
  <c r="C21" i="18" s="1"/>
  <c r="M20" i="18"/>
  <c r="L20" i="18"/>
  <c r="H20" i="18"/>
  <c r="F20" i="18"/>
  <c r="E20" i="18"/>
  <c r="D20" i="18"/>
  <c r="B20" i="18"/>
  <c r="A20" i="18"/>
  <c r="C20" i="18" s="1"/>
  <c r="M19" i="18"/>
  <c r="L19" i="18"/>
  <c r="H19" i="18"/>
  <c r="F19" i="18"/>
  <c r="E19" i="18"/>
  <c r="B19" i="18"/>
  <c r="D19" i="18" s="1"/>
  <c r="A19" i="18"/>
  <c r="C19" i="18" s="1"/>
  <c r="M18" i="18"/>
  <c r="L18" i="18"/>
  <c r="H18" i="18"/>
  <c r="F18" i="18"/>
  <c r="J18" i="18" s="1"/>
  <c r="E18" i="18"/>
  <c r="I18" i="18" s="1"/>
  <c r="G18" i="18" s="1" a="1"/>
  <c r="G18" i="18" s="1"/>
  <c r="D18" i="18"/>
  <c r="C18" i="18"/>
  <c r="B18" i="18"/>
  <c r="A18" i="18"/>
  <c r="M17" i="18"/>
  <c r="L17" i="18"/>
  <c r="J17" i="18"/>
  <c r="H17" i="18"/>
  <c r="F17" i="18"/>
  <c r="E17" i="18"/>
  <c r="D17" i="18"/>
  <c r="B17" i="18"/>
  <c r="A17" i="18"/>
  <c r="C17" i="18" s="1"/>
  <c r="M16" i="18"/>
  <c r="L16" i="18"/>
  <c r="H16" i="18"/>
  <c r="F16" i="18"/>
  <c r="E16" i="18"/>
  <c r="I16" i="18" s="1"/>
  <c r="D16" i="18"/>
  <c r="B16" i="18"/>
  <c r="A16" i="18"/>
  <c r="C16" i="18" s="1"/>
  <c r="M15" i="18"/>
  <c r="L15" i="18"/>
  <c r="H15" i="18"/>
  <c r="F15" i="18"/>
  <c r="E15" i="18"/>
  <c r="B15" i="18"/>
  <c r="D15" i="18" s="1"/>
  <c r="A15" i="18"/>
  <c r="C15" i="18" s="1"/>
  <c r="M14" i="18"/>
  <c r="L14" i="18"/>
  <c r="H14" i="18"/>
  <c r="F14" i="18"/>
  <c r="J14" i="18" s="1"/>
  <c r="E14" i="18"/>
  <c r="I14" i="18" s="1"/>
  <c r="G14" i="18" s="1" a="1"/>
  <c r="G14" i="18" s="1"/>
  <c r="D14" i="18"/>
  <c r="C14" i="18"/>
  <c r="B14" i="18"/>
  <c r="A14" i="18"/>
  <c r="M13" i="18"/>
  <c r="L13" i="18"/>
  <c r="J13" i="18"/>
  <c r="H13" i="18"/>
  <c r="F13" i="18"/>
  <c r="E13" i="18"/>
  <c r="D13" i="18"/>
  <c r="B13" i="18"/>
  <c r="A13" i="18"/>
  <c r="C13" i="18" s="1"/>
  <c r="M12" i="18"/>
  <c r="L12" i="18"/>
  <c r="H12" i="18"/>
  <c r="F12" i="18"/>
  <c r="E12" i="18"/>
  <c r="I12" i="18" s="1"/>
  <c r="D12" i="18"/>
  <c r="B12" i="18"/>
  <c r="A12" i="18"/>
  <c r="C12" i="18" s="1"/>
  <c r="M11" i="18"/>
  <c r="L11" i="18"/>
  <c r="H11" i="18"/>
  <c r="F11" i="18"/>
  <c r="E11" i="18"/>
  <c r="B11" i="18"/>
  <c r="D11" i="18" s="1"/>
  <c r="A11" i="18"/>
  <c r="C11" i="18" s="1"/>
  <c r="M10" i="18"/>
  <c r="L10" i="18"/>
  <c r="H10" i="18"/>
  <c r="F10" i="18"/>
  <c r="E10" i="18"/>
  <c r="I10" i="18" s="1"/>
  <c r="D10" i="18"/>
  <c r="B10" i="18"/>
  <c r="A10" i="18"/>
  <c r="C10" i="18" s="1"/>
  <c r="M9" i="18"/>
  <c r="L9" i="18"/>
  <c r="H9" i="18"/>
  <c r="F9" i="18"/>
  <c r="J9" i="18" s="1"/>
  <c r="E9" i="18"/>
  <c r="I9" i="18" s="1"/>
  <c r="G9" i="18" s="1" a="1"/>
  <c r="G9" i="18" s="1"/>
  <c r="D9" i="18"/>
  <c r="B9" i="18"/>
  <c r="A9" i="18"/>
  <c r="C9" i="18" s="1"/>
  <c r="M8" i="18"/>
  <c r="L8" i="18"/>
  <c r="H8" i="18"/>
  <c r="F8" i="18"/>
  <c r="J8" i="18" s="1"/>
  <c r="K8" i="18" s="1"/>
  <c r="E8" i="18"/>
  <c r="D8" i="18"/>
  <c r="B8" i="18"/>
  <c r="A8" i="18"/>
  <c r="C8" i="18" s="1"/>
  <c r="M7" i="18"/>
  <c r="L7" i="18"/>
  <c r="H7" i="18"/>
  <c r="F7" i="18"/>
  <c r="E7" i="18"/>
  <c r="D7" i="18"/>
  <c r="B7" i="18"/>
  <c r="A7" i="18"/>
  <c r="C7" i="18" s="1"/>
  <c r="M6" i="18"/>
  <c r="L6" i="18"/>
  <c r="H6" i="18"/>
  <c r="F6" i="18"/>
  <c r="J6" i="18" s="1"/>
  <c r="K6" i="18" s="1"/>
  <c r="E6" i="18"/>
  <c r="I6" i="18" s="1"/>
  <c r="G6" i="18" s="1" a="1"/>
  <c r="G6" i="18" s="1"/>
  <c r="B6" i="18"/>
  <c r="D6" i="18" s="1"/>
  <c r="A6" i="18"/>
  <c r="C6" i="18" s="1"/>
  <c r="M5" i="18"/>
  <c r="L5" i="18"/>
  <c r="H5" i="18"/>
  <c r="F5" i="18"/>
  <c r="J5" i="18" s="1"/>
  <c r="E5" i="18"/>
  <c r="D5" i="18"/>
  <c r="B5" i="18"/>
  <c r="A5" i="18"/>
  <c r="C5" i="18" s="1"/>
  <c r="M4" i="18"/>
  <c r="L4" i="18"/>
  <c r="H4" i="18"/>
  <c r="F4" i="18"/>
  <c r="J4" i="18" s="1"/>
  <c r="E4" i="18"/>
  <c r="D4" i="18"/>
  <c r="B4" i="18"/>
  <c r="A4" i="18"/>
  <c r="C4" i="18" s="1"/>
  <c r="M3" i="18"/>
  <c r="L3" i="18"/>
  <c r="H3" i="18"/>
  <c r="F3" i="18"/>
  <c r="E3" i="18"/>
  <c r="D3" i="18"/>
  <c r="B3" i="18"/>
  <c r="A3" i="18"/>
  <c r="C3" i="18" s="1"/>
  <c r="C196" i="1"/>
  <c r="D196" i="1"/>
  <c r="F196" i="1"/>
  <c r="I196" i="1" s="1"/>
  <c r="C195" i="1"/>
  <c r="D195" i="1"/>
  <c r="F195" i="1"/>
  <c r="I195" i="1" s="1"/>
  <c r="C192" i="1"/>
  <c r="D192" i="1"/>
  <c r="F192" i="1"/>
  <c r="I192" i="1" s="1"/>
  <c r="C193" i="1"/>
  <c r="D193" i="1"/>
  <c r="F193" i="1"/>
  <c r="I193" i="1" s="1"/>
  <c r="C194" i="1"/>
  <c r="D194" i="1"/>
  <c r="F194" i="1"/>
  <c r="I194" i="1" s="1"/>
  <c r="C191" i="1"/>
  <c r="D191" i="1"/>
  <c r="F191" i="1"/>
  <c r="I191" i="1" s="1"/>
  <c r="Q164" i="17"/>
  <c r="K160" i="17"/>
  <c r="N188" i="17"/>
  <c r="M188" i="17"/>
  <c r="L188" i="17"/>
  <c r="F188" i="17"/>
  <c r="E188" i="17"/>
  <c r="C188" i="17"/>
  <c r="B188" i="17"/>
  <c r="D188" i="17" s="1"/>
  <c r="A188" i="17"/>
  <c r="N187" i="17"/>
  <c r="M187" i="17"/>
  <c r="L187" i="17"/>
  <c r="J187" i="17"/>
  <c r="F187" i="17"/>
  <c r="E187" i="17"/>
  <c r="B187" i="17"/>
  <c r="D187" i="17" s="1"/>
  <c r="A187" i="17"/>
  <c r="C187" i="17" s="1"/>
  <c r="N186" i="17"/>
  <c r="M186" i="17"/>
  <c r="L186" i="17"/>
  <c r="F186" i="17"/>
  <c r="E186" i="17"/>
  <c r="B186" i="17"/>
  <c r="D186" i="17" s="1"/>
  <c r="A186" i="17"/>
  <c r="C186" i="17" s="1"/>
  <c r="N185" i="17"/>
  <c r="M185" i="17"/>
  <c r="L185" i="17"/>
  <c r="F185" i="17"/>
  <c r="E185" i="17"/>
  <c r="I185" i="17" s="1"/>
  <c r="C185" i="17"/>
  <c r="B185" i="17"/>
  <c r="D185" i="17" s="1"/>
  <c r="A185" i="17"/>
  <c r="N184" i="17"/>
  <c r="M184" i="17"/>
  <c r="L184" i="17"/>
  <c r="F184" i="17"/>
  <c r="E184" i="17"/>
  <c r="J184" i="17" s="1"/>
  <c r="C184" i="17"/>
  <c r="B184" i="17"/>
  <c r="D184" i="17" s="1"/>
  <c r="A184" i="17"/>
  <c r="N183" i="17"/>
  <c r="M183" i="17"/>
  <c r="L183" i="17"/>
  <c r="H183" i="17"/>
  <c r="F183" i="17"/>
  <c r="J183" i="17" s="1"/>
  <c r="E183" i="17"/>
  <c r="B183" i="17"/>
  <c r="D183" i="17" s="1"/>
  <c r="A183" i="17"/>
  <c r="C183" i="17" s="1"/>
  <c r="N182" i="17"/>
  <c r="M182" i="17"/>
  <c r="L182" i="17"/>
  <c r="H182" i="17"/>
  <c r="F182" i="17"/>
  <c r="E182" i="17"/>
  <c r="I182" i="17" s="1"/>
  <c r="C182" i="17"/>
  <c r="B182" i="17"/>
  <c r="D182" i="17" s="1"/>
  <c r="A182" i="17"/>
  <c r="N181" i="17"/>
  <c r="M181" i="17"/>
  <c r="L181" i="17"/>
  <c r="I181" i="17"/>
  <c r="H181" i="17"/>
  <c r="F181" i="17"/>
  <c r="E181" i="17"/>
  <c r="C181" i="17"/>
  <c r="B181" i="17"/>
  <c r="J181" i="17" s="1"/>
  <c r="A181" i="17"/>
  <c r="N180" i="17"/>
  <c r="M180" i="17"/>
  <c r="L180" i="17"/>
  <c r="H180" i="17"/>
  <c r="F180" i="17"/>
  <c r="E180" i="17"/>
  <c r="B180" i="17"/>
  <c r="A180" i="17"/>
  <c r="C180" i="17" s="1"/>
  <c r="N179" i="17"/>
  <c r="M179" i="17"/>
  <c r="L179" i="17"/>
  <c r="H179" i="17"/>
  <c r="F179" i="17"/>
  <c r="E179" i="17"/>
  <c r="B179" i="17"/>
  <c r="D179" i="17" s="1"/>
  <c r="A179" i="17"/>
  <c r="C179" i="17" s="1"/>
  <c r="N178" i="17"/>
  <c r="M178" i="17"/>
  <c r="L178" i="17"/>
  <c r="J178" i="17"/>
  <c r="H178" i="17"/>
  <c r="F178" i="17"/>
  <c r="E178" i="17"/>
  <c r="B178" i="17"/>
  <c r="D178" i="17" s="1"/>
  <c r="A178" i="17"/>
  <c r="C178" i="17" s="1"/>
  <c r="N177" i="17"/>
  <c r="M177" i="17"/>
  <c r="L177" i="17"/>
  <c r="H177" i="17"/>
  <c r="F177" i="17"/>
  <c r="E177" i="17"/>
  <c r="B177" i="17"/>
  <c r="A177" i="17"/>
  <c r="C177" i="17" s="1"/>
  <c r="N176" i="17"/>
  <c r="M176" i="17"/>
  <c r="L176" i="17"/>
  <c r="H176" i="17"/>
  <c r="F176" i="17"/>
  <c r="E176" i="17"/>
  <c r="B176" i="17"/>
  <c r="D176" i="17" s="1"/>
  <c r="A176" i="17"/>
  <c r="C176" i="17" s="1"/>
  <c r="N175" i="17"/>
  <c r="M175" i="17"/>
  <c r="L175" i="17"/>
  <c r="H175" i="17"/>
  <c r="F175" i="17"/>
  <c r="I175" i="17" s="1"/>
  <c r="E175" i="17"/>
  <c r="B175" i="17"/>
  <c r="D175" i="17" s="1"/>
  <c r="A175" i="17"/>
  <c r="C175" i="17" s="1"/>
  <c r="N174" i="17"/>
  <c r="M174" i="17"/>
  <c r="L174" i="17"/>
  <c r="H174" i="17"/>
  <c r="F174" i="17"/>
  <c r="E174" i="17"/>
  <c r="C174" i="17"/>
  <c r="B174" i="17"/>
  <c r="D174" i="17" s="1"/>
  <c r="A174" i="17"/>
  <c r="N173" i="17"/>
  <c r="M173" i="17"/>
  <c r="L173" i="17"/>
  <c r="H173" i="17"/>
  <c r="F173" i="17"/>
  <c r="J173" i="17" s="1"/>
  <c r="E173" i="17"/>
  <c r="B173" i="17"/>
  <c r="D173" i="17" s="1"/>
  <c r="A173" i="17"/>
  <c r="C173" i="17" s="1"/>
  <c r="N172" i="17"/>
  <c r="M172" i="17"/>
  <c r="L172" i="17"/>
  <c r="H172" i="17"/>
  <c r="F172" i="17"/>
  <c r="J172" i="17" s="1"/>
  <c r="E172" i="17"/>
  <c r="I172" i="17" s="1"/>
  <c r="C172" i="17"/>
  <c r="B172" i="17"/>
  <c r="D172" i="17" s="1"/>
  <c r="A172" i="17"/>
  <c r="N171" i="17"/>
  <c r="M171" i="17"/>
  <c r="L171" i="17"/>
  <c r="H171" i="17"/>
  <c r="F171" i="17"/>
  <c r="E171" i="17"/>
  <c r="B171" i="17"/>
  <c r="J171" i="17" s="1"/>
  <c r="A171" i="17"/>
  <c r="C171" i="17" s="1"/>
  <c r="N170" i="17"/>
  <c r="M170" i="17"/>
  <c r="L170" i="17"/>
  <c r="H170" i="17"/>
  <c r="F170" i="17"/>
  <c r="E170" i="17"/>
  <c r="I170" i="17" s="1"/>
  <c r="C170" i="17"/>
  <c r="B170" i="17"/>
  <c r="D170" i="17" s="1"/>
  <c r="A170" i="17"/>
  <c r="N169" i="17"/>
  <c r="M169" i="17"/>
  <c r="L169" i="17"/>
  <c r="H169" i="17"/>
  <c r="F169" i="17"/>
  <c r="J169" i="17" s="1"/>
  <c r="E169" i="17"/>
  <c r="I169" i="17" s="1"/>
  <c r="C169" i="17"/>
  <c r="B169" i="17"/>
  <c r="D169" i="17" s="1"/>
  <c r="A169" i="17"/>
  <c r="N168" i="17"/>
  <c r="M168" i="17"/>
  <c r="L168" i="17"/>
  <c r="H168" i="17"/>
  <c r="F168" i="17"/>
  <c r="E168" i="17"/>
  <c r="B168" i="17"/>
  <c r="A168" i="17"/>
  <c r="C168" i="17" s="1"/>
  <c r="N167" i="17"/>
  <c r="M167" i="17"/>
  <c r="L167" i="17"/>
  <c r="H167" i="17"/>
  <c r="F167" i="17"/>
  <c r="E167" i="17"/>
  <c r="I167" i="17" s="1"/>
  <c r="C167" i="17"/>
  <c r="B167" i="17"/>
  <c r="D167" i="17" s="1"/>
  <c r="A167" i="17"/>
  <c r="N166" i="17"/>
  <c r="M166" i="17"/>
  <c r="L166" i="17"/>
  <c r="H166" i="17"/>
  <c r="F166" i="17"/>
  <c r="E166" i="17"/>
  <c r="B166" i="17"/>
  <c r="D166" i="17" s="1"/>
  <c r="A166" i="17"/>
  <c r="I166" i="17" s="1"/>
  <c r="N165" i="17"/>
  <c r="M165" i="17"/>
  <c r="L165" i="17"/>
  <c r="H165" i="17"/>
  <c r="F165" i="17"/>
  <c r="E165" i="17"/>
  <c r="B165" i="17"/>
  <c r="A165" i="17"/>
  <c r="C165" i="17" s="1"/>
  <c r="N164" i="17"/>
  <c r="M164" i="17"/>
  <c r="L164" i="17"/>
  <c r="H164" i="17"/>
  <c r="F164" i="17"/>
  <c r="E164" i="17"/>
  <c r="B164" i="17"/>
  <c r="D164" i="17" s="1"/>
  <c r="A164" i="17"/>
  <c r="C164" i="17" s="1"/>
  <c r="N163" i="17"/>
  <c r="M163" i="17"/>
  <c r="L163" i="17"/>
  <c r="H163" i="17"/>
  <c r="F163" i="17"/>
  <c r="J163" i="17" s="1"/>
  <c r="E163" i="17"/>
  <c r="B163" i="17"/>
  <c r="D163" i="17" s="1"/>
  <c r="A163" i="17"/>
  <c r="C163" i="17" s="1"/>
  <c r="N162" i="17"/>
  <c r="M162" i="17"/>
  <c r="L162" i="17"/>
  <c r="H162" i="17"/>
  <c r="F162" i="17"/>
  <c r="E162" i="17"/>
  <c r="B162" i="17"/>
  <c r="A162" i="17"/>
  <c r="C162" i="17" s="1"/>
  <c r="N161" i="17"/>
  <c r="M161" i="17"/>
  <c r="L161" i="17"/>
  <c r="H161" i="17"/>
  <c r="F161" i="17"/>
  <c r="E161" i="17"/>
  <c r="I161" i="17" s="1"/>
  <c r="C161" i="17"/>
  <c r="B161" i="17"/>
  <c r="D161" i="17" s="1"/>
  <c r="A161" i="17"/>
  <c r="N160" i="17"/>
  <c r="M160" i="17"/>
  <c r="L160" i="17"/>
  <c r="H160" i="17"/>
  <c r="F160" i="17"/>
  <c r="J160" i="17" s="1"/>
  <c r="E160" i="17"/>
  <c r="I160" i="17" s="1"/>
  <c r="C160" i="17"/>
  <c r="B160" i="17"/>
  <c r="D160" i="17" s="1"/>
  <c r="A160" i="17"/>
  <c r="N159" i="17"/>
  <c r="M159" i="17"/>
  <c r="L159" i="17"/>
  <c r="H159" i="17"/>
  <c r="F159" i="17"/>
  <c r="E159" i="17"/>
  <c r="B159" i="17"/>
  <c r="A159" i="17"/>
  <c r="C159" i="17" s="1"/>
  <c r="N158" i="17"/>
  <c r="M158" i="17"/>
  <c r="L158" i="17"/>
  <c r="H158" i="17"/>
  <c r="F158" i="17"/>
  <c r="E158" i="17"/>
  <c r="I158" i="17" s="1"/>
  <c r="C158" i="17"/>
  <c r="B158" i="17"/>
  <c r="D158" i="17" s="1"/>
  <c r="A158" i="17"/>
  <c r="N157" i="17"/>
  <c r="M157" i="17"/>
  <c r="L157" i="17"/>
  <c r="I157" i="17"/>
  <c r="H157" i="17"/>
  <c r="F157" i="17"/>
  <c r="E157" i="17"/>
  <c r="B157" i="17"/>
  <c r="D157" i="17" s="1"/>
  <c r="A157" i="17"/>
  <c r="C157" i="17" s="1"/>
  <c r="N156" i="17"/>
  <c r="M156" i="17"/>
  <c r="L156" i="17"/>
  <c r="H156" i="17"/>
  <c r="F156" i="17"/>
  <c r="E156" i="17"/>
  <c r="C156" i="17"/>
  <c r="B156" i="17"/>
  <c r="A156" i="17"/>
  <c r="N155" i="17"/>
  <c r="M155" i="17"/>
  <c r="L155" i="17"/>
  <c r="H155" i="17"/>
  <c r="F155" i="17"/>
  <c r="E155" i="17"/>
  <c r="B155" i="17"/>
  <c r="D155" i="17" s="1"/>
  <c r="A155" i="17"/>
  <c r="C155" i="17" s="1"/>
  <c r="N154" i="17"/>
  <c r="M154" i="17"/>
  <c r="L154" i="17"/>
  <c r="J154" i="17"/>
  <c r="I154" i="17"/>
  <c r="H154" i="17"/>
  <c r="F154" i="17"/>
  <c r="E154" i="17"/>
  <c r="B154" i="17"/>
  <c r="D154" i="17" s="1"/>
  <c r="A154" i="17"/>
  <c r="C154" i="17" s="1"/>
  <c r="N153" i="17"/>
  <c r="M153" i="17"/>
  <c r="L153" i="17"/>
  <c r="H153" i="17"/>
  <c r="F153" i="17"/>
  <c r="I153" i="17" s="1"/>
  <c r="E153" i="17"/>
  <c r="C153" i="17"/>
  <c r="B153" i="17"/>
  <c r="A153" i="17"/>
  <c r="N152" i="17"/>
  <c r="M152" i="17"/>
  <c r="L152" i="17"/>
  <c r="H152" i="17"/>
  <c r="F152" i="17"/>
  <c r="E152" i="17"/>
  <c r="B152" i="17"/>
  <c r="D152" i="17" s="1"/>
  <c r="A152" i="17"/>
  <c r="C152" i="17" s="1"/>
  <c r="N151" i="17"/>
  <c r="M151" i="17"/>
  <c r="L151" i="17"/>
  <c r="H151" i="17"/>
  <c r="F151" i="17"/>
  <c r="I151" i="17" s="1"/>
  <c r="E151" i="17"/>
  <c r="B151" i="17"/>
  <c r="D151" i="17" s="1"/>
  <c r="A151" i="17"/>
  <c r="C151" i="17" s="1"/>
  <c r="N150" i="17"/>
  <c r="M150" i="17"/>
  <c r="L150" i="17"/>
  <c r="H150" i="17"/>
  <c r="F150" i="17"/>
  <c r="E150" i="17"/>
  <c r="B150" i="17"/>
  <c r="A150" i="17"/>
  <c r="C150" i="17" s="1"/>
  <c r="N149" i="17"/>
  <c r="M149" i="17"/>
  <c r="L149" i="17"/>
  <c r="H149" i="17"/>
  <c r="F149" i="17"/>
  <c r="E149" i="17"/>
  <c r="C149" i="17"/>
  <c r="B149" i="17"/>
  <c r="D149" i="17" s="1"/>
  <c r="A149" i="17"/>
  <c r="N148" i="17"/>
  <c r="M148" i="17"/>
  <c r="L148" i="17"/>
  <c r="H148" i="17"/>
  <c r="F148" i="17"/>
  <c r="J148" i="17" s="1"/>
  <c r="E148" i="17"/>
  <c r="I148" i="17" s="1"/>
  <c r="G148" i="17" s="1" a="1"/>
  <c r="G148" i="17" s="1"/>
  <c r="C148" i="17"/>
  <c r="B148" i="17"/>
  <c r="D148" i="17" s="1"/>
  <c r="A148" i="17"/>
  <c r="N147" i="17"/>
  <c r="M147" i="17"/>
  <c r="L147" i="17"/>
  <c r="H147" i="17"/>
  <c r="F147" i="17"/>
  <c r="E147" i="17"/>
  <c r="B147" i="17"/>
  <c r="A147" i="17"/>
  <c r="C147" i="17" s="1"/>
  <c r="N146" i="17"/>
  <c r="M146" i="17"/>
  <c r="L146" i="17"/>
  <c r="H146" i="17"/>
  <c r="F146" i="17"/>
  <c r="J146" i="17" s="1"/>
  <c r="K146" i="17" s="1"/>
  <c r="E146" i="17"/>
  <c r="C146" i="17"/>
  <c r="B146" i="17"/>
  <c r="D146" i="17" s="1"/>
  <c r="A146" i="17"/>
  <c r="N145" i="17"/>
  <c r="M145" i="17"/>
  <c r="L145" i="17"/>
  <c r="H145" i="17"/>
  <c r="F145" i="17"/>
  <c r="E145" i="17"/>
  <c r="I145" i="17" s="1"/>
  <c r="C145" i="17"/>
  <c r="B145" i="17"/>
  <c r="D145" i="17" s="1"/>
  <c r="A145" i="17"/>
  <c r="N144" i="17"/>
  <c r="M144" i="17"/>
  <c r="L144" i="17"/>
  <c r="H144" i="17"/>
  <c r="F144" i="17"/>
  <c r="E144" i="17"/>
  <c r="B144" i="17"/>
  <c r="A144" i="17"/>
  <c r="C144" i="17" s="1"/>
  <c r="N143" i="17"/>
  <c r="M143" i="17"/>
  <c r="L143" i="17"/>
  <c r="H143" i="17"/>
  <c r="F143" i="17"/>
  <c r="E143" i="17"/>
  <c r="C143" i="17"/>
  <c r="B143" i="17"/>
  <c r="D143" i="17" s="1"/>
  <c r="A143" i="17"/>
  <c r="N142" i="17"/>
  <c r="M142" i="17"/>
  <c r="L142" i="17"/>
  <c r="I142" i="17"/>
  <c r="H142" i="17"/>
  <c r="F142" i="17"/>
  <c r="E142" i="17"/>
  <c r="B142" i="17"/>
  <c r="D142" i="17" s="1"/>
  <c r="A142" i="17"/>
  <c r="C142" i="17" s="1"/>
  <c r="N141" i="17"/>
  <c r="M141" i="17"/>
  <c r="L141" i="17"/>
  <c r="H141" i="17"/>
  <c r="F141" i="17"/>
  <c r="E141" i="17"/>
  <c r="B141" i="17"/>
  <c r="A141" i="17"/>
  <c r="C141" i="17" s="1"/>
  <c r="N140" i="17"/>
  <c r="M140" i="17"/>
  <c r="L140" i="17"/>
  <c r="H140" i="17"/>
  <c r="F140" i="17"/>
  <c r="E140" i="17"/>
  <c r="B140" i="17"/>
  <c r="D140" i="17" s="1"/>
  <c r="A140" i="17"/>
  <c r="C140" i="17" s="1"/>
  <c r="N139" i="17"/>
  <c r="M139" i="17"/>
  <c r="L139" i="17"/>
  <c r="H139" i="17"/>
  <c r="F139" i="17"/>
  <c r="E139" i="17"/>
  <c r="B139" i="17"/>
  <c r="D139" i="17" s="1"/>
  <c r="A139" i="17"/>
  <c r="C139" i="17" s="1"/>
  <c r="N138" i="17"/>
  <c r="M138" i="17"/>
  <c r="L138" i="17"/>
  <c r="H138" i="17"/>
  <c r="F138" i="17"/>
  <c r="E138" i="17"/>
  <c r="C138" i="17"/>
  <c r="B138" i="17"/>
  <c r="A138" i="17"/>
  <c r="N137" i="17"/>
  <c r="M137" i="17"/>
  <c r="L137" i="17"/>
  <c r="H137" i="17"/>
  <c r="F137" i="17"/>
  <c r="J137" i="17" s="1"/>
  <c r="E137" i="17"/>
  <c r="B137" i="17"/>
  <c r="D137" i="17" s="1"/>
  <c r="A137" i="17"/>
  <c r="C137" i="17" s="1"/>
  <c r="N136" i="17"/>
  <c r="M136" i="17"/>
  <c r="L136" i="17"/>
  <c r="H136" i="17"/>
  <c r="F136" i="17"/>
  <c r="E136" i="17"/>
  <c r="I136" i="17" s="1"/>
  <c r="C136" i="17"/>
  <c r="B136" i="17"/>
  <c r="D136" i="17" s="1"/>
  <c r="A136" i="17"/>
  <c r="N135" i="17"/>
  <c r="M135" i="17"/>
  <c r="L135" i="17"/>
  <c r="H135" i="17"/>
  <c r="F135" i="17"/>
  <c r="E135" i="17"/>
  <c r="B135" i="17"/>
  <c r="A135" i="17"/>
  <c r="C135" i="17" s="1"/>
  <c r="N134" i="17"/>
  <c r="M134" i="17"/>
  <c r="L134" i="17"/>
  <c r="H134" i="17"/>
  <c r="F134" i="17"/>
  <c r="E134" i="17"/>
  <c r="C134" i="17"/>
  <c r="B134" i="17"/>
  <c r="D134" i="17" s="1"/>
  <c r="A134" i="17"/>
  <c r="N133" i="17"/>
  <c r="M133" i="17"/>
  <c r="L133" i="17"/>
  <c r="J133" i="17"/>
  <c r="H133" i="17"/>
  <c r="F133" i="17"/>
  <c r="E133" i="17"/>
  <c r="I133" i="17" s="1"/>
  <c r="C133" i="17"/>
  <c r="B133" i="17"/>
  <c r="D133" i="17" s="1"/>
  <c r="A133" i="17"/>
  <c r="N132" i="17"/>
  <c r="M132" i="17"/>
  <c r="L132" i="17"/>
  <c r="H132" i="17"/>
  <c r="F132" i="17"/>
  <c r="E132" i="17"/>
  <c r="B132" i="17"/>
  <c r="A132" i="17"/>
  <c r="C132" i="17" s="1"/>
  <c r="N131" i="17"/>
  <c r="M131" i="17"/>
  <c r="L131" i="17"/>
  <c r="H131" i="17"/>
  <c r="F131" i="17"/>
  <c r="E131" i="17"/>
  <c r="B131" i="17"/>
  <c r="D131" i="17" s="1"/>
  <c r="A131" i="17"/>
  <c r="C131" i="17" s="1"/>
  <c r="N130" i="17"/>
  <c r="M130" i="17"/>
  <c r="L130" i="17"/>
  <c r="I130" i="17"/>
  <c r="H130" i="17"/>
  <c r="F130" i="17"/>
  <c r="E130" i="17"/>
  <c r="B130" i="17"/>
  <c r="D130" i="17" s="1"/>
  <c r="A130" i="17"/>
  <c r="C130" i="17" s="1"/>
  <c r="N129" i="17"/>
  <c r="M129" i="17"/>
  <c r="L129" i="17"/>
  <c r="H129" i="17"/>
  <c r="F129" i="17"/>
  <c r="E129" i="17"/>
  <c r="B129" i="17"/>
  <c r="A129" i="17"/>
  <c r="C129" i="17" s="1"/>
  <c r="N128" i="17"/>
  <c r="M128" i="17"/>
  <c r="L128" i="17"/>
  <c r="H128" i="17"/>
  <c r="F128" i="17"/>
  <c r="E128" i="17"/>
  <c r="B128" i="17"/>
  <c r="D128" i="17" s="1"/>
  <c r="A128" i="17"/>
  <c r="C128" i="17" s="1"/>
  <c r="N127" i="17"/>
  <c r="M127" i="17"/>
  <c r="L127" i="17"/>
  <c r="H127" i="17"/>
  <c r="F127" i="17"/>
  <c r="J127" i="17" s="1"/>
  <c r="E127" i="17"/>
  <c r="I127" i="17" s="1"/>
  <c r="C127" i="17"/>
  <c r="B127" i="17"/>
  <c r="D127" i="17" s="1"/>
  <c r="A127" i="17"/>
  <c r="N126" i="17"/>
  <c r="M126" i="17"/>
  <c r="L126" i="17"/>
  <c r="H126" i="17"/>
  <c r="F126" i="17"/>
  <c r="E126" i="17"/>
  <c r="B126" i="17"/>
  <c r="A126" i="17"/>
  <c r="C126" i="17" s="1"/>
  <c r="N125" i="17"/>
  <c r="M125" i="17"/>
  <c r="L125" i="17"/>
  <c r="H125" i="17"/>
  <c r="F125" i="17"/>
  <c r="E125" i="17"/>
  <c r="I125" i="17" s="1"/>
  <c r="C125" i="17"/>
  <c r="B125" i="17"/>
  <c r="D125" i="17" s="1"/>
  <c r="A125" i="17"/>
  <c r="N124" i="17"/>
  <c r="M124" i="17"/>
  <c r="L124" i="17"/>
  <c r="H124" i="17"/>
  <c r="F124" i="17"/>
  <c r="J124" i="17" s="1"/>
  <c r="E124" i="17"/>
  <c r="I124" i="17" s="1"/>
  <c r="C124" i="17"/>
  <c r="B124" i="17"/>
  <c r="D124" i="17" s="1"/>
  <c r="A124" i="17"/>
  <c r="N123" i="17"/>
  <c r="M123" i="17"/>
  <c r="L123" i="17"/>
  <c r="H123" i="17"/>
  <c r="F123" i="17"/>
  <c r="E123" i="17"/>
  <c r="B123" i="17"/>
  <c r="A123" i="17"/>
  <c r="C123" i="17" s="1"/>
  <c r="N122" i="17"/>
  <c r="M122" i="17"/>
  <c r="L122" i="17"/>
  <c r="H122" i="17"/>
  <c r="F122" i="17"/>
  <c r="E122" i="17"/>
  <c r="I122" i="17" s="1"/>
  <c r="C122" i="17"/>
  <c r="B122" i="17"/>
  <c r="D122" i="17" s="1"/>
  <c r="A122" i="17"/>
  <c r="N121" i="17"/>
  <c r="M121" i="17"/>
  <c r="L121" i="17"/>
  <c r="J121" i="17"/>
  <c r="I121" i="17"/>
  <c r="G121" i="17" s="1" a="1"/>
  <c r="G121" i="17" s="1"/>
  <c r="H121" i="17"/>
  <c r="F121" i="17"/>
  <c r="E121" i="17"/>
  <c r="B121" i="17"/>
  <c r="D121" i="17" s="1"/>
  <c r="A121" i="17"/>
  <c r="C121" i="17" s="1"/>
  <c r="N120" i="17"/>
  <c r="M120" i="17"/>
  <c r="L120" i="17"/>
  <c r="H120" i="17"/>
  <c r="F120" i="17"/>
  <c r="E120" i="17"/>
  <c r="C120" i="17"/>
  <c r="B120" i="17"/>
  <c r="A120" i="17"/>
  <c r="N119" i="17"/>
  <c r="M119" i="17"/>
  <c r="L119" i="17"/>
  <c r="H119" i="17"/>
  <c r="F119" i="17"/>
  <c r="E119" i="17"/>
  <c r="B119" i="17"/>
  <c r="D119" i="17" s="1"/>
  <c r="A119" i="17"/>
  <c r="C119" i="17" s="1"/>
  <c r="N118" i="17"/>
  <c r="M118" i="17"/>
  <c r="L118" i="17"/>
  <c r="H118" i="17"/>
  <c r="F118" i="17"/>
  <c r="E118" i="17"/>
  <c r="B118" i="17"/>
  <c r="D118" i="17" s="1"/>
  <c r="A118" i="17"/>
  <c r="I118" i="17" s="1"/>
  <c r="N117" i="17"/>
  <c r="M117" i="17"/>
  <c r="L117" i="17"/>
  <c r="H117" i="17"/>
  <c r="F117" i="17"/>
  <c r="I117" i="17" s="1"/>
  <c r="E117" i="17"/>
  <c r="C117" i="17"/>
  <c r="B117" i="17"/>
  <c r="A117" i="17"/>
  <c r="N116" i="17"/>
  <c r="M116" i="17"/>
  <c r="L116" i="17"/>
  <c r="H116" i="17"/>
  <c r="F116" i="17"/>
  <c r="E116" i="17"/>
  <c r="B116" i="17"/>
  <c r="D116" i="17" s="1"/>
  <c r="A116" i="17"/>
  <c r="C116" i="17" s="1"/>
  <c r="N115" i="17"/>
  <c r="M115" i="17"/>
  <c r="L115" i="17"/>
  <c r="H115" i="17"/>
  <c r="F115" i="17"/>
  <c r="E115" i="17"/>
  <c r="B115" i="17"/>
  <c r="D115" i="17" s="1"/>
  <c r="A115" i="17"/>
  <c r="C115" i="17" s="1"/>
  <c r="N114" i="17"/>
  <c r="M114" i="17"/>
  <c r="L114" i="17"/>
  <c r="H114" i="17"/>
  <c r="F114" i="17"/>
  <c r="E114" i="17"/>
  <c r="B114" i="17"/>
  <c r="A114" i="17"/>
  <c r="C114" i="17" s="1"/>
  <c r="N113" i="17"/>
  <c r="M113" i="17"/>
  <c r="L113" i="17"/>
  <c r="H113" i="17"/>
  <c r="F113" i="17"/>
  <c r="E113" i="17"/>
  <c r="C113" i="17"/>
  <c r="B113" i="17"/>
  <c r="D113" i="17" s="1"/>
  <c r="A113" i="17"/>
  <c r="N112" i="17"/>
  <c r="M112" i="17"/>
  <c r="L112" i="17"/>
  <c r="H112" i="17"/>
  <c r="F112" i="17"/>
  <c r="J112" i="17" s="1"/>
  <c r="E112" i="17"/>
  <c r="I112" i="17" s="1"/>
  <c r="C112" i="17"/>
  <c r="B112" i="17"/>
  <c r="D112" i="17" s="1"/>
  <c r="A112" i="17"/>
  <c r="N111" i="17"/>
  <c r="M111" i="17"/>
  <c r="L111" i="17"/>
  <c r="J111" i="17"/>
  <c r="H111" i="17"/>
  <c r="F111" i="17"/>
  <c r="E111" i="17"/>
  <c r="B111" i="17"/>
  <c r="D111" i="17" s="1"/>
  <c r="A111" i="17"/>
  <c r="C111" i="17" s="1"/>
  <c r="N110" i="17"/>
  <c r="M110" i="17"/>
  <c r="L110" i="17"/>
  <c r="H110" i="17"/>
  <c r="F110" i="17"/>
  <c r="E110" i="17"/>
  <c r="C110" i="17"/>
  <c r="B110" i="17"/>
  <c r="D110" i="17" s="1"/>
  <c r="A110" i="17"/>
  <c r="N109" i="17"/>
  <c r="M109" i="17"/>
  <c r="L109" i="17"/>
  <c r="J109" i="17"/>
  <c r="H109" i="17"/>
  <c r="F109" i="17"/>
  <c r="E109" i="17"/>
  <c r="I109" i="17" s="1"/>
  <c r="G109" i="17" s="1" a="1"/>
  <c r="G109" i="17" s="1"/>
  <c r="C109" i="17"/>
  <c r="B109" i="17"/>
  <c r="D109" i="17" s="1"/>
  <c r="A109" i="17"/>
  <c r="N108" i="17"/>
  <c r="M108" i="17"/>
  <c r="L108" i="17"/>
  <c r="H108" i="17"/>
  <c r="F108" i="17"/>
  <c r="E108" i="17"/>
  <c r="B108" i="17"/>
  <c r="D108" i="17" s="1"/>
  <c r="A108" i="17"/>
  <c r="C108" i="17" s="1"/>
  <c r="N107" i="17"/>
  <c r="M107" i="17"/>
  <c r="L107" i="17"/>
  <c r="H107" i="17"/>
  <c r="F107" i="17"/>
  <c r="J107" i="17" s="1"/>
  <c r="E107" i="17"/>
  <c r="C107" i="17"/>
  <c r="B107" i="17"/>
  <c r="D107" i="17" s="1"/>
  <c r="A107" i="17"/>
  <c r="N106" i="17"/>
  <c r="M106" i="17"/>
  <c r="L106" i="17"/>
  <c r="J106" i="17"/>
  <c r="H106" i="17"/>
  <c r="F106" i="17"/>
  <c r="E106" i="17"/>
  <c r="I106" i="17" s="1"/>
  <c r="C106" i="17"/>
  <c r="B106" i="17"/>
  <c r="D106" i="17" s="1"/>
  <c r="A106" i="17"/>
  <c r="N105" i="17"/>
  <c r="M105" i="17"/>
  <c r="L105" i="17"/>
  <c r="H105" i="17"/>
  <c r="F105" i="17"/>
  <c r="E105" i="17"/>
  <c r="B105" i="17"/>
  <c r="D105" i="17" s="1"/>
  <c r="A105" i="17"/>
  <c r="C105" i="17" s="1"/>
  <c r="M104" i="17"/>
  <c r="L104" i="17"/>
  <c r="H104" i="17"/>
  <c r="F104" i="17"/>
  <c r="E104" i="17"/>
  <c r="D104" i="17"/>
  <c r="B104" i="17"/>
  <c r="A104" i="17"/>
  <c r="C104" i="17" s="1"/>
  <c r="M103" i="17"/>
  <c r="L103" i="17"/>
  <c r="H103" i="17"/>
  <c r="F103" i="17"/>
  <c r="E103" i="17"/>
  <c r="B103" i="17"/>
  <c r="D103" i="17" s="1"/>
  <c r="A103" i="17"/>
  <c r="C103" i="17" s="1"/>
  <c r="M102" i="17"/>
  <c r="L102" i="17"/>
  <c r="H102" i="17"/>
  <c r="F102" i="17"/>
  <c r="J102" i="17" s="1"/>
  <c r="E102" i="17"/>
  <c r="B102" i="17"/>
  <c r="D102" i="17" s="1"/>
  <c r="A102" i="17"/>
  <c r="C102" i="17" s="1"/>
  <c r="M101" i="17"/>
  <c r="L101" i="17"/>
  <c r="H101" i="17"/>
  <c r="F101" i="17"/>
  <c r="E101" i="17"/>
  <c r="I101" i="17" s="1"/>
  <c r="C101" i="17"/>
  <c r="B101" i="17"/>
  <c r="D101" i="17" s="1"/>
  <c r="A101" i="17"/>
  <c r="M100" i="17"/>
  <c r="L100" i="17"/>
  <c r="H100" i="17"/>
  <c r="F100" i="17"/>
  <c r="E100" i="17"/>
  <c r="J100" i="17" s="1"/>
  <c r="K100" i="17" s="1"/>
  <c r="C100" i="17"/>
  <c r="B100" i="17"/>
  <c r="D100" i="17" s="1"/>
  <c r="A100" i="17"/>
  <c r="M99" i="17"/>
  <c r="L99" i="17"/>
  <c r="H99" i="17"/>
  <c r="F99" i="17"/>
  <c r="J99" i="17" s="1"/>
  <c r="E99" i="17"/>
  <c r="B99" i="17"/>
  <c r="D99" i="17" s="1"/>
  <c r="A99" i="17"/>
  <c r="C99" i="17" s="1"/>
  <c r="M98" i="17"/>
  <c r="L98" i="17"/>
  <c r="H98" i="17"/>
  <c r="F98" i="17"/>
  <c r="E98" i="17"/>
  <c r="I98" i="17" s="1"/>
  <c r="D98" i="17"/>
  <c r="C98" i="17"/>
  <c r="B98" i="17"/>
  <c r="A98" i="17"/>
  <c r="M97" i="17"/>
  <c r="L97" i="17"/>
  <c r="H97" i="17"/>
  <c r="F97" i="17"/>
  <c r="E97" i="17"/>
  <c r="B97" i="17"/>
  <c r="D97" i="17" s="1"/>
  <c r="A97" i="17"/>
  <c r="C97" i="17" s="1"/>
  <c r="M96" i="17"/>
  <c r="L96" i="17"/>
  <c r="H96" i="17"/>
  <c r="F96" i="17"/>
  <c r="E96" i="17"/>
  <c r="B96" i="17"/>
  <c r="D96" i="17" s="1"/>
  <c r="A96" i="17"/>
  <c r="C96" i="17" s="1"/>
  <c r="M95" i="17"/>
  <c r="L95" i="17"/>
  <c r="H95" i="17"/>
  <c r="F95" i="17"/>
  <c r="E95" i="17"/>
  <c r="B95" i="17"/>
  <c r="D95" i="17" s="1"/>
  <c r="A95" i="17"/>
  <c r="C95" i="17" s="1"/>
  <c r="M94" i="17"/>
  <c r="L94" i="17"/>
  <c r="H94" i="17"/>
  <c r="F94" i="17"/>
  <c r="E94" i="17"/>
  <c r="I94" i="17" s="1"/>
  <c r="C94" i="17"/>
  <c r="B94" i="17"/>
  <c r="A94" i="17"/>
  <c r="M93" i="17"/>
  <c r="L93" i="17"/>
  <c r="H93" i="17"/>
  <c r="F93" i="17"/>
  <c r="E93" i="17"/>
  <c r="B93" i="17"/>
  <c r="D93" i="17" s="1"/>
  <c r="A93" i="17"/>
  <c r="C93" i="17" s="1"/>
  <c r="M92" i="17"/>
  <c r="L92" i="17"/>
  <c r="H92" i="17"/>
  <c r="F92" i="17"/>
  <c r="E92" i="17"/>
  <c r="C92" i="17"/>
  <c r="B92" i="17"/>
  <c r="D92" i="17" s="1"/>
  <c r="A92" i="17"/>
  <c r="M91" i="17"/>
  <c r="L91" i="17"/>
  <c r="J91" i="17"/>
  <c r="H91" i="17"/>
  <c r="F91" i="17"/>
  <c r="E91" i="17"/>
  <c r="B91" i="17"/>
  <c r="D91" i="17" s="1"/>
  <c r="A91" i="17"/>
  <c r="C91" i="17" s="1"/>
  <c r="M90" i="17"/>
  <c r="L90" i="17"/>
  <c r="H90" i="17"/>
  <c r="F90" i="17"/>
  <c r="E90" i="17"/>
  <c r="I90" i="17" s="1"/>
  <c r="D90" i="17"/>
  <c r="C90" i="17"/>
  <c r="B90" i="17"/>
  <c r="A90" i="17"/>
  <c r="M89" i="17"/>
  <c r="L89" i="17"/>
  <c r="H89" i="17"/>
  <c r="F89" i="17"/>
  <c r="E89" i="17"/>
  <c r="B89" i="17"/>
  <c r="D89" i="17" s="1"/>
  <c r="A89" i="17"/>
  <c r="C89" i="17" s="1"/>
  <c r="M88" i="17"/>
  <c r="L88" i="17"/>
  <c r="H88" i="17"/>
  <c r="F88" i="17"/>
  <c r="E88" i="17"/>
  <c r="B88" i="17"/>
  <c r="D88" i="17" s="1"/>
  <c r="A88" i="17"/>
  <c r="C88" i="17" s="1"/>
  <c r="M87" i="17"/>
  <c r="L87" i="17"/>
  <c r="H87" i="17"/>
  <c r="F87" i="17"/>
  <c r="E87" i="17"/>
  <c r="B87" i="17"/>
  <c r="D87" i="17" s="1"/>
  <c r="A87" i="17"/>
  <c r="C87" i="17" s="1"/>
  <c r="M86" i="17"/>
  <c r="L86" i="17"/>
  <c r="H86" i="17"/>
  <c r="F86" i="17"/>
  <c r="J86" i="17" s="1"/>
  <c r="E86" i="17"/>
  <c r="B86" i="17"/>
  <c r="D86" i="17" s="1"/>
  <c r="A86" i="17"/>
  <c r="C86" i="17" s="1"/>
  <c r="M85" i="17"/>
  <c r="L85" i="17"/>
  <c r="H85" i="17"/>
  <c r="F85" i="17"/>
  <c r="E85" i="17"/>
  <c r="I85" i="17" s="1"/>
  <c r="C85" i="17"/>
  <c r="B85" i="17"/>
  <c r="D85" i="17" s="1"/>
  <c r="A85" i="17"/>
  <c r="M84" i="17"/>
  <c r="L84" i="17"/>
  <c r="H84" i="17"/>
  <c r="F84" i="17"/>
  <c r="E84" i="17"/>
  <c r="J84" i="17" s="1"/>
  <c r="C84" i="17"/>
  <c r="B84" i="17"/>
  <c r="D84" i="17" s="1"/>
  <c r="A84" i="17"/>
  <c r="M83" i="17"/>
  <c r="L83" i="17"/>
  <c r="J83" i="17"/>
  <c r="H83" i="17"/>
  <c r="F83" i="17"/>
  <c r="E83" i="17"/>
  <c r="B83" i="17"/>
  <c r="D83" i="17" s="1"/>
  <c r="A83" i="17"/>
  <c r="C83" i="17" s="1"/>
  <c r="M82" i="17"/>
  <c r="L82" i="17"/>
  <c r="H82" i="17"/>
  <c r="F82" i="17"/>
  <c r="E82" i="17"/>
  <c r="I82" i="17" s="1"/>
  <c r="C82" i="17"/>
  <c r="B82" i="17"/>
  <c r="J82" i="17" s="1"/>
  <c r="A82" i="17"/>
  <c r="M81" i="17"/>
  <c r="L81" i="17"/>
  <c r="H81" i="17"/>
  <c r="F81" i="17"/>
  <c r="E81" i="17"/>
  <c r="I81" i="17" s="1"/>
  <c r="C81" i="17"/>
  <c r="B81" i="17"/>
  <c r="D81" i="17" s="1"/>
  <c r="A81" i="17"/>
  <c r="M80" i="17"/>
  <c r="L80" i="17"/>
  <c r="H80" i="17"/>
  <c r="F80" i="17"/>
  <c r="E80" i="17"/>
  <c r="B80" i="17"/>
  <c r="D80" i="17" s="1"/>
  <c r="A80" i="17"/>
  <c r="C80" i="17" s="1"/>
  <c r="M79" i="17"/>
  <c r="L79" i="17"/>
  <c r="H79" i="17"/>
  <c r="F79" i="17"/>
  <c r="E79" i="17"/>
  <c r="B79" i="17"/>
  <c r="D79" i="17" s="1"/>
  <c r="A79" i="17"/>
  <c r="C79" i="17" s="1"/>
  <c r="M78" i="17"/>
  <c r="L78" i="17"/>
  <c r="H78" i="17"/>
  <c r="F78" i="17"/>
  <c r="E78" i="17"/>
  <c r="C78" i="17"/>
  <c r="B78" i="17"/>
  <c r="A78" i="17"/>
  <c r="M77" i="17"/>
  <c r="L77" i="17"/>
  <c r="H77" i="17"/>
  <c r="F77" i="17"/>
  <c r="E77" i="17"/>
  <c r="B77" i="17"/>
  <c r="D77" i="17" s="1"/>
  <c r="A77" i="17"/>
  <c r="C77" i="17" s="1"/>
  <c r="M76" i="17"/>
  <c r="L76" i="17"/>
  <c r="H76" i="17"/>
  <c r="F76" i="17"/>
  <c r="E76" i="17"/>
  <c r="C76" i="17"/>
  <c r="B76" i="17"/>
  <c r="D76" i="17" s="1"/>
  <c r="A76" i="17"/>
  <c r="M75" i="17"/>
  <c r="L75" i="17"/>
  <c r="H75" i="17"/>
  <c r="F75" i="17"/>
  <c r="E75" i="17"/>
  <c r="C75" i="17"/>
  <c r="B75" i="17"/>
  <c r="D75" i="17" s="1"/>
  <c r="A75" i="17"/>
  <c r="M74" i="17"/>
  <c r="L74" i="17"/>
  <c r="H74" i="17"/>
  <c r="F74" i="17"/>
  <c r="E74" i="17"/>
  <c r="B74" i="17"/>
  <c r="D74" i="17" s="1"/>
  <c r="A74" i="17"/>
  <c r="C74" i="17" s="1"/>
  <c r="M73" i="17"/>
  <c r="L73" i="17"/>
  <c r="H73" i="17"/>
  <c r="F73" i="17"/>
  <c r="E73" i="17"/>
  <c r="I73" i="17" s="1"/>
  <c r="C73" i="17"/>
  <c r="B73" i="17"/>
  <c r="D73" i="17" s="1"/>
  <c r="A73" i="17"/>
  <c r="M72" i="17"/>
  <c r="L72" i="17"/>
  <c r="I72" i="17"/>
  <c r="H72" i="17"/>
  <c r="F72" i="17"/>
  <c r="J72" i="17" s="1"/>
  <c r="E72" i="17"/>
  <c r="B72" i="17"/>
  <c r="D72" i="17" s="1"/>
  <c r="A72" i="17"/>
  <c r="C72" i="17" s="1"/>
  <c r="M71" i="17"/>
  <c r="L71" i="17"/>
  <c r="H71" i="17"/>
  <c r="F71" i="17"/>
  <c r="E71" i="17"/>
  <c r="C71" i="17"/>
  <c r="B71" i="17"/>
  <c r="D71" i="17" s="1"/>
  <c r="A71" i="17"/>
  <c r="M70" i="17"/>
  <c r="L70" i="17"/>
  <c r="H70" i="17"/>
  <c r="F70" i="17"/>
  <c r="J70" i="17" s="1"/>
  <c r="E70" i="17"/>
  <c r="C70" i="17"/>
  <c r="B70" i="17"/>
  <c r="D70" i="17" s="1"/>
  <c r="A70" i="17"/>
  <c r="M69" i="17"/>
  <c r="L69" i="17"/>
  <c r="H69" i="17"/>
  <c r="F69" i="17"/>
  <c r="J69" i="17" s="1"/>
  <c r="E69" i="17"/>
  <c r="B69" i="17"/>
  <c r="D69" i="17" s="1"/>
  <c r="A69" i="17"/>
  <c r="C69" i="17" s="1"/>
  <c r="M68" i="17"/>
  <c r="L68" i="17"/>
  <c r="H68" i="17"/>
  <c r="F68" i="17"/>
  <c r="E68" i="17"/>
  <c r="I68" i="17" s="1"/>
  <c r="C68" i="17"/>
  <c r="B68" i="17"/>
  <c r="D68" i="17" s="1"/>
  <c r="A68" i="17"/>
  <c r="M67" i="17"/>
  <c r="L67" i="17"/>
  <c r="H67" i="17"/>
  <c r="F67" i="17"/>
  <c r="E67" i="17"/>
  <c r="C67" i="17"/>
  <c r="B67" i="17"/>
  <c r="D67" i="17" s="1"/>
  <c r="A67" i="17"/>
  <c r="M66" i="17"/>
  <c r="L66" i="17"/>
  <c r="H66" i="17"/>
  <c r="F66" i="17"/>
  <c r="E66" i="17"/>
  <c r="B66" i="17"/>
  <c r="D66" i="17" s="1"/>
  <c r="A66" i="17"/>
  <c r="C66" i="17" s="1"/>
  <c r="M65" i="17"/>
  <c r="L65" i="17"/>
  <c r="H65" i="17"/>
  <c r="F65" i="17"/>
  <c r="E65" i="17"/>
  <c r="I65" i="17" s="1"/>
  <c r="C65" i="17"/>
  <c r="B65" i="17"/>
  <c r="D65" i="17" s="1"/>
  <c r="A65" i="17"/>
  <c r="M64" i="17"/>
  <c r="L64" i="17"/>
  <c r="H64" i="17"/>
  <c r="F64" i="17"/>
  <c r="J64" i="17" s="1"/>
  <c r="E64" i="17"/>
  <c r="B64" i="17"/>
  <c r="D64" i="17" s="1"/>
  <c r="A64" i="17"/>
  <c r="C64" i="17" s="1"/>
  <c r="M63" i="17"/>
  <c r="L63" i="17"/>
  <c r="H63" i="17"/>
  <c r="F63" i="17"/>
  <c r="E63" i="17"/>
  <c r="J63" i="17" s="1"/>
  <c r="B63" i="17"/>
  <c r="D63" i="17" s="1"/>
  <c r="A63" i="17"/>
  <c r="C63" i="17" s="1"/>
  <c r="M62" i="17"/>
  <c r="L62" i="17"/>
  <c r="H62" i="17"/>
  <c r="F62" i="17"/>
  <c r="E62" i="17"/>
  <c r="I62" i="17" s="1"/>
  <c r="C62" i="17"/>
  <c r="B62" i="17"/>
  <c r="D62" i="17" s="1"/>
  <c r="A62" i="17"/>
  <c r="M61" i="17"/>
  <c r="L61" i="17"/>
  <c r="H61" i="17"/>
  <c r="F61" i="17"/>
  <c r="E61" i="17"/>
  <c r="B61" i="17"/>
  <c r="D61" i="17" s="1"/>
  <c r="A61" i="17"/>
  <c r="C61" i="17" s="1"/>
  <c r="M60" i="17"/>
  <c r="L60" i="17"/>
  <c r="H60" i="17"/>
  <c r="F60" i="17"/>
  <c r="E60" i="17"/>
  <c r="I60" i="17" s="1"/>
  <c r="C60" i="17"/>
  <c r="B60" i="17"/>
  <c r="D60" i="17" s="1"/>
  <c r="A60" i="17"/>
  <c r="M59" i="17"/>
  <c r="L59" i="17"/>
  <c r="H59" i="17"/>
  <c r="F59" i="17"/>
  <c r="E59" i="17"/>
  <c r="I59" i="17" s="1"/>
  <c r="D59" i="17"/>
  <c r="B59" i="17"/>
  <c r="A59" i="17"/>
  <c r="C59" i="17" s="1"/>
  <c r="M58" i="17"/>
  <c r="L58" i="17"/>
  <c r="H58" i="17"/>
  <c r="F58" i="17"/>
  <c r="E58" i="17"/>
  <c r="C58" i="17"/>
  <c r="B58" i="17"/>
  <c r="D58" i="17" s="1"/>
  <c r="A58" i="17"/>
  <c r="M57" i="17"/>
  <c r="L57" i="17"/>
  <c r="H57" i="17"/>
  <c r="F57" i="17"/>
  <c r="E57" i="17"/>
  <c r="C57" i="17"/>
  <c r="B57" i="17"/>
  <c r="D57" i="17" s="1"/>
  <c r="A57" i="17"/>
  <c r="M56" i="17"/>
  <c r="L56" i="17"/>
  <c r="I56" i="17"/>
  <c r="H56" i="17"/>
  <c r="F56" i="17"/>
  <c r="E56" i="17"/>
  <c r="B56" i="17"/>
  <c r="D56" i="17" s="1"/>
  <c r="A56" i="17"/>
  <c r="C56" i="17" s="1"/>
  <c r="M55" i="17"/>
  <c r="L55" i="17"/>
  <c r="H55" i="17"/>
  <c r="F55" i="17"/>
  <c r="J55" i="17" s="1"/>
  <c r="E55" i="17"/>
  <c r="C55" i="17"/>
  <c r="B55" i="17"/>
  <c r="D55" i="17" s="1"/>
  <c r="A55" i="17"/>
  <c r="M54" i="17"/>
  <c r="L54" i="17"/>
  <c r="J54" i="17"/>
  <c r="H54" i="17"/>
  <c r="F54" i="17"/>
  <c r="E54" i="17"/>
  <c r="C54" i="17"/>
  <c r="B54" i="17"/>
  <c r="D54" i="17" s="1"/>
  <c r="A54" i="17"/>
  <c r="M53" i="17"/>
  <c r="L53" i="17"/>
  <c r="I53" i="17"/>
  <c r="G53" i="17" s="1" a="1"/>
  <c r="G53" i="17" s="1"/>
  <c r="H53" i="17"/>
  <c r="F53" i="17"/>
  <c r="J53" i="17" s="1"/>
  <c r="E53" i="17"/>
  <c r="B53" i="17"/>
  <c r="D53" i="17" s="1"/>
  <c r="A53" i="17"/>
  <c r="C53" i="17" s="1"/>
  <c r="M52" i="17"/>
  <c r="L52" i="17"/>
  <c r="H52" i="17"/>
  <c r="F52" i="17"/>
  <c r="E52" i="17"/>
  <c r="I52" i="17" s="1"/>
  <c r="C52" i="17"/>
  <c r="B52" i="17"/>
  <c r="D52" i="17" s="1"/>
  <c r="A52" i="17"/>
  <c r="M51" i="17"/>
  <c r="L51" i="17"/>
  <c r="H51" i="17"/>
  <c r="F51" i="17"/>
  <c r="J51" i="17" s="1"/>
  <c r="E51" i="17"/>
  <c r="D51" i="17"/>
  <c r="B51" i="17"/>
  <c r="A51" i="17"/>
  <c r="C51" i="17" s="1"/>
  <c r="M50" i="17"/>
  <c r="L50" i="17"/>
  <c r="H50" i="17"/>
  <c r="F50" i="17"/>
  <c r="E50" i="17"/>
  <c r="B50" i="17"/>
  <c r="J50" i="17" s="1"/>
  <c r="A50" i="17"/>
  <c r="C50" i="17" s="1"/>
  <c r="M49" i="17"/>
  <c r="L49" i="17"/>
  <c r="H49" i="17"/>
  <c r="F49" i="17"/>
  <c r="J49" i="17" s="1"/>
  <c r="E49" i="17"/>
  <c r="C49" i="17"/>
  <c r="B49" i="17"/>
  <c r="D49" i="17" s="1"/>
  <c r="A49" i="17"/>
  <c r="M48" i="17"/>
  <c r="L48" i="17"/>
  <c r="H48" i="17"/>
  <c r="F48" i="17"/>
  <c r="J48" i="17" s="1"/>
  <c r="E48" i="17"/>
  <c r="B48" i="17"/>
  <c r="D48" i="17" s="1"/>
  <c r="A48" i="17"/>
  <c r="C48" i="17" s="1"/>
  <c r="M47" i="17"/>
  <c r="L47" i="17"/>
  <c r="H47" i="17"/>
  <c r="F47" i="17"/>
  <c r="E47" i="17"/>
  <c r="C47" i="17"/>
  <c r="B47" i="17"/>
  <c r="D47" i="17" s="1"/>
  <c r="A47" i="17"/>
  <c r="M46" i="17"/>
  <c r="L46" i="17"/>
  <c r="H46" i="17"/>
  <c r="F46" i="17"/>
  <c r="E46" i="17"/>
  <c r="D46" i="17"/>
  <c r="B46" i="17"/>
  <c r="A46" i="17"/>
  <c r="C46" i="17" s="1"/>
  <c r="M45" i="17"/>
  <c r="L45" i="17"/>
  <c r="H45" i="17"/>
  <c r="F45" i="17"/>
  <c r="E45" i="17"/>
  <c r="B45" i="17"/>
  <c r="D45" i="17" s="1"/>
  <c r="A45" i="17"/>
  <c r="C45" i="17" s="1"/>
  <c r="M44" i="17"/>
  <c r="L44" i="17"/>
  <c r="H44" i="17"/>
  <c r="F44" i="17"/>
  <c r="E44" i="17"/>
  <c r="B44" i="17"/>
  <c r="D44" i="17" s="1"/>
  <c r="A44" i="17"/>
  <c r="C44" i="17" s="1"/>
  <c r="M43" i="17"/>
  <c r="L43" i="17"/>
  <c r="H43" i="17"/>
  <c r="F43" i="17"/>
  <c r="E43" i="17"/>
  <c r="B43" i="17"/>
  <c r="A43" i="17"/>
  <c r="C43" i="17" s="1"/>
  <c r="M42" i="17"/>
  <c r="L42" i="17"/>
  <c r="H42" i="17"/>
  <c r="F42" i="17"/>
  <c r="J42" i="17" s="1"/>
  <c r="E42" i="17"/>
  <c r="D42" i="17"/>
  <c r="B42" i="17"/>
  <c r="A42" i="17"/>
  <c r="C42" i="17" s="1"/>
  <c r="M41" i="17"/>
  <c r="L41" i="17"/>
  <c r="H41" i="17"/>
  <c r="F41" i="17"/>
  <c r="E41" i="17"/>
  <c r="B41" i="17"/>
  <c r="A41" i="17"/>
  <c r="C41" i="17" s="1"/>
  <c r="M40" i="17"/>
  <c r="L40" i="17"/>
  <c r="H40" i="17"/>
  <c r="F40" i="17"/>
  <c r="E40" i="17"/>
  <c r="C40" i="17"/>
  <c r="B40" i="17"/>
  <c r="D40" i="17" s="1"/>
  <c r="A40" i="17"/>
  <c r="M39" i="17"/>
  <c r="L39" i="17"/>
  <c r="H39" i="17"/>
  <c r="F39" i="17"/>
  <c r="E39" i="17"/>
  <c r="I39" i="17" s="1"/>
  <c r="D39" i="17"/>
  <c r="B39" i="17"/>
  <c r="A39" i="17"/>
  <c r="C39" i="17" s="1"/>
  <c r="M38" i="17"/>
  <c r="L38" i="17"/>
  <c r="H38" i="17"/>
  <c r="F38" i="17"/>
  <c r="E38" i="17"/>
  <c r="I38" i="17" s="1"/>
  <c r="B38" i="17"/>
  <c r="D38" i="17" s="1"/>
  <c r="A38" i="17"/>
  <c r="C38" i="17" s="1"/>
  <c r="M37" i="17"/>
  <c r="L37" i="17"/>
  <c r="J37" i="17"/>
  <c r="H37" i="17"/>
  <c r="F37" i="17"/>
  <c r="E37" i="17"/>
  <c r="D37" i="17"/>
  <c r="B37" i="17"/>
  <c r="A37" i="17"/>
  <c r="C37" i="17" s="1"/>
  <c r="M36" i="17"/>
  <c r="L36" i="17"/>
  <c r="H36" i="17"/>
  <c r="F36" i="17"/>
  <c r="E36" i="17"/>
  <c r="C36" i="17"/>
  <c r="B36" i="17"/>
  <c r="D36" i="17" s="1"/>
  <c r="A36" i="17"/>
  <c r="M35" i="17"/>
  <c r="L35" i="17"/>
  <c r="H35" i="17"/>
  <c r="F35" i="17"/>
  <c r="J35" i="17" s="1"/>
  <c r="E35" i="17"/>
  <c r="D35" i="17"/>
  <c r="C35" i="17"/>
  <c r="B35" i="17"/>
  <c r="A35" i="17"/>
  <c r="M34" i="17"/>
  <c r="L34" i="17"/>
  <c r="H34" i="17"/>
  <c r="F34" i="17"/>
  <c r="E34" i="17"/>
  <c r="D34" i="17"/>
  <c r="B34" i="17"/>
  <c r="A34" i="17"/>
  <c r="C34" i="17" s="1"/>
  <c r="M33" i="17"/>
  <c r="L33" i="17"/>
  <c r="H33" i="17"/>
  <c r="F33" i="17"/>
  <c r="J33" i="17" s="1"/>
  <c r="E33" i="17"/>
  <c r="B33" i="17"/>
  <c r="D33" i="17" s="1"/>
  <c r="A33" i="17"/>
  <c r="C33" i="17" s="1"/>
  <c r="M32" i="17"/>
  <c r="L32" i="17"/>
  <c r="H32" i="17"/>
  <c r="F32" i="17"/>
  <c r="E32" i="17"/>
  <c r="B32" i="17"/>
  <c r="D32" i="17" s="1"/>
  <c r="A32" i="17"/>
  <c r="C32" i="17" s="1"/>
  <c r="M31" i="17"/>
  <c r="L31" i="17"/>
  <c r="H31" i="17"/>
  <c r="F31" i="17"/>
  <c r="E31" i="17"/>
  <c r="I31" i="17" s="1"/>
  <c r="D31" i="17"/>
  <c r="C31" i="17"/>
  <c r="B31" i="17"/>
  <c r="A31" i="17"/>
  <c r="M30" i="17"/>
  <c r="L30" i="17"/>
  <c r="I30" i="17"/>
  <c r="H30" i="17"/>
  <c r="F30" i="17"/>
  <c r="E30" i="17"/>
  <c r="B30" i="17"/>
  <c r="D30" i="17" s="1"/>
  <c r="A30" i="17"/>
  <c r="C30" i="17" s="1"/>
  <c r="M29" i="17"/>
  <c r="L29" i="17"/>
  <c r="H29" i="17"/>
  <c r="F29" i="17"/>
  <c r="E29" i="17"/>
  <c r="I29" i="17" s="1"/>
  <c r="D29" i="17"/>
  <c r="B29" i="17"/>
  <c r="A29" i="17"/>
  <c r="C29" i="17" s="1"/>
  <c r="M28" i="17"/>
  <c r="L28" i="17"/>
  <c r="H28" i="17"/>
  <c r="F28" i="17"/>
  <c r="J28" i="17" s="1"/>
  <c r="E28" i="17"/>
  <c r="B28" i="17"/>
  <c r="D28" i="17" s="1"/>
  <c r="A28" i="17"/>
  <c r="C28" i="17" s="1"/>
  <c r="M27" i="17"/>
  <c r="L27" i="17"/>
  <c r="H27" i="17"/>
  <c r="F27" i="17"/>
  <c r="E27" i="17"/>
  <c r="D27" i="17"/>
  <c r="C27" i="17"/>
  <c r="B27" i="17"/>
  <c r="A27" i="17"/>
  <c r="M26" i="17"/>
  <c r="L26" i="17"/>
  <c r="I26" i="17"/>
  <c r="H26" i="17"/>
  <c r="F26" i="17"/>
  <c r="J26" i="17" s="1"/>
  <c r="E26" i="17"/>
  <c r="D26" i="17"/>
  <c r="B26" i="17"/>
  <c r="A26" i="17"/>
  <c r="C26" i="17" s="1"/>
  <c r="M25" i="17"/>
  <c r="L25" i="17"/>
  <c r="H25" i="17"/>
  <c r="F25" i="17"/>
  <c r="E25" i="17"/>
  <c r="D25" i="17"/>
  <c r="B25" i="17"/>
  <c r="A25" i="17"/>
  <c r="C25" i="17" s="1"/>
  <c r="M24" i="17"/>
  <c r="L24" i="17"/>
  <c r="H24" i="17"/>
  <c r="F24" i="17"/>
  <c r="J24" i="17" s="1"/>
  <c r="E24" i="17"/>
  <c r="C24" i="17"/>
  <c r="B24" i="17"/>
  <c r="D24" i="17" s="1"/>
  <c r="A24" i="17"/>
  <c r="M23" i="17"/>
  <c r="L23" i="17"/>
  <c r="H23" i="17"/>
  <c r="F23" i="17"/>
  <c r="E23" i="17"/>
  <c r="B23" i="17"/>
  <c r="D23" i="17" s="1"/>
  <c r="A23" i="17"/>
  <c r="C23" i="17" s="1"/>
  <c r="M22" i="17"/>
  <c r="L22" i="17"/>
  <c r="H22" i="17"/>
  <c r="F22" i="17"/>
  <c r="E22" i="17"/>
  <c r="I22" i="17" s="1"/>
  <c r="D22" i="17"/>
  <c r="B22" i="17"/>
  <c r="A22" i="17"/>
  <c r="C22" i="17" s="1"/>
  <c r="M21" i="17"/>
  <c r="L21" i="17"/>
  <c r="H21" i="17"/>
  <c r="F21" i="17"/>
  <c r="J21" i="17" s="1"/>
  <c r="E21" i="17"/>
  <c r="B21" i="17"/>
  <c r="D21" i="17" s="1"/>
  <c r="A21" i="17"/>
  <c r="C21" i="17" s="1"/>
  <c r="M20" i="17"/>
  <c r="L20" i="17"/>
  <c r="H20" i="17"/>
  <c r="F20" i="17"/>
  <c r="E20" i="17"/>
  <c r="B20" i="17"/>
  <c r="D20" i="17" s="1"/>
  <c r="A20" i="17"/>
  <c r="C20" i="17" s="1"/>
  <c r="M19" i="17"/>
  <c r="L19" i="17"/>
  <c r="H19" i="17"/>
  <c r="F19" i="17"/>
  <c r="E19" i="17"/>
  <c r="I19" i="17" s="1"/>
  <c r="C19" i="17"/>
  <c r="B19" i="17"/>
  <c r="D19" i="17" s="1"/>
  <c r="A19" i="17"/>
  <c r="M18" i="17"/>
  <c r="L18" i="17"/>
  <c r="H18" i="17"/>
  <c r="F18" i="17"/>
  <c r="J18" i="17" s="1"/>
  <c r="E18" i="17"/>
  <c r="D18" i="17"/>
  <c r="B18" i="17"/>
  <c r="A18" i="17"/>
  <c r="C18" i="17" s="1"/>
  <c r="M17" i="17"/>
  <c r="L17" i="17"/>
  <c r="H17" i="17"/>
  <c r="F17" i="17"/>
  <c r="J17" i="17" s="1"/>
  <c r="E17" i="17"/>
  <c r="D17" i="17"/>
  <c r="B17" i="17"/>
  <c r="A17" i="17"/>
  <c r="C17" i="17" s="1"/>
  <c r="M16" i="17"/>
  <c r="L16" i="17"/>
  <c r="H16" i="17"/>
  <c r="F16" i="17"/>
  <c r="J16" i="17" s="1"/>
  <c r="E16" i="17"/>
  <c r="B16" i="17"/>
  <c r="D16" i="17" s="1"/>
  <c r="A16" i="17"/>
  <c r="C16" i="17" s="1"/>
  <c r="M15" i="17"/>
  <c r="L15" i="17"/>
  <c r="H15" i="17"/>
  <c r="F15" i="17"/>
  <c r="E15" i="17"/>
  <c r="I15" i="17" s="1"/>
  <c r="C15" i="17"/>
  <c r="B15" i="17"/>
  <c r="D15" i="17" s="1"/>
  <c r="A15" i="17"/>
  <c r="M14" i="17"/>
  <c r="L14" i="17"/>
  <c r="I14" i="17"/>
  <c r="H14" i="17"/>
  <c r="F14" i="17"/>
  <c r="J14" i="17" s="1"/>
  <c r="E14" i="17"/>
  <c r="D14" i="17"/>
  <c r="B14" i="17"/>
  <c r="A14" i="17"/>
  <c r="C14" i="17" s="1"/>
  <c r="M13" i="17"/>
  <c r="L13" i="17"/>
  <c r="H13" i="17"/>
  <c r="F13" i="17"/>
  <c r="E13" i="17"/>
  <c r="I13" i="17" s="1"/>
  <c r="B13" i="17"/>
  <c r="D13" i="17" s="1"/>
  <c r="A13" i="17"/>
  <c r="C13" i="17" s="1"/>
  <c r="M12" i="17"/>
  <c r="L12" i="17"/>
  <c r="H12" i="17"/>
  <c r="F12" i="17"/>
  <c r="E12" i="17"/>
  <c r="C12" i="17"/>
  <c r="B12" i="17"/>
  <c r="D12" i="17" s="1"/>
  <c r="A12" i="17"/>
  <c r="M11" i="17"/>
  <c r="L11" i="17"/>
  <c r="H11" i="17"/>
  <c r="F11" i="17"/>
  <c r="E11" i="17"/>
  <c r="B11" i="17"/>
  <c r="D11" i="17" s="1"/>
  <c r="A11" i="17"/>
  <c r="C11" i="17" s="1"/>
  <c r="M10" i="17"/>
  <c r="L10" i="17"/>
  <c r="H10" i="17"/>
  <c r="F10" i="17"/>
  <c r="E10" i="17"/>
  <c r="I10" i="17" s="1"/>
  <c r="B10" i="17"/>
  <c r="D10" i="17" s="1"/>
  <c r="A10" i="17"/>
  <c r="C10" i="17" s="1"/>
  <c r="M9" i="17"/>
  <c r="L9" i="17"/>
  <c r="H9" i="17"/>
  <c r="F9" i="17"/>
  <c r="E9" i="17"/>
  <c r="B9" i="17"/>
  <c r="D9" i="17" s="1"/>
  <c r="A9" i="17"/>
  <c r="C9" i="17" s="1"/>
  <c r="M8" i="17"/>
  <c r="L8" i="17"/>
  <c r="H8" i="17"/>
  <c r="F8" i="17"/>
  <c r="E8" i="17"/>
  <c r="B8" i="17"/>
  <c r="D8" i="17" s="1"/>
  <c r="A8" i="17"/>
  <c r="C8" i="17" s="1"/>
  <c r="M7" i="17"/>
  <c r="L7" i="17"/>
  <c r="H7" i="17"/>
  <c r="F7" i="17"/>
  <c r="E7" i="17"/>
  <c r="I7" i="17" s="1"/>
  <c r="C7" i="17"/>
  <c r="B7" i="17"/>
  <c r="D7" i="17" s="1"/>
  <c r="A7" i="17"/>
  <c r="M6" i="17"/>
  <c r="L6" i="17"/>
  <c r="H6" i="17"/>
  <c r="F6" i="17"/>
  <c r="E6" i="17"/>
  <c r="D6" i="17"/>
  <c r="B6" i="17"/>
  <c r="A6" i="17"/>
  <c r="C6" i="17" s="1"/>
  <c r="M5" i="17"/>
  <c r="L5" i="17"/>
  <c r="H5" i="17"/>
  <c r="F5" i="17"/>
  <c r="E5" i="17"/>
  <c r="D5" i="17"/>
  <c r="B5" i="17"/>
  <c r="A5" i="17"/>
  <c r="C5" i="17" s="1"/>
  <c r="M4" i="17"/>
  <c r="L4" i="17"/>
  <c r="H4" i="17"/>
  <c r="F4" i="17"/>
  <c r="J4" i="17" s="1"/>
  <c r="E4" i="17"/>
  <c r="B4" i="17"/>
  <c r="D4" i="17" s="1"/>
  <c r="A4" i="17"/>
  <c r="C4" i="17" s="1"/>
  <c r="M3" i="17"/>
  <c r="L3" i="17"/>
  <c r="H3" i="17"/>
  <c r="F3" i="17"/>
  <c r="E3" i="17"/>
  <c r="B3" i="17"/>
  <c r="D3" i="17" s="1"/>
  <c r="A3" i="17"/>
  <c r="C3" i="17" s="1"/>
  <c r="Q104" i="16"/>
  <c r="K78" i="16"/>
  <c r="N188" i="16"/>
  <c r="M188" i="16"/>
  <c r="L188" i="16"/>
  <c r="E188" i="16"/>
  <c r="B188" i="16"/>
  <c r="D188" i="16" s="1"/>
  <c r="A188" i="16"/>
  <c r="C188" i="16" s="1"/>
  <c r="N187" i="16"/>
  <c r="M187" i="16"/>
  <c r="L187" i="16"/>
  <c r="J187" i="16"/>
  <c r="F187" i="16"/>
  <c r="E187" i="16"/>
  <c r="I187" i="16" s="1"/>
  <c r="G187" i="16" s="1" a="1"/>
  <c r="G187" i="16" s="1"/>
  <c r="B187" i="16"/>
  <c r="D187" i="16" s="1"/>
  <c r="A187" i="16"/>
  <c r="C187" i="16" s="1"/>
  <c r="N186" i="16"/>
  <c r="M186" i="16"/>
  <c r="L186" i="16"/>
  <c r="E186" i="16"/>
  <c r="B186" i="16"/>
  <c r="D186" i="16" s="1"/>
  <c r="A186" i="16"/>
  <c r="C186" i="16" s="1"/>
  <c r="N185" i="16"/>
  <c r="M185" i="16"/>
  <c r="L185" i="16"/>
  <c r="E185" i="16"/>
  <c r="B185" i="16"/>
  <c r="D185" i="16" s="1"/>
  <c r="A185" i="16"/>
  <c r="C185" i="16" s="1"/>
  <c r="N184" i="16"/>
  <c r="M184" i="16"/>
  <c r="L184" i="16"/>
  <c r="F184" i="16"/>
  <c r="J184" i="16" s="1"/>
  <c r="E184" i="16"/>
  <c r="B184" i="16"/>
  <c r="D184" i="16" s="1"/>
  <c r="A184" i="16"/>
  <c r="C184" i="16" s="1"/>
  <c r="N183" i="16"/>
  <c r="M183" i="16"/>
  <c r="L183" i="16"/>
  <c r="H183" i="16"/>
  <c r="E183" i="16"/>
  <c r="B183" i="16"/>
  <c r="D183" i="16" s="1"/>
  <c r="A183" i="16"/>
  <c r="C183" i="16" s="1"/>
  <c r="N182" i="16"/>
  <c r="M182" i="16"/>
  <c r="L182" i="16"/>
  <c r="H182" i="16"/>
  <c r="E182" i="16"/>
  <c r="B182" i="16"/>
  <c r="D182" i="16" s="1"/>
  <c r="A182" i="16"/>
  <c r="C182" i="16" s="1"/>
  <c r="N181" i="16"/>
  <c r="M181" i="16"/>
  <c r="L181" i="16"/>
  <c r="H181" i="16"/>
  <c r="E181" i="16"/>
  <c r="B181" i="16"/>
  <c r="D181" i="16" s="1"/>
  <c r="A181" i="16"/>
  <c r="C181" i="16" s="1"/>
  <c r="N180" i="16"/>
  <c r="M180" i="16"/>
  <c r="L180" i="16"/>
  <c r="H180" i="16"/>
  <c r="E180" i="16"/>
  <c r="B180" i="16"/>
  <c r="D180" i="16" s="1"/>
  <c r="A180" i="16"/>
  <c r="C180" i="16" s="1"/>
  <c r="N179" i="16"/>
  <c r="M179" i="16"/>
  <c r="L179" i="16"/>
  <c r="H179" i="16"/>
  <c r="E179" i="16"/>
  <c r="F179" i="16" s="1"/>
  <c r="J179" i="16" s="1"/>
  <c r="B179" i="16"/>
  <c r="D179" i="16" s="1"/>
  <c r="A179" i="16"/>
  <c r="C179" i="16" s="1"/>
  <c r="N178" i="16"/>
  <c r="M178" i="16"/>
  <c r="L178" i="16"/>
  <c r="H178" i="16"/>
  <c r="F178" i="16"/>
  <c r="J178" i="16" s="1"/>
  <c r="E178" i="16"/>
  <c r="B178" i="16"/>
  <c r="D178" i="16" s="1"/>
  <c r="A178" i="16"/>
  <c r="C178" i="16" s="1"/>
  <c r="N177" i="16"/>
  <c r="M177" i="16"/>
  <c r="L177" i="16"/>
  <c r="H177" i="16"/>
  <c r="E177" i="16"/>
  <c r="B177" i="16"/>
  <c r="D177" i="16" s="1"/>
  <c r="A177" i="16"/>
  <c r="C177" i="16" s="1"/>
  <c r="N176" i="16"/>
  <c r="M176" i="16"/>
  <c r="L176" i="16"/>
  <c r="H176" i="16"/>
  <c r="E176" i="16"/>
  <c r="F176" i="16" s="1"/>
  <c r="J176" i="16" s="1"/>
  <c r="C176" i="16"/>
  <c r="B176" i="16"/>
  <c r="D176" i="16" s="1"/>
  <c r="A176" i="16"/>
  <c r="N175" i="16"/>
  <c r="M175" i="16"/>
  <c r="L175" i="16"/>
  <c r="I175" i="16"/>
  <c r="H175" i="16"/>
  <c r="F175" i="16"/>
  <c r="J175" i="16" s="1"/>
  <c r="E175" i="16"/>
  <c r="B175" i="16"/>
  <c r="D175" i="16" s="1"/>
  <c r="A175" i="16"/>
  <c r="C175" i="16" s="1"/>
  <c r="N174" i="16"/>
  <c r="M174" i="16"/>
  <c r="L174" i="16"/>
  <c r="H174" i="16"/>
  <c r="F174" i="16"/>
  <c r="E174" i="16"/>
  <c r="B174" i="16"/>
  <c r="D174" i="16" s="1"/>
  <c r="A174" i="16"/>
  <c r="C174" i="16" s="1"/>
  <c r="N173" i="16"/>
  <c r="M173" i="16"/>
  <c r="L173" i="16"/>
  <c r="H173" i="16"/>
  <c r="F173" i="16"/>
  <c r="J173" i="16" s="1"/>
  <c r="E173" i="16"/>
  <c r="B173" i="16"/>
  <c r="D173" i="16" s="1"/>
  <c r="A173" i="16"/>
  <c r="C173" i="16" s="1"/>
  <c r="N172" i="16"/>
  <c r="M172" i="16"/>
  <c r="L172" i="16"/>
  <c r="H172" i="16"/>
  <c r="E172" i="16"/>
  <c r="F172" i="16" s="1"/>
  <c r="J172" i="16" s="1"/>
  <c r="B172" i="16"/>
  <c r="D172" i="16" s="1"/>
  <c r="A172" i="16"/>
  <c r="C172" i="16" s="1"/>
  <c r="N171" i="16"/>
  <c r="M171" i="16"/>
  <c r="L171" i="16"/>
  <c r="H171" i="16"/>
  <c r="E171" i="16"/>
  <c r="B171" i="16"/>
  <c r="D171" i="16" s="1"/>
  <c r="A171" i="16"/>
  <c r="C171" i="16" s="1"/>
  <c r="N170" i="16"/>
  <c r="M170" i="16"/>
  <c r="L170" i="16"/>
  <c r="H170" i="16"/>
  <c r="E170" i="16"/>
  <c r="B170" i="16"/>
  <c r="D170" i="16" s="1"/>
  <c r="A170" i="16"/>
  <c r="C170" i="16" s="1"/>
  <c r="N169" i="16"/>
  <c r="M169" i="16"/>
  <c r="L169" i="16"/>
  <c r="H169" i="16"/>
  <c r="E169" i="16"/>
  <c r="F169" i="16" s="1"/>
  <c r="J169" i="16" s="1"/>
  <c r="B169" i="16"/>
  <c r="D169" i="16" s="1"/>
  <c r="A169" i="16"/>
  <c r="C169" i="16" s="1"/>
  <c r="N168" i="16"/>
  <c r="M168" i="16"/>
  <c r="L168" i="16"/>
  <c r="H168" i="16"/>
  <c r="E168" i="16"/>
  <c r="F168" i="16" s="1"/>
  <c r="B168" i="16"/>
  <c r="D168" i="16" s="1"/>
  <c r="A168" i="16"/>
  <c r="C168" i="16" s="1"/>
  <c r="N167" i="16"/>
  <c r="M167" i="16"/>
  <c r="L167" i="16"/>
  <c r="H167" i="16"/>
  <c r="E167" i="16"/>
  <c r="B167" i="16"/>
  <c r="D167" i="16" s="1"/>
  <c r="A167" i="16"/>
  <c r="C167" i="16" s="1"/>
  <c r="N166" i="16"/>
  <c r="M166" i="16"/>
  <c r="L166" i="16"/>
  <c r="H166" i="16"/>
  <c r="F166" i="16"/>
  <c r="J166" i="16" s="1"/>
  <c r="E166" i="16"/>
  <c r="B166" i="16"/>
  <c r="D166" i="16" s="1"/>
  <c r="A166" i="16"/>
  <c r="C166" i="16" s="1"/>
  <c r="N165" i="16"/>
  <c r="M165" i="16"/>
  <c r="L165" i="16"/>
  <c r="H165" i="16"/>
  <c r="F165" i="16"/>
  <c r="E165" i="16"/>
  <c r="B165" i="16"/>
  <c r="A165" i="16"/>
  <c r="C165" i="16" s="1"/>
  <c r="N164" i="16"/>
  <c r="M164" i="16"/>
  <c r="L164" i="16"/>
  <c r="H164" i="16"/>
  <c r="E164" i="16"/>
  <c r="C164" i="16"/>
  <c r="B164" i="16"/>
  <c r="D164" i="16" s="1"/>
  <c r="A164" i="16"/>
  <c r="N163" i="16"/>
  <c r="M163" i="16"/>
  <c r="L163" i="16"/>
  <c r="J163" i="16"/>
  <c r="I163" i="16"/>
  <c r="G163" i="16" s="1" a="1"/>
  <c r="G163" i="16" s="1"/>
  <c r="H163" i="16"/>
  <c r="F163" i="16"/>
  <c r="E163" i="16"/>
  <c r="B163" i="16"/>
  <c r="D163" i="16" s="1"/>
  <c r="A163" i="16"/>
  <c r="C163" i="16" s="1"/>
  <c r="N162" i="16"/>
  <c r="M162" i="16"/>
  <c r="L162" i="16"/>
  <c r="H162" i="16"/>
  <c r="E162" i="16"/>
  <c r="B162" i="16"/>
  <c r="A162" i="16"/>
  <c r="C162" i="16" s="1"/>
  <c r="N161" i="16"/>
  <c r="M161" i="16"/>
  <c r="L161" i="16"/>
  <c r="H161" i="16"/>
  <c r="E161" i="16"/>
  <c r="C161" i="16"/>
  <c r="B161" i="16"/>
  <c r="D161" i="16" s="1"/>
  <c r="A161" i="16"/>
  <c r="N160" i="16"/>
  <c r="M160" i="16"/>
  <c r="L160" i="16"/>
  <c r="I160" i="16"/>
  <c r="H160" i="16"/>
  <c r="E160" i="16"/>
  <c r="F160" i="16" s="1"/>
  <c r="B160" i="16"/>
  <c r="D160" i="16" s="1"/>
  <c r="A160" i="16"/>
  <c r="C160" i="16" s="1"/>
  <c r="N159" i="16"/>
  <c r="M159" i="16"/>
  <c r="L159" i="16"/>
  <c r="H159" i="16"/>
  <c r="F159" i="16"/>
  <c r="E159" i="16"/>
  <c r="B159" i="16"/>
  <c r="A159" i="16"/>
  <c r="C159" i="16" s="1"/>
  <c r="N158" i="16"/>
  <c r="M158" i="16"/>
  <c r="L158" i="16"/>
  <c r="H158" i="16"/>
  <c r="E158" i="16"/>
  <c r="C158" i="16"/>
  <c r="B158" i="16"/>
  <c r="D158" i="16" s="1"/>
  <c r="A158" i="16"/>
  <c r="N157" i="16"/>
  <c r="M157" i="16"/>
  <c r="L157" i="16"/>
  <c r="H157" i="16"/>
  <c r="E157" i="16"/>
  <c r="B157" i="16"/>
  <c r="D157" i="16" s="1"/>
  <c r="A157" i="16"/>
  <c r="C157" i="16" s="1"/>
  <c r="N156" i="16"/>
  <c r="M156" i="16"/>
  <c r="L156" i="16"/>
  <c r="H156" i="16"/>
  <c r="E156" i="16"/>
  <c r="F156" i="16" s="1"/>
  <c r="I156" i="16" s="1"/>
  <c r="B156" i="16"/>
  <c r="A156" i="16"/>
  <c r="C156" i="16" s="1"/>
  <c r="N155" i="16"/>
  <c r="M155" i="16"/>
  <c r="L155" i="16"/>
  <c r="H155" i="16"/>
  <c r="E155" i="16"/>
  <c r="C155" i="16"/>
  <c r="B155" i="16"/>
  <c r="D155" i="16" s="1"/>
  <c r="A155" i="16"/>
  <c r="N154" i="16"/>
  <c r="M154" i="16"/>
  <c r="L154" i="16"/>
  <c r="H154" i="16"/>
  <c r="E154" i="16"/>
  <c r="B154" i="16"/>
  <c r="D154" i="16" s="1"/>
  <c r="A154" i="16"/>
  <c r="C154" i="16" s="1"/>
  <c r="N153" i="16"/>
  <c r="M153" i="16"/>
  <c r="L153" i="16"/>
  <c r="H153" i="16"/>
  <c r="E153" i="16"/>
  <c r="F153" i="16" s="1"/>
  <c r="I153" i="16" s="1"/>
  <c r="B153" i="16"/>
  <c r="A153" i="16"/>
  <c r="C153" i="16" s="1"/>
  <c r="N152" i="16"/>
  <c r="M152" i="16"/>
  <c r="L152" i="16"/>
  <c r="H152" i="16"/>
  <c r="E152" i="16"/>
  <c r="B152" i="16"/>
  <c r="D152" i="16" s="1"/>
  <c r="A152" i="16"/>
  <c r="C152" i="16" s="1"/>
  <c r="N151" i="16"/>
  <c r="M151" i="16"/>
  <c r="L151" i="16"/>
  <c r="H151" i="16"/>
  <c r="F151" i="16"/>
  <c r="J151" i="16" s="1"/>
  <c r="E151" i="16"/>
  <c r="B151" i="16"/>
  <c r="D151" i="16" s="1"/>
  <c r="A151" i="16"/>
  <c r="C151" i="16" s="1"/>
  <c r="N150" i="16"/>
  <c r="M150" i="16"/>
  <c r="L150" i="16"/>
  <c r="H150" i="16"/>
  <c r="F150" i="16"/>
  <c r="E150" i="16"/>
  <c r="B150" i="16"/>
  <c r="A150" i="16"/>
  <c r="C150" i="16" s="1"/>
  <c r="N149" i="16"/>
  <c r="M149" i="16"/>
  <c r="L149" i="16"/>
  <c r="H149" i="16"/>
  <c r="E149" i="16"/>
  <c r="B149" i="16"/>
  <c r="D149" i="16" s="1"/>
  <c r="A149" i="16"/>
  <c r="C149" i="16" s="1"/>
  <c r="N148" i="16"/>
  <c r="M148" i="16"/>
  <c r="L148" i="16"/>
  <c r="I148" i="16"/>
  <c r="H148" i="16"/>
  <c r="F148" i="16"/>
  <c r="J148" i="16" s="1"/>
  <c r="E148" i="16"/>
  <c r="B148" i="16"/>
  <c r="D148" i="16" s="1"/>
  <c r="A148" i="16"/>
  <c r="C148" i="16" s="1"/>
  <c r="N147" i="16"/>
  <c r="M147" i="16"/>
  <c r="L147" i="16"/>
  <c r="H147" i="16"/>
  <c r="F147" i="16"/>
  <c r="I147" i="16" s="1"/>
  <c r="E147" i="16"/>
  <c r="B147" i="16"/>
  <c r="A147" i="16"/>
  <c r="C147" i="16" s="1"/>
  <c r="N146" i="16"/>
  <c r="M146" i="16"/>
  <c r="L146" i="16"/>
  <c r="H146" i="16"/>
  <c r="E146" i="16"/>
  <c r="C146" i="16"/>
  <c r="B146" i="16"/>
  <c r="D146" i="16" s="1"/>
  <c r="A146" i="16"/>
  <c r="N145" i="16"/>
  <c r="M145" i="16"/>
  <c r="L145" i="16"/>
  <c r="I145" i="16"/>
  <c r="H145" i="16"/>
  <c r="F145" i="16"/>
  <c r="J145" i="16" s="1"/>
  <c r="E145" i="16"/>
  <c r="B145" i="16"/>
  <c r="D145" i="16" s="1"/>
  <c r="A145" i="16"/>
  <c r="C145" i="16" s="1"/>
  <c r="N144" i="16"/>
  <c r="M144" i="16"/>
  <c r="L144" i="16"/>
  <c r="H144" i="16"/>
  <c r="F144" i="16"/>
  <c r="I144" i="16" s="1"/>
  <c r="E144" i="16"/>
  <c r="B144" i="16"/>
  <c r="A144" i="16"/>
  <c r="C144" i="16" s="1"/>
  <c r="N143" i="16"/>
  <c r="M143" i="16"/>
  <c r="L143" i="16"/>
  <c r="H143" i="16"/>
  <c r="E143" i="16"/>
  <c r="B143" i="16"/>
  <c r="D143" i="16" s="1"/>
  <c r="A143" i="16"/>
  <c r="C143" i="16" s="1"/>
  <c r="N142" i="16"/>
  <c r="M142" i="16"/>
  <c r="L142" i="16"/>
  <c r="H142" i="16"/>
  <c r="F142" i="16"/>
  <c r="I142" i="16" s="1"/>
  <c r="E142" i="16"/>
  <c r="B142" i="16"/>
  <c r="D142" i="16" s="1"/>
  <c r="A142" i="16"/>
  <c r="C142" i="16" s="1"/>
  <c r="N141" i="16"/>
  <c r="M141" i="16"/>
  <c r="L141" i="16"/>
  <c r="H141" i="16"/>
  <c r="E141" i="16"/>
  <c r="F141" i="16" s="1"/>
  <c r="I141" i="16" s="1"/>
  <c r="B141" i="16"/>
  <c r="A141" i="16"/>
  <c r="C141" i="16" s="1"/>
  <c r="N140" i="16"/>
  <c r="M140" i="16"/>
  <c r="L140" i="16"/>
  <c r="H140" i="16"/>
  <c r="E140" i="16"/>
  <c r="F140" i="16" s="1"/>
  <c r="J140" i="16" s="1"/>
  <c r="C140" i="16"/>
  <c r="B140" i="16"/>
  <c r="D140" i="16" s="1"/>
  <c r="A140" i="16"/>
  <c r="N139" i="16"/>
  <c r="M139" i="16"/>
  <c r="L139" i="16"/>
  <c r="H139" i="16"/>
  <c r="F139" i="16"/>
  <c r="J139" i="16" s="1"/>
  <c r="E139" i="16"/>
  <c r="I139" i="16" s="1"/>
  <c r="C139" i="16"/>
  <c r="B139" i="16"/>
  <c r="D139" i="16" s="1"/>
  <c r="A139" i="16"/>
  <c r="N138" i="16"/>
  <c r="M138" i="16"/>
  <c r="L138" i="16"/>
  <c r="H138" i="16"/>
  <c r="F138" i="16"/>
  <c r="I138" i="16" s="1"/>
  <c r="E138" i="16"/>
  <c r="B138" i="16"/>
  <c r="A138" i="16"/>
  <c r="C138" i="16" s="1"/>
  <c r="N137" i="16"/>
  <c r="M137" i="16"/>
  <c r="L137" i="16"/>
  <c r="H137" i="16"/>
  <c r="E137" i="16"/>
  <c r="B137" i="16"/>
  <c r="D137" i="16" s="1"/>
  <c r="A137" i="16"/>
  <c r="C137" i="16" s="1"/>
  <c r="N136" i="16"/>
  <c r="M136" i="16"/>
  <c r="L136" i="16"/>
  <c r="I136" i="16"/>
  <c r="H136" i="16"/>
  <c r="F136" i="16"/>
  <c r="J136" i="16" s="1"/>
  <c r="E136" i="16"/>
  <c r="B136" i="16"/>
  <c r="D136" i="16" s="1"/>
  <c r="A136" i="16"/>
  <c r="C136" i="16" s="1"/>
  <c r="N135" i="16"/>
  <c r="M135" i="16"/>
  <c r="L135" i="16"/>
  <c r="H135" i="16"/>
  <c r="E135" i="16"/>
  <c r="F135" i="16" s="1"/>
  <c r="C135" i="16"/>
  <c r="B135" i="16"/>
  <c r="A135" i="16"/>
  <c r="N134" i="16"/>
  <c r="M134" i="16"/>
  <c r="L134" i="16"/>
  <c r="H134" i="16"/>
  <c r="F134" i="16"/>
  <c r="E134" i="16"/>
  <c r="B134" i="16"/>
  <c r="D134" i="16" s="1"/>
  <c r="A134" i="16"/>
  <c r="C134" i="16" s="1"/>
  <c r="N133" i="16"/>
  <c r="M133" i="16"/>
  <c r="L133" i="16"/>
  <c r="H133" i="16"/>
  <c r="F133" i="16"/>
  <c r="J133" i="16" s="1"/>
  <c r="E133" i="16"/>
  <c r="B133" i="16"/>
  <c r="D133" i="16" s="1"/>
  <c r="A133" i="16"/>
  <c r="C133" i="16" s="1"/>
  <c r="N132" i="16"/>
  <c r="M132" i="16"/>
  <c r="L132" i="16"/>
  <c r="H132" i="16"/>
  <c r="F132" i="16"/>
  <c r="I132" i="16" s="1"/>
  <c r="E132" i="16"/>
  <c r="C132" i="16"/>
  <c r="B132" i="16"/>
  <c r="A132" i="16"/>
  <c r="N131" i="16"/>
  <c r="M131" i="16"/>
  <c r="L131" i="16"/>
  <c r="H131" i="16"/>
  <c r="E131" i="16"/>
  <c r="F131" i="16" s="1"/>
  <c r="J131" i="16" s="1"/>
  <c r="B131" i="16"/>
  <c r="D131" i="16" s="1"/>
  <c r="A131" i="16"/>
  <c r="C131" i="16" s="1"/>
  <c r="N130" i="16"/>
  <c r="M130" i="16"/>
  <c r="L130" i="16"/>
  <c r="H130" i="16"/>
  <c r="F130" i="16"/>
  <c r="J130" i="16" s="1"/>
  <c r="E130" i="16"/>
  <c r="C130" i="16"/>
  <c r="B130" i="16"/>
  <c r="D130" i="16" s="1"/>
  <c r="A130" i="16"/>
  <c r="N129" i="16"/>
  <c r="M129" i="16"/>
  <c r="L129" i="16"/>
  <c r="H129" i="16"/>
  <c r="E129" i="16"/>
  <c r="F129" i="16" s="1"/>
  <c r="I129" i="16" s="1"/>
  <c r="C129" i="16"/>
  <c r="B129" i="16"/>
  <c r="A129" i="16"/>
  <c r="N128" i="16"/>
  <c r="M128" i="16"/>
  <c r="L128" i="16"/>
  <c r="H128" i="16"/>
  <c r="E128" i="16"/>
  <c r="C128" i="16"/>
  <c r="B128" i="16"/>
  <c r="D128" i="16" s="1"/>
  <c r="A128" i="16"/>
  <c r="N127" i="16"/>
  <c r="M127" i="16"/>
  <c r="L127" i="16"/>
  <c r="I127" i="16"/>
  <c r="H127" i="16"/>
  <c r="F127" i="16"/>
  <c r="J127" i="16" s="1"/>
  <c r="E127" i="16"/>
  <c r="C127" i="16"/>
  <c r="B127" i="16"/>
  <c r="D127" i="16" s="1"/>
  <c r="A127" i="16"/>
  <c r="N126" i="16"/>
  <c r="M126" i="16"/>
  <c r="L126" i="16"/>
  <c r="H126" i="16"/>
  <c r="E126" i="16"/>
  <c r="F126" i="16" s="1"/>
  <c r="B126" i="16"/>
  <c r="A126" i="16"/>
  <c r="C126" i="16" s="1"/>
  <c r="N125" i="16"/>
  <c r="M125" i="16"/>
  <c r="L125" i="16"/>
  <c r="H125" i="16"/>
  <c r="E125" i="16"/>
  <c r="B125" i="16"/>
  <c r="D125" i="16" s="1"/>
  <c r="A125" i="16"/>
  <c r="C125" i="16" s="1"/>
  <c r="N124" i="16"/>
  <c r="M124" i="16"/>
  <c r="L124" i="16"/>
  <c r="H124" i="16"/>
  <c r="F124" i="16"/>
  <c r="J124" i="16" s="1"/>
  <c r="E124" i="16"/>
  <c r="B124" i="16"/>
  <c r="D124" i="16" s="1"/>
  <c r="A124" i="16"/>
  <c r="C124" i="16" s="1"/>
  <c r="N123" i="16"/>
  <c r="M123" i="16"/>
  <c r="L123" i="16"/>
  <c r="H123" i="16"/>
  <c r="E123" i="16"/>
  <c r="F123" i="16" s="1"/>
  <c r="J123" i="16" s="1"/>
  <c r="C123" i="16"/>
  <c r="B123" i="16"/>
  <c r="D123" i="16" s="1"/>
  <c r="A123" i="16"/>
  <c r="N122" i="16"/>
  <c r="M122" i="16"/>
  <c r="L122" i="16"/>
  <c r="H122" i="16"/>
  <c r="F122" i="16"/>
  <c r="J122" i="16" s="1"/>
  <c r="E122" i="16"/>
  <c r="B122" i="16"/>
  <c r="D122" i="16" s="1"/>
  <c r="A122" i="16"/>
  <c r="C122" i="16" s="1"/>
  <c r="N121" i="16"/>
  <c r="M121" i="16"/>
  <c r="L121" i="16"/>
  <c r="H121" i="16"/>
  <c r="E121" i="16"/>
  <c r="B121" i="16"/>
  <c r="D121" i="16" s="1"/>
  <c r="A121" i="16"/>
  <c r="C121" i="16" s="1"/>
  <c r="N120" i="16"/>
  <c r="M120" i="16"/>
  <c r="L120" i="16"/>
  <c r="H120" i="16"/>
  <c r="E120" i="16"/>
  <c r="F120" i="16" s="1"/>
  <c r="J120" i="16" s="1"/>
  <c r="B120" i="16"/>
  <c r="D120" i="16" s="1"/>
  <c r="A120" i="16"/>
  <c r="C120" i="16" s="1"/>
  <c r="N119" i="16"/>
  <c r="M119" i="16"/>
  <c r="L119" i="16"/>
  <c r="H119" i="16"/>
  <c r="E119" i="16"/>
  <c r="B119" i="16"/>
  <c r="D119" i="16" s="1"/>
  <c r="A119" i="16"/>
  <c r="C119" i="16" s="1"/>
  <c r="N118" i="16"/>
  <c r="M118" i="16"/>
  <c r="L118" i="16"/>
  <c r="H118" i="16"/>
  <c r="F118" i="16"/>
  <c r="J118" i="16" s="1"/>
  <c r="E118" i="16"/>
  <c r="I118" i="16" s="1"/>
  <c r="B118" i="16"/>
  <c r="D118" i="16" s="1"/>
  <c r="A118" i="16"/>
  <c r="C118" i="16" s="1"/>
  <c r="N117" i="16"/>
  <c r="M117" i="16"/>
  <c r="L117" i="16"/>
  <c r="H117" i="16"/>
  <c r="E117" i="16"/>
  <c r="F117" i="16" s="1"/>
  <c r="B117" i="16"/>
  <c r="D117" i="16" s="1"/>
  <c r="A117" i="16"/>
  <c r="C117" i="16" s="1"/>
  <c r="N116" i="16"/>
  <c r="M116" i="16"/>
  <c r="L116" i="16"/>
  <c r="H116" i="16"/>
  <c r="E116" i="16"/>
  <c r="F116" i="16" s="1"/>
  <c r="J116" i="16" s="1"/>
  <c r="C116" i="16"/>
  <c r="B116" i="16"/>
  <c r="D116" i="16" s="1"/>
  <c r="A116" i="16"/>
  <c r="N115" i="16"/>
  <c r="M115" i="16"/>
  <c r="L115" i="16"/>
  <c r="H115" i="16"/>
  <c r="E115" i="16"/>
  <c r="C115" i="16"/>
  <c r="B115" i="16"/>
  <c r="A115" i="16"/>
  <c r="N114" i="16"/>
  <c r="M114" i="16"/>
  <c r="L114" i="16"/>
  <c r="H114" i="16"/>
  <c r="F114" i="16"/>
  <c r="E114" i="16"/>
  <c r="B114" i="16"/>
  <c r="A114" i="16"/>
  <c r="C114" i="16" s="1"/>
  <c r="N113" i="16"/>
  <c r="M113" i="16"/>
  <c r="L113" i="16"/>
  <c r="H113" i="16"/>
  <c r="F113" i="16"/>
  <c r="E113" i="16"/>
  <c r="B113" i="16"/>
  <c r="D113" i="16" s="1"/>
  <c r="A113" i="16"/>
  <c r="C113" i="16" s="1"/>
  <c r="N112" i="16"/>
  <c r="M112" i="16"/>
  <c r="L112" i="16"/>
  <c r="H112" i="16"/>
  <c r="F112" i="16"/>
  <c r="I112" i="16" s="1"/>
  <c r="E112" i="16"/>
  <c r="C112" i="16"/>
  <c r="B112" i="16"/>
  <c r="D112" i="16" s="1"/>
  <c r="A112" i="16"/>
  <c r="N111" i="16"/>
  <c r="M111" i="16"/>
  <c r="L111" i="16"/>
  <c r="H111" i="16"/>
  <c r="E111" i="16"/>
  <c r="F111" i="16" s="1"/>
  <c r="J111" i="16" s="1"/>
  <c r="B111" i="16"/>
  <c r="D111" i="16" s="1"/>
  <c r="A111" i="16"/>
  <c r="N110" i="16"/>
  <c r="M110" i="16"/>
  <c r="L110" i="16"/>
  <c r="H110" i="16"/>
  <c r="F110" i="16"/>
  <c r="J110" i="16" s="1"/>
  <c r="E110" i="16"/>
  <c r="B110" i="16"/>
  <c r="D110" i="16" s="1"/>
  <c r="A110" i="16"/>
  <c r="C110" i="16" s="1"/>
  <c r="N109" i="16"/>
  <c r="M109" i="16"/>
  <c r="L109" i="16"/>
  <c r="H109" i="16"/>
  <c r="E109" i="16"/>
  <c r="F109" i="16" s="1"/>
  <c r="C109" i="16"/>
  <c r="B109" i="16"/>
  <c r="D109" i="16" s="1"/>
  <c r="A109" i="16"/>
  <c r="N108" i="16"/>
  <c r="M108" i="16"/>
  <c r="L108" i="16"/>
  <c r="H108" i="16"/>
  <c r="F108" i="16"/>
  <c r="J108" i="16" s="1"/>
  <c r="E108" i="16"/>
  <c r="B108" i="16"/>
  <c r="D108" i="16" s="1"/>
  <c r="A108" i="16"/>
  <c r="N107" i="16"/>
  <c r="M107" i="16"/>
  <c r="L107" i="16"/>
  <c r="H107" i="16"/>
  <c r="E107" i="16"/>
  <c r="C107" i="16"/>
  <c r="B107" i="16"/>
  <c r="D107" i="16" s="1"/>
  <c r="A107" i="16"/>
  <c r="N106" i="16"/>
  <c r="M106" i="16"/>
  <c r="L106" i="16"/>
  <c r="H106" i="16"/>
  <c r="E106" i="16"/>
  <c r="C106" i="16"/>
  <c r="B106" i="16"/>
  <c r="D106" i="16" s="1"/>
  <c r="A106" i="16"/>
  <c r="N105" i="16"/>
  <c r="M105" i="16"/>
  <c r="L105" i="16"/>
  <c r="H105" i="16"/>
  <c r="F105" i="16"/>
  <c r="I105" i="16" s="1"/>
  <c r="E105" i="16"/>
  <c r="B105" i="16"/>
  <c r="A105" i="16"/>
  <c r="C105" i="16" s="1"/>
  <c r="M104" i="16"/>
  <c r="L104" i="16"/>
  <c r="H104" i="16"/>
  <c r="E104" i="16"/>
  <c r="F104" i="16" s="1"/>
  <c r="B104" i="16"/>
  <c r="D104" i="16" s="1"/>
  <c r="A104" i="16"/>
  <c r="M103" i="16"/>
  <c r="L103" i="16"/>
  <c r="H103" i="16"/>
  <c r="E103" i="16"/>
  <c r="F103" i="16" s="1"/>
  <c r="B103" i="16"/>
  <c r="D103" i="16" s="1"/>
  <c r="A103" i="16"/>
  <c r="C103" i="16" s="1"/>
  <c r="M102" i="16"/>
  <c r="L102" i="16"/>
  <c r="H102" i="16"/>
  <c r="E102" i="16"/>
  <c r="F102" i="16" s="1"/>
  <c r="J102" i="16" s="1"/>
  <c r="D102" i="16"/>
  <c r="B102" i="16"/>
  <c r="A102" i="16"/>
  <c r="C102" i="16" s="1"/>
  <c r="M101" i="16"/>
  <c r="L101" i="16"/>
  <c r="I101" i="16"/>
  <c r="H101" i="16"/>
  <c r="F101" i="16"/>
  <c r="E101" i="16"/>
  <c r="B101" i="16"/>
  <c r="D101" i="16" s="1"/>
  <c r="A101" i="16"/>
  <c r="C101" i="16" s="1"/>
  <c r="M100" i="16"/>
  <c r="L100" i="16"/>
  <c r="H100" i="16"/>
  <c r="E100" i="16"/>
  <c r="F100" i="16" s="1"/>
  <c r="J100" i="16" s="1"/>
  <c r="K100" i="16" s="1"/>
  <c r="B100" i="16"/>
  <c r="D100" i="16" s="1"/>
  <c r="A100" i="16"/>
  <c r="C100" i="16" s="1"/>
  <c r="M99" i="16"/>
  <c r="L99" i="16"/>
  <c r="H99" i="16"/>
  <c r="E99" i="16"/>
  <c r="F99" i="16" s="1"/>
  <c r="D99" i="16"/>
  <c r="B99" i="16"/>
  <c r="A99" i="16"/>
  <c r="C99" i="16" s="1"/>
  <c r="M98" i="16"/>
  <c r="L98" i="16"/>
  <c r="H98" i="16"/>
  <c r="E98" i="16"/>
  <c r="F98" i="16" s="1"/>
  <c r="J98" i="16" s="1"/>
  <c r="B98" i="16"/>
  <c r="D98" i="16" s="1"/>
  <c r="A98" i="16"/>
  <c r="C98" i="16" s="1"/>
  <c r="M97" i="16"/>
  <c r="L97" i="16"/>
  <c r="H97" i="16"/>
  <c r="F97" i="16"/>
  <c r="J97" i="16" s="1"/>
  <c r="E97" i="16"/>
  <c r="I97" i="16" s="1"/>
  <c r="D97" i="16"/>
  <c r="C97" i="16"/>
  <c r="B97" i="16"/>
  <c r="A97" i="16"/>
  <c r="M96" i="16"/>
  <c r="L96" i="16"/>
  <c r="I96" i="16"/>
  <c r="H96" i="16"/>
  <c r="F96" i="16"/>
  <c r="E96" i="16"/>
  <c r="B96" i="16"/>
  <c r="D96" i="16" s="1"/>
  <c r="A96" i="16"/>
  <c r="C96" i="16" s="1"/>
  <c r="M95" i="16"/>
  <c r="L95" i="16"/>
  <c r="H95" i="16"/>
  <c r="E95" i="16"/>
  <c r="F95" i="16" s="1"/>
  <c r="B95" i="16"/>
  <c r="D95" i="16" s="1"/>
  <c r="A95" i="16"/>
  <c r="C95" i="16" s="1"/>
  <c r="M94" i="16"/>
  <c r="L94" i="16"/>
  <c r="H94" i="16"/>
  <c r="F94" i="16"/>
  <c r="J94" i="16" s="1"/>
  <c r="E94" i="16"/>
  <c r="D94" i="16"/>
  <c r="B94" i="16"/>
  <c r="A94" i="16"/>
  <c r="C94" i="16" s="1"/>
  <c r="M93" i="16"/>
  <c r="L93" i="16"/>
  <c r="H93" i="16"/>
  <c r="E93" i="16"/>
  <c r="D93" i="16"/>
  <c r="C93" i="16"/>
  <c r="B93" i="16"/>
  <c r="A93" i="16"/>
  <c r="M92" i="16"/>
  <c r="L92" i="16"/>
  <c r="H92" i="16"/>
  <c r="F92" i="16"/>
  <c r="J92" i="16" s="1"/>
  <c r="E92" i="16"/>
  <c r="B92" i="16"/>
  <c r="D92" i="16" s="1"/>
  <c r="A92" i="16"/>
  <c r="C92" i="16" s="1"/>
  <c r="M91" i="16"/>
  <c r="L91" i="16"/>
  <c r="H91" i="16"/>
  <c r="E91" i="16"/>
  <c r="F91" i="16" s="1"/>
  <c r="D91" i="16"/>
  <c r="B91" i="16"/>
  <c r="A91" i="16"/>
  <c r="C91" i="16" s="1"/>
  <c r="M90" i="16"/>
  <c r="L90" i="16"/>
  <c r="H90" i="16"/>
  <c r="F90" i="16"/>
  <c r="E90" i="16"/>
  <c r="D90" i="16"/>
  <c r="B90" i="16"/>
  <c r="A90" i="16"/>
  <c r="C90" i="16" s="1"/>
  <c r="M89" i="16"/>
  <c r="L89" i="16"/>
  <c r="H89" i="16"/>
  <c r="E89" i="16"/>
  <c r="F89" i="16" s="1"/>
  <c r="J89" i="16" s="1"/>
  <c r="K89" i="16" s="1"/>
  <c r="D89" i="16"/>
  <c r="B89" i="16"/>
  <c r="A89" i="16"/>
  <c r="C89" i="16" s="1"/>
  <c r="M88" i="16"/>
  <c r="L88" i="16"/>
  <c r="H88" i="16"/>
  <c r="F88" i="16"/>
  <c r="J88" i="16" s="1"/>
  <c r="E88" i="16"/>
  <c r="B88" i="16"/>
  <c r="D88" i="16" s="1"/>
  <c r="A88" i="16"/>
  <c r="C88" i="16" s="1"/>
  <c r="M87" i="16"/>
  <c r="L87" i="16"/>
  <c r="H87" i="16"/>
  <c r="E87" i="16"/>
  <c r="F87" i="16" s="1"/>
  <c r="D87" i="16"/>
  <c r="B87" i="16"/>
  <c r="A87" i="16"/>
  <c r="I87" i="16" s="1"/>
  <c r="M86" i="16"/>
  <c r="L86" i="16"/>
  <c r="H86" i="16"/>
  <c r="F86" i="16"/>
  <c r="E86" i="16"/>
  <c r="D86" i="16"/>
  <c r="B86" i="16"/>
  <c r="A86" i="16"/>
  <c r="C86" i="16" s="1"/>
  <c r="M85" i="16"/>
  <c r="L85" i="16"/>
  <c r="H85" i="16"/>
  <c r="E85" i="16"/>
  <c r="B85" i="16"/>
  <c r="D85" i="16" s="1"/>
  <c r="A85" i="16"/>
  <c r="C85" i="16" s="1"/>
  <c r="M84" i="16"/>
  <c r="L84" i="16"/>
  <c r="H84" i="16"/>
  <c r="F84" i="16"/>
  <c r="E84" i="16"/>
  <c r="B84" i="16"/>
  <c r="D84" i="16" s="1"/>
  <c r="A84" i="16"/>
  <c r="C84" i="16" s="1"/>
  <c r="M83" i="16"/>
  <c r="L83" i="16"/>
  <c r="H83" i="16"/>
  <c r="E83" i="16"/>
  <c r="F83" i="16" s="1"/>
  <c r="J83" i="16" s="1"/>
  <c r="D83" i="16"/>
  <c r="B83" i="16"/>
  <c r="A83" i="16"/>
  <c r="C83" i="16" s="1"/>
  <c r="M82" i="16"/>
  <c r="L82" i="16"/>
  <c r="H82" i="16"/>
  <c r="F82" i="16"/>
  <c r="E82" i="16"/>
  <c r="B82" i="16"/>
  <c r="D82" i="16" s="1"/>
  <c r="A82" i="16"/>
  <c r="C82" i="16" s="1"/>
  <c r="M81" i="16"/>
  <c r="L81" i="16"/>
  <c r="H81" i="16"/>
  <c r="F81" i="16"/>
  <c r="J81" i="16" s="1"/>
  <c r="E81" i="16"/>
  <c r="D81" i="16"/>
  <c r="B81" i="16"/>
  <c r="A81" i="16"/>
  <c r="C81" i="16" s="1"/>
  <c r="M80" i="16"/>
  <c r="L80" i="16"/>
  <c r="H80" i="16"/>
  <c r="E80" i="16"/>
  <c r="F80" i="16" s="1"/>
  <c r="J80" i="16" s="1"/>
  <c r="B80" i="16"/>
  <c r="D80" i="16" s="1"/>
  <c r="A80" i="16"/>
  <c r="C80" i="16" s="1"/>
  <c r="M79" i="16"/>
  <c r="L79" i="16"/>
  <c r="H79" i="16"/>
  <c r="E79" i="16"/>
  <c r="F79" i="16" s="1"/>
  <c r="D79" i="16"/>
  <c r="B79" i="16"/>
  <c r="A79" i="16"/>
  <c r="C79" i="16" s="1"/>
  <c r="M78" i="16"/>
  <c r="L78" i="16"/>
  <c r="H78" i="16"/>
  <c r="F78" i="16"/>
  <c r="J78" i="16" s="1"/>
  <c r="E78" i="16"/>
  <c r="D78" i="16"/>
  <c r="B78" i="16"/>
  <c r="A78" i="16"/>
  <c r="C78" i="16" s="1"/>
  <c r="M77" i="16"/>
  <c r="L77" i="16"/>
  <c r="H77" i="16"/>
  <c r="F77" i="16"/>
  <c r="E77" i="16"/>
  <c r="C77" i="16"/>
  <c r="B77" i="16"/>
  <c r="D77" i="16" s="1"/>
  <c r="A77" i="16"/>
  <c r="M76" i="16"/>
  <c r="L76" i="16"/>
  <c r="H76" i="16"/>
  <c r="F76" i="16"/>
  <c r="J76" i="16" s="1"/>
  <c r="E76" i="16"/>
  <c r="B76" i="16"/>
  <c r="D76" i="16" s="1"/>
  <c r="A76" i="16"/>
  <c r="C76" i="16" s="1"/>
  <c r="M75" i="16"/>
  <c r="L75" i="16"/>
  <c r="H75" i="16"/>
  <c r="E75" i="16"/>
  <c r="F75" i="16" s="1"/>
  <c r="J75" i="16" s="1"/>
  <c r="B75" i="16"/>
  <c r="D75" i="16" s="1"/>
  <c r="A75" i="16"/>
  <c r="C75" i="16" s="1"/>
  <c r="M74" i="16"/>
  <c r="L74" i="16"/>
  <c r="H74" i="16"/>
  <c r="E74" i="16"/>
  <c r="F74" i="16" s="1"/>
  <c r="J74" i="16" s="1"/>
  <c r="B74" i="16"/>
  <c r="D74" i="16" s="1"/>
  <c r="A74" i="16"/>
  <c r="C74" i="16" s="1"/>
  <c r="M73" i="16"/>
  <c r="L73" i="16"/>
  <c r="H73" i="16"/>
  <c r="F73" i="16"/>
  <c r="J73" i="16" s="1"/>
  <c r="E73" i="16"/>
  <c r="I73" i="16" s="1"/>
  <c r="G73" i="16" s="1" a="1"/>
  <c r="G73" i="16" s="1"/>
  <c r="B73" i="16"/>
  <c r="D73" i="16" s="1"/>
  <c r="A73" i="16"/>
  <c r="C73" i="16" s="1"/>
  <c r="M72" i="16"/>
  <c r="L72" i="16"/>
  <c r="H72" i="16"/>
  <c r="E72" i="16"/>
  <c r="F72" i="16" s="1"/>
  <c r="J72" i="16" s="1"/>
  <c r="B72" i="16"/>
  <c r="D72" i="16" s="1"/>
  <c r="A72" i="16"/>
  <c r="C72" i="16" s="1"/>
  <c r="M71" i="16"/>
  <c r="L71" i="16"/>
  <c r="H71" i="16"/>
  <c r="E71" i="16"/>
  <c r="F71" i="16" s="1"/>
  <c r="B71" i="16"/>
  <c r="D71" i="16" s="1"/>
  <c r="A71" i="16"/>
  <c r="M70" i="16"/>
  <c r="L70" i="16"/>
  <c r="H70" i="16"/>
  <c r="E70" i="16"/>
  <c r="F70" i="16" s="1"/>
  <c r="J70" i="16" s="1"/>
  <c r="D70" i="16"/>
  <c r="B70" i="16"/>
  <c r="A70" i="16"/>
  <c r="C70" i="16" s="1"/>
  <c r="M69" i="16"/>
  <c r="L69" i="16"/>
  <c r="I69" i="16"/>
  <c r="H69" i="16"/>
  <c r="F69" i="16"/>
  <c r="E69" i="16"/>
  <c r="B69" i="16"/>
  <c r="D69" i="16" s="1"/>
  <c r="A69" i="16"/>
  <c r="C69" i="16" s="1"/>
  <c r="M68" i="16"/>
  <c r="L68" i="16"/>
  <c r="H68" i="16"/>
  <c r="E68" i="16"/>
  <c r="F68" i="16" s="1"/>
  <c r="J68" i="16" s="1"/>
  <c r="B68" i="16"/>
  <c r="D68" i="16" s="1"/>
  <c r="A68" i="16"/>
  <c r="C68" i="16" s="1"/>
  <c r="M67" i="16"/>
  <c r="L67" i="16"/>
  <c r="H67" i="16"/>
  <c r="E67" i="16"/>
  <c r="F67" i="16" s="1"/>
  <c r="B67" i="16"/>
  <c r="D67" i="16" s="1"/>
  <c r="A67" i="16"/>
  <c r="C67" i="16" s="1"/>
  <c r="M66" i="16"/>
  <c r="L66" i="16"/>
  <c r="H66" i="16"/>
  <c r="E66" i="16"/>
  <c r="F66" i="16" s="1"/>
  <c r="J66" i="16" s="1"/>
  <c r="C66" i="16"/>
  <c r="B66" i="16"/>
  <c r="D66" i="16" s="1"/>
  <c r="A66" i="16"/>
  <c r="M65" i="16"/>
  <c r="L65" i="16"/>
  <c r="H65" i="16"/>
  <c r="E65" i="16"/>
  <c r="B65" i="16"/>
  <c r="D65" i="16" s="1"/>
  <c r="A65" i="16"/>
  <c r="C65" i="16" s="1"/>
  <c r="M64" i="16"/>
  <c r="L64" i="16"/>
  <c r="H64" i="16"/>
  <c r="F64" i="16"/>
  <c r="E64" i="16"/>
  <c r="B64" i="16"/>
  <c r="D64" i="16" s="1"/>
  <c r="A64" i="16"/>
  <c r="C64" i="16" s="1"/>
  <c r="M63" i="16"/>
  <c r="L63" i="16"/>
  <c r="H63" i="16"/>
  <c r="E63" i="16"/>
  <c r="F63" i="16" s="1"/>
  <c r="J63" i="16" s="1"/>
  <c r="D63" i="16"/>
  <c r="B63" i="16"/>
  <c r="A63" i="16"/>
  <c r="C63" i="16" s="1"/>
  <c r="M62" i="16"/>
  <c r="L62" i="16"/>
  <c r="H62" i="16"/>
  <c r="E62" i="16"/>
  <c r="F62" i="16" s="1"/>
  <c r="J62" i="16" s="1"/>
  <c r="B62" i="16"/>
  <c r="D62" i="16" s="1"/>
  <c r="A62" i="16"/>
  <c r="C62" i="16" s="1"/>
  <c r="M61" i="16"/>
  <c r="L61" i="16"/>
  <c r="H61" i="16"/>
  <c r="E61" i="16"/>
  <c r="F61" i="16" s="1"/>
  <c r="J61" i="16" s="1"/>
  <c r="D61" i="16"/>
  <c r="C61" i="16"/>
  <c r="B61" i="16"/>
  <c r="A61" i="16"/>
  <c r="M60" i="16"/>
  <c r="L60" i="16"/>
  <c r="H60" i="16"/>
  <c r="F60" i="16"/>
  <c r="E60" i="16"/>
  <c r="B60" i="16"/>
  <c r="D60" i="16" s="1"/>
  <c r="A60" i="16"/>
  <c r="C60" i="16" s="1"/>
  <c r="M59" i="16"/>
  <c r="L59" i="16"/>
  <c r="H59" i="16"/>
  <c r="E59" i="16"/>
  <c r="F59" i="16" s="1"/>
  <c r="D59" i="16"/>
  <c r="B59" i="16"/>
  <c r="A59" i="16"/>
  <c r="C59" i="16" s="1"/>
  <c r="M58" i="16"/>
  <c r="L58" i="16"/>
  <c r="H58" i="16"/>
  <c r="F58" i="16"/>
  <c r="J58" i="16" s="1"/>
  <c r="E58" i="16"/>
  <c r="D58" i="16"/>
  <c r="B58" i="16"/>
  <c r="A58" i="16"/>
  <c r="C58" i="16" s="1"/>
  <c r="M57" i="16"/>
  <c r="L57" i="16"/>
  <c r="H57" i="16"/>
  <c r="F57" i="16"/>
  <c r="J57" i="16" s="1"/>
  <c r="E57" i="16"/>
  <c r="B57" i="16"/>
  <c r="D57" i="16" s="1"/>
  <c r="A57" i="16"/>
  <c r="C57" i="16" s="1"/>
  <c r="M56" i="16"/>
  <c r="L56" i="16"/>
  <c r="H56" i="16"/>
  <c r="F56" i="16"/>
  <c r="E56" i="16"/>
  <c r="B56" i="16"/>
  <c r="D56" i="16" s="1"/>
  <c r="A56" i="16"/>
  <c r="C56" i="16" s="1"/>
  <c r="M55" i="16"/>
  <c r="L55" i="16"/>
  <c r="H55" i="16"/>
  <c r="E55" i="16"/>
  <c r="F55" i="16" s="1"/>
  <c r="J55" i="16" s="1"/>
  <c r="D55" i="16"/>
  <c r="B55" i="16"/>
  <c r="A55" i="16"/>
  <c r="I55" i="16" s="1"/>
  <c r="G55" i="16" s="1" a="1"/>
  <c r="G55" i="16" s="1"/>
  <c r="M54" i="16"/>
  <c r="L54" i="16"/>
  <c r="H54" i="16"/>
  <c r="F54" i="16"/>
  <c r="J54" i="16" s="1"/>
  <c r="E54" i="16"/>
  <c r="D54" i="16"/>
  <c r="B54" i="16"/>
  <c r="A54" i="16"/>
  <c r="C54" i="16" s="1"/>
  <c r="M53" i="16"/>
  <c r="L53" i="16"/>
  <c r="H53" i="16"/>
  <c r="E53" i="16"/>
  <c r="C53" i="16"/>
  <c r="B53" i="16"/>
  <c r="D53" i="16" s="1"/>
  <c r="A53" i="16"/>
  <c r="M52" i="16"/>
  <c r="L52" i="16"/>
  <c r="H52" i="16"/>
  <c r="F52" i="16"/>
  <c r="J52" i="16" s="1"/>
  <c r="E52" i="16"/>
  <c r="B52" i="16"/>
  <c r="D52" i="16" s="1"/>
  <c r="A52" i="16"/>
  <c r="C52" i="16" s="1"/>
  <c r="M51" i="16"/>
  <c r="L51" i="16"/>
  <c r="H51" i="16"/>
  <c r="E51" i="16"/>
  <c r="F51" i="16" s="1"/>
  <c r="B51" i="16"/>
  <c r="D51" i="16" s="1"/>
  <c r="A51" i="16"/>
  <c r="I51" i="16" s="1"/>
  <c r="M50" i="16"/>
  <c r="L50" i="16"/>
  <c r="H50" i="16"/>
  <c r="F50" i="16"/>
  <c r="J50" i="16" s="1"/>
  <c r="E50" i="16"/>
  <c r="D50" i="16"/>
  <c r="C50" i="16"/>
  <c r="B50" i="16"/>
  <c r="A50" i="16"/>
  <c r="M49" i="16"/>
  <c r="L49" i="16"/>
  <c r="I49" i="16"/>
  <c r="H49" i="16"/>
  <c r="F49" i="16"/>
  <c r="E49" i="16"/>
  <c r="B49" i="16"/>
  <c r="D49" i="16" s="1"/>
  <c r="A49" i="16"/>
  <c r="C49" i="16" s="1"/>
  <c r="M48" i="16"/>
  <c r="L48" i="16"/>
  <c r="H48" i="16"/>
  <c r="E48" i="16"/>
  <c r="F48" i="16" s="1"/>
  <c r="J48" i="16" s="1"/>
  <c r="B48" i="16"/>
  <c r="D48" i="16" s="1"/>
  <c r="A48" i="16"/>
  <c r="C48" i="16" s="1"/>
  <c r="M47" i="16"/>
  <c r="L47" i="16"/>
  <c r="H47" i="16"/>
  <c r="E47" i="16"/>
  <c r="F47" i="16" s="1"/>
  <c r="J47" i="16" s="1"/>
  <c r="D47" i="16"/>
  <c r="B47" i="16"/>
  <c r="A47" i="16"/>
  <c r="C47" i="16" s="1"/>
  <c r="M46" i="16"/>
  <c r="L46" i="16"/>
  <c r="H46" i="16"/>
  <c r="F46" i="16"/>
  <c r="J46" i="16" s="1"/>
  <c r="E46" i="16"/>
  <c r="D46" i="16"/>
  <c r="B46" i="16"/>
  <c r="A46" i="16"/>
  <c r="C46" i="16" s="1"/>
  <c r="M45" i="16"/>
  <c r="L45" i="16"/>
  <c r="H45" i="16"/>
  <c r="F45" i="16"/>
  <c r="J45" i="16" s="1"/>
  <c r="E45" i="16"/>
  <c r="D45" i="16"/>
  <c r="C45" i="16"/>
  <c r="B45" i="16"/>
  <c r="A45" i="16"/>
  <c r="M44" i="16"/>
  <c r="L44" i="16"/>
  <c r="I44" i="16"/>
  <c r="H44" i="16"/>
  <c r="F44" i="16"/>
  <c r="E44" i="16"/>
  <c r="B44" i="16"/>
  <c r="D44" i="16" s="1"/>
  <c r="A44" i="16"/>
  <c r="C44" i="16" s="1"/>
  <c r="M43" i="16"/>
  <c r="L43" i="16"/>
  <c r="H43" i="16"/>
  <c r="E43" i="16"/>
  <c r="B43" i="16"/>
  <c r="D43" i="16" s="1"/>
  <c r="A43" i="16"/>
  <c r="C43" i="16" s="1"/>
  <c r="M42" i="16"/>
  <c r="L42" i="16"/>
  <c r="H42" i="16"/>
  <c r="E42" i="16"/>
  <c r="F42" i="16" s="1"/>
  <c r="J42" i="16" s="1"/>
  <c r="C42" i="16"/>
  <c r="B42" i="16"/>
  <c r="D42" i="16" s="1"/>
  <c r="A42" i="16"/>
  <c r="M41" i="16"/>
  <c r="L41" i="16"/>
  <c r="H41" i="16"/>
  <c r="E41" i="16"/>
  <c r="D41" i="16"/>
  <c r="B41" i="16"/>
  <c r="A41" i="16"/>
  <c r="C41" i="16" s="1"/>
  <c r="M40" i="16"/>
  <c r="L40" i="16"/>
  <c r="J40" i="16"/>
  <c r="H40" i="16"/>
  <c r="E40" i="16"/>
  <c r="F40" i="16" s="1"/>
  <c r="B40" i="16"/>
  <c r="D40" i="16" s="1"/>
  <c r="A40" i="16"/>
  <c r="C40" i="16" s="1"/>
  <c r="M39" i="16"/>
  <c r="L39" i="16"/>
  <c r="K39" i="16"/>
  <c r="H39" i="16"/>
  <c r="E39" i="16"/>
  <c r="F39" i="16" s="1"/>
  <c r="B39" i="16"/>
  <c r="D39" i="16" s="1"/>
  <c r="A39" i="16"/>
  <c r="C39" i="16" s="1"/>
  <c r="M38" i="16"/>
  <c r="L38" i="16"/>
  <c r="H38" i="16"/>
  <c r="E38" i="16"/>
  <c r="F38" i="16" s="1"/>
  <c r="J38" i="16" s="1"/>
  <c r="D38" i="16"/>
  <c r="B38" i="16"/>
  <c r="A38" i="16"/>
  <c r="C38" i="16" s="1"/>
  <c r="M37" i="16"/>
  <c r="L37" i="16"/>
  <c r="H37" i="16"/>
  <c r="E37" i="16"/>
  <c r="F37" i="16" s="1"/>
  <c r="J37" i="16" s="1"/>
  <c r="B37" i="16"/>
  <c r="D37" i="16" s="1"/>
  <c r="A37" i="16"/>
  <c r="C37" i="16" s="1"/>
  <c r="M36" i="16"/>
  <c r="L36" i="16"/>
  <c r="H36" i="16"/>
  <c r="E36" i="16"/>
  <c r="D36" i="16"/>
  <c r="C36" i="16"/>
  <c r="B36" i="16"/>
  <c r="A36" i="16"/>
  <c r="M35" i="16"/>
  <c r="L35" i="16"/>
  <c r="H35" i="16"/>
  <c r="F35" i="16"/>
  <c r="E35" i="16"/>
  <c r="B35" i="16"/>
  <c r="D35" i="16" s="1"/>
  <c r="A35" i="16"/>
  <c r="C35" i="16" s="1"/>
  <c r="M34" i="16"/>
  <c r="L34" i="16"/>
  <c r="I34" i="16"/>
  <c r="H34" i="16"/>
  <c r="E34" i="16"/>
  <c r="F34" i="16" s="1"/>
  <c r="C34" i="16"/>
  <c r="B34" i="16"/>
  <c r="D34" i="16" s="1"/>
  <c r="A34" i="16"/>
  <c r="M33" i="16"/>
  <c r="L33" i="16"/>
  <c r="H33" i="16"/>
  <c r="F33" i="16"/>
  <c r="J33" i="16" s="1"/>
  <c r="E33" i="16"/>
  <c r="D33" i="16"/>
  <c r="B33" i="16"/>
  <c r="A33" i="16"/>
  <c r="C33" i="16" s="1"/>
  <c r="M32" i="16"/>
  <c r="L32" i="16"/>
  <c r="H32" i="16"/>
  <c r="E32" i="16"/>
  <c r="D32" i="16"/>
  <c r="C32" i="16"/>
  <c r="B32" i="16"/>
  <c r="A32" i="16"/>
  <c r="M31" i="16"/>
  <c r="L31" i="16"/>
  <c r="H31" i="16"/>
  <c r="E31" i="16"/>
  <c r="B31" i="16"/>
  <c r="D31" i="16" s="1"/>
  <c r="A31" i="16"/>
  <c r="C31" i="16" s="1"/>
  <c r="M30" i="16"/>
  <c r="L30" i="16"/>
  <c r="H30" i="16"/>
  <c r="E30" i="16"/>
  <c r="F30" i="16" s="1"/>
  <c r="C30" i="16"/>
  <c r="B30" i="16"/>
  <c r="D30" i="16" s="1"/>
  <c r="A30" i="16"/>
  <c r="M29" i="16"/>
  <c r="L29" i="16"/>
  <c r="H29" i="16"/>
  <c r="F29" i="16"/>
  <c r="J29" i="16" s="1"/>
  <c r="E29" i="16"/>
  <c r="D29" i="16"/>
  <c r="B29" i="16"/>
  <c r="A29" i="16"/>
  <c r="C29" i="16" s="1"/>
  <c r="M28" i="16"/>
  <c r="L28" i="16"/>
  <c r="H28" i="16"/>
  <c r="F28" i="16"/>
  <c r="I28" i="16" s="1"/>
  <c r="E28" i="16"/>
  <c r="D28" i="16"/>
  <c r="C28" i="16"/>
  <c r="B28" i="16"/>
  <c r="A28" i="16"/>
  <c r="M27" i="16"/>
  <c r="L27" i="16"/>
  <c r="I27" i="16"/>
  <c r="H27" i="16"/>
  <c r="F27" i="16"/>
  <c r="E27" i="16"/>
  <c r="B27" i="16"/>
  <c r="D27" i="16" s="1"/>
  <c r="A27" i="16"/>
  <c r="C27" i="16" s="1"/>
  <c r="M26" i="16"/>
  <c r="L26" i="16"/>
  <c r="H26" i="16"/>
  <c r="E26" i="16"/>
  <c r="F26" i="16" s="1"/>
  <c r="B26" i="16"/>
  <c r="D26" i="16" s="1"/>
  <c r="A26" i="16"/>
  <c r="C26" i="16" s="1"/>
  <c r="M25" i="16"/>
  <c r="L25" i="16"/>
  <c r="H25" i="16"/>
  <c r="E25" i="16"/>
  <c r="B25" i="16"/>
  <c r="D25" i="16" s="1"/>
  <c r="A25" i="16"/>
  <c r="C25" i="16" s="1"/>
  <c r="M24" i="16"/>
  <c r="L24" i="16"/>
  <c r="H24" i="16"/>
  <c r="E24" i="16"/>
  <c r="F24" i="16" s="1"/>
  <c r="J24" i="16" s="1"/>
  <c r="C24" i="16"/>
  <c r="B24" i="16"/>
  <c r="D24" i="16" s="1"/>
  <c r="A24" i="16"/>
  <c r="M23" i="16"/>
  <c r="L23" i="16"/>
  <c r="H23" i="16"/>
  <c r="E23" i="16"/>
  <c r="B23" i="16"/>
  <c r="D23" i="16" s="1"/>
  <c r="A23" i="16"/>
  <c r="C23" i="16" s="1"/>
  <c r="M22" i="16"/>
  <c r="L22" i="16"/>
  <c r="H22" i="16"/>
  <c r="E22" i="16"/>
  <c r="B22" i="16"/>
  <c r="D22" i="16" s="1"/>
  <c r="A22" i="16"/>
  <c r="C22" i="16" s="1"/>
  <c r="M21" i="16"/>
  <c r="L21" i="16"/>
  <c r="H21" i="16"/>
  <c r="F21" i="16"/>
  <c r="E21" i="16"/>
  <c r="B21" i="16"/>
  <c r="D21" i="16" s="1"/>
  <c r="A21" i="16"/>
  <c r="C21" i="16" s="1"/>
  <c r="M20" i="16"/>
  <c r="L20" i="16"/>
  <c r="H20" i="16"/>
  <c r="F20" i="16"/>
  <c r="I20" i="16" s="1"/>
  <c r="E20" i="16"/>
  <c r="C20" i="16"/>
  <c r="B20" i="16"/>
  <c r="D20" i="16" s="1"/>
  <c r="A20" i="16"/>
  <c r="M19" i="16"/>
  <c r="L19" i="16"/>
  <c r="H19" i="16"/>
  <c r="E19" i="16"/>
  <c r="B19" i="16"/>
  <c r="D19" i="16" s="1"/>
  <c r="A19" i="16"/>
  <c r="C19" i="16" s="1"/>
  <c r="M18" i="16"/>
  <c r="L18" i="16"/>
  <c r="H18" i="16"/>
  <c r="E18" i="16"/>
  <c r="F18" i="16" s="1"/>
  <c r="J18" i="16" s="1"/>
  <c r="B18" i="16"/>
  <c r="D18" i="16" s="1"/>
  <c r="A18" i="16"/>
  <c r="M17" i="16"/>
  <c r="L17" i="16"/>
  <c r="H17" i="16"/>
  <c r="E17" i="16"/>
  <c r="F17" i="16" s="1"/>
  <c r="J17" i="16" s="1"/>
  <c r="B17" i="16"/>
  <c r="D17" i="16" s="1"/>
  <c r="A17" i="16"/>
  <c r="C17" i="16" s="1"/>
  <c r="M16" i="16"/>
  <c r="L16" i="16"/>
  <c r="H16" i="16"/>
  <c r="F16" i="16"/>
  <c r="E16" i="16"/>
  <c r="B16" i="16"/>
  <c r="D16" i="16" s="1"/>
  <c r="A16" i="16"/>
  <c r="C16" i="16" s="1"/>
  <c r="M15" i="16"/>
  <c r="L15" i="16"/>
  <c r="H15" i="16"/>
  <c r="E15" i="16"/>
  <c r="F15" i="16" s="1"/>
  <c r="C15" i="16"/>
  <c r="B15" i="16"/>
  <c r="D15" i="16" s="1"/>
  <c r="A15" i="16"/>
  <c r="M14" i="16"/>
  <c r="L14" i="16"/>
  <c r="H14" i="16"/>
  <c r="E14" i="16"/>
  <c r="B14" i="16"/>
  <c r="D14" i="16" s="1"/>
  <c r="A14" i="16"/>
  <c r="C14" i="16" s="1"/>
  <c r="M13" i="16"/>
  <c r="L13" i="16"/>
  <c r="H13" i="16"/>
  <c r="E13" i="16"/>
  <c r="F13" i="16" s="1"/>
  <c r="D13" i="16"/>
  <c r="B13" i="16"/>
  <c r="A13" i="16"/>
  <c r="C13" i="16" s="1"/>
  <c r="M12" i="16"/>
  <c r="L12" i="16"/>
  <c r="H12" i="16"/>
  <c r="F12" i="16"/>
  <c r="E12" i="16"/>
  <c r="B12" i="16"/>
  <c r="D12" i="16" s="1"/>
  <c r="A12" i="16"/>
  <c r="C12" i="16" s="1"/>
  <c r="M11" i="16"/>
  <c r="L11" i="16"/>
  <c r="H11" i="16"/>
  <c r="E11" i="16"/>
  <c r="F11" i="16" s="1"/>
  <c r="D11" i="16"/>
  <c r="B11" i="16"/>
  <c r="A11" i="16"/>
  <c r="C11" i="16" s="1"/>
  <c r="M10" i="16"/>
  <c r="L10" i="16"/>
  <c r="H10" i="16"/>
  <c r="E10" i="16"/>
  <c r="C10" i="16"/>
  <c r="B10" i="16"/>
  <c r="D10" i="16" s="1"/>
  <c r="A10" i="16"/>
  <c r="M9" i="16"/>
  <c r="L9" i="16"/>
  <c r="H9" i="16"/>
  <c r="F9" i="16"/>
  <c r="J9" i="16" s="1"/>
  <c r="E9" i="16"/>
  <c r="D9" i="16"/>
  <c r="B9" i="16"/>
  <c r="A9" i="16"/>
  <c r="C9" i="16" s="1"/>
  <c r="M8" i="16"/>
  <c r="L8" i="16"/>
  <c r="H8" i="16"/>
  <c r="E8" i="16"/>
  <c r="B8" i="16"/>
  <c r="D8" i="16" s="1"/>
  <c r="A8" i="16"/>
  <c r="C8" i="16" s="1"/>
  <c r="M7" i="16"/>
  <c r="L7" i="16"/>
  <c r="H7" i="16"/>
  <c r="E7" i="16"/>
  <c r="C7" i="16"/>
  <c r="B7" i="16"/>
  <c r="D7" i="16" s="1"/>
  <c r="A7" i="16"/>
  <c r="M6" i="16"/>
  <c r="L6" i="16"/>
  <c r="H6" i="16"/>
  <c r="E6" i="16"/>
  <c r="B6" i="16"/>
  <c r="D6" i="16" s="1"/>
  <c r="A6" i="16"/>
  <c r="C6" i="16" s="1"/>
  <c r="M5" i="16"/>
  <c r="L5" i="16"/>
  <c r="H5" i="16"/>
  <c r="E5" i="16"/>
  <c r="F5" i="16" s="1"/>
  <c r="J5" i="16" s="1"/>
  <c r="C5" i="16"/>
  <c r="B5" i="16"/>
  <c r="D5" i="16" s="1"/>
  <c r="A5" i="16"/>
  <c r="M4" i="16"/>
  <c r="L4" i="16"/>
  <c r="H4" i="16"/>
  <c r="E4" i="16"/>
  <c r="C4" i="16"/>
  <c r="B4" i="16"/>
  <c r="D4" i="16" s="1"/>
  <c r="A4" i="16"/>
  <c r="M3" i="16"/>
  <c r="L3" i="16"/>
  <c r="H3" i="16"/>
  <c r="F3" i="16"/>
  <c r="J3" i="16" s="1"/>
  <c r="E3" i="16"/>
  <c r="C3" i="16"/>
  <c r="B3" i="16"/>
  <c r="D3" i="16" s="1"/>
  <c r="A3" i="16"/>
  <c r="G308" i="1" l="1" a="1"/>
  <c r="G308" i="1" s="1"/>
  <c r="J310" i="1"/>
  <c r="G310" i="1" s="1" a="1"/>
  <c r="G310" i="1" s="1"/>
  <c r="J308" i="1"/>
  <c r="J311" i="1"/>
  <c r="G311" i="1" s="1" a="1"/>
  <c r="G311" i="1" s="1"/>
  <c r="J309" i="1"/>
  <c r="G309" i="1" s="1" a="1"/>
  <c r="G309" i="1" s="1"/>
  <c r="I85" i="16"/>
  <c r="G85" i="16" s="1" a="1"/>
  <c r="G85" i="16" s="1"/>
  <c r="J15" i="16"/>
  <c r="I15" i="16"/>
  <c r="I121" i="16"/>
  <c r="G121" i="16" s="1" a="1"/>
  <c r="G121" i="16" s="1"/>
  <c r="G139" i="16" a="1"/>
  <c r="G139" i="16" s="1"/>
  <c r="I36" i="16"/>
  <c r="G118" i="16" a="1"/>
  <c r="G118" i="16" s="1"/>
  <c r="I109" i="16"/>
  <c r="J109" i="16"/>
  <c r="I115" i="16"/>
  <c r="I43" i="16"/>
  <c r="I63" i="16"/>
  <c r="G63" i="16" s="1" a="1"/>
  <c r="G63" i="16" s="1"/>
  <c r="I76" i="16"/>
  <c r="G76" i="16" s="1" a="1"/>
  <c r="G76" i="16" s="1"/>
  <c r="I83" i="16"/>
  <c r="G83" i="16" s="1" a="1"/>
  <c r="G83" i="16" s="1"/>
  <c r="I21" i="16"/>
  <c r="J26" i="16"/>
  <c r="F43" i="16"/>
  <c r="F53" i="16"/>
  <c r="J53" i="16" s="1"/>
  <c r="J59" i="16"/>
  <c r="I79" i="16"/>
  <c r="I89" i="16"/>
  <c r="G89" i="16" s="1" a="1"/>
  <c r="G89" i="16" s="1"/>
  <c r="I113" i="16"/>
  <c r="J142" i="16"/>
  <c r="G142" i="16" s="1" a="1"/>
  <c r="G142" i="16" s="1"/>
  <c r="I165" i="16"/>
  <c r="I172" i="16"/>
  <c r="G172" i="16" s="1" a="1"/>
  <c r="G172" i="16" s="1"/>
  <c r="J11" i="17"/>
  <c r="I17" i="17"/>
  <c r="G17" i="17" s="1" a="1"/>
  <c r="G17" i="17" s="1"/>
  <c r="I23" i="17"/>
  <c r="J39" i="17"/>
  <c r="J44" i="17"/>
  <c r="I44" i="17"/>
  <c r="I79" i="17"/>
  <c r="J136" i="17"/>
  <c r="I204" i="7"/>
  <c r="G204" i="7" s="1" a="1"/>
  <c r="G204" i="7" s="1"/>
  <c r="O204" i="7" s="1" a="1"/>
  <c r="O204" i="7" s="1"/>
  <c r="J204" i="7"/>
  <c r="I201" i="7"/>
  <c r="G201" i="7" s="1" a="1"/>
  <c r="G201" i="7" s="1"/>
  <c r="O201" i="7" s="1" a="1"/>
  <c r="O201" i="7" s="1"/>
  <c r="J201" i="7"/>
  <c r="I6" i="16"/>
  <c r="G6" i="16" s="1" a="1"/>
  <c r="G6" i="16" s="1"/>
  <c r="J21" i="16"/>
  <c r="J69" i="16"/>
  <c r="J82" i="16"/>
  <c r="J101" i="16"/>
  <c r="G145" i="16" a="1"/>
  <c r="G145" i="16" s="1"/>
  <c r="J41" i="17"/>
  <c r="D41" i="17"/>
  <c r="J139" i="17"/>
  <c r="I139" i="17"/>
  <c r="J49" i="16"/>
  <c r="G49" i="16" s="1" a="1"/>
  <c r="G49" i="16" s="1"/>
  <c r="I3" i="16"/>
  <c r="F6" i="16"/>
  <c r="J6" i="16" s="1"/>
  <c r="F65" i="16"/>
  <c r="J65" i="16" s="1"/>
  <c r="I71" i="16"/>
  <c r="G71" i="16" s="1" a="1"/>
  <c r="G71" i="16" s="1"/>
  <c r="F85" i="16"/>
  <c r="J85" i="16" s="1"/>
  <c r="I94" i="16"/>
  <c r="G94" i="16" s="1" a="1"/>
  <c r="G94" i="16" s="1"/>
  <c r="F121" i="16"/>
  <c r="J121" i="16" s="1"/>
  <c r="F171" i="16"/>
  <c r="J171" i="16" s="1"/>
  <c r="J29" i="17"/>
  <c r="G29" i="17" s="1" a="1"/>
  <c r="G29" i="17" s="1"/>
  <c r="I35" i="17"/>
  <c r="J76" i="17"/>
  <c r="I76" i="17"/>
  <c r="G106" i="17" a="1"/>
  <c r="G106" i="17" s="1"/>
  <c r="I189" i="7"/>
  <c r="J189" i="7"/>
  <c r="G101" i="16" a="1"/>
  <c r="G101" i="16" s="1"/>
  <c r="G136" i="16" a="1"/>
  <c r="G136" i="16" s="1"/>
  <c r="G148" i="16" a="1"/>
  <c r="G148" i="16" s="1"/>
  <c r="G175" i="16" a="1"/>
  <c r="G175" i="16" s="1"/>
  <c r="G145" i="17" a="1"/>
  <c r="G145" i="17" s="1"/>
  <c r="F32" i="16"/>
  <c r="J32" i="16" s="1"/>
  <c r="F36" i="16"/>
  <c r="J36" i="16" s="1"/>
  <c r="F107" i="16"/>
  <c r="J107" i="16" s="1"/>
  <c r="F154" i="16"/>
  <c r="J154" i="16" s="1"/>
  <c r="I174" i="16"/>
  <c r="F181" i="16"/>
  <c r="J181" i="16" s="1"/>
  <c r="I184" i="16"/>
  <c r="G184" i="16" s="1" a="1"/>
  <c r="G184" i="16" s="1"/>
  <c r="J7" i="17"/>
  <c r="G7" i="17" s="1" a="1"/>
  <c r="G7" i="17" s="1"/>
  <c r="J10" i="17"/>
  <c r="I25" i="17"/>
  <c r="J25" i="17"/>
  <c r="D43" i="17"/>
  <c r="J43" i="17"/>
  <c r="G109" i="18" a="1"/>
  <c r="G109" i="18" s="1"/>
  <c r="J20" i="16"/>
  <c r="G20" i="16" s="1" a="1"/>
  <c r="G20" i="16" s="1"/>
  <c r="G28" i="16" a="1"/>
  <c r="G28" i="16" s="1"/>
  <c r="J64" i="16"/>
  <c r="J71" i="16"/>
  <c r="I81" i="16"/>
  <c r="G81" i="16" s="1" a="1"/>
  <c r="G81" i="16" s="1"/>
  <c r="J84" i="16"/>
  <c r="I130" i="16"/>
  <c r="I178" i="16"/>
  <c r="G178" i="16" s="1" a="1"/>
  <c r="G178" i="16" s="1"/>
  <c r="G19" i="17" a="1"/>
  <c r="G19" i="17" s="1"/>
  <c r="G105" i="18" a="1"/>
  <c r="G105" i="18" s="1"/>
  <c r="K105" i="18"/>
  <c r="G69" i="16" a="1"/>
  <c r="G69" i="16" s="1"/>
  <c r="G97" i="16" a="1"/>
  <c r="G97" i="16" s="1"/>
  <c r="J112" i="16"/>
  <c r="G112" i="16" s="1" a="1"/>
  <c r="G112" i="16" s="1"/>
  <c r="I151" i="16"/>
  <c r="G151" i="16" s="1" a="1"/>
  <c r="G151" i="16" s="1"/>
  <c r="I157" i="16"/>
  <c r="G157" i="16" s="1" a="1"/>
  <c r="G157" i="16" s="1"/>
  <c r="F31" i="16"/>
  <c r="J31" i="16" s="1"/>
  <c r="J87" i="16"/>
  <c r="G87" i="16" s="1" a="1"/>
  <c r="G87" i="16" s="1"/>
  <c r="F93" i="16"/>
  <c r="J93" i="16" s="1"/>
  <c r="F106" i="16"/>
  <c r="I106" i="16" s="1"/>
  <c r="F115" i="16"/>
  <c r="F157" i="16"/>
  <c r="J157" i="16" s="1"/>
  <c r="I9" i="17"/>
  <c r="G9" i="17" s="1" a="1"/>
  <c r="G9" i="17" s="1"/>
  <c r="J13" i="17"/>
  <c r="G13" i="17" s="1" a="1"/>
  <c r="G13" i="17" s="1"/>
  <c r="J19" i="17"/>
  <c r="J22" i="17"/>
  <c r="G36" i="18" a="1"/>
  <c r="G36" i="18" s="1"/>
  <c r="K36" i="18"/>
  <c r="C51" i="16"/>
  <c r="J28" i="16"/>
  <c r="J35" i="16"/>
  <c r="J51" i="16"/>
  <c r="G51" i="16" s="1" a="1"/>
  <c r="G51" i="16" s="1"/>
  <c r="J60" i="16"/>
  <c r="J77" i="16"/>
  <c r="J90" i="16"/>
  <c r="J96" i="16"/>
  <c r="I110" i="16"/>
  <c r="G110" i="16" s="1" a="1"/>
  <c r="G110" i="16" s="1"/>
  <c r="J134" i="16"/>
  <c r="I3" i="17"/>
  <c r="J6" i="17"/>
  <c r="I34" i="17"/>
  <c r="I64" i="17"/>
  <c r="J16" i="16"/>
  <c r="I18" i="16"/>
  <c r="G18" i="16" s="1" a="1"/>
  <c r="G18" i="16" s="1"/>
  <c r="J67" i="16"/>
  <c r="G160" i="16" a="1"/>
  <c r="G160" i="16" s="1"/>
  <c r="I166" i="16"/>
  <c r="G166" i="16" s="1" a="1"/>
  <c r="G166" i="16" s="1"/>
  <c r="J12" i="17"/>
  <c r="I21" i="17"/>
  <c r="G21" i="17" s="1" a="1"/>
  <c r="G21" i="17" s="1"/>
  <c r="I33" i="17"/>
  <c r="G33" i="17" s="1" a="1"/>
  <c r="G33" i="17" s="1"/>
  <c r="I194" i="7"/>
  <c r="J194" i="7"/>
  <c r="G96" i="16" a="1"/>
  <c r="G96" i="16" s="1"/>
  <c r="J160" i="16"/>
  <c r="I6" i="17"/>
  <c r="J9" i="17"/>
  <c r="G112" i="17" a="1"/>
  <c r="G112" i="17" s="1"/>
  <c r="G118" i="17" a="1"/>
  <c r="G118" i="17" s="1"/>
  <c r="I7" i="16"/>
  <c r="I47" i="16"/>
  <c r="G47" i="16" s="1" a="1"/>
  <c r="G47" i="16" s="1"/>
  <c r="I57" i="16"/>
  <c r="G57" i="16" s="1" a="1"/>
  <c r="G57" i="16" s="1"/>
  <c r="I60" i="16"/>
  <c r="I67" i="16"/>
  <c r="J79" i="16"/>
  <c r="I124" i="16"/>
  <c r="G124" i="16" s="1" a="1"/>
  <c r="G124" i="16" s="1"/>
  <c r="I133" i="16"/>
  <c r="G133" i="16" s="1" a="1"/>
  <c r="G133" i="16" s="1"/>
  <c r="I5" i="17"/>
  <c r="I10" i="16"/>
  <c r="G10" i="16" s="1" a="1"/>
  <c r="G10" i="16" s="1"/>
  <c r="F7" i="16"/>
  <c r="J7" i="16" s="1"/>
  <c r="F10" i="16"/>
  <c r="J10" i="16" s="1"/>
  <c r="J30" i="16"/>
  <c r="J34" i="16"/>
  <c r="G34" i="16" s="1" a="1"/>
  <c r="G34" i="16" s="1"/>
  <c r="J56" i="16"/>
  <c r="J86" i="16"/>
  <c r="F162" i="16"/>
  <c r="I162" i="16" s="1"/>
  <c r="G162" i="16" s="1" a="1"/>
  <c r="G162" i="16" s="1"/>
  <c r="I169" i="16"/>
  <c r="G169" i="16" s="1" a="1"/>
  <c r="G169" i="16" s="1"/>
  <c r="J5" i="17"/>
  <c r="I11" i="17"/>
  <c r="G11" i="17" s="1" a="1"/>
  <c r="G11" i="17" s="1"/>
  <c r="I18" i="17"/>
  <c r="G18" i="17" s="1" a="1"/>
  <c r="G18" i="17" s="1"/>
  <c r="J115" i="17"/>
  <c r="I115" i="17"/>
  <c r="J8" i="17"/>
  <c r="J15" i="17"/>
  <c r="G15" i="17" s="1" a="1"/>
  <c r="G15" i="17" s="1"/>
  <c r="J40" i="17"/>
  <c r="I47" i="17"/>
  <c r="I50" i="17"/>
  <c r="J65" i="17"/>
  <c r="G65" i="17" s="1" a="1"/>
  <c r="G65" i="17" s="1"/>
  <c r="J68" i="17"/>
  <c r="I83" i="17"/>
  <c r="G83" i="17" s="1" a="1"/>
  <c r="G83" i="17" s="1"/>
  <c r="J96" i="17"/>
  <c r="I131" i="17"/>
  <c r="I150" i="17"/>
  <c r="J151" i="17"/>
  <c r="G151" i="17" s="1" a="1"/>
  <c r="G151" i="17" s="1"/>
  <c r="I155" i="17"/>
  <c r="J168" i="17"/>
  <c r="J174" i="17"/>
  <c r="J175" i="17"/>
  <c r="G175" i="17" s="1" a="1"/>
  <c r="G175" i="17" s="1"/>
  <c r="I179" i="17"/>
  <c r="J36" i="18"/>
  <c r="J47" i="18"/>
  <c r="I75" i="18"/>
  <c r="J109" i="18"/>
  <c r="J187" i="18"/>
  <c r="G187" i="18" s="1" a="1"/>
  <c r="G187" i="18" s="1"/>
  <c r="C190" i="18"/>
  <c r="J191" i="18"/>
  <c r="J11" i="19"/>
  <c r="J20" i="19"/>
  <c r="I41" i="19"/>
  <c r="K41" i="19" s="1"/>
  <c r="J36" i="17"/>
  <c r="I43" i="17"/>
  <c r="J47" i="17"/>
  <c r="J58" i="17"/>
  <c r="J80" i="17"/>
  <c r="I93" i="17"/>
  <c r="I99" i="17"/>
  <c r="I111" i="17"/>
  <c r="G111" i="17" s="1" a="1"/>
  <c r="G111" i="17" s="1"/>
  <c r="I116" i="17"/>
  <c r="I164" i="17"/>
  <c r="I184" i="17"/>
  <c r="G184" i="17" s="1" a="1"/>
  <c r="G184" i="17" s="1"/>
  <c r="J32" i="18"/>
  <c r="J43" i="18"/>
  <c r="K43" i="18" s="1"/>
  <c r="I72" i="18"/>
  <c r="G72" i="18" s="1" a="1"/>
  <c r="G72" i="18" s="1"/>
  <c r="J75" i="18"/>
  <c r="K75" i="18" s="1"/>
  <c r="I81" i="18"/>
  <c r="J125" i="18"/>
  <c r="J134" i="18"/>
  <c r="J143" i="18"/>
  <c r="J152" i="18"/>
  <c r="J161" i="18"/>
  <c r="J170" i="18"/>
  <c r="K170" i="18" s="1"/>
  <c r="J179" i="18"/>
  <c r="D203" i="7"/>
  <c r="I62" i="19"/>
  <c r="G62" i="19" s="1" a="1"/>
  <c r="G62" i="19" s="1"/>
  <c r="I77" i="19"/>
  <c r="J77" i="19"/>
  <c r="J32" i="17"/>
  <c r="J61" i="17"/>
  <c r="J74" i="17"/>
  <c r="I77" i="17"/>
  <c r="I86" i="17"/>
  <c r="I89" i="17"/>
  <c r="J90" i="17"/>
  <c r="I102" i="17"/>
  <c r="J140" i="17"/>
  <c r="I173" i="17"/>
  <c r="J177" i="17"/>
  <c r="I187" i="17"/>
  <c r="J28" i="18"/>
  <c r="J39" i="18"/>
  <c r="I53" i="18"/>
  <c r="G53" i="18" s="1" a="1"/>
  <c r="G53" i="18" s="1"/>
  <c r="J57" i="18"/>
  <c r="I64" i="18"/>
  <c r="I67" i="18"/>
  <c r="J81" i="18"/>
  <c r="J174" i="18"/>
  <c r="J190" i="18"/>
  <c r="G190" i="18" s="1" a="1"/>
  <c r="G190" i="18" s="1"/>
  <c r="J195" i="7"/>
  <c r="I198" i="18"/>
  <c r="J198" i="18"/>
  <c r="K198" i="18" s="1"/>
  <c r="I49" i="19"/>
  <c r="J100" i="19"/>
  <c r="I100" i="19"/>
  <c r="J145" i="17"/>
  <c r="G173" i="17" a="1"/>
  <c r="G173" i="17" s="1"/>
  <c r="G32" i="18" a="1"/>
  <c r="G32" i="18" s="1"/>
  <c r="J46" i="17"/>
  <c r="I57" i="17"/>
  <c r="J92" i="17"/>
  <c r="I110" i="17"/>
  <c r="I120" i="17"/>
  <c r="I134" i="17"/>
  <c r="J149" i="17"/>
  <c r="G154" i="17" a="1"/>
  <c r="G154" i="17" s="1"/>
  <c r="I177" i="17"/>
  <c r="I178" i="17"/>
  <c r="J12" i="18"/>
  <c r="G12" i="18" s="1" a="1"/>
  <c r="G12" i="18" s="1"/>
  <c r="J16" i="18"/>
  <c r="G16" i="18" s="1" a="1"/>
  <c r="G16" i="18" s="1"/>
  <c r="J20" i="18"/>
  <c r="J31" i="18"/>
  <c r="J46" i="18"/>
  <c r="J77" i="18"/>
  <c r="G77" i="18" s="1" a="1"/>
  <c r="G77" i="18" s="1"/>
  <c r="J83" i="18"/>
  <c r="K83" i="18" s="1"/>
  <c r="I97" i="18"/>
  <c r="I113" i="18"/>
  <c r="J186" i="18"/>
  <c r="J195" i="18"/>
  <c r="G195" i="18" s="1" a="1"/>
  <c r="G195" i="18" s="1"/>
  <c r="I200" i="7"/>
  <c r="G200" i="7" s="1" a="1"/>
  <c r="G200" i="7" s="1"/>
  <c r="O200" i="7" s="1" a="1"/>
  <c r="O200" i="7" s="1"/>
  <c r="G195" i="7" a="1"/>
  <c r="G195" i="7" s="1"/>
  <c r="O195" i="7" s="1" a="1"/>
  <c r="O195" i="7" s="1"/>
  <c r="J45" i="19"/>
  <c r="I45" i="19"/>
  <c r="J95" i="17"/>
  <c r="J130" i="17"/>
  <c r="I163" i="17"/>
  <c r="C166" i="17"/>
  <c r="D181" i="17"/>
  <c r="J186" i="17"/>
  <c r="I24" i="18"/>
  <c r="G24" i="18" s="1" a="1"/>
  <c r="G24" i="18" s="1"/>
  <c r="J27" i="18"/>
  <c r="I50" i="18"/>
  <c r="G50" i="18" s="1" a="1"/>
  <c r="G50" i="18" s="1"/>
  <c r="C63" i="18"/>
  <c r="C96" i="18"/>
  <c r="I124" i="18"/>
  <c r="G124" i="18" s="1" a="1"/>
  <c r="G124" i="18" s="1"/>
  <c r="C127" i="18"/>
  <c r="I133" i="18"/>
  <c r="G133" i="18" s="1" a="1"/>
  <c r="G133" i="18" s="1"/>
  <c r="C136" i="18"/>
  <c r="I142" i="18"/>
  <c r="G142" i="18" s="1" a="1"/>
  <c r="G142" i="18" s="1"/>
  <c r="C145" i="18"/>
  <c r="I151" i="18"/>
  <c r="G151" i="18" s="1" a="1"/>
  <c r="G151" i="18" s="1"/>
  <c r="C154" i="18"/>
  <c r="I160" i="18"/>
  <c r="G160" i="18" s="1" a="1"/>
  <c r="G160" i="18" s="1"/>
  <c r="I169" i="18"/>
  <c r="G169" i="18" s="1" a="1"/>
  <c r="G169" i="18" s="1"/>
  <c r="I178" i="18"/>
  <c r="G178" i="18" s="1" a="1"/>
  <c r="G178" i="18" s="1"/>
  <c r="J189" i="18"/>
  <c r="C193" i="18"/>
  <c r="I199" i="18"/>
  <c r="G199" i="18" s="1" a="1"/>
  <c r="G199" i="18" s="1"/>
  <c r="I13" i="19"/>
  <c r="C72" i="19"/>
  <c r="I72" i="19"/>
  <c r="I85" i="19"/>
  <c r="J85" i="19"/>
  <c r="J3" i="17"/>
  <c r="J20" i="17"/>
  <c r="I27" i="17"/>
  <c r="J31" i="17"/>
  <c r="J38" i="17"/>
  <c r="G38" i="17" s="1" a="1"/>
  <c r="G38" i="17" s="1"/>
  <c r="J52" i="17"/>
  <c r="J56" i="17"/>
  <c r="J60" i="17"/>
  <c r="J73" i="17"/>
  <c r="G73" i="17" s="1" a="1"/>
  <c r="G73" i="17" s="1"/>
  <c r="J79" i="17"/>
  <c r="J88" i="17"/>
  <c r="C118" i="17"/>
  <c r="I119" i="17"/>
  <c r="I138" i="17"/>
  <c r="J143" i="17"/>
  <c r="J3" i="18"/>
  <c r="J7" i="18"/>
  <c r="J23" i="18"/>
  <c r="J38" i="18"/>
  <c r="G38" i="18" s="1" a="1"/>
  <c r="G38" i="18" s="1"/>
  <c r="D41" i="18"/>
  <c r="J59" i="18"/>
  <c r="C79" i="18"/>
  <c r="I101" i="18"/>
  <c r="K101" i="18" s="1"/>
  <c r="C117" i="18"/>
  <c r="I194" i="18"/>
  <c r="G194" i="18" s="1" a="1"/>
  <c r="G194" i="18" s="1"/>
  <c r="J53" i="19"/>
  <c r="I53" i="19"/>
  <c r="J27" i="17"/>
  <c r="J34" i="17"/>
  <c r="K34" i="17" s="1"/>
  <c r="I41" i="17"/>
  <c r="I45" i="17"/>
  <c r="I92" i="17"/>
  <c r="J94" i="17"/>
  <c r="I152" i="17"/>
  <c r="I176" i="17"/>
  <c r="J180" i="17"/>
  <c r="J11" i="18"/>
  <c r="J15" i="18"/>
  <c r="J19" i="18"/>
  <c r="J34" i="18"/>
  <c r="K34" i="18" s="1"/>
  <c r="J63" i="18"/>
  <c r="G63" i="18" s="1" a="1"/>
  <c r="G63" i="18" s="1"/>
  <c r="I66" i="18"/>
  <c r="K66" i="18" s="1"/>
  <c r="I76" i="18"/>
  <c r="K76" i="18" s="1"/>
  <c r="I85" i="18"/>
  <c r="J118" i="18"/>
  <c r="J127" i="18"/>
  <c r="G127" i="18" s="1" a="1"/>
  <c r="G127" i="18" s="1"/>
  <c r="J136" i="18"/>
  <c r="G136" i="18" s="1" a="1"/>
  <c r="G136" i="18" s="1"/>
  <c r="J145" i="18"/>
  <c r="G145" i="18" s="1" a="1"/>
  <c r="G145" i="18" s="1"/>
  <c r="J154" i="18"/>
  <c r="G154" i="18" s="1" a="1"/>
  <c r="G154" i="18" s="1"/>
  <c r="J163" i="18"/>
  <c r="J172" i="18"/>
  <c r="J181" i="18"/>
  <c r="G181" i="18" s="1" a="1"/>
  <c r="G181" i="18" s="1"/>
  <c r="J197" i="7"/>
  <c r="G197" i="7" s="1" a="1"/>
  <c r="G197" i="7" s="1"/>
  <c r="O197" i="7" s="1" a="1"/>
  <c r="O197" i="7" s="1"/>
  <c r="J192" i="7"/>
  <c r="G191" i="7" a="1"/>
  <c r="G191" i="7" s="1"/>
  <c r="O191" i="7" s="1" a="1"/>
  <c r="O191" i="7" s="1"/>
  <c r="J21" i="19"/>
  <c r="I21" i="19"/>
  <c r="J27" i="19"/>
  <c r="G76" i="19" a="1"/>
  <c r="G76" i="19" s="1"/>
  <c r="J23" i="17"/>
  <c r="J30" i="17"/>
  <c r="I37" i="17"/>
  <c r="G37" i="17" s="1" a="1"/>
  <c r="G37" i="17" s="1"/>
  <c r="I48" i="17"/>
  <c r="G48" i="17" s="1" a="1"/>
  <c r="G48" i="17" s="1"/>
  <c r="J66" i="17"/>
  <c r="I69" i="17"/>
  <c r="G69" i="17" s="1" a="1"/>
  <c r="G69" i="17" s="1"/>
  <c r="J78" i="17"/>
  <c r="I97" i="17"/>
  <c r="J98" i="17"/>
  <c r="I128" i="17"/>
  <c r="I147" i="17"/>
  <c r="J176" i="17"/>
  <c r="G176" i="17" s="1" a="1"/>
  <c r="G176" i="17" s="1"/>
  <c r="J30" i="18"/>
  <c r="I82" i="18"/>
  <c r="J89" i="18"/>
  <c r="G89" i="18" s="1" a="1"/>
  <c r="G89" i="18" s="1"/>
  <c r="I100" i="18"/>
  <c r="J117" i="18"/>
  <c r="J185" i="18"/>
  <c r="G181" i="17" a="1"/>
  <c r="G181" i="17" s="1"/>
  <c r="I34" i="18"/>
  <c r="G73" i="18" a="1"/>
  <c r="G73" i="18" s="1"/>
  <c r="G118" i="18" a="1"/>
  <c r="G118" i="18" s="1"/>
  <c r="G163" i="18" a="1"/>
  <c r="G163" i="18" s="1"/>
  <c r="G172" i="18" a="1"/>
  <c r="G172" i="18" s="1"/>
  <c r="G192" i="7" a="1"/>
  <c r="G192" i="7" s="1"/>
  <c r="O192" i="7" s="1" a="1"/>
  <c r="O192" i="7" s="1"/>
  <c r="I81" i="19"/>
  <c r="J81" i="19"/>
  <c r="I55" i="17"/>
  <c r="J59" i="17"/>
  <c r="I78" i="17"/>
  <c r="I87" i="17"/>
  <c r="I107" i="17"/>
  <c r="G107" i="17" s="1" a="1"/>
  <c r="G107" i="17" s="1"/>
  <c r="J113" i="17"/>
  <c r="I141" i="17"/>
  <c r="J142" i="17"/>
  <c r="G142" i="17" s="1" a="1"/>
  <c r="G142" i="17" s="1"/>
  <c r="J157" i="17"/>
  <c r="J166" i="17"/>
  <c r="J170" i="17"/>
  <c r="G170" i="17" s="1" a="1"/>
  <c r="G170" i="17" s="1"/>
  <c r="I188" i="17"/>
  <c r="J10" i="18"/>
  <c r="G10" i="18" s="1" a="1"/>
  <c r="G10" i="18" s="1"/>
  <c r="I30" i="18"/>
  <c r="J44" i="18"/>
  <c r="J73" i="18"/>
  <c r="J96" i="18"/>
  <c r="G96" i="18" s="1" a="1"/>
  <c r="G96" i="18" s="1"/>
  <c r="J100" i="18"/>
  <c r="K100" i="18" s="1"/>
  <c r="J116" i="18"/>
  <c r="G116" i="18" s="1" a="1"/>
  <c r="G116" i="18" s="1"/>
  <c r="J180" i="18"/>
  <c r="J29" i="19"/>
  <c r="I29" i="19"/>
  <c r="J35" i="19"/>
  <c r="J87" i="17"/>
  <c r="J118" i="17"/>
  <c r="I144" i="17"/>
  <c r="I26" i="18"/>
  <c r="I48" i="18"/>
  <c r="G48" i="18" s="1" a="1"/>
  <c r="G48" i="18" s="1"/>
  <c r="J51" i="18"/>
  <c r="I78" i="18"/>
  <c r="J192" i="18"/>
  <c r="G192" i="18" s="1" a="1"/>
  <c r="G192" i="18" s="1"/>
  <c r="G203" i="7" a="1"/>
  <c r="G203" i="7" s="1"/>
  <c r="O203" i="7" s="1" a="1"/>
  <c r="O203" i="7" s="1"/>
  <c r="I198" i="7"/>
  <c r="G198" i="7" s="1" a="1"/>
  <c r="G198" i="7" s="1"/>
  <c r="O198" i="7" s="1" a="1"/>
  <c r="O198" i="7" s="1"/>
  <c r="G201" i="18" a="1"/>
  <c r="G201" i="18" s="1"/>
  <c r="J17" i="19"/>
  <c r="K84" i="19"/>
  <c r="G92" i="19" a="1"/>
  <c r="G92" i="19" s="1"/>
  <c r="I205" i="18"/>
  <c r="G205" i="18" s="1" a="1"/>
  <c r="G205" i="18" s="1"/>
  <c r="J200" i="18"/>
  <c r="K200" i="18" s="1"/>
  <c r="J8" i="19"/>
  <c r="K8" i="19" s="1"/>
  <c r="J25" i="19"/>
  <c r="G25" i="19" s="1" a="1"/>
  <c r="G25" i="19" s="1"/>
  <c r="J49" i="19"/>
  <c r="J63" i="19"/>
  <c r="J69" i="19"/>
  <c r="J88" i="19"/>
  <c r="J103" i="19"/>
  <c r="I123" i="19"/>
  <c r="J136" i="19"/>
  <c r="I150" i="19"/>
  <c r="J155" i="19"/>
  <c r="G155" i="19" s="1" a="1"/>
  <c r="G155" i="19" s="1"/>
  <c r="J159" i="19"/>
  <c r="J176" i="19"/>
  <c r="I202" i="19"/>
  <c r="J203" i="19"/>
  <c r="G203" i="19" s="1" a="1"/>
  <c r="G203" i="19" s="1"/>
  <c r="I6" i="20"/>
  <c r="J13" i="20"/>
  <c r="I16" i="20"/>
  <c r="I23" i="20"/>
  <c r="J30" i="20"/>
  <c r="J37" i="20"/>
  <c r="I40" i="20"/>
  <c r="I47" i="20"/>
  <c r="I86" i="20"/>
  <c r="K86" i="20" s="1"/>
  <c r="I110" i="20"/>
  <c r="I117" i="20"/>
  <c r="J151" i="20"/>
  <c r="I154" i="20"/>
  <c r="G154" i="20" s="1" a="1"/>
  <c r="G154" i="20" s="1"/>
  <c r="I158" i="20"/>
  <c r="G158" i="20" s="1" a="1"/>
  <c r="G158" i="20" s="1"/>
  <c r="I165" i="20"/>
  <c r="G165" i="20" s="1" a="1"/>
  <c r="G165" i="20" s="1"/>
  <c r="J172" i="20"/>
  <c r="I204" i="20"/>
  <c r="I28" i="21"/>
  <c r="C84" i="21"/>
  <c r="I84" i="21"/>
  <c r="I200" i="18"/>
  <c r="J4" i="19"/>
  <c r="J15" i="19"/>
  <c r="J32" i="19"/>
  <c r="J39" i="19"/>
  <c r="J56" i="19"/>
  <c r="J66" i="19"/>
  <c r="J76" i="19"/>
  <c r="J80" i="19"/>
  <c r="G80" i="19" s="1" a="1"/>
  <c r="G80" i="19" s="1"/>
  <c r="J84" i="19"/>
  <c r="G84" i="19" s="1" a="1"/>
  <c r="G84" i="19" s="1"/>
  <c r="J99" i="19"/>
  <c r="J110" i="19"/>
  <c r="J126" i="19"/>
  <c r="I132" i="19"/>
  <c r="G132" i="19" s="1" a="1"/>
  <c r="G132" i="19" s="1"/>
  <c r="I182" i="19"/>
  <c r="I194" i="19"/>
  <c r="G194" i="19" s="1" a="1"/>
  <c r="G194" i="19" s="1"/>
  <c r="J202" i="19"/>
  <c r="J6" i="20"/>
  <c r="I9" i="20"/>
  <c r="J23" i="20"/>
  <c r="I33" i="20"/>
  <c r="K33" i="20" s="1"/>
  <c r="J47" i="20"/>
  <c r="I62" i="20"/>
  <c r="I69" i="20"/>
  <c r="I76" i="20"/>
  <c r="I79" i="20"/>
  <c r="I96" i="20"/>
  <c r="G96" i="20" s="1" a="1"/>
  <c r="G96" i="20" s="1"/>
  <c r="I100" i="20"/>
  <c r="I103" i="20"/>
  <c r="J120" i="20"/>
  <c r="J165" i="20"/>
  <c r="J175" i="20"/>
  <c r="J7" i="21"/>
  <c r="I24" i="21"/>
  <c r="G199" i="21" a="1"/>
  <c r="G199" i="21" s="1"/>
  <c r="G88" i="19" a="1"/>
  <c r="G88" i="19" s="1"/>
  <c r="J95" i="19"/>
  <c r="J106" i="19"/>
  <c r="I129" i="19"/>
  <c r="G143" i="19" a="1"/>
  <c r="G143" i="19" s="1"/>
  <c r="I161" i="19"/>
  <c r="G179" i="19" a="1"/>
  <c r="G179" i="19" s="1"/>
  <c r="I199" i="19"/>
  <c r="G199" i="19" s="1" a="1"/>
  <c r="G199" i="19" s="1"/>
  <c r="J9" i="20"/>
  <c r="I12" i="20"/>
  <c r="I19" i="20"/>
  <c r="G19" i="20" s="1" a="1"/>
  <c r="G19" i="20" s="1"/>
  <c r="J26" i="20"/>
  <c r="J33" i="20"/>
  <c r="I36" i="20"/>
  <c r="K36" i="20" s="1"/>
  <c r="I43" i="20"/>
  <c r="G43" i="20" s="1" a="1"/>
  <c r="G43" i="20" s="1"/>
  <c r="J69" i="20"/>
  <c r="I72" i="20"/>
  <c r="I113" i="20"/>
  <c r="I123" i="20"/>
  <c r="G123" i="20" s="1" a="1"/>
  <c r="G123" i="20" s="1"/>
  <c r="J124" i="20"/>
  <c r="J134" i="20"/>
  <c r="G134" i="20" s="1" a="1"/>
  <c r="G134" i="20" s="1"/>
  <c r="I144" i="20"/>
  <c r="G144" i="20" s="1" a="1"/>
  <c r="G144" i="20" s="1"/>
  <c r="G151" i="20" a="1"/>
  <c r="G151" i="20" s="1"/>
  <c r="G193" i="20" a="1"/>
  <c r="G193" i="20" s="1"/>
  <c r="I198" i="20"/>
  <c r="G198" i="20" s="1" a="1"/>
  <c r="G198" i="20" s="1"/>
  <c r="J179" i="19"/>
  <c r="G171" i="20" a="1"/>
  <c r="G171" i="20" s="1"/>
  <c r="I175" i="20"/>
  <c r="G175" i="20" s="1" a="1"/>
  <c r="G175" i="20" s="1"/>
  <c r="J177" i="20"/>
  <c r="D177" i="20"/>
  <c r="I16" i="21"/>
  <c r="G95" i="21" a="1"/>
  <c r="G95" i="21" s="1"/>
  <c r="G108" i="21" a="1"/>
  <c r="G108" i="21" s="1"/>
  <c r="J65" i="19"/>
  <c r="J75" i="19"/>
  <c r="J79" i="19"/>
  <c r="J83" i="19"/>
  <c r="J87" i="19"/>
  <c r="J98" i="19"/>
  <c r="I105" i="19"/>
  <c r="J113" i="19"/>
  <c r="G113" i="19" s="1" a="1"/>
  <c r="G113" i="19" s="1"/>
  <c r="G125" i="19" a="1"/>
  <c r="G125" i="19" s="1"/>
  <c r="J139" i="19"/>
  <c r="G139" i="19" s="1" a="1"/>
  <c r="G139" i="19" s="1"/>
  <c r="J164" i="19"/>
  <c r="I175" i="19"/>
  <c r="J178" i="19"/>
  <c r="J188" i="19"/>
  <c r="J5" i="20"/>
  <c r="J29" i="20"/>
  <c r="J72" i="20"/>
  <c r="J126" i="20"/>
  <c r="J137" i="20"/>
  <c r="G137" i="20" s="1" a="1"/>
  <c r="G137" i="20" s="1"/>
  <c r="I141" i="20"/>
  <c r="G141" i="20" s="1" a="1"/>
  <c r="G141" i="20" s="1"/>
  <c r="J150" i="20"/>
  <c r="I164" i="20"/>
  <c r="J171" i="20"/>
  <c r="J188" i="20"/>
  <c r="G188" i="20" s="1" a="1"/>
  <c r="G188" i="20" s="1"/>
  <c r="G78" i="21" a="1"/>
  <c r="G78" i="21" s="1"/>
  <c r="J95" i="21"/>
  <c r="J3" i="19"/>
  <c r="J24" i="19"/>
  <c r="J31" i="19"/>
  <c r="J48" i="19"/>
  <c r="J55" i="19"/>
  <c r="I58" i="19"/>
  <c r="J71" i="19"/>
  <c r="J94" i="19"/>
  <c r="I101" i="19"/>
  <c r="J109" i="19"/>
  <c r="G109" i="19" s="1" a="1"/>
  <c r="G109" i="19" s="1"/>
  <c r="J125" i="19"/>
  <c r="I128" i="19"/>
  <c r="I156" i="19"/>
  <c r="D163" i="19"/>
  <c r="I174" i="19"/>
  <c r="J196" i="19"/>
  <c r="G196" i="19" s="1" a="1"/>
  <c r="G196" i="19" s="1"/>
  <c r="J201" i="19"/>
  <c r="J15" i="20"/>
  <c r="G15" i="20" s="1" a="1"/>
  <c r="G15" i="20" s="1"/>
  <c r="J39" i="20"/>
  <c r="J65" i="20"/>
  <c r="I68" i="20"/>
  <c r="I71" i="20"/>
  <c r="J85" i="20"/>
  <c r="I88" i="20"/>
  <c r="I102" i="20"/>
  <c r="J119" i="20"/>
  <c r="I140" i="20"/>
  <c r="G140" i="20" s="1" a="1"/>
  <c r="G140" i="20" s="1"/>
  <c r="J164" i="20"/>
  <c r="I180" i="20"/>
  <c r="G180" i="20" s="1" a="1"/>
  <c r="G180" i="20" s="1"/>
  <c r="C183" i="20"/>
  <c r="J184" i="20"/>
  <c r="G184" i="20" s="1" a="1"/>
  <c r="G184" i="20" s="1"/>
  <c r="C187" i="20"/>
  <c r="J195" i="20"/>
  <c r="G195" i="20" s="1" a="1"/>
  <c r="G195" i="20" s="1"/>
  <c r="I203" i="18"/>
  <c r="G203" i="18" s="1" a="1"/>
  <c r="G203" i="18" s="1"/>
  <c r="J37" i="19"/>
  <c r="J74" i="19"/>
  <c r="G74" i="19" s="1" a="1"/>
  <c r="G74" i="19" s="1"/>
  <c r="J90" i="19"/>
  <c r="I97" i="19"/>
  <c r="J105" i="19"/>
  <c r="J112" i="19"/>
  <c r="G112" i="19" s="1" a="1"/>
  <c r="G112" i="19" s="1"/>
  <c r="J128" i="19"/>
  <c r="J156" i="19"/>
  <c r="J160" i="19"/>
  <c r="I181" i="19"/>
  <c r="I198" i="19"/>
  <c r="G198" i="19" s="1" a="1"/>
  <c r="G198" i="19" s="1"/>
  <c r="I4" i="20"/>
  <c r="I11" i="20"/>
  <c r="J18" i="20"/>
  <c r="J25" i="20"/>
  <c r="I28" i="20"/>
  <c r="I35" i="20"/>
  <c r="J42" i="20"/>
  <c r="J49" i="20"/>
  <c r="I64" i="20"/>
  <c r="G64" i="20" s="1" a="1"/>
  <c r="G64" i="20" s="1"/>
  <c r="J78" i="20"/>
  <c r="I81" i="20"/>
  <c r="I91" i="20"/>
  <c r="J102" i="20"/>
  <c r="I105" i="20"/>
  <c r="I112" i="20"/>
  <c r="I115" i="20"/>
  <c r="J122" i="20"/>
  <c r="J129" i="20"/>
  <c r="G129" i="20" s="1" a="1"/>
  <c r="G129" i="20" s="1"/>
  <c r="J132" i="20"/>
  <c r="J140" i="20"/>
  <c r="I156" i="20"/>
  <c r="G156" i="20" s="1" a="1"/>
  <c r="G156" i="20" s="1"/>
  <c r="I160" i="20"/>
  <c r="G160" i="20" s="1" a="1"/>
  <c r="G160" i="20" s="1"/>
  <c r="J167" i="20"/>
  <c r="G167" i="20" s="1" a="1"/>
  <c r="G167" i="20" s="1"/>
  <c r="J180" i="20"/>
  <c r="J203" i="20"/>
  <c r="I3" i="21"/>
  <c r="G3" i="21" s="1" a="1"/>
  <c r="G3" i="21" s="1"/>
  <c r="K3" i="21" s="1" a="1"/>
  <c r="K3" i="21" s="1"/>
  <c r="G39" i="22" a="1"/>
  <c r="G39" i="22" s="1"/>
  <c r="J78" i="19"/>
  <c r="J82" i="19"/>
  <c r="J86" i="19"/>
  <c r="G93" i="19" a="1"/>
  <c r="G93" i="19" s="1"/>
  <c r="J101" i="19"/>
  <c r="G124" i="19" a="1"/>
  <c r="G124" i="19" s="1"/>
  <c r="G190" i="19" a="1"/>
  <c r="G190" i="19" s="1"/>
  <c r="G193" i="19" a="1"/>
  <c r="G193" i="19" s="1"/>
  <c r="I21" i="20"/>
  <c r="I45" i="20"/>
  <c r="G60" i="20" a="1"/>
  <c r="G60" i="20" s="1"/>
  <c r="J81" i="20"/>
  <c r="G81" i="20" s="1" a="1"/>
  <c r="G81" i="20" s="1"/>
  <c r="G119" i="20" a="1"/>
  <c r="G119" i="20" s="1"/>
  <c r="G152" i="20" a="1"/>
  <c r="G152" i="20" s="1"/>
  <c r="I177" i="20"/>
  <c r="I190" i="20"/>
  <c r="J204" i="18"/>
  <c r="K204" i="18" s="1"/>
  <c r="I197" i="18"/>
  <c r="J9" i="19"/>
  <c r="G9" i="19" s="1" a="1"/>
  <c r="G9" i="19" s="1"/>
  <c r="J33" i="19"/>
  <c r="G33" i="19" s="1" a="1"/>
  <c r="G33" i="19" s="1"/>
  <c r="J73" i="19"/>
  <c r="I89" i="19"/>
  <c r="G89" i="19" s="1" a="1"/>
  <c r="G89" i="19" s="1"/>
  <c r="J97" i="19"/>
  <c r="J104" i="19"/>
  <c r="K104" i="19" s="1"/>
  <c r="J124" i="19"/>
  <c r="I137" i="19"/>
  <c r="I144" i="19"/>
  <c r="G144" i="19" s="1" a="1"/>
  <c r="G144" i="19" s="1"/>
  <c r="I177" i="19"/>
  <c r="J184" i="19"/>
  <c r="J190" i="19"/>
  <c r="I7" i="20"/>
  <c r="I14" i="20"/>
  <c r="G14" i="20" s="1" a="1"/>
  <c r="G14" i="20" s="1"/>
  <c r="J21" i="20"/>
  <c r="I24" i="20"/>
  <c r="I31" i="20"/>
  <c r="J38" i="20"/>
  <c r="J45" i="20"/>
  <c r="I48" i="20"/>
  <c r="J61" i="20"/>
  <c r="J67" i="20"/>
  <c r="I84" i="20"/>
  <c r="K84" i="20" s="1"/>
  <c r="I94" i="20"/>
  <c r="J98" i="20"/>
  <c r="I108" i="20"/>
  <c r="I111" i="20"/>
  <c r="I118" i="20"/>
  <c r="G118" i="20" s="1" a="1"/>
  <c r="G118" i="20" s="1"/>
  <c r="J149" i="20"/>
  <c r="J152" i="20"/>
  <c r="J173" i="20"/>
  <c r="J179" i="20"/>
  <c r="I192" i="20"/>
  <c r="J192" i="20"/>
  <c r="I8" i="21"/>
  <c r="G8" i="21" s="1" a="1"/>
  <c r="G8" i="21" s="1"/>
  <c r="I44" i="21"/>
  <c r="G163" i="19" a="1"/>
  <c r="G163" i="19" s="1"/>
  <c r="G17" i="20" a="1"/>
  <c r="G17" i="20" s="1"/>
  <c r="G41" i="20" a="1"/>
  <c r="G41" i="20" s="1"/>
  <c r="G51" i="20" a="1"/>
  <c r="G51" i="20" s="1"/>
  <c r="G55" i="20" a="1"/>
  <c r="G55" i="20" s="1"/>
  <c r="G121" i="20" a="1"/>
  <c r="G121" i="20" s="1"/>
  <c r="G142" i="20" a="1"/>
  <c r="G142" i="20" s="1"/>
  <c r="I143" i="20"/>
  <c r="G176" i="20" a="1"/>
  <c r="G176" i="20" s="1"/>
  <c r="G194" i="20" a="1"/>
  <c r="G194" i="20" s="1"/>
  <c r="J96" i="19"/>
  <c r="G96" i="19" s="1" a="1"/>
  <c r="G96" i="19" s="1"/>
  <c r="G104" i="19" a="1"/>
  <c r="G104" i="19" s="1"/>
  <c r="J111" i="19"/>
  <c r="J130" i="19"/>
  <c r="J140" i="19"/>
  <c r="J180" i="19"/>
  <c r="J17" i="20"/>
  <c r="J41" i="20"/>
  <c r="J63" i="20"/>
  <c r="G63" i="20" s="1" a="1"/>
  <c r="G63" i="20" s="1"/>
  <c r="J70" i="20"/>
  <c r="I80" i="20"/>
  <c r="I104" i="20"/>
  <c r="J121" i="20"/>
  <c r="J135" i="20"/>
  <c r="G135" i="20" s="1" a="1"/>
  <c r="G135" i="20" s="1"/>
  <c r="J139" i="20"/>
  <c r="G139" i="20" s="1" a="1"/>
  <c r="G139" i="20" s="1"/>
  <c r="G149" i="20" a="1"/>
  <c r="G149" i="20" s="1"/>
  <c r="J194" i="20"/>
  <c r="J12" i="19"/>
  <c r="J19" i="19"/>
  <c r="I33" i="19"/>
  <c r="K33" i="19" s="1"/>
  <c r="J36" i="19"/>
  <c r="J43" i="19"/>
  <c r="K43" i="19" s="1"/>
  <c r="J92" i="19"/>
  <c r="K92" i="19" s="1"/>
  <c r="J107" i="19"/>
  <c r="I117" i="19"/>
  <c r="J197" i="19"/>
  <c r="J3" i="20"/>
  <c r="J10" i="20"/>
  <c r="I13" i="20"/>
  <c r="G13" i="20" s="1" a="1"/>
  <c r="G13" i="20" s="1"/>
  <c r="J27" i="20"/>
  <c r="I37" i="20"/>
  <c r="G37" i="20" s="1" a="1"/>
  <c r="G37" i="20" s="1"/>
  <c r="I73" i="20"/>
  <c r="I93" i="20"/>
  <c r="J131" i="20"/>
  <c r="J145" i="20"/>
  <c r="J148" i="20"/>
  <c r="G148" i="20" s="1" a="1"/>
  <c r="G148" i="20" s="1"/>
  <c r="J155" i="20"/>
  <c r="J159" i="20"/>
  <c r="G159" i="20" s="1" a="1"/>
  <c r="G159" i="20" s="1"/>
  <c r="I163" i="20"/>
  <c r="J169" i="20"/>
  <c r="G169" i="20" s="1" a="1"/>
  <c r="G169" i="20" s="1"/>
  <c r="J181" i="20"/>
  <c r="G181" i="20" s="1" a="1"/>
  <c r="G181" i="20" s="1"/>
  <c r="J185" i="20"/>
  <c r="I189" i="20"/>
  <c r="J189" i="20"/>
  <c r="J199" i="20"/>
  <c r="I199" i="20"/>
  <c r="G199" i="20" s="1" a="1"/>
  <c r="G199" i="20" s="1"/>
  <c r="I32" i="21"/>
  <c r="G177" i="21" a="1"/>
  <c r="G177" i="21" s="1"/>
  <c r="I168" i="20"/>
  <c r="G168" i="20" s="1" a="1"/>
  <c r="G168" i="20" s="1"/>
  <c r="I172" i="20"/>
  <c r="J176" i="20"/>
  <c r="J183" i="20"/>
  <c r="J187" i="20"/>
  <c r="J6" i="21"/>
  <c r="J67" i="21"/>
  <c r="J71" i="21"/>
  <c r="I77" i="21"/>
  <c r="G77" i="21" s="1" a="1"/>
  <c r="G77" i="21" s="1"/>
  <c r="J110" i="21"/>
  <c r="J118" i="21"/>
  <c r="I121" i="21"/>
  <c r="I134" i="21"/>
  <c r="J142" i="21"/>
  <c r="J153" i="21"/>
  <c r="J161" i="21"/>
  <c r="J169" i="21"/>
  <c r="J172" i="21"/>
  <c r="G172" i="21" s="1" a="1"/>
  <c r="G172" i="21" s="1"/>
  <c r="J176" i="21"/>
  <c r="G176" i="21" s="1" a="1"/>
  <c r="G176" i="21" s="1"/>
  <c r="J180" i="21"/>
  <c r="G180" i="21" s="1" a="1"/>
  <c r="G180" i="21" s="1"/>
  <c r="J184" i="21"/>
  <c r="G184" i="21" s="1" a="1"/>
  <c r="G184" i="21" s="1"/>
  <c r="J195" i="21"/>
  <c r="J6" i="22"/>
  <c r="J9" i="22"/>
  <c r="I20" i="22"/>
  <c r="G20" i="22" s="1" a="1"/>
  <c r="G20" i="22" s="1"/>
  <c r="J31" i="22"/>
  <c r="I57" i="22"/>
  <c r="G57" i="22" s="1" a="1"/>
  <c r="G57" i="22" s="1"/>
  <c r="I61" i="22"/>
  <c r="G61" i="22" s="1" a="1"/>
  <c r="G61" i="22" s="1"/>
  <c r="J67" i="22"/>
  <c r="D79" i="22"/>
  <c r="I104" i="22"/>
  <c r="G104" i="22" s="1" a="1"/>
  <c r="G104" i="22" s="1"/>
  <c r="J131" i="22"/>
  <c r="J224" i="7"/>
  <c r="J221" i="7"/>
  <c r="C229" i="10"/>
  <c r="I229" i="10"/>
  <c r="G229" i="10" s="1" a="1"/>
  <c r="G229" i="10" s="1"/>
  <c r="I220" i="10"/>
  <c r="D216" i="10"/>
  <c r="J216" i="10"/>
  <c r="J13" i="21"/>
  <c r="J17" i="21"/>
  <c r="J21" i="21"/>
  <c r="J25" i="21"/>
  <c r="J29" i="21"/>
  <c r="J33" i="21"/>
  <c r="J37" i="21"/>
  <c r="J41" i="21"/>
  <c r="J45" i="21"/>
  <c r="J49" i="21"/>
  <c r="J53" i="21"/>
  <c r="J57" i="21"/>
  <c r="J77" i="21"/>
  <c r="J91" i="21"/>
  <c r="C104" i="21"/>
  <c r="J124" i="21"/>
  <c r="J149" i="21"/>
  <c r="J152" i="21"/>
  <c r="J157" i="21"/>
  <c r="J160" i="21"/>
  <c r="J164" i="21"/>
  <c r="J168" i="21"/>
  <c r="J189" i="21"/>
  <c r="I200" i="21"/>
  <c r="J11" i="22"/>
  <c r="J37" i="22"/>
  <c r="I76" i="22"/>
  <c r="J104" i="22"/>
  <c r="I243" i="10"/>
  <c r="J193" i="20"/>
  <c r="J9" i="21"/>
  <c r="I74" i="21"/>
  <c r="J80" i="21"/>
  <c r="I87" i="21"/>
  <c r="I110" i="21"/>
  <c r="I114" i="21"/>
  <c r="I137" i="21"/>
  <c r="J145" i="21"/>
  <c r="J156" i="21"/>
  <c r="G156" i="21" s="1" a="1"/>
  <c r="G156" i="21" s="1"/>
  <c r="J188" i="21"/>
  <c r="I197" i="21"/>
  <c r="J14" i="22"/>
  <c r="J17" i="22"/>
  <c r="I28" i="22"/>
  <c r="G28" i="22" s="1" a="1"/>
  <c r="G28" i="22" s="1"/>
  <c r="J39" i="22"/>
  <c r="J45" i="22"/>
  <c r="I48" i="22"/>
  <c r="J51" i="22"/>
  <c r="I69" i="22"/>
  <c r="I71" i="22"/>
  <c r="G71" i="22" s="1" a="1"/>
  <c r="G71" i="22" s="1"/>
  <c r="I79" i="22"/>
  <c r="G79" i="22" s="1" a="1"/>
  <c r="G79" i="22" s="1"/>
  <c r="I85" i="22"/>
  <c r="G85" i="22" s="1" a="1"/>
  <c r="G85" i="22" s="1"/>
  <c r="I88" i="22"/>
  <c r="J97" i="22"/>
  <c r="J107" i="22"/>
  <c r="I113" i="22"/>
  <c r="J125" i="22"/>
  <c r="G155" i="22" a="1"/>
  <c r="G155" i="22" s="1"/>
  <c r="I183" i="22"/>
  <c r="C183" i="22"/>
  <c r="I206" i="7"/>
  <c r="G206" i="7" s="1" a="1"/>
  <c r="G206" i="7" s="1"/>
  <c r="O206" i="7" s="1" a="1"/>
  <c r="O206" i="7" s="1"/>
  <c r="J206" i="7"/>
  <c r="G220" i="10" a="1"/>
  <c r="G220" i="10" s="1"/>
  <c r="I100" i="21"/>
  <c r="G100" i="21" s="1" a="1"/>
  <c r="G100" i="21" s="1"/>
  <c r="I124" i="21"/>
  <c r="G124" i="21" s="1" a="1"/>
  <c r="G124" i="21" s="1"/>
  <c r="I141" i="21"/>
  <c r="I164" i="21"/>
  <c r="G8" i="22" a="1"/>
  <c r="G8" i="22" s="1"/>
  <c r="J20" i="22"/>
  <c r="I64" i="22"/>
  <c r="I209" i="7"/>
  <c r="J209" i="7"/>
  <c r="J255" i="10"/>
  <c r="I255" i="10"/>
  <c r="D210" i="10"/>
  <c r="J210" i="10"/>
  <c r="G210" i="10" s="1" a="1"/>
  <c r="G210" i="10" s="1"/>
  <c r="J12" i="21"/>
  <c r="G12" i="21" s="1" a="1"/>
  <c r="G12" i="21" s="1"/>
  <c r="J63" i="21"/>
  <c r="I66" i="21"/>
  <c r="I70" i="21"/>
  <c r="J76" i="21"/>
  <c r="I83" i="21"/>
  <c r="J84" i="21"/>
  <c r="J93" i="21"/>
  <c r="J97" i="21"/>
  <c r="J107" i="21"/>
  <c r="J144" i="21"/>
  <c r="G144" i="21" s="1" a="1"/>
  <c r="G144" i="21" s="1"/>
  <c r="I152" i="21"/>
  <c r="G152" i="21" s="1" a="1"/>
  <c r="G152" i="21" s="1"/>
  <c r="I160" i="21"/>
  <c r="G160" i="21" s="1" a="1"/>
  <c r="G160" i="21" s="1"/>
  <c r="I168" i="21"/>
  <c r="I175" i="21"/>
  <c r="G175" i="21" s="1" a="1"/>
  <c r="G175" i="21" s="1"/>
  <c r="I179" i="21"/>
  <c r="G179" i="21" s="1" a="1"/>
  <c r="G179" i="21" s="1"/>
  <c r="I183" i="21"/>
  <c r="G183" i="21" s="1" a="1"/>
  <c r="G183" i="21" s="1"/>
  <c r="I194" i="21"/>
  <c r="J22" i="22"/>
  <c r="I31" i="22"/>
  <c r="G36" i="22" a="1"/>
  <c r="G36" i="22" s="1"/>
  <c r="K36" i="22"/>
  <c r="D71" i="22"/>
  <c r="J100" i="22"/>
  <c r="I107" i="22"/>
  <c r="J237" i="10"/>
  <c r="I237" i="10"/>
  <c r="F231" i="10"/>
  <c r="J231" i="10" s="1"/>
  <c r="I148" i="21"/>
  <c r="G148" i="21" s="1" a="1"/>
  <c r="G148" i="21" s="1"/>
  <c r="I167" i="21"/>
  <c r="G167" i="21" s="1" a="1"/>
  <c r="G167" i="21" s="1"/>
  <c r="I187" i="21"/>
  <c r="G187" i="21" s="1" a="1"/>
  <c r="G187" i="21" s="1"/>
  <c r="I188" i="21"/>
  <c r="I16" i="22"/>
  <c r="G16" i="22" s="1" a="1"/>
  <c r="G16" i="22" s="1"/>
  <c r="I72" i="22"/>
  <c r="G72" i="22" s="1" a="1"/>
  <c r="G72" i="22" s="1"/>
  <c r="J93" i="22"/>
  <c r="I96" i="22"/>
  <c r="G96" i="22" s="1" a="1"/>
  <c r="G96" i="22" s="1"/>
  <c r="I258" i="10"/>
  <c r="J258" i="10"/>
  <c r="I247" i="10"/>
  <c r="G247" i="10" s="1" a="1"/>
  <c r="G247" i="10" s="1"/>
  <c r="F247" i="10"/>
  <c r="J247" i="10" s="1"/>
  <c r="J4" i="21"/>
  <c r="G4" i="21" s="1" a="1"/>
  <c r="G4" i="21" s="1"/>
  <c r="K4" i="21" s="1" a="1"/>
  <c r="K4" i="21" s="1"/>
  <c r="J73" i="21"/>
  <c r="J109" i="21"/>
  <c r="C132" i="21"/>
  <c r="J174" i="21"/>
  <c r="J178" i="21"/>
  <c r="J182" i="21"/>
  <c r="D186" i="21"/>
  <c r="I205" i="21"/>
  <c r="J7" i="22"/>
  <c r="G7" i="22" s="1" a="1"/>
  <c r="G7" i="22" s="1"/>
  <c r="J30" i="22"/>
  <c r="J33" i="22"/>
  <c r="I44" i="22"/>
  <c r="G44" i="22" s="1" a="1"/>
  <c r="G44" i="22" s="1"/>
  <c r="J47" i="22"/>
  <c r="I68" i="22"/>
  <c r="J75" i="22"/>
  <c r="I78" i="22"/>
  <c r="J84" i="22"/>
  <c r="G84" i="22" s="1" a="1"/>
  <c r="G84" i="22" s="1"/>
  <c r="I90" i="22"/>
  <c r="J96" i="22"/>
  <c r="J103" i="22"/>
  <c r="I118" i="22"/>
  <c r="J217" i="7"/>
  <c r="J214" i="7"/>
  <c r="I197" i="20"/>
  <c r="I203" i="20"/>
  <c r="G203" i="20" s="1" a="1"/>
  <c r="G203" i="20" s="1"/>
  <c r="J15" i="21"/>
  <c r="J19" i="21"/>
  <c r="J23" i="21"/>
  <c r="J27" i="21"/>
  <c r="J31" i="21"/>
  <c r="J35" i="21"/>
  <c r="J39" i="21"/>
  <c r="J43" i="21"/>
  <c r="K43" i="21" s="1"/>
  <c r="J47" i="21"/>
  <c r="J51" i="21"/>
  <c r="J55" i="21"/>
  <c r="J59" i="21"/>
  <c r="I79" i="21"/>
  <c r="I82" i="21"/>
  <c r="G82" i="21" s="1" a="1"/>
  <c r="G82" i="21" s="1"/>
  <c r="J89" i="21"/>
  <c r="K89" i="21" s="1"/>
  <c r="J116" i="21"/>
  <c r="I119" i="21"/>
  <c r="I126" i="21"/>
  <c r="I166" i="21"/>
  <c r="I170" i="21"/>
  <c r="G170" i="21" s="1" a="1"/>
  <c r="G170" i="21" s="1"/>
  <c r="I193" i="21"/>
  <c r="G193" i="21" s="1" a="1"/>
  <c r="G193" i="21" s="1"/>
  <c r="I196" i="21"/>
  <c r="J205" i="21"/>
  <c r="I4" i="22"/>
  <c r="G4" i="22" s="1" a="1"/>
  <c r="G4" i="22" s="1"/>
  <c r="J10" i="22"/>
  <c r="J13" i="22"/>
  <c r="I24" i="22"/>
  <c r="G24" i="22" s="1" a="1"/>
  <c r="G24" i="22" s="1"/>
  <c r="J35" i="22"/>
  <c r="G35" i="22" s="1" a="1"/>
  <c r="G35" i="22" s="1"/>
  <c r="I50" i="22"/>
  <c r="J53" i="22"/>
  <c r="J99" i="22"/>
  <c r="J109" i="22"/>
  <c r="G109" i="22" s="1" a="1"/>
  <c r="G109" i="22" s="1"/>
  <c r="I112" i="22"/>
  <c r="G151" i="22" a="1"/>
  <c r="G151" i="22" s="1"/>
  <c r="I199" i="22"/>
  <c r="G204" i="22" a="1"/>
  <c r="G204" i="22" s="1"/>
  <c r="G212" i="3" a="1"/>
  <c r="G212" i="3" s="1"/>
  <c r="I223" i="7"/>
  <c r="G223" i="7" s="1" a="1"/>
  <c r="G223" i="7" s="1"/>
  <c r="J223" i="7"/>
  <c r="I220" i="7"/>
  <c r="G220" i="7" s="1" a="1"/>
  <c r="G220" i="7" s="1"/>
  <c r="J220" i="7"/>
  <c r="J197" i="20"/>
  <c r="I200" i="20"/>
  <c r="G200" i="20" s="1" a="1"/>
  <c r="G200" i="20" s="1"/>
  <c r="I7" i="21"/>
  <c r="G7" i="21" s="1" a="1"/>
  <c r="G7" i="21" s="1"/>
  <c r="J11" i="21"/>
  <c r="J62" i="21"/>
  <c r="I68" i="21"/>
  <c r="G68" i="21" s="1" a="1"/>
  <c r="G68" i="21" s="1"/>
  <c r="J79" i="21"/>
  <c r="I88" i="21"/>
  <c r="G88" i="21" s="1" a="1"/>
  <c r="G88" i="21" s="1"/>
  <c r="I97" i="21"/>
  <c r="G97" i="21" s="1" a="1"/>
  <c r="G97" i="21" s="1"/>
  <c r="J112" i="21"/>
  <c r="K112" i="21" s="1"/>
  <c r="J119" i="21"/>
  <c r="J129" i="21"/>
  <c r="J132" i="21"/>
  <c r="G132" i="21" s="1" a="1"/>
  <c r="G132" i="21" s="1"/>
  <c r="I162" i="21"/>
  <c r="G162" i="21" s="1" a="1"/>
  <c r="G162" i="21" s="1"/>
  <c r="J166" i="21"/>
  <c r="J170" i="21"/>
  <c r="K170" i="21" s="1"/>
  <c r="I190" i="21"/>
  <c r="J15" i="22"/>
  <c r="G15" i="22" s="1" a="1"/>
  <c r="G15" i="22" s="1"/>
  <c r="J16" i="22"/>
  <c r="J38" i="22"/>
  <c r="J41" i="22"/>
  <c r="J59" i="22"/>
  <c r="G59" i="22" s="1" a="1"/>
  <c r="G59" i="22" s="1"/>
  <c r="J70" i="22"/>
  <c r="I74" i="22"/>
  <c r="J87" i="22"/>
  <c r="G173" i="21" a="1"/>
  <c r="G173" i="21" s="1"/>
  <c r="G181" i="21" a="1"/>
  <c r="G181" i="21" s="1"/>
  <c r="G32" i="22" a="1"/>
  <c r="G32" i="22" s="1"/>
  <c r="G80" i="22" a="1"/>
  <c r="G80" i="22" s="1"/>
  <c r="G99" i="22" a="1"/>
  <c r="G99" i="22" s="1"/>
  <c r="D187" i="22"/>
  <c r="J187" i="22"/>
  <c r="D212" i="3"/>
  <c r="J212" i="3"/>
  <c r="F248" i="10"/>
  <c r="J248" i="10" s="1"/>
  <c r="J235" i="10"/>
  <c r="I235" i="10"/>
  <c r="J14" i="21"/>
  <c r="J18" i="21"/>
  <c r="J22" i="21"/>
  <c r="J26" i="21"/>
  <c r="J30" i="21"/>
  <c r="J34" i="21"/>
  <c r="K34" i="21" s="1"/>
  <c r="J38" i="21"/>
  <c r="J42" i="21"/>
  <c r="J46" i="21"/>
  <c r="J50" i="21"/>
  <c r="J54" i="21"/>
  <c r="I61" i="21"/>
  <c r="I64" i="21"/>
  <c r="G72" i="21" a="1"/>
  <c r="G72" i="21" s="1"/>
  <c r="J75" i="21"/>
  <c r="J81" i="21"/>
  <c r="J108" i="21"/>
  <c r="I115" i="21"/>
  <c r="J139" i="21"/>
  <c r="J146" i="21"/>
  <c r="K146" i="21" s="1"/>
  <c r="I165" i="21"/>
  <c r="G165" i="21" s="1" a="1"/>
  <c r="G165" i="21" s="1"/>
  <c r="J173" i="21"/>
  <c r="J177" i="21"/>
  <c r="J181" i="21"/>
  <c r="J185" i="21"/>
  <c r="G185" i="21" s="1" a="1"/>
  <c r="G185" i="21" s="1"/>
  <c r="J201" i="21"/>
  <c r="G201" i="21" s="1" a="1"/>
  <c r="G201" i="21" s="1"/>
  <c r="I204" i="21"/>
  <c r="I12" i="22"/>
  <c r="G12" i="22" s="1" a="1"/>
  <c r="G12" i="22" s="1"/>
  <c r="J23" i="22"/>
  <c r="J49" i="22"/>
  <c r="J55" i="22"/>
  <c r="I59" i="22"/>
  <c r="J74" i="22"/>
  <c r="J77" i="22"/>
  <c r="J80" i="22"/>
  <c r="I89" i="22"/>
  <c r="G89" i="22" s="1" a="1"/>
  <c r="G89" i="22" s="1"/>
  <c r="J92" i="22"/>
  <c r="J108" i="22"/>
  <c r="G108" i="22" s="1" a="1"/>
  <c r="G108" i="22" s="1"/>
  <c r="I123" i="22"/>
  <c r="I270" i="10"/>
  <c r="J270" i="10"/>
  <c r="J64" i="21"/>
  <c r="J72" i="21"/>
  <c r="J131" i="21"/>
  <c r="G131" i="21" s="1" a="1"/>
  <c r="G131" i="21" s="1"/>
  <c r="G169" i="21" a="1"/>
  <c r="G169" i="21" s="1"/>
  <c r="J29" i="22"/>
  <c r="I40" i="22"/>
  <c r="G40" i="22" s="1" a="1"/>
  <c r="G40" i="22" s="1"/>
  <c r="J73" i="22"/>
  <c r="G73" i="22" s="1" a="1"/>
  <c r="G73" i="22" s="1"/>
  <c r="J117" i="22"/>
  <c r="G131" i="22" a="1"/>
  <c r="G131" i="22" s="1"/>
  <c r="I147" i="22"/>
  <c r="C147" i="22"/>
  <c r="F229" i="7"/>
  <c r="G216" i="10" a="1"/>
  <c r="G216" i="10" s="1"/>
  <c r="I138" i="22"/>
  <c r="G138" i="22" s="1" a="1"/>
  <c r="G138" i="22" s="1"/>
  <c r="I145" i="22"/>
  <c r="I152" i="22"/>
  <c r="G152" i="22" s="1" a="1"/>
  <c r="G152" i="22" s="1"/>
  <c r="I166" i="22"/>
  <c r="G166" i="22" s="1" a="1"/>
  <c r="G166" i="22" s="1"/>
  <c r="I181" i="22"/>
  <c r="G181" i="22" s="1" a="1"/>
  <c r="G181" i="22" s="1"/>
  <c r="I191" i="22"/>
  <c r="I194" i="22"/>
  <c r="G194" i="22" s="1" a="1"/>
  <c r="G194" i="22" s="1"/>
  <c r="I134" i="22"/>
  <c r="I141" i="22"/>
  <c r="G141" i="22" s="1" a="1"/>
  <c r="G141" i="22" s="1"/>
  <c r="J177" i="22"/>
  <c r="I190" i="22"/>
  <c r="C196" i="22"/>
  <c r="J202" i="22"/>
  <c r="I213" i="7"/>
  <c r="G213" i="7" s="1" a="1"/>
  <c r="G213" i="7" s="1"/>
  <c r="O213" i="7" s="1" a="1"/>
  <c r="O213" i="7" s="1"/>
  <c r="I259" i="10"/>
  <c r="G259" i="10" s="1" a="1"/>
  <c r="G259" i="10" s="1"/>
  <c r="J238" i="10"/>
  <c r="I232" i="10"/>
  <c r="G232" i="10" s="1" a="1"/>
  <c r="G232" i="10" s="1"/>
  <c r="I225" i="10"/>
  <c r="I213" i="10"/>
  <c r="I207" i="10"/>
  <c r="G207" i="10" s="1" a="1"/>
  <c r="G207" i="10" s="1"/>
  <c r="I201" i="10"/>
  <c r="I195" i="10"/>
  <c r="I189" i="10"/>
  <c r="I121" i="22"/>
  <c r="I124" i="22"/>
  <c r="I144" i="22"/>
  <c r="J148" i="22"/>
  <c r="J162" i="22"/>
  <c r="I169" i="22"/>
  <c r="J173" i="22"/>
  <c r="J280" i="10"/>
  <c r="J266" i="10"/>
  <c r="J263" i="10"/>
  <c r="I127" i="22"/>
  <c r="I137" i="22"/>
  <c r="G137" i="22" s="1" a="1"/>
  <c r="G137" i="22" s="1"/>
  <c r="I140" i="22"/>
  <c r="G140" i="22" s="1" a="1"/>
  <c r="G140" i="22" s="1"/>
  <c r="J144" i="22"/>
  <c r="C190" i="22"/>
  <c r="I205" i="22"/>
  <c r="I267" i="10"/>
  <c r="J260" i="10"/>
  <c r="J222" i="10"/>
  <c r="G222" i="10" s="1" a="1"/>
  <c r="G222" i="10" s="1"/>
  <c r="I130" i="22"/>
  <c r="J137" i="22"/>
  <c r="K137" i="22" s="1"/>
  <c r="J140" i="22"/>
  <c r="I201" i="22"/>
  <c r="I224" i="7"/>
  <c r="I221" i="7"/>
  <c r="G221" i="7" s="1" a="1"/>
  <c r="G221" i="7" s="1"/>
  <c r="I218" i="7"/>
  <c r="G218" i="7" s="1" a="1"/>
  <c r="G218" i="7" s="1"/>
  <c r="I215" i="7"/>
  <c r="G215" i="7" s="1" a="1"/>
  <c r="G215" i="7" s="1"/>
  <c r="I260" i="10"/>
  <c r="G260" i="10" s="1" a="1"/>
  <c r="G260" i="10" s="1"/>
  <c r="J253" i="10"/>
  <c r="J250" i="10"/>
  <c r="J234" i="10"/>
  <c r="J228" i="10"/>
  <c r="J151" i="22"/>
  <c r="J165" i="22"/>
  <c r="I168" i="22"/>
  <c r="G168" i="22" s="1" a="1"/>
  <c r="G168" i="22" s="1"/>
  <c r="J190" i="22"/>
  <c r="I210" i="7"/>
  <c r="G210" i="7" s="1" a="1"/>
  <c r="G210" i="7" s="1"/>
  <c r="O210" i="7" s="1" a="1"/>
  <c r="O210" i="7" s="1"/>
  <c r="I217" i="7"/>
  <c r="G217" i="7" s="1" a="1"/>
  <c r="G217" i="7" s="1"/>
  <c r="I214" i="7"/>
  <c r="G214" i="7" s="1" a="1"/>
  <c r="G214" i="7" s="1"/>
  <c r="G234" i="10" a="1"/>
  <c r="G234" i="10" s="1"/>
  <c r="I197" i="10"/>
  <c r="I191" i="10"/>
  <c r="I143" i="22"/>
  <c r="G143" i="22" s="1" a="1"/>
  <c r="G143" i="22" s="1"/>
  <c r="J147" i="22"/>
  <c r="K147" i="22" s="1"/>
  <c r="J161" i="22"/>
  <c r="I195" i="22"/>
  <c r="J240" i="10"/>
  <c r="J217" i="10"/>
  <c r="G217" i="10" s="1" a="1"/>
  <c r="G217" i="10" s="1"/>
  <c r="I204" i="10"/>
  <c r="I198" i="10"/>
  <c r="I192" i="10"/>
  <c r="G192" i="10" s="1" a="1"/>
  <c r="G192" i="10" s="1"/>
  <c r="J116" i="22"/>
  <c r="I119" i="22"/>
  <c r="G119" i="22" s="1" a="1"/>
  <c r="G119" i="22" s="1"/>
  <c r="J126" i="22"/>
  <c r="G126" i="22" s="1" a="1"/>
  <c r="G126" i="22" s="1"/>
  <c r="J146" i="22"/>
  <c r="K146" i="22" s="1"/>
  <c r="I153" i="22"/>
  <c r="J157" i="22"/>
  <c r="J164" i="22"/>
  <c r="I178" i="22"/>
  <c r="J182" i="22"/>
  <c r="I197" i="22"/>
  <c r="J200" i="22"/>
  <c r="G200" i="22" s="1" a="1"/>
  <c r="G200" i="22" s="1"/>
  <c r="J212" i="7"/>
  <c r="G212" i="7" s="1" a="1"/>
  <c r="G212" i="7" s="1"/>
  <c r="O212" i="7" s="1" a="1"/>
  <c r="O212" i="7" s="1"/>
  <c r="I241" i="10"/>
  <c r="I236" i="10"/>
  <c r="G236" i="10" s="1" a="1"/>
  <c r="G236" i="10" s="1"/>
  <c r="I122" i="22"/>
  <c r="J129" i="22"/>
  <c r="I132" i="22"/>
  <c r="I171" i="22"/>
  <c r="G171" i="22" s="1" a="1"/>
  <c r="G171" i="22" s="1"/>
  <c r="J197" i="22"/>
  <c r="J230" i="10"/>
  <c r="G230" i="10" s="1" a="1"/>
  <c r="G230" i="10" s="1"/>
  <c r="G167" i="22" a="1"/>
  <c r="G167" i="22" s="1"/>
  <c r="I170" i="22"/>
  <c r="J189" i="22"/>
  <c r="J203" i="22"/>
  <c r="I213" i="3"/>
  <c r="G213" i="3" s="1" a="1"/>
  <c r="G213" i="3" s="1"/>
  <c r="F207" i="7"/>
  <c r="J207" i="7" s="1"/>
  <c r="G241" i="10" a="1"/>
  <c r="G241" i="10" s="1"/>
  <c r="G290" i="1" a="1"/>
  <c r="G290" i="1" s="1"/>
  <c r="J290" i="1"/>
  <c r="K4" i="1" a="1"/>
  <c r="K4" i="1" s="1"/>
  <c r="K5" i="1" s="1" a="1"/>
  <c r="K5" i="1" s="1"/>
  <c r="K6" i="1" s="1" a="1"/>
  <c r="K6" i="1" s="1"/>
  <c r="K7" i="1" s="1" a="1"/>
  <c r="K7" i="1" s="1"/>
  <c r="K8" i="1" s="1" a="1"/>
  <c r="K8" i="1" s="1"/>
  <c r="K9" i="1" s="1" a="1"/>
  <c r="K9" i="1" s="1"/>
  <c r="K10" i="1" s="1" a="1"/>
  <c r="K10" i="1" s="1"/>
  <c r="K11" i="1" s="1" a="1"/>
  <c r="K11" i="1" s="1"/>
  <c r="K12" i="1" s="1" a="1"/>
  <c r="K12" i="1" s="1"/>
  <c r="K13" i="1" s="1" a="1"/>
  <c r="K13" i="1" s="1"/>
  <c r="K14" i="1" s="1" a="1"/>
  <c r="K14" i="1" s="1"/>
  <c r="K15" i="1" s="1" a="1"/>
  <c r="K15" i="1" s="1"/>
  <c r="K16" i="1" s="1" a="1"/>
  <c r="K16" i="1" s="1"/>
  <c r="K17" i="1" s="1" a="1"/>
  <c r="K17" i="1" s="1"/>
  <c r="K18" i="1" s="1" a="1"/>
  <c r="K18" i="1" s="1"/>
  <c r="K19" i="1" s="1" a="1"/>
  <c r="K19" i="1" s="1"/>
  <c r="K20" i="1" s="1" a="1"/>
  <c r="K20" i="1" s="1"/>
  <c r="K21" i="1" s="1" a="1"/>
  <c r="K21" i="1" s="1"/>
  <c r="K22" i="1" s="1" a="1"/>
  <c r="K22" i="1" s="1"/>
  <c r="K23" i="1" s="1" a="1"/>
  <c r="K23" i="1" s="1"/>
  <c r="K24" i="1" s="1" a="1"/>
  <c r="K24" i="1" s="1"/>
  <c r="K25" i="1" s="1" a="1"/>
  <c r="K25" i="1" s="1"/>
  <c r="K26" i="1" s="1" a="1"/>
  <c r="K26" i="1" s="1"/>
  <c r="K27" i="1" s="1" a="1"/>
  <c r="K27" i="1" s="1"/>
  <c r="K28" i="1" s="1" a="1"/>
  <c r="K28" i="1" s="1"/>
  <c r="K29" i="1" s="1" a="1"/>
  <c r="K29" i="1" s="1"/>
  <c r="K30" i="1" s="1" a="1"/>
  <c r="K30" i="1" s="1"/>
  <c r="K31" i="1" s="1" a="1"/>
  <c r="K31" i="1" s="1"/>
  <c r="K32" i="1" s="1" a="1"/>
  <c r="K32" i="1" s="1"/>
  <c r="K33" i="1" s="1" a="1"/>
  <c r="K33" i="1" s="1"/>
  <c r="K34" i="1" s="1" a="1"/>
  <c r="K34" i="1" s="1"/>
  <c r="K35" i="1" s="1" a="1"/>
  <c r="K35" i="1" s="1"/>
  <c r="K36" i="1" s="1" a="1"/>
  <c r="K36" i="1" s="1"/>
  <c r="K37" i="1" s="1" a="1"/>
  <c r="K37" i="1" s="1"/>
  <c r="K38" i="1" s="1" a="1"/>
  <c r="K38" i="1" s="1"/>
  <c r="K39" i="1" s="1" a="1"/>
  <c r="K39" i="1" s="1"/>
  <c r="K40" i="1" s="1" a="1"/>
  <c r="K40" i="1" s="1"/>
  <c r="K41" i="1" s="1" a="1"/>
  <c r="K41" i="1" s="1"/>
  <c r="K42" i="1" s="1" a="1"/>
  <c r="K42" i="1" s="1"/>
  <c r="K43" i="1" s="1" a="1"/>
  <c r="K43" i="1" s="1"/>
  <c r="K44" i="1" s="1" a="1"/>
  <c r="K44" i="1" s="1"/>
  <c r="K45" i="1" s="1" a="1"/>
  <c r="K45" i="1" s="1"/>
  <c r="K46" i="1" s="1" a="1"/>
  <c r="K46" i="1" s="1"/>
  <c r="K47" i="1" s="1" a="1"/>
  <c r="K47" i="1" s="1"/>
  <c r="K48" i="1" s="1" a="1"/>
  <c r="K48" i="1" s="1"/>
  <c r="K49" i="1" s="1" a="1"/>
  <c r="K49" i="1" s="1"/>
  <c r="K50" i="1" s="1" a="1"/>
  <c r="K50" i="1" s="1"/>
  <c r="K51" i="1" s="1" a="1"/>
  <c r="K51" i="1" s="1"/>
  <c r="K52" i="1" s="1" a="1"/>
  <c r="K52" i="1" s="1"/>
  <c r="K53" i="1" s="1" a="1"/>
  <c r="K53" i="1" s="1"/>
  <c r="K54" i="1" s="1" a="1"/>
  <c r="K54" i="1" s="1"/>
  <c r="K55" i="1" s="1" a="1"/>
  <c r="K55" i="1" s="1"/>
  <c r="K56" i="1" s="1" a="1"/>
  <c r="K56" i="1" s="1"/>
  <c r="K57" i="1" s="1" a="1"/>
  <c r="K57" i="1" s="1"/>
  <c r="K58" i="1" s="1" a="1"/>
  <c r="K58" i="1" s="1"/>
  <c r="K59" i="1" s="1" a="1"/>
  <c r="K59" i="1" s="1"/>
  <c r="K60" i="1" s="1" a="1"/>
  <c r="K60" i="1" s="1"/>
  <c r="K61" i="1" s="1" a="1"/>
  <c r="K61" i="1" s="1"/>
  <c r="K62" i="1" s="1" a="1"/>
  <c r="K62" i="1" s="1"/>
  <c r="K63" i="1" s="1" a="1"/>
  <c r="K63" i="1" s="1"/>
  <c r="K64" i="1" s="1" a="1"/>
  <c r="K64" i="1" s="1"/>
  <c r="K65" i="1" s="1" a="1"/>
  <c r="K65" i="1" s="1"/>
  <c r="K66" i="1" s="1" a="1"/>
  <c r="K66" i="1" s="1"/>
  <c r="K67" i="1" s="1" a="1"/>
  <c r="K67" i="1" s="1"/>
  <c r="K68" i="1" s="1" a="1"/>
  <c r="K68" i="1" s="1"/>
  <c r="K69" i="1" s="1" a="1"/>
  <c r="K69" i="1" s="1"/>
  <c r="K70" i="1" s="1" a="1"/>
  <c r="K70" i="1" s="1"/>
  <c r="K71" i="1" s="1" a="1"/>
  <c r="K71" i="1" s="1"/>
  <c r="K72" i="1" s="1" a="1"/>
  <c r="K72" i="1" s="1"/>
  <c r="K73" i="1" s="1" a="1"/>
  <c r="K73" i="1" s="1"/>
  <c r="K74" i="1" s="1" a="1"/>
  <c r="K74" i="1" s="1"/>
  <c r="K75" i="1" s="1" a="1"/>
  <c r="K75" i="1" s="1"/>
  <c r="K76" i="1" s="1" a="1"/>
  <c r="K76" i="1" s="1"/>
  <c r="K77" i="1" s="1" a="1"/>
  <c r="K77" i="1" s="1"/>
  <c r="K78" i="1" s="1" a="1"/>
  <c r="K78" i="1" s="1"/>
  <c r="K79" i="1" s="1" a="1"/>
  <c r="K79" i="1" s="1"/>
  <c r="K80" i="1" s="1" a="1"/>
  <c r="K80" i="1" s="1"/>
  <c r="K81" i="1" s="1" a="1"/>
  <c r="K81" i="1" s="1"/>
  <c r="K82" i="1" s="1" a="1"/>
  <c r="K82" i="1" s="1"/>
  <c r="K83" i="1" s="1" a="1"/>
  <c r="K83" i="1" s="1"/>
  <c r="K84" i="1" s="1" a="1"/>
  <c r="K84" i="1" s="1"/>
  <c r="K85" i="1" s="1" a="1"/>
  <c r="K85" i="1" s="1"/>
  <c r="K86" i="1" s="1" a="1"/>
  <c r="K86" i="1" s="1"/>
  <c r="K87" i="1" s="1" a="1"/>
  <c r="K87" i="1" s="1"/>
  <c r="K88" i="1" s="1" a="1"/>
  <c r="K88" i="1" s="1"/>
  <c r="K89" i="1" s="1" a="1"/>
  <c r="K89" i="1" s="1"/>
  <c r="K90" i="1" s="1" a="1"/>
  <c r="K90" i="1" s="1"/>
  <c r="K91" i="1" s="1" a="1"/>
  <c r="K91" i="1" s="1"/>
  <c r="K92" i="1" s="1" a="1"/>
  <c r="K92" i="1" s="1"/>
  <c r="K93" i="1" s="1" a="1"/>
  <c r="K93" i="1" s="1"/>
  <c r="K94" i="1" s="1" a="1"/>
  <c r="K94" i="1" s="1"/>
  <c r="K95" i="1" s="1" a="1"/>
  <c r="K95" i="1" s="1"/>
  <c r="K96" i="1" s="1" a="1"/>
  <c r="K96" i="1" s="1"/>
  <c r="K97" i="1" s="1" a="1"/>
  <c r="K97" i="1" s="1"/>
  <c r="K98" i="1" s="1" a="1"/>
  <c r="K98" i="1" s="1"/>
  <c r="K99" i="1" s="1" a="1"/>
  <c r="K99" i="1" s="1"/>
  <c r="K100" i="1" s="1" a="1"/>
  <c r="K100" i="1" s="1"/>
  <c r="K101" i="1" s="1" a="1"/>
  <c r="K101" i="1" s="1"/>
  <c r="K102" i="1" s="1" a="1"/>
  <c r="K102" i="1" s="1"/>
  <c r="K103" i="1" s="1" a="1"/>
  <c r="K103" i="1" s="1"/>
  <c r="K104" i="1" s="1" a="1"/>
  <c r="K104" i="1" s="1"/>
  <c r="K105" i="1" s="1" a="1"/>
  <c r="K105" i="1" s="1"/>
  <c r="K106" i="1" s="1" a="1"/>
  <c r="K106" i="1" s="1"/>
  <c r="K107" i="1" s="1" a="1"/>
  <c r="K107" i="1" s="1"/>
  <c r="K108" i="1" s="1" a="1"/>
  <c r="K108" i="1" s="1"/>
  <c r="K109" i="1" s="1" a="1"/>
  <c r="K109" i="1" s="1"/>
  <c r="K110" i="1" s="1" a="1"/>
  <c r="K110" i="1" s="1"/>
  <c r="K111" i="1" s="1" a="1"/>
  <c r="K111" i="1" s="1"/>
  <c r="K112" i="1" s="1" a="1"/>
  <c r="K112" i="1" s="1"/>
  <c r="K113" i="1" s="1" a="1"/>
  <c r="K113" i="1" s="1"/>
  <c r="K114" i="1" s="1" a="1"/>
  <c r="K114" i="1" s="1"/>
  <c r="K115" i="1" s="1" a="1"/>
  <c r="K115" i="1" s="1"/>
  <c r="K116" i="1" s="1" a="1"/>
  <c r="K116" i="1" s="1"/>
  <c r="K117" i="1" s="1" a="1"/>
  <c r="K117" i="1" s="1"/>
  <c r="K118" i="1" s="1" a="1"/>
  <c r="K118" i="1" s="1"/>
  <c r="K119" i="1" s="1" a="1"/>
  <c r="K119" i="1" s="1"/>
  <c r="K120" i="1" s="1" a="1"/>
  <c r="K120" i="1" s="1"/>
  <c r="K121" i="1" s="1" a="1"/>
  <c r="K121" i="1" s="1"/>
  <c r="K122" i="1" s="1" a="1"/>
  <c r="K122" i="1" s="1"/>
  <c r="K123" i="1" s="1" a="1"/>
  <c r="K123" i="1" s="1"/>
  <c r="K124" i="1" s="1" a="1"/>
  <c r="K124" i="1" s="1"/>
  <c r="K125" i="1" s="1" a="1"/>
  <c r="K125" i="1" s="1"/>
  <c r="K126" i="1" s="1" a="1"/>
  <c r="K126" i="1" s="1"/>
  <c r="K127" i="1" s="1" a="1"/>
  <c r="K127" i="1" s="1"/>
  <c r="K128" i="1" s="1" a="1"/>
  <c r="K128" i="1" s="1"/>
  <c r="K129" i="1" s="1" a="1"/>
  <c r="K129" i="1" s="1"/>
  <c r="K130" i="1" s="1" a="1"/>
  <c r="K130" i="1" s="1"/>
  <c r="K131" i="1" s="1" a="1"/>
  <c r="K131" i="1" s="1"/>
  <c r="K132" i="1" s="1" a="1"/>
  <c r="K132" i="1" s="1"/>
  <c r="K133" i="1" s="1" a="1"/>
  <c r="K133" i="1" s="1"/>
  <c r="K134" i="1" s="1" a="1"/>
  <c r="K134" i="1" s="1"/>
  <c r="K135" i="1" s="1" a="1"/>
  <c r="K135" i="1" s="1"/>
  <c r="K136" i="1" s="1" a="1"/>
  <c r="K136" i="1" s="1"/>
  <c r="K137" i="1" s="1" a="1"/>
  <c r="K137" i="1" s="1"/>
  <c r="K138" i="1" s="1" a="1"/>
  <c r="K138" i="1" s="1"/>
  <c r="K139" i="1" s="1" a="1"/>
  <c r="K139" i="1" s="1"/>
  <c r="K140" i="1" s="1" a="1"/>
  <c r="K140" i="1" s="1"/>
  <c r="K141" i="1" s="1" a="1"/>
  <c r="K141" i="1" s="1"/>
  <c r="K142" i="1" s="1" a="1"/>
  <c r="K142" i="1" s="1"/>
  <c r="K143" i="1" s="1" a="1"/>
  <c r="K143" i="1" s="1"/>
  <c r="K144" i="1" s="1" a="1"/>
  <c r="K144" i="1" s="1"/>
  <c r="K145" i="1" s="1" a="1"/>
  <c r="K145" i="1" s="1"/>
  <c r="K146" i="1" s="1" a="1"/>
  <c r="K146" i="1" s="1"/>
  <c r="K147" i="1" s="1" a="1"/>
  <c r="K147" i="1" s="1"/>
  <c r="K148" i="1" s="1" a="1"/>
  <c r="K148" i="1" s="1"/>
  <c r="K149" i="1" s="1" a="1"/>
  <c r="K149" i="1" s="1"/>
  <c r="K150" i="1" s="1" a="1"/>
  <c r="K150" i="1" s="1"/>
  <c r="K151" i="1" s="1" a="1"/>
  <c r="K151" i="1" s="1"/>
  <c r="K152" i="1" s="1" a="1"/>
  <c r="K152" i="1" s="1"/>
  <c r="K153" i="1" s="1" a="1"/>
  <c r="K153" i="1" s="1"/>
  <c r="K154" i="1" s="1" a="1"/>
  <c r="K154" i="1" s="1"/>
  <c r="K155" i="1" s="1" a="1"/>
  <c r="K155" i="1" s="1"/>
  <c r="K156" i="1" s="1" a="1"/>
  <c r="K156" i="1" s="1"/>
  <c r="K157" i="1" s="1" a="1"/>
  <c r="K157" i="1" s="1"/>
  <c r="K158" i="1" s="1" a="1"/>
  <c r="K158" i="1" s="1"/>
  <c r="K159" i="1" s="1" a="1"/>
  <c r="K159" i="1" s="1"/>
  <c r="K160" i="1" s="1" a="1"/>
  <c r="K160" i="1" s="1"/>
  <c r="K161" i="1" s="1" a="1"/>
  <c r="K161" i="1" s="1"/>
  <c r="K162" i="1" s="1" a="1"/>
  <c r="K162" i="1" s="1"/>
  <c r="K163" i="1" s="1" a="1"/>
  <c r="K163" i="1" s="1"/>
  <c r="K164" i="1" s="1" a="1"/>
  <c r="K164" i="1" s="1"/>
  <c r="K165" i="1" s="1" a="1"/>
  <c r="K165" i="1" s="1"/>
  <c r="K166" i="1" s="1" a="1"/>
  <c r="K166" i="1" s="1"/>
  <c r="K167" i="1" s="1" a="1"/>
  <c r="K167" i="1" s="1"/>
  <c r="K168" i="1" s="1" a="1"/>
  <c r="K168" i="1" s="1"/>
  <c r="K169" i="1" s="1" a="1"/>
  <c r="K169" i="1" s="1"/>
  <c r="K170" i="1" s="1" a="1"/>
  <c r="K170" i="1" s="1"/>
  <c r="K171" i="1" s="1" a="1"/>
  <c r="K171" i="1" s="1"/>
  <c r="K172" i="1" s="1" a="1"/>
  <c r="K172" i="1" s="1"/>
  <c r="K173" i="1" s="1" a="1"/>
  <c r="K173" i="1" s="1"/>
  <c r="K174" i="1" s="1" a="1"/>
  <c r="K174" i="1" s="1"/>
  <c r="K175" i="1" s="1" a="1"/>
  <c r="K175" i="1" s="1"/>
  <c r="K176" i="1" s="1" a="1"/>
  <c r="K176" i="1" s="1"/>
  <c r="K177" i="1" s="1" a="1"/>
  <c r="K177" i="1" s="1"/>
  <c r="K178" i="1" s="1" a="1"/>
  <c r="K178" i="1" s="1"/>
  <c r="K179" i="1" s="1" a="1"/>
  <c r="K179" i="1" s="1"/>
  <c r="K180" i="1" s="1" a="1"/>
  <c r="K180" i="1" s="1"/>
  <c r="K181" i="1" s="1" a="1"/>
  <c r="K181" i="1" s="1"/>
  <c r="K182" i="1" s="1" a="1"/>
  <c r="K182" i="1" s="1"/>
  <c r="K183" i="1" s="1" a="1"/>
  <c r="K183" i="1" s="1"/>
  <c r="K184" i="1" s="1" a="1"/>
  <c r="K184" i="1" s="1"/>
  <c r="K185" i="1" s="1" a="1"/>
  <c r="K185" i="1" s="1"/>
  <c r="K186" i="1" s="1" a="1"/>
  <c r="K186" i="1" s="1"/>
  <c r="K187" i="1" s="1" a="1"/>
  <c r="K187" i="1" s="1"/>
  <c r="K188" i="1" s="1" a="1"/>
  <c r="K188" i="1" s="1"/>
  <c r="K189" i="1" s="1" a="1"/>
  <c r="K189" i="1" s="1"/>
  <c r="K190" i="1" s="1" a="1"/>
  <c r="K190" i="1" s="1"/>
  <c r="K191" i="1" s="1" a="1"/>
  <c r="K191" i="1" s="1"/>
  <c r="K192" i="1" s="1" a="1"/>
  <c r="K192" i="1" s="1"/>
  <c r="K193" i="1" s="1" a="1"/>
  <c r="K193" i="1" s="1"/>
  <c r="K194" i="1" s="1" a="1"/>
  <c r="K194" i="1" s="1"/>
  <c r="K195" i="1" s="1" a="1"/>
  <c r="K195" i="1" s="1"/>
  <c r="K196" i="1" s="1" a="1"/>
  <c r="K196" i="1" s="1"/>
  <c r="K197" i="1" s="1" a="1"/>
  <c r="K197" i="1" s="1"/>
  <c r="K198" i="1" s="1" a="1"/>
  <c r="K198" i="1" s="1"/>
  <c r="K199" i="1" s="1" a="1"/>
  <c r="K199" i="1" s="1"/>
  <c r="K200" i="1" s="1" a="1"/>
  <c r="K200" i="1" s="1"/>
  <c r="K201" i="1" s="1" a="1"/>
  <c r="K201" i="1" s="1"/>
  <c r="K202" i="1" s="1" a="1"/>
  <c r="K202" i="1" s="1"/>
  <c r="K203" i="1" s="1" a="1"/>
  <c r="K203" i="1" s="1"/>
  <c r="K204" i="1" s="1" a="1"/>
  <c r="K204" i="1" s="1"/>
  <c r="K205" i="1" s="1" a="1"/>
  <c r="K205" i="1" s="1"/>
  <c r="K206" i="1" s="1" a="1"/>
  <c r="K206" i="1" s="1"/>
  <c r="K207" i="1" s="1" a="1"/>
  <c r="K207" i="1" s="1"/>
  <c r="K208" i="1" s="1" a="1"/>
  <c r="K208" i="1" s="1"/>
  <c r="K209" i="1" s="1" a="1"/>
  <c r="K209" i="1" s="1"/>
  <c r="K210" i="1" s="1" a="1"/>
  <c r="K210" i="1" s="1"/>
  <c r="K211" i="1" s="1" a="1"/>
  <c r="K211" i="1" s="1"/>
  <c r="K212" i="1" s="1" a="1"/>
  <c r="K212" i="1" s="1"/>
  <c r="K213" i="1" s="1" a="1"/>
  <c r="K213" i="1" s="1"/>
  <c r="K214" i="1" s="1" a="1"/>
  <c r="K214" i="1" s="1"/>
  <c r="K215" i="1" s="1" a="1"/>
  <c r="K215" i="1" s="1"/>
  <c r="K216" i="1" s="1" a="1"/>
  <c r="K216" i="1" s="1"/>
  <c r="K217" i="1" s="1" a="1"/>
  <c r="K217" i="1" s="1"/>
  <c r="K218" i="1" s="1" a="1"/>
  <c r="K218" i="1" s="1"/>
  <c r="K219" i="1" s="1" a="1"/>
  <c r="K219" i="1" s="1"/>
  <c r="K220" i="1" s="1" a="1"/>
  <c r="K220" i="1" s="1"/>
  <c r="K221" i="1" s="1" a="1"/>
  <c r="K221" i="1" s="1"/>
  <c r="K222" i="1" s="1" a="1"/>
  <c r="K222" i="1" s="1"/>
  <c r="K223" i="1" s="1" a="1"/>
  <c r="K223" i="1" s="1"/>
  <c r="K224" i="1" s="1" a="1"/>
  <c r="K224" i="1" s="1"/>
  <c r="K225" i="1" s="1" a="1"/>
  <c r="K225" i="1" s="1"/>
  <c r="K226" i="1" s="1" a="1"/>
  <c r="K226" i="1" s="1"/>
  <c r="K227" i="1" s="1" a="1"/>
  <c r="K227" i="1" s="1"/>
  <c r="K228" i="1" s="1" a="1"/>
  <c r="K228" i="1" s="1"/>
  <c r="K229" i="1" s="1" a="1"/>
  <c r="K229" i="1" s="1"/>
  <c r="K230" i="1" s="1" a="1"/>
  <c r="K230" i="1" s="1"/>
  <c r="K231" i="1" s="1" a="1"/>
  <c r="K231" i="1" s="1"/>
  <c r="K232" i="1" s="1" a="1"/>
  <c r="K232" i="1" s="1"/>
  <c r="K233" i="1" s="1" a="1"/>
  <c r="K233" i="1" s="1"/>
  <c r="K234" i="1" s="1" a="1"/>
  <c r="K234" i="1" s="1"/>
  <c r="K235" i="1" s="1" a="1"/>
  <c r="K235" i="1" s="1"/>
  <c r="K236" i="1" s="1" a="1"/>
  <c r="K236" i="1" s="1"/>
  <c r="K237" i="1" s="1" a="1"/>
  <c r="K237" i="1" s="1"/>
  <c r="K238" i="1" s="1" a="1"/>
  <c r="K238" i="1" s="1"/>
  <c r="K239" i="1" s="1" a="1"/>
  <c r="K239" i="1" s="1"/>
  <c r="K240" i="1" s="1" a="1"/>
  <c r="K240" i="1" s="1"/>
  <c r="K241" i="1" s="1" a="1"/>
  <c r="K241" i="1" s="1"/>
  <c r="K242" i="1" s="1" a="1"/>
  <c r="K242" i="1" s="1"/>
  <c r="K243" i="1" s="1" a="1"/>
  <c r="K243" i="1" s="1"/>
  <c r="K244" i="1" s="1" a="1"/>
  <c r="K244" i="1" s="1"/>
  <c r="K245" i="1" s="1" a="1"/>
  <c r="K245" i="1" s="1"/>
  <c r="K246" i="1" s="1" a="1"/>
  <c r="K246" i="1" s="1"/>
  <c r="K247" i="1" s="1" a="1"/>
  <c r="K247" i="1" s="1"/>
  <c r="K248" i="1" s="1" a="1"/>
  <c r="K248" i="1" s="1"/>
  <c r="K249" i="1" s="1" a="1"/>
  <c r="K249" i="1" s="1"/>
  <c r="K250" i="1" s="1" a="1"/>
  <c r="K250" i="1" s="1"/>
  <c r="K251" i="1" s="1" a="1"/>
  <c r="K251" i="1" s="1"/>
  <c r="K252" i="1" s="1" a="1"/>
  <c r="K252" i="1" s="1"/>
  <c r="K253" i="1" s="1" a="1"/>
  <c r="K253" i="1" s="1"/>
  <c r="K254" i="1" s="1" a="1"/>
  <c r="K254" i="1" s="1"/>
  <c r="K255" i="1" s="1" a="1"/>
  <c r="K255" i="1" s="1"/>
  <c r="K256" i="1" s="1" a="1"/>
  <c r="K256" i="1" s="1"/>
  <c r="K257" i="1" s="1" a="1"/>
  <c r="K257" i="1" s="1"/>
  <c r="K258" i="1" s="1" a="1"/>
  <c r="K258" i="1" s="1"/>
  <c r="K259" i="1" s="1" a="1"/>
  <c r="K259" i="1" s="1"/>
  <c r="K260" i="1" s="1" a="1"/>
  <c r="K260" i="1" s="1"/>
  <c r="K261" i="1" s="1" a="1"/>
  <c r="K261" i="1" s="1"/>
  <c r="K262" i="1" s="1" a="1"/>
  <c r="K262" i="1" s="1"/>
  <c r="K263" i="1" s="1" a="1"/>
  <c r="K263" i="1" s="1"/>
  <c r="K264" i="1" s="1" a="1"/>
  <c r="K264" i="1" s="1"/>
  <c r="K265" i="1" s="1" a="1"/>
  <c r="K265" i="1" s="1"/>
  <c r="K266" i="1" s="1" a="1"/>
  <c r="K266" i="1" s="1"/>
  <c r="K267" i="1" s="1" a="1"/>
  <c r="K267" i="1" s="1"/>
  <c r="K268" i="1" s="1" a="1"/>
  <c r="K268" i="1" s="1"/>
  <c r="K269" i="1" s="1" a="1"/>
  <c r="K269" i="1" s="1"/>
  <c r="K270" i="1" s="1" a="1"/>
  <c r="K270" i="1" s="1"/>
  <c r="K271" i="1" s="1" a="1"/>
  <c r="K271" i="1" s="1"/>
  <c r="K272" i="1" s="1" a="1"/>
  <c r="K272" i="1" s="1"/>
  <c r="K273" i="1" s="1" a="1"/>
  <c r="K273" i="1" s="1"/>
  <c r="K274" i="1" s="1" a="1"/>
  <c r="K274" i="1" s="1"/>
  <c r="K275" i="1" s="1" a="1"/>
  <c r="K275" i="1" s="1"/>
  <c r="K276" i="1" s="1" a="1"/>
  <c r="K276" i="1" s="1"/>
  <c r="K277" i="1" s="1" a="1"/>
  <c r="K277" i="1" s="1"/>
  <c r="K278" i="1" s="1" a="1"/>
  <c r="K278" i="1" s="1"/>
  <c r="K279" i="1" s="1" a="1"/>
  <c r="K279" i="1" s="1"/>
  <c r="K280" i="1" s="1" a="1"/>
  <c r="K280" i="1" s="1"/>
  <c r="K281" i="1" s="1" a="1"/>
  <c r="K281" i="1" s="1"/>
  <c r="K282" i="1" s="1" a="1"/>
  <c r="K282" i="1" s="1"/>
  <c r="K283" i="1" s="1" a="1"/>
  <c r="K283" i="1" s="1"/>
  <c r="K284" i="1" s="1" a="1"/>
  <c r="K284" i="1" s="1"/>
  <c r="K285" i="1" s="1" a="1"/>
  <c r="K285" i="1" s="1"/>
  <c r="K286" i="1" s="1" a="1"/>
  <c r="K286" i="1" s="1"/>
  <c r="K287" i="1" s="1" a="1"/>
  <c r="K287" i="1" s="1"/>
  <c r="K288" i="1" s="1" a="1"/>
  <c r="K288" i="1" s="1"/>
  <c r="K289" i="1" s="1" a="1"/>
  <c r="K289" i="1" s="1"/>
  <c r="I280" i="10"/>
  <c r="J278" i="10"/>
  <c r="I277" i="10"/>
  <c r="J277" i="10"/>
  <c r="J276" i="1"/>
  <c r="J275" i="10"/>
  <c r="J274" i="10"/>
  <c r="I274" i="10"/>
  <c r="I273" i="10"/>
  <c r="J272" i="10"/>
  <c r="I272" i="10"/>
  <c r="J271" i="10"/>
  <c r="I271" i="10"/>
  <c r="L132" i="23"/>
  <c r="K30" i="23"/>
  <c r="L106" i="23"/>
  <c r="K143" i="23"/>
  <c r="K163" i="23"/>
  <c r="L267" i="23"/>
  <c r="K260" i="23"/>
  <c r="L60" i="23"/>
  <c r="K175" i="23"/>
  <c r="L206" i="23"/>
  <c r="K125" i="23"/>
  <c r="K152" i="23"/>
  <c r="L183" i="23"/>
  <c r="L242" i="23"/>
  <c r="L103" i="23"/>
  <c r="L230" i="23"/>
  <c r="K14" i="23"/>
  <c r="K215" i="23"/>
  <c r="L234" i="23"/>
  <c r="K223" i="23"/>
  <c r="L265" i="23"/>
  <c r="K139" i="23"/>
  <c r="K154" i="23"/>
  <c r="L113" i="23"/>
  <c r="L213" i="23"/>
  <c r="L84" i="23"/>
  <c r="L138" i="23"/>
  <c r="K83" i="23"/>
  <c r="L88" i="23"/>
  <c r="L122" i="23"/>
  <c r="K133" i="23"/>
  <c r="L147" i="23"/>
  <c r="K161" i="23"/>
  <c r="K164" i="23"/>
  <c r="L198" i="23"/>
  <c r="K227" i="23"/>
  <c r="K224" i="23"/>
  <c r="L5" i="23"/>
  <c r="L85" i="23"/>
  <c r="K137" i="23"/>
  <c r="L112" i="23"/>
  <c r="L221" i="23"/>
  <c r="K239" i="23"/>
  <c r="L246" i="23"/>
  <c r="K52" i="23"/>
  <c r="K162" i="23"/>
  <c r="K188" i="23"/>
  <c r="L159" i="23"/>
  <c r="K211" i="23"/>
  <c r="L243" i="23"/>
  <c r="L254" i="23"/>
  <c r="L185" i="23"/>
  <c r="K22" i="23"/>
  <c r="L76" i="23"/>
  <c r="L135" i="23"/>
  <c r="K247" i="23"/>
  <c r="K259" i="23"/>
  <c r="K150" i="23"/>
  <c r="K23" i="23"/>
  <c r="K58" i="23"/>
  <c r="L81" i="23"/>
  <c r="K118" i="23"/>
  <c r="L3" i="23"/>
  <c r="L35" i="23"/>
  <c r="L38" i="23"/>
  <c r="K55" i="23"/>
  <c r="K65" i="23"/>
  <c r="K68" i="23"/>
  <c r="L78" i="23"/>
  <c r="K98" i="23"/>
  <c r="K191" i="23"/>
  <c r="K236" i="23"/>
  <c r="K7" i="23"/>
  <c r="L25" i="23"/>
  <c r="K42" i="23"/>
  <c r="L49" i="23"/>
  <c r="L95" i="23"/>
  <c r="K102" i="23"/>
  <c r="L105" i="23"/>
  <c r="K151" i="23"/>
  <c r="L158" i="23"/>
  <c r="L171" i="23"/>
  <c r="L182" i="23"/>
  <c r="L195" i="23"/>
  <c r="K214" i="23"/>
  <c r="K262" i="23"/>
  <c r="K29" i="23"/>
  <c r="K36" i="23"/>
  <c r="L39" i="23"/>
  <c r="L46" i="23"/>
  <c r="L79" i="23"/>
  <c r="K130" i="23"/>
  <c r="K149" i="23"/>
  <c r="K202" i="23"/>
  <c r="L218" i="23"/>
  <c r="K250" i="23"/>
  <c r="L146" i="23"/>
  <c r="L186" i="23"/>
  <c r="K199" i="23"/>
  <c r="L209" i="23"/>
  <c r="K212" i="23"/>
  <c r="L231" i="23"/>
  <c r="K266" i="23"/>
  <c r="L50" i="23"/>
  <c r="L57" i="23"/>
  <c r="K67" i="23"/>
  <c r="K74" i="23"/>
  <c r="K77" i="23"/>
  <c r="K86" i="23"/>
  <c r="K140" i="23"/>
  <c r="K176" i="23"/>
  <c r="L222" i="23"/>
  <c r="K225" i="23"/>
  <c r="K235" i="23"/>
  <c r="K238" i="23"/>
  <c r="K20" i="23"/>
  <c r="K54" i="23"/>
  <c r="L64" i="23"/>
  <c r="K121" i="23"/>
  <c r="K203" i="23"/>
  <c r="L219" i="23"/>
  <c r="K248" i="23"/>
  <c r="K251" i="23"/>
  <c r="K258" i="23"/>
  <c r="K13" i="23"/>
  <c r="L27" i="23"/>
  <c r="K44" i="23"/>
  <c r="K128" i="23"/>
  <c r="K187" i="23"/>
  <c r="L197" i="23"/>
  <c r="K200" i="23"/>
  <c r="L210" i="23"/>
  <c r="K270" i="23"/>
  <c r="L61" i="23"/>
  <c r="L94" i="23"/>
  <c r="L101" i="23"/>
  <c r="K104" i="23"/>
  <c r="L170" i="23"/>
  <c r="L194" i="23"/>
  <c r="L207" i="23"/>
  <c r="L255" i="23"/>
  <c r="K4" i="23"/>
  <c r="K6" i="23"/>
  <c r="K15" i="23"/>
  <c r="K24" i="23"/>
  <c r="L26" i="23"/>
  <c r="K31" i="23"/>
  <c r="L33" i="23"/>
  <c r="L40" i="23"/>
  <c r="K51" i="23"/>
  <c r="L53" i="23"/>
  <c r="L62" i="23"/>
  <c r="K69" i="23"/>
  <c r="L80" i="23"/>
  <c r="K87" i="23"/>
  <c r="L89" i="23"/>
  <c r="L96" i="23"/>
  <c r="K107" i="23"/>
  <c r="K114" i="23"/>
  <c r="K123" i="23"/>
  <c r="K134" i="23"/>
  <c r="L136" i="23"/>
  <c r="K141" i="23"/>
  <c r="L148" i="23"/>
  <c r="K153" i="23"/>
  <c r="L160" i="23"/>
  <c r="K165" i="23"/>
  <c r="L172" i="23"/>
  <c r="K177" i="23"/>
  <c r="L184" i="23"/>
  <c r="K189" i="23"/>
  <c r="L196" i="23"/>
  <c r="K201" i="23"/>
  <c r="L208" i="23"/>
  <c r="L220" i="23"/>
  <c r="L232" i="23"/>
  <c r="K237" i="23"/>
  <c r="L244" i="23"/>
  <c r="K249" i="23"/>
  <c r="L256" i="23"/>
  <c r="K261" i="23"/>
  <c r="L263" i="23"/>
  <c r="K268" i="23"/>
  <c r="K9" i="23"/>
  <c r="K11" i="23"/>
  <c r="K18" i="23"/>
  <c r="K47" i="23"/>
  <c r="K56" i="23"/>
  <c r="K72" i="23"/>
  <c r="K92" i="23"/>
  <c r="K99" i="23"/>
  <c r="K110" i="23"/>
  <c r="K119" i="23"/>
  <c r="K126" i="23"/>
  <c r="K144" i="23"/>
  <c r="K156" i="23"/>
  <c r="K168" i="23"/>
  <c r="K180" i="23"/>
  <c r="K192" i="23"/>
  <c r="K204" i="23"/>
  <c r="K216" i="23"/>
  <c r="K228" i="23"/>
  <c r="K240" i="23"/>
  <c r="K252" i="23"/>
  <c r="K34" i="23"/>
  <c r="K43" i="23"/>
  <c r="K45" i="23"/>
  <c r="K63" i="23"/>
  <c r="K90" i="23"/>
  <c r="K97" i="23"/>
  <c r="K117" i="23"/>
  <c r="K173" i="23"/>
  <c r="K233" i="23"/>
  <c r="K245" i="23"/>
  <c r="K257" i="23"/>
  <c r="K264" i="23"/>
  <c r="K16" i="23"/>
  <c r="K32" i="23"/>
  <c r="K41" i="23"/>
  <c r="K70" i="23"/>
  <c r="K108" i="23"/>
  <c r="K115" i="23"/>
  <c r="K124" i="23"/>
  <c r="K142" i="23"/>
  <c r="K166" i="23"/>
  <c r="K178" i="23"/>
  <c r="K226" i="23"/>
  <c r="K269" i="23"/>
  <c r="K21" i="23"/>
  <c r="K37" i="23"/>
  <c r="K48" i="23"/>
  <c r="K59" i="23"/>
  <c r="K66" i="23"/>
  <c r="K73" i="23"/>
  <c r="K75" i="23"/>
  <c r="K93" i="23"/>
  <c r="K100" i="23"/>
  <c r="K111" i="23"/>
  <c r="K120" i="23"/>
  <c r="K127" i="23"/>
  <c r="K129" i="23"/>
  <c r="K131" i="23"/>
  <c r="K145" i="23"/>
  <c r="K157" i="23"/>
  <c r="K169" i="23"/>
  <c r="K181" i="23"/>
  <c r="K193" i="23"/>
  <c r="K205" i="23"/>
  <c r="K217" i="23"/>
  <c r="K229" i="23"/>
  <c r="K241" i="23"/>
  <c r="K253" i="23"/>
  <c r="K10" i="23"/>
  <c r="K12" i="23"/>
  <c r="K19" i="23"/>
  <c r="K28" i="23"/>
  <c r="K82" i="23"/>
  <c r="K174" i="23"/>
  <c r="K8" i="23"/>
  <c r="K17" i="23"/>
  <c r="K71" i="23"/>
  <c r="K91" i="23"/>
  <c r="K109" i="23"/>
  <c r="K116" i="23"/>
  <c r="K155" i="23"/>
  <c r="K167" i="23"/>
  <c r="K179" i="23"/>
  <c r="I268" i="10"/>
  <c r="J268" i="10"/>
  <c r="J257" i="10"/>
  <c r="I257" i="10"/>
  <c r="J269" i="10"/>
  <c r="I269" i="10"/>
  <c r="J256" i="10"/>
  <c r="I256" i="10"/>
  <c r="G244" i="10" a="1"/>
  <c r="G244" i="10" s="1"/>
  <c r="G233" i="10" a="1"/>
  <c r="G233" i="10" s="1"/>
  <c r="G235" i="10" a="1"/>
  <c r="G235" i="10" s="1"/>
  <c r="F279" i="10"/>
  <c r="J279" i="10" s="1"/>
  <c r="I278" i="10"/>
  <c r="F276" i="10"/>
  <c r="J276" i="10" s="1"/>
  <c r="I275" i="10"/>
  <c r="I240" i="10"/>
  <c r="G240" i="10" s="1" a="1"/>
  <c r="G240" i="10" s="1"/>
  <c r="I239" i="10"/>
  <c r="G239" i="10" s="1" a="1"/>
  <c r="G239" i="10" s="1"/>
  <c r="I238" i="10"/>
  <c r="G238" i="10" s="1" a="1"/>
  <c r="G238" i="10" s="1"/>
  <c r="I214" i="10"/>
  <c r="J214" i="10"/>
  <c r="J242" i="10"/>
  <c r="G242" i="10" s="1" a="1"/>
  <c r="G242" i="10" s="1"/>
  <c r="I208" i="10"/>
  <c r="G208" i="10" s="1" a="1"/>
  <c r="G208" i="10" s="1"/>
  <c r="J208" i="10"/>
  <c r="G201" i="10" a="1"/>
  <c r="G201" i="10" s="1"/>
  <c r="G237" i="10" a="1"/>
  <c r="G237" i="10" s="1"/>
  <c r="G267" i="10" a="1"/>
  <c r="G267" i="10" s="1"/>
  <c r="G255" i="10" a="1"/>
  <c r="G255" i="10" s="1"/>
  <c r="J226" i="10"/>
  <c r="G226" i="10" s="1" a="1"/>
  <c r="G226" i="10" s="1"/>
  <c r="G194" i="10" a="1"/>
  <c r="G194" i="10" s="1"/>
  <c r="I266" i="10"/>
  <c r="G266" i="10" s="1" a="1"/>
  <c r="G266" i="10" s="1"/>
  <c r="I265" i="10"/>
  <c r="G265" i="10" s="1" a="1"/>
  <c r="G265" i="10" s="1"/>
  <c r="I254" i="10"/>
  <c r="G254" i="10" s="1" a="1"/>
  <c r="G254" i="10" s="1"/>
  <c r="I253" i="10"/>
  <c r="G253" i="10" s="1" a="1"/>
  <c r="G253" i="10" s="1"/>
  <c r="G228" i="10" a="1"/>
  <c r="G228" i="10" s="1"/>
  <c r="J225" i="10"/>
  <c r="J223" i="10"/>
  <c r="G223" i="10" s="1" a="1"/>
  <c r="G223" i="10" s="1"/>
  <c r="I202" i="10"/>
  <c r="J202" i="10"/>
  <c r="G195" i="10" a="1"/>
  <c r="G195" i="10" s="1"/>
  <c r="I193" i="10"/>
  <c r="J193" i="10"/>
  <c r="J233" i="10"/>
  <c r="I218" i="10"/>
  <c r="J218" i="10"/>
  <c r="J273" i="10"/>
  <c r="G273" i="10" s="1" a="1"/>
  <c r="G273" i="10" s="1"/>
  <c r="I264" i="10"/>
  <c r="G264" i="10" s="1" a="1"/>
  <c r="G264" i="10" s="1"/>
  <c r="I252" i="10"/>
  <c r="G252" i="10" s="1" a="1"/>
  <c r="G252" i="10" s="1"/>
  <c r="G203" i="10" a="1"/>
  <c r="G203" i="10" s="1"/>
  <c r="I196" i="10"/>
  <c r="J196" i="10"/>
  <c r="G189" i="10" a="1"/>
  <c r="G189" i="10" s="1"/>
  <c r="I263" i="10"/>
  <c r="G263" i="10" s="1" a="1"/>
  <c r="G263" i="10" s="1"/>
  <c r="I262" i="10"/>
  <c r="G262" i="10" s="1" a="1"/>
  <c r="G262" i="10" s="1"/>
  <c r="I251" i="10"/>
  <c r="G251" i="10" s="1" a="1"/>
  <c r="G251" i="10" s="1"/>
  <c r="I250" i="10"/>
  <c r="G250" i="10" s="1" a="1"/>
  <c r="G250" i="10" s="1"/>
  <c r="I221" i="10"/>
  <c r="J221" i="10"/>
  <c r="I211" i="10"/>
  <c r="G211" i="10" s="1" a="1"/>
  <c r="G211" i="10" s="1"/>
  <c r="J211" i="10"/>
  <c r="G204" i="10" a="1"/>
  <c r="G204" i="10" s="1"/>
  <c r="J261" i="10"/>
  <c r="G261" i="10" s="1" a="1"/>
  <c r="G261" i="10" s="1"/>
  <c r="J249" i="10"/>
  <c r="G249" i="10" s="1" a="1"/>
  <c r="G249" i="10" s="1"/>
  <c r="J224" i="10"/>
  <c r="G224" i="10" s="1" a="1"/>
  <c r="G224" i="10" s="1"/>
  <c r="I190" i="10"/>
  <c r="J190" i="10"/>
  <c r="J246" i="10"/>
  <c r="G246" i="10" s="1" a="1"/>
  <c r="G246" i="10" s="1"/>
  <c r="J244" i="10"/>
  <c r="I205" i="10"/>
  <c r="G205" i="10" s="1" a="1"/>
  <c r="G205" i="10" s="1"/>
  <c r="J205" i="10"/>
  <c r="G198" i="10" a="1"/>
  <c r="G198" i="10" s="1"/>
  <c r="I245" i="10"/>
  <c r="G245" i="10" s="1" a="1"/>
  <c r="G245" i="10" s="1"/>
  <c r="G213" i="10" a="1"/>
  <c r="G213" i="10" s="1"/>
  <c r="G243" i="10" a="1"/>
  <c r="G243" i="10" s="1"/>
  <c r="G206" i="10" a="1"/>
  <c r="G206" i="10" s="1"/>
  <c r="I199" i="10"/>
  <c r="G199" i="10" s="1" a="1"/>
  <c r="G199" i="10" s="1"/>
  <c r="J199" i="10"/>
  <c r="J215" i="10"/>
  <c r="G215" i="10" s="1" a="1"/>
  <c r="G215" i="10" s="1"/>
  <c r="J212" i="10"/>
  <c r="G212" i="10" s="1" a="1"/>
  <c r="G212" i="10" s="1"/>
  <c r="J209" i="10"/>
  <c r="G209" i="10" s="1" a="1"/>
  <c r="G209" i="10" s="1"/>
  <c r="J206" i="10"/>
  <c r="J203" i="10"/>
  <c r="J200" i="10"/>
  <c r="G200" i="10" s="1" a="1"/>
  <c r="G200" i="10" s="1"/>
  <c r="J197" i="10"/>
  <c r="J194" i="10"/>
  <c r="J191" i="10"/>
  <c r="G191" i="10" s="1" a="1"/>
  <c r="G191" i="10" s="1"/>
  <c r="F257" i="7"/>
  <c r="F292" i="7"/>
  <c r="F280" i="7"/>
  <c r="F268" i="7"/>
  <c r="F256" i="7"/>
  <c r="F244" i="7"/>
  <c r="F232" i="7"/>
  <c r="J264" i="1"/>
  <c r="J259" i="1"/>
  <c r="J257" i="1"/>
  <c r="J255" i="1"/>
  <c r="J250" i="1"/>
  <c r="J248" i="1"/>
  <c r="J252" i="1"/>
  <c r="J247" i="1"/>
  <c r="J249" i="1"/>
  <c r="J246" i="1"/>
  <c r="J243" i="1"/>
  <c r="I240" i="1"/>
  <c r="J239" i="1"/>
  <c r="I238" i="1"/>
  <c r="J244" i="1"/>
  <c r="J241" i="1"/>
  <c r="J245" i="1"/>
  <c r="J237" i="1"/>
  <c r="J235" i="1"/>
  <c r="J234" i="1"/>
  <c r="I233" i="1"/>
  <c r="J236" i="1"/>
  <c r="J232" i="1"/>
  <c r="J229" i="1"/>
  <c r="I226" i="1"/>
  <c r="I230" i="1"/>
  <c r="J231" i="1"/>
  <c r="G219" i="7" a="1"/>
  <c r="G219" i="7" s="1"/>
  <c r="G216" i="7" a="1"/>
  <c r="G216" i="7" s="1"/>
  <c r="J225" i="7"/>
  <c r="G225" i="7" s="1" a="1"/>
  <c r="G225" i="7" s="1"/>
  <c r="J222" i="7"/>
  <c r="G222" i="7" s="1" a="1"/>
  <c r="G222" i="7" s="1"/>
  <c r="J219" i="7"/>
  <c r="J216" i="7"/>
  <c r="J225" i="1"/>
  <c r="F225" i="3"/>
  <c r="I225" i="3" s="1"/>
  <c r="F221" i="3"/>
  <c r="I221" i="3" s="1"/>
  <c r="I223" i="3"/>
  <c r="J222" i="1"/>
  <c r="J224" i="3"/>
  <c r="J221" i="1"/>
  <c r="I222" i="3"/>
  <c r="J223" i="1"/>
  <c r="F220" i="3"/>
  <c r="I220" i="3" s="1"/>
  <c r="J220" i="1"/>
  <c r="J218" i="1"/>
  <c r="F216" i="3"/>
  <c r="I216" i="3" s="1"/>
  <c r="J216" i="1"/>
  <c r="I224" i="3"/>
  <c r="I214" i="3"/>
  <c r="I215" i="3"/>
  <c r="I226" i="3"/>
  <c r="I217" i="3"/>
  <c r="J223" i="3"/>
  <c r="J217" i="3"/>
  <c r="F218" i="3"/>
  <c r="J218" i="3" s="1"/>
  <c r="I219" i="3"/>
  <c r="J221" i="3"/>
  <c r="J215" i="3"/>
  <c r="J226" i="3"/>
  <c r="J214" i="3"/>
  <c r="I211" i="7"/>
  <c r="J211" i="7"/>
  <c r="I208" i="7"/>
  <c r="J208" i="7"/>
  <c r="J211" i="3"/>
  <c r="G211" i="3" s="1" a="1"/>
  <c r="G211" i="3" s="1"/>
  <c r="J222" i="3"/>
  <c r="J219" i="3"/>
  <c r="J213" i="3"/>
  <c r="J210" i="3"/>
  <c r="G210" i="3" s="1" a="1"/>
  <c r="G210" i="3" s="1"/>
  <c r="J213" i="1"/>
  <c r="J212" i="1"/>
  <c r="J210" i="1"/>
  <c r="J206" i="1"/>
  <c r="G43" i="22" a="1"/>
  <c r="G43" i="22" s="1"/>
  <c r="G3" i="22" a="1"/>
  <c r="G3" i="22" s="1"/>
  <c r="K3" i="22" s="1" a="1"/>
  <c r="K3" i="22" s="1"/>
  <c r="K4" i="22" s="1" a="1"/>
  <c r="K4" i="22" s="1"/>
  <c r="G23" i="22" a="1"/>
  <c r="G23" i="22" s="1"/>
  <c r="G31" i="22" a="1"/>
  <c r="G31" i="22" s="1"/>
  <c r="G11" i="22" a="1"/>
  <c r="G11" i="22" s="1"/>
  <c r="J50" i="22"/>
  <c r="G50" i="22" s="1" a="1"/>
  <c r="G50" i="22" s="1"/>
  <c r="I51" i="22"/>
  <c r="G51" i="22" s="1" a="1"/>
  <c r="G51" i="22" s="1"/>
  <c r="I54" i="22"/>
  <c r="J62" i="22"/>
  <c r="G62" i="22" s="1" a="1"/>
  <c r="G62" i="22" s="1"/>
  <c r="I63" i="22"/>
  <c r="G63" i="22" s="1" a="1"/>
  <c r="G63" i="22" s="1"/>
  <c r="I66" i="22"/>
  <c r="C71" i="22"/>
  <c r="J82" i="22"/>
  <c r="I83" i="22"/>
  <c r="G83" i="22" s="1" a="1"/>
  <c r="G83" i="22" s="1"/>
  <c r="J88" i="22"/>
  <c r="J94" i="22"/>
  <c r="D3" i="22"/>
  <c r="I5" i="22"/>
  <c r="G5" i="22" s="1" a="1"/>
  <c r="G5" i="22" s="1"/>
  <c r="D7" i="22"/>
  <c r="I9" i="22"/>
  <c r="G9" i="22" s="1" a="1"/>
  <c r="G9" i="22" s="1"/>
  <c r="D11" i="22"/>
  <c r="I13" i="22"/>
  <c r="D15" i="22"/>
  <c r="I17" i="22"/>
  <c r="D19" i="22"/>
  <c r="I21" i="22"/>
  <c r="G21" i="22" s="1" a="1"/>
  <c r="G21" i="22" s="1"/>
  <c r="D23" i="22"/>
  <c r="I25" i="22"/>
  <c r="G25" i="22" s="1" a="1"/>
  <c r="G25" i="22" s="1"/>
  <c r="D27" i="22"/>
  <c r="I29" i="22"/>
  <c r="G29" i="22" s="1" a="1"/>
  <c r="G29" i="22" s="1"/>
  <c r="D31" i="22"/>
  <c r="I33" i="22"/>
  <c r="D35" i="22"/>
  <c r="I37" i="22"/>
  <c r="G37" i="22" s="1" a="1"/>
  <c r="G37" i="22" s="1"/>
  <c r="D39" i="22"/>
  <c r="I41" i="22"/>
  <c r="D43" i="22"/>
  <c r="I45" i="22"/>
  <c r="G45" i="22" s="1" a="1"/>
  <c r="G45" i="22" s="1"/>
  <c r="D70" i="22"/>
  <c r="I93" i="22"/>
  <c r="I105" i="22"/>
  <c r="G105" i="22" s="1" a="1"/>
  <c r="G105" i="22" s="1"/>
  <c r="G113" i="22" a="1"/>
  <c r="G113" i="22" s="1"/>
  <c r="I53" i="22"/>
  <c r="G53" i="22" s="1" a="1"/>
  <c r="G53" i="22" s="1"/>
  <c r="J56" i="22"/>
  <c r="G56" i="22" s="1" a="1"/>
  <c r="G56" i="22" s="1"/>
  <c r="I65" i="22"/>
  <c r="G65" i="22" s="1" a="1"/>
  <c r="G65" i="22" s="1"/>
  <c r="J68" i="22"/>
  <c r="G68" i="22" s="1" a="1"/>
  <c r="G68" i="22" s="1"/>
  <c r="J86" i="22"/>
  <c r="G86" i="22" s="1" a="1"/>
  <c r="G86" i="22" s="1"/>
  <c r="I87" i="22"/>
  <c r="J90" i="22"/>
  <c r="G90" i="22" s="1" a="1"/>
  <c r="G90" i="22" s="1"/>
  <c r="I91" i="22"/>
  <c r="G91" i="22" s="1" a="1"/>
  <c r="G91" i="22" s="1"/>
  <c r="J69" i="22"/>
  <c r="I70" i="22"/>
  <c r="G70" i="22" s="1" a="1"/>
  <c r="G70" i="22" s="1"/>
  <c r="I100" i="22"/>
  <c r="J101" i="22"/>
  <c r="G101" i="22" s="1" a="1"/>
  <c r="G101" i="22" s="1"/>
  <c r="J127" i="22"/>
  <c r="G127" i="22" s="1" a="1"/>
  <c r="G127" i="22" s="1"/>
  <c r="I6" i="22"/>
  <c r="G6" i="22" s="1" a="1"/>
  <c r="G6" i="22" s="1"/>
  <c r="I10" i="22"/>
  <c r="G10" i="22" s="1" a="1"/>
  <c r="G10" i="22" s="1"/>
  <c r="I14" i="22"/>
  <c r="G14" i="22" s="1" a="1"/>
  <c r="G14" i="22" s="1"/>
  <c r="I18" i="22"/>
  <c r="G18" i="22" s="1" a="1"/>
  <c r="G18" i="22" s="1"/>
  <c r="I22" i="22"/>
  <c r="G22" i="22" s="1" a="1"/>
  <c r="G22" i="22" s="1"/>
  <c r="I26" i="22"/>
  <c r="G26" i="22" s="1" a="1"/>
  <c r="G26" i="22" s="1"/>
  <c r="I30" i="22"/>
  <c r="I34" i="22"/>
  <c r="G34" i="22" s="1" a="1"/>
  <c r="G34" i="22" s="1"/>
  <c r="I38" i="22"/>
  <c r="I42" i="22"/>
  <c r="G42" i="22" s="1" a="1"/>
  <c r="G42" i="22" s="1"/>
  <c r="I46" i="22"/>
  <c r="G46" i="22" s="1" a="1"/>
  <c r="G46" i="22" s="1"/>
  <c r="J54" i="22"/>
  <c r="I55" i="22"/>
  <c r="G55" i="22" s="1" a="1"/>
  <c r="G55" i="22" s="1"/>
  <c r="I58" i="22"/>
  <c r="G58" i="22" s="1" a="1"/>
  <c r="G58" i="22" s="1"/>
  <c r="J66" i="22"/>
  <c r="I67" i="22"/>
  <c r="G67" i="22" s="1" a="1"/>
  <c r="G67" i="22" s="1"/>
  <c r="J102" i="22"/>
  <c r="G102" i="22" s="1" a="1"/>
  <c r="G102" i="22" s="1"/>
  <c r="I103" i="22"/>
  <c r="G103" i="22" s="1" a="1"/>
  <c r="G103" i="22" s="1"/>
  <c r="J111" i="22"/>
  <c r="I111" i="22"/>
  <c r="J46" i="22"/>
  <c r="J48" i="22"/>
  <c r="G48" i="22" s="1" a="1"/>
  <c r="G48" i="22" s="1"/>
  <c r="I98" i="22"/>
  <c r="G98" i="22" s="1" a="1"/>
  <c r="G98" i="22" s="1"/>
  <c r="J110" i="22"/>
  <c r="I110" i="22"/>
  <c r="I47" i="22"/>
  <c r="G47" i="22" s="1" a="1"/>
  <c r="G47" i="22" s="1"/>
  <c r="J60" i="22"/>
  <c r="G60" i="22" s="1" a="1"/>
  <c r="G60" i="22" s="1"/>
  <c r="J76" i="22"/>
  <c r="G76" i="22" s="1" a="1"/>
  <c r="G76" i="22" s="1"/>
  <c r="J180" i="22"/>
  <c r="I180" i="22"/>
  <c r="G75" i="22" a="1"/>
  <c r="G75" i="22" s="1"/>
  <c r="J115" i="22"/>
  <c r="I115" i="22"/>
  <c r="J139" i="22"/>
  <c r="I139" i="22"/>
  <c r="I49" i="22"/>
  <c r="G49" i="22" s="1" a="1"/>
  <c r="G49" i="22" s="1"/>
  <c r="J81" i="22"/>
  <c r="G81" i="22" s="1" a="1"/>
  <c r="G81" i="22" s="1"/>
  <c r="I82" i="22"/>
  <c r="G82" i="22" s="1" a="1"/>
  <c r="G82" i="22" s="1"/>
  <c r="I94" i="22"/>
  <c r="G94" i="22" s="1" a="1"/>
  <c r="G94" i="22" s="1"/>
  <c r="I97" i="22"/>
  <c r="G97" i="22" s="1" a="1"/>
  <c r="G97" i="22" s="1"/>
  <c r="J52" i="22"/>
  <c r="G52" i="22" s="1" a="1"/>
  <c r="G52" i="22" s="1"/>
  <c r="J64" i="22"/>
  <c r="G64" i="22" s="1" a="1"/>
  <c r="G64" i="22" s="1"/>
  <c r="I77" i="22"/>
  <c r="G77" i="22" s="1" a="1"/>
  <c r="G77" i="22" s="1"/>
  <c r="J78" i="22"/>
  <c r="G78" i="22" s="1" a="1"/>
  <c r="G78" i="22" s="1"/>
  <c r="I92" i="22"/>
  <c r="J106" i="22"/>
  <c r="I106" i="22"/>
  <c r="J112" i="22"/>
  <c r="G112" i="22" s="1" a="1"/>
  <c r="G112" i="22" s="1"/>
  <c r="I116" i="22"/>
  <c r="I117" i="22"/>
  <c r="G117" i="22" s="1" a="1"/>
  <c r="G117" i="22" s="1"/>
  <c r="I128" i="22"/>
  <c r="G128" i="22" s="1" a="1"/>
  <c r="G128" i="22" s="1"/>
  <c r="I129" i="22"/>
  <c r="J141" i="22"/>
  <c r="I146" i="22"/>
  <c r="G146" i="22" s="1" a="1"/>
  <c r="G146" i="22" s="1"/>
  <c r="I160" i="22"/>
  <c r="G160" i="22" s="1" a="1"/>
  <c r="G160" i="22" s="1"/>
  <c r="I161" i="22"/>
  <c r="G161" i="22" s="1" a="1"/>
  <c r="G161" i="22" s="1"/>
  <c r="J174" i="22"/>
  <c r="G175" i="22" a="1"/>
  <c r="G175" i="22" s="1"/>
  <c r="J181" i="22"/>
  <c r="J186" i="22"/>
  <c r="G186" i="22" s="1" a="1"/>
  <c r="G186" i="22" s="1"/>
  <c r="G187" i="22" a="1"/>
  <c r="G187" i="22" s="1"/>
  <c r="J195" i="22"/>
  <c r="G195" i="22" s="1" a="1"/>
  <c r="G195" i="22" s="1"/>
  <c r="G202" i="22" a="1"/>
  <c r="G202" i="22" s="1"/>
  <c r="G153" i="22" a="1"/>
  <c r="G153" i="22" s="1"/>
  <c r="J153" i="22"/>
  <c r="I158" i="22"/>
  <c r="I173" i="22"/>
  <c r="G173" i="22" s="1" a="1"/>
  <c r="G173" i="22" s="1"/>
  <c r="G178" i="22" a="1"/>
  <c r="G178" i="22" s="1"/>
  <c r="I185" i="22"/>
  <c r="G185" i="22" s="1" a="1"/>
  <c r="G185" i="22" s="1"/>
  <c r="J201" i="22"/>
  <c r="G201" i="22" s="1" a="1"/>
  <c r="G201" i="22" s="1"/>
  <c r="G125" i="22" a="1"/>
  <c r="G125" i="22" s="1"/>
  <c r="J158" i="22"/>
  <c r="J172" i="22"/>
  <c r="I172" i="22"/>
  <c r="J178" i="22"/>
  <c r="J124" i="22"/>
  <c r="J136" i="22"/>
  <c r="G136" i="22" s="1" a="1"/>
  <c r="G136" i="22" s="1"/>
  <c r="J145" i="22"/>
  <c r="G145" i="22" s="1" a="1"/>
  <c r="G145" i="22" s="1"/>
  <c r="I150" i="22"/>
  <c r="G150" i="22" s="1" a="1"/>
  <c r="G150" i="22" s="1"/>
  <c r="I164" i="22"/>
  <c r="I165" i="22"/>
  <c r="G165" i="22" s="1" a="1"/>
  <c r="G165" i="22" s="1"/>
  <c r="J184" i="22"/>
  <c r="I184" i="22"/>
  <c r="C203" i="22"/>
  <c r="I203" i="22"/>
  <c r="G203" i="22" s="1" a="1"/>
  <c r="G203" i="22" s="1"/>
  <c r="J122" i="22"/>
  <c r="G122" i="22" s="1" a="1"/>
  <c r="G122" i="22" s="1"/>
  <c r="J134" i="22"/>
  <c r="G134" i="22" s="1" a="1"/>
  <c r="G134" i="22" s="1"/>
  <c r="I142" i="22"/>
  <c r="G142" i="22" s="1" a="1"/>
  <c r="G142" i="22" s="1"/>
  <c r="I156" i="22"/>
  <c r="G156" i="22" s="1" a="1"/>
  <c r="G156" i="22" s="1"/>
  <c r="I157" i="22"/>
  <c r="G157" i="22" s="1" a="1"/>
  <c r="G157" i="22" s="1"/>
  <c r="J170" i="22"/>
  <c r="G170" i="22" s="1" a="1"/>
  <c r="G170" i="22" s="1"/>
  <c r="I177" i="22"/>
  <c r="G177" i="22" s="1" a="1"/>
  <c r="G177" i="22" s="1"/>
  <c r="I182" i="22"/>
  <c r="I189" i="22"/>
  <c r="G189" i="22" s="1" a="1"/>
  <c r="G189" i="22" s="1"/>
  <c r="G192" i="22" a="1"/>
  <c r="G192" i="22" s="1"/>
  <c r="G193" i="22" a="1"/>
  <c r="G193" i="22" s="1"/>
  <c r="J205" i="22"/>
  <c r="G205" i="22" s="1" a="1"/>
  <c r="G205" i="22" s="1"/>
  <c r="G123" i="22" a="1"/>
  <c r="G123" i="22" s="1"/>
  <c r="G135" i="22" a="1"/>
  <c r="G135" i="22" s="1"/>
  <c r="I162" i="22"/>
  <c r="G162" i="22" s="1" a="1"/>
  <c r="G162" i="22" s="1"/>
  <c r="G183" i="22" a="1"/>
  <c r="G183" i="22" s="1"/>
  <c r="J196" i="22"/>
  <c r="G196" i="22" s="1" a="1"/>
  <c r="G196" i="22" s="1"/>
  <c r="I198" i="22"/>
  <c r="G198" i="22" s="1" a="1"/>
  <c r="G198" i="22" s="1"/>
  <c r="G199" i="22" a="1"/>
  <c r="G199" i="22" s="1"/>
  <c r="J120" i="22"/>
  <c r="G120" i="22" s="1" a="1"/>
  <c r="G120" i="22" s="1"/>
  <c r="J132" i="22"/>
  <c r="G132" i="22" s="1" a="1"/>
  <c r="G132" i="22" s="1"/>
  <c r="I148" i="22"/>
  <c r="G148" i="22" s="1" a="1"/>
  <c r="G148" i="22" s="1"/>
  <c r="I149" i="22"/>
  <c r="G149" i="22" s="1" a="1"/>
  <c r="G149" i="22" s="1"/>
  <c r="G163" i="22" a="1"/>
  <c r="G163" i="22" s="1"/>
  <c r="J176" i="22"/>
  <c r="I176" i="22"/>
  <c r="J188" i="22"/>
  <c r="I188" i="22"/>
  <c r="G191" i="22" a="1"/>
  <c r="G191" i="22" s="1"/>
  <c r="I154" i="22"/>
  <c r="G154" i="22" s="1" a="1"/>
  <c r="G154" i="22" s="1"/>
  <c r="G169" i="22" a="1"/>
  <c r="G169" i="22" s="1"/>
  <c r="I114" i="22"/>
  <c r="G114" i="22" s="1" a="1"/>
  <c r="G114" i="22" s="1"/>
  <c r="J118" i="22"/>
  <c r="G118" i="22" s="1" a="1"/>
  <c r="G118" i="22" s="1"/>
  <c r="J121" i="22"/>
  <c r="J130" i="22"/>
  <c r="G130" i="22" s="1" a="1"/>
  <c r="G130" i="22" s="1"/>
  <c r="J133" i="22"/>
  <c r="G133" i="22" s="1" a="1"/>
  <c r="G133" i="22" s="1"/>
  <c r="J169" i="22"/>
  <c r="I174" i="22"/>
  <c r="G66" i="21" a="1"/>
  <c r="G66" i="21" s="1"/>
  <c r="G16" i="21" a="1"/>
  <c r="G16" i="21" s="1"/>
  <c r="G20" i="21" a="1"/>
  <c r="G20" i="21" s="1"/>
  <c r="G24" i="21" a="1"/>
  <c r="G24" i="21" s="1"/>
  <c r="G28" i="21" a="1"/>
  <c r="G28" i="21" s="1"/>
  <c r="G32" i="21" a="1"/>
  <c r="G32" i="21" s="1"/>
  <c r="G36" i="21" a="1"/>
  <c r="G36" i="21" s="1"/>
  <c r="G40" i="21" a="1"/>
  <c r="G40" i="21" s="1"/>
  <c r="G44" i="21" a="1"/>
  <c r="G44" i="21" s="1"/>
  <c r="G48" i="21" a="1"/>
  <c r="G48" i="21" s="1"/>
  <c r="G52" i="21" a="1"/>
  <c r="G52" i="21" s="1"/>
  <c r="G56" i="21" a="1"/>
  <c r="G56" i="21" s="1"/>
  <c r="G61" i="21" a="1"/>
  <c r="G61" i="21" s="1"/>
  <c r="G64" i="21" a="1"/>
  <c r="G64" i="21" s="1"/>
  <c r="G83" i="21" a="1"/>
  <c r="G83" i="21" s="1"/>
  <c r="J86" i="21"/>
  <c r="I86" i="21"/>
  <c r="G79" i="21" a="1"/>
  <c r="G79" i="21" s="1"/>
  <c r="J114" i="21"/>
  <c r="G114" i="21" s="1" a="1"/>
  <c r="G114" i="21" s="1"/>
  <c r="G75" i="21" a="1"/>
  <c r="G75" i="21" s="1"/>
  <c r="J98" i="21"/>
  <c r="I98" i="21"/>
  <c r="I59" i="21"/>
  <c r="G59" i="21" s="1" a="1"/>
  <c r="G59" i="21" s="1"/>
  <c r="C92" i="21"/>
  <c r="J106" i="21"/>
  <c r="I106" i="21"/>
  <c r="I5" i="21"/>
  <c r="G5" i="21" s="1" a="1"/>
  <c r="G5" i="21" s="1"/>
  <c r="I9" i="21"/>
  <c r="I13" i="21"/>
  <c r="G13" i="21" s="1" a="1"/>
  <c r="G13" i="21" s="1"/>
  <c r="I17" i="21"/>
  <c r="G17" i="21" s="1" a="1"/>
  <c r="G17" i="21" s="1"/>
  <c r="I21" i="21"/>
  <c r="G21" i="21" s="1" a="1"/>
  <c r="G21" i="21" s="1"/>
  <c r="I25" i="21"/>
  <c r="G25" i="21" s="1" a="1"/>
  <c r="G25" i="21" s="1"/>
  <c r="I29" i="21"/>
  <c r="I33" i="21"/>
  <c r="I37" i="21"/>
  <c r="G37" i="21" s="1" a="1"/>
  <c r="G37" i="21" s="1"/>
  <c r="I41" i="21"/>
  <c r="I45" i="21"/>
  <c r="G45" i="21" s="1" a="1"/>
  <c r="G45" i="21" s="1"/>
  <c r="I49" i="21"/>
  <c r="G49" i="21" s="1" a="1"/>
  <c r="G49" i="21" s="1"/>
  <c r="I53" i="21"/>
  <c r="G53" i="21" s="1" a="1"/>
  <c r="G53" i="21" s="1"/>
  <c r="I57" i="21"/>
  <c r="G57" i="21" s="1" a="1"/>
  <c r="G57" i="21" s="1"/>
  <c r="I73" i="21"/>
  <c r="G73" i="21" s="1" a="1"/>
  <c r="G73" i="21" s="1"/>
  <c r="I76" i="21"/>
  <c r="G76" i="21" s="1" a="1"/>
  <c r="G76" i="21" s="1"/>
  <c r="I80" i="21"/>
  <c r="G80" i="21" s="1" a="1"/>
  <c r="G80" i="21" s="1"/>
  <c r="J94" i="21"/>
  <c r="I94" i="21"/>
  <c r="I103" i="21"/>
  <c r="G103" i="21" s="1" a="1"/>
  <c r="G103" i="21" s="1"/>
  <c r="I111" i="21"/>
  <c r="G111" i="21" s="1" a="1"/>
  <c r="G111" i="21" s="1"/>
  <c r="I113" i="21"/>
  <c r="G113" i="21" s="1" a="1"/>
  <c r="G113" i="21" s="1"/>
  <c r="J117" i="21"/>
  <c r="G117" i="21" s="1" a="1"/>
  <c r="G117" i="21" s="1"/>
  <c r="I62" i="21"/>
  <c r="J70" i="21"/>
  <c r="G70" i="21" s="1" a="1"/>
  <c r="G70" i="21" s="1"/>
  <c r="I81" i="21"/>
  <c r="G81" i="21" s="1" a="1"/>
  <c r="G81" i="21" s="1"/>
  <c r="I91" i="21"/>
  <c r="G91" i="21" s="1" a="1"/>
  <c r="G91" i="21" s="1"/>
  <c r="C135" i="21"/>
  <c r="I135" i="21"/>
  <c r="G135" i="21" s="1" a="1"/>
  <c r="G135" i="21" s="1"/>
  <c r="J58" i="21"/>
  <c r="G58" i="21" s="1" a="1"/>
  <c r="G58" i="21" s="1"/>
  <c r="I60" i="21"/>
  <c r="G60" i="21" s="1" a="1"/>
  <c r="G60" i="21" s="1"/>
  <c r="I63" i="21"/>
  <c r="G63" i="21" s="1" a="1"/>
  <c r="G63" i="21" s="1"/>
  <c r="J74" i="21"/>
  <c r="G74" i="21" s="1" a="1"/>
  <c r="G74" i="21" s="1"/>
  <c r="C88" i="21"/>
  <c r="C100" i="21"/>
  <c r="G104" i="21" a="1"/>
  <c r="G104" i="21" s="1"/>
  <c r="I105" i="21"/>
  <c r="G105" i="21" s="1" a="1"/>
  <c r="G105" i="21" s="1"/>
  <c r="D110" i="21"/>
  <c r="J120" i="21"/>
  <c r="G120" i="21" s="1" a="1"/>
  <c r="G120" i="21" s="1"/>
  <c r="C143" i="21"/>
  <c r="I143" i="21"/>
  <c r="G143" i="21" s="1" a="1"/>
  <c r="G143" i="21" s="1"/>
  <c r="C151" i="21"/>
  <c r="I151" i="21"/>
  <c r="G151" i="21" s="1" a="1"/>
  <c r="G151" i="21" s="1"/>
  <c r="I6" i="21"/>
  <c r="G6" i="21" s="1" a="1"/>
  <c r="G6" i="21" s="1"/>
  <c r="I10" i="21"/>
  <c r="G10" i="21" s="1" a="1"/>
  <c r="G10" i="21" s="1"/>
  <c r="I14" i="21"/>
  <c r="G14" i="21" s="1" a="1"/>
  <c r="G14" i="21" s="1"/>
  <c r="I18" i="21"/>
  <c r="G18" i="21" s="1" a="1"/>
  <c r="G18" i="21" s="1"/>
  <c r="I22" i="21"/>
  <c r="I26" i="21"/>
  <c r="G26" i="21" s="1" a="1"/>
  <c r="G26" i="21" s="1"/>
  <c r="I30" i="21"/>
  <c r="G30" i="21" s="1" a="1"/>
  <c r="G30" i="21" s="1"/>
  <c r="I34" i="21"/>
  <c r="G34" i="21" s="1" a="1"/>
  <c r="G34" i="21" s="1"/>
  <c r="I38" i="21"/>
  <c r="G38" i="21" s="1" a="1"/>
  <c r="G38" i="21" s="1"/>
  <c r="I42" i="21"/>
  <c r="G42" i="21" s="1" a="1"/>
  <c r="G42" i="21" s="1"/>
  <c r="I46" i="21"/>
  <c r="G46" i="21" s="1" a="1"/>
  <c r="G46" i="21" s="1"/>
  <c r="I50" i="21"/>
  <c r="I54" i="21"/>
  <c r="G54" i="21" s="1" a="1"/>
  <c r="G54" i="21" s="1"/>
  <c r="J102" i="21"/>
  <c r="I102" i="21"/>
  <c r="J90" i="21"/>
  <c r="I90" i="21"/>
  <c r="I93" i="21"/>
  <c r="G87" i="21" a="1"/>
  <c r="G87" i="21" s="1"/>
  <c r="G99" i="21" a="1"/>
  <c r="G99" i="21" s="1"/>
  <c r="G115" i="21" a="1"/>
  <c r="G115" i="21" s="1"/>
  <c r="I11" i="21"/>
  <c r="G11" i="21" s="1" a="1"/>
  <c r="G11" i="21" s="1"/>
  <c r="I15" i="21"/>
  <c r="G15" i="21" s="1" a="1"/>
  <c r="G15" i="21" s="1"/>
  <c r="I19" i="21"/>
  <c r="I23" i="21"/>
  <c r="G23" i="21" s="1" a="1"/>
  <c r="G23" i="21" s="1"/>
  <c r="I27" i="21"/>
  <c r="G27" i="21" s="1" a="1"/>
  <c r="G27" i="21" s="1"/>
  <c r="I31" i="21"/>
  <c r="G31" i="21" s="1" a="1"/>
  <c r="G31" i="21" s="1"/>
  <c r="I35" i="21"/>
  <c r="G35" i="21" s="1" a="1"/>
  <c r="G35" i="21" s="1"/>
  <c r="I39" i="21"/>
  <c r="G39" i="21" s="1" a="1"/>
  <c r="G39" i="21" s="1"/>
  <c r="I43" i="21"/>
  <c r="G43" i="21" s="1" a="1"/>
  <c r="G43" i="21" s="1"/>
  <c r="I47" i="21"/>
  <c r="G47" i="21" s="1" a="1"/>
  <c r="G47" i="21" s="1"/>
  <c r="I51" i="21"/>
  <c r="G51" i="21" s="1" a="1"/>
  <c r="G51" i="21" s="1"/>
  <c r="I55" i="21"/>
  <c r="G55" i="21" s="1" a="1"/>
  <c r="G55" i="21" s="1"/>
  <c r="I67" i="21"/>
  <c r="G67" i="21" s="1" a="1"/>
  <c r="G67" i="21" s="1"/>
  <c r="I71" i="21"/>
  <c r="G71" i="21" s="1" a="1"/>
  <c r="G71" i="21" s="1"/>
  <c r="J85" i="21"/>
  <c r="G85" i="21" s="1" a="1"/>
  <c r="G85" i="21" s="1"/>
  <c r="I101" i="21"/>
  <c r="G101" i="21" s="1" a="1"/>
  <c r="G101" i="21" s="1"/>
  <c r="I107" i="21"/>
  <c r="G107" i="21" s="1" a="1"/>
  <c r="G107" i="21" s="1"/>
  <c r="I109" i="21"/>
  <c r="G109" i="21" s="1" a="1"/>
  <c r="G109" i="21" s="1"/>
  <c r="J141" i="21"/>
  <c r="I154" i="21"/>
  <c r="G154" i="21" s="1" a="1"/>
  <c r="G154" i="21" s="1"/>
  <c r="I161" i="21"/>
  <c r="G161" i="21" s="1" a="1"/>
  <c r="G161" i="21" s="1"/>
  <c r="I189" i="21"/>
  <c r="G189" i="21" s="1" a="1"/>
  <c r="G189" i="21" s="1"/>
  <c r="I118" i="21"/>
  <c r="G118" i="21" s="1" a="1"/>
  <c r="G118" i="21" s="1"/>
  <c r="I129" i="21"/>
  <c r="G129" i="21" s="1" a="1"/>
  <c r="G129" i="21" s="1"/>
  <c r="J130" i="21"/>
  <c r="G130" i="21" s="1" a="1"/>
  <c r="G130" i="21" s="1"/>
  <c r="G139" i="21" a="1"/>
  <c r="G139" i="21" s="1"/>
  <c r="I146" i="21"/>
  <c r="G146" i="21" s="1" a="1"/>
  <c r="G146" i="21" s="1"/>
  <c r="I153" i="21"/>
  <c r="G153" i="21" s="1" a="1"/>
  <c r="G153" i="21" s="1"/>
  <c r="J191" i="21"/>
  <c r="G191" i="21" s="1" a="1"/>
  <c r="G191" i="21" s="1"/>
  <c r="D191" i="21"/>
  <c r="J196" i="21"/>
  <c r="D198" i="21"/>
  <c r="J198" i="21"/>
  <c r="I198" i="21"/>
  <c r="I116" i="21"/>
  <c r="G116" i="21" s="1" a="1"/>
  <c r="G116" i="21" s="1"/>
  <c r="I125" i="21"/>
  <c r="G125" i="21" s="1" a="1"/>
  <c r="G125" i="21" s="1"/>
  <c r="J126" i="21"/>
  <c r="G126" i="21" s="1" a="1"/>
  <c r="G126" i="21" s="1"/>
  <c r="I127" i="21"/>
  <c r="G127" i="21" s="1" a="1"/>
  <c r="G127" i="21" s="1"/>
  <c r="J138" i="21"/>
  <c r="G138" i="21" s="1" a="1"/>
  <c r="G138" i="21" s="1"/>
  <c r="I145" i="21"/>
  <c r="G145" i="21" s="1" a="1"/>
  <c r="G145" i="21" s="1"/>
  <c r="I159" i="21"/>
  <c r="G159" i="21" s="1" a="1"/>
  <c r="G159" i="21" s="1"/>
  <c r="I186" i="21"/>
  <c r="G186" i="21" s="1" a="1"/>
  <c r="G186" i="21" s="1"/>
  <c r="I195" i="21"/>
  <c r="G195" i="21" s="1" a="1"/>
  <c r="G195" i="21" s="1"/>
  <c r="J202" i="21"/>
  <c r="G202" i="21" s="1" a="1"/>
  <c r="G202" i="21" s="1"/>
  <c r="I122" i="21"/>
  <c r="I158" i="21"/>
  <c r="G158" i="21" s="1" a="1"/>
  <c r="G158" i="21" s="1"/>
  <c r="J121" i="21"/>
  <c r="G121" i="21" s="1" a="1"/>
  <c r="G121" i="21" s="1"/>
  <c r="J122" i="21"/>
  <c r="I123" i="21"/>
  <c r="G123" i="21" s="1" a="1"/>
  <c r="G123" i="21" s="1"/>
  <c r="I128" i="21"/>
  <c r="G128" i="21" s="1" a="1"/>
  <c r="G128" i="21" s="1"/>
  <c r="J137" i="21"/>
  <c r="K137" i="21" s="1"/>
  <c r="I150" i="21"/>
  <c r="G150" i="21" s="1" a="1"/>
  <c r="G150" i="21" s="1"/>
  <c r="I157" i="21"/>
  <c r="G157" i="21" s="1" a="1"/>
  <c r="G157" i="21" s="1"/>
  <c r="I171" i="21"/>
  <c r="G171" i="21" s="1" a="1"/>
  <c r="G171" i="21" s="1"/>
  <c r="C203" i="21"/>
  <c r="I203" i="21"/>
  <c r="J134" i="21"/>
  <c r="G134" i="21" s="1" a="1"/>
  <c r="G134" i="21" s="1"/>
  <c r="I142" i="21"/>
  <c r="G142" i="21" s="1" a="1"/>
  <c r="G142" i="21" s="1"/>
  <c r="I149" i="21"/>
  <c r="G149" i="21" s="1" a="1"/>
  <c r="G149" i="21" s="1"/>
  <c r="I163" i="21"/>
  <c r="G163" i="21" s="1" a="1"/>
  <c r="G163" i="21" s="1"/>
  <c r="G190" i="21" a="1"/>
  <c r="G190" i="21" s="1"/>
  <c r="C192" i="21"/>
  <c r="I192" i="21"/>
  <c r="G192" i="21" s="1" a="1"/>
  <c r="G192" i="21" s="1"/>
  <c r="G194" i="21" a="1"/>
  <c r="G194" i="21" s="1"/>
  <c r="J197" i="21"/>
  <c r="G200" i="21" a="1"/>
  <c r="G200" i="21" s="1"/>
  <c r="D203" i="21"/>
  <c r="J203" i="21"/>
  <c r="G204" i="21" a="1"/>
  <c r="G204" i="21" s="1"/>
  <c r="J133" i="21"/>
  <c r="G133" i="21" s="1" a="1"/>
  <c r="G133" i="21" s="1"/>
  <c r="I174" i="21"/>
  <c r="I178" i="21"/>
  <c r="G178" i="21" s="1" a="1"/>
  <c r="G178" i="21" s="1"/>
  <c r="I182" i="21"/>
  <c r="G182" i="21" s="1" a="1"/>
  <c r="G182" i="21" s="1"/>
  <c r="G11" i="20" a="1"/>
  <c r="G11" i="20" s="1"/>
  <c r="G35" i="20" a="1"/>
  <c r="G35" i="20" s="1"/>
  <c r="G7" i="20" a="1"/>
  <c r="G7" i="20" s="1"/>
  <c r="G31" i="20" a="1"/>
  <c r="G31" i="20" s="1"/>
  <c r="G3" i="20" a="1"/>
  <c r="G3" i="20" s="1"/>
  <c r="K3" i="20" s="1" a="1"/>
  <c r="K3" i="20" s="1"/>
  <c r="G10" i="20" a="1"/>
  <c r="G10" i="20" s="1"/>
  <c r="G27" i="20" a="1"/>
  <c r="G27" i="20" s="1"/>
  <c r="G6" i="20" a="1"/>
  <c r="G6" i="20" s="1"/>
  <c r="G23" i="20" a="1"/>
  <c r="G23" i="20" s="1"/>
  <c r="G47" i="20" a="1"/>
  <c r="G47" i="20" s="1"/>
  <c r="G9" i="20" a="1"/>
  <c r="G9" i="20" s="1"/>
  <c r="G33" i="20" a="1"/>
  <c r="G33" i="20" s="1"/>
  <c r="G5" i="20" a="1"/>
  <c r="G5" i="20" s="1"/>
  <c r="G29" i="20" a="1"/>
  <c r="G29" i="20" s="1"/>
  <c r="G39" i="20" a="1"/>
  <c r="G39" i="20" s="1"/>
  <c r="G25" i="20" a="1"/>
  <c r="G25" i="20" s="1"/>
  <c r="I49" i="20"/>
  <c r="G49" i="20" s="1" a="1"/>
  <c r="G49" i="20" s="1"/>
  <c r="I50" i="20"/>
  <c r="G50" i="20" s="1" a="1"/>
  <c r="G50" i="20" s="1"/>
  <c r="G72" i="20" a="1"/>
  <c r="G72" i="20" s="1"/>
  <c r="I82" i="20"/>
  <c r="G82" i="20" s="1" a="1"/>
  <c r="G82" i="20" s="1"/>
  <c r="J84" i="20"/>
  <c r="J92" i="20"/>
  <c r="K92" i="20" s="1"/>
  <c r="J104" i="20"/>
  <c r="K104" i="20" s="1"/>
  <c r="G124" i="20" a="1"/>
  <c r="G124" i="20" s="1"/>
  <c r="I70" i="20"/>
  <c r="G70" i="20" s="1" a="1"/>
  <c r="G70" i="20" s="1"/>
  <c r="I89" i="20"/>
  <c r="G89" i="20" s="1" a="1"/>
  <c r="G89" i="20" s="1"/>
  <c r="J90" i="20"/>
  <c r="J91" i="20"/>
  <c r="G102" i="20" a="1"/>
  <c r="G102" i="20" s="1"/>
  <c r="J103" i="20"/>
  <c r="G103" i="20" s="1" a="1"/>
  <c r="G103" i="20" s="1"/>
  <c r="J4" i="20"/>
  <c r="G4" i="20" s="1" a="1"/>
  <c r="G4" i="20" s="1"/>
  <c r="K4" i="20" s="1" a="1"/>
  <c r="K4" i="20" s="1"/>
  <c r="J8" i="20"/>
  <c r="G8" i="20" s="1" a="1"/>
  <c r="G8" i="20" s="1"/>
  <c r="J12" i="20"/>
  <c r="G12" i="20" s="1" a="1"/>
  <c r="G12" i="20" s="1"/>
  <c r="J16" i="20"/>
  <c r="G16" i="20" s="1" a="1"/>
  <c r="G16" i="20" s="1"/>
  <c r="J20" i="20"/>
  <c r="G20" i="20" s="1" a="1"/>
  <c r="G20" i="20" s="1"/>
  <c r="J24" i="20"/>
  <c r="G24" i="20" s="1" a="1"/>
  <c r="G24" i="20" s="1"/>
  <c r="J28" i="20"/>
  <c r="G28" i="20" s="1" a="1"/>
  <c r="G28" i="20" s="1"/>
  <c r="J32" i="20"/>
  <c r="G32" i="20" s="1" a="1"/>
  <c r="G32" i="20" s="1"/>
  <c r="J36" i="20"/>
  <c r="G36" i="20" s="1" a="1"/>
  <c r="G36" i="20" s="1"/>
  <c r="J40" i="20"/>
  <c r="G40" i="20" s="1" a="1"/>
  <c r="G40" i="20" s="1"/>
  <c r="J44" i="20"/>
  <c r="G44" i="20" s="1" a="1"/>
  <c r="G44" i="20" s="1"/>
  <c r="J48" i="20"/>
  <c r="G48" i="20" s="1" a="1"/>
  <c r="G48" i="20" s="1"/>
  <c r="G69" i="20" a="1"/>
  <c r="G69" i="20" s="1"/>
  <c r="G111" i="20" a="1"/>
  <c r="G111" i="20" s="1"/>
  <c r="G115" i="20" a="1"/>
  <c r="G115" i="20" s="1"/>
  <c r="J127" i="20"/>
  <c r="I127" i="20"/>
  <c r="G127" i="20" s="1" a="1"/>
  <c r="G127" i="20" s="1"/>
  <c r="I66" i="20"/>
  <c r="G66" i="20" s="1" a="1"/>
  <c r="G66" i="20" s="1"/>
  <c r="J71" i="20"/>
  <c r="G90" i="20" a="1"/>
  <c r="G90" i="20" s="1"/>
  <c r="I65" i="20"/>
  <c r="G65" i="20" s="1" a="1"/>
  <c r="G65" i="20" s="1"/>
  <c r="J66" i="20"/>
  <c r="I78" i="20"/>
  <c r="G78" i="20" s="1" a="1"/>
  <c r="G78" i="20" s="1"/>
  <c r="J80" i="20"/>
  <c r="G80" i="20" s="1" a="1"/>
  <c r="G80" i="20" s="1"/>
  <c r="I87" i="20"/>
  <c r="G67" i="20" a="1"/>
  <c r="G67" i="20" s="1"/>
  <c r="J79" i="20"/>
  <c r="G79" i="20" s="1" a="1"/>
  <c r="G79" i="20" s="1"/>
  <c r="G94" i="20" a="1"/>
  <c r="G94" i="20" s="1"/>
  <c r="J95" i="20"/>
  <c r="G95" i="20" s="1" a="1"/>
  <c r="G95" i="20" s="1"/>
  <c r="J107" i="20"/>
  <c r="G107" i="20" s="1" a="1"/>
  <c r="G107" i="20" s="1"/>
  <c r="G61" i="20" a="1"/>
  <c r="G61" i="20" s="1"/>
  <c r="J62" i="20"/>
  <c r="G62" i="20" s="1" a="1"/>
  <c r="G62" i="20" s="1"/>
  <c r="J68" i="20"/>
  <c r="G68" i="20" s="1" a="1"/>
  <c r="G68" i="20" s="1"/>
  <c r="G86" i="20" a="1"/>
  <c r="G86" i="20" s="1"/>
  <c r="J88" i="20"/>
  <c r="G88" i="20" s="1" a="1"/>
  <c r="G88" i="20" s="1"/>
  <c r="G93" i="20" a="1"/>
  <c r="G93" i="20" s="1"/>
  <c r="J94" i="20"/>
  <c r="G99" i="20" a="1"/>
  <c r="G99" i="20" s="1"/>
  <c r="J101" i="20"/>
  <c r="G101" i="20" s="1" a="1"/>
  <c r="G101" i="20" s="1"/>
  <c r="G105" i="20" a="1"/>
  <c r="G105" i="20" s="1"/>
  <c r="J106" i="20"/>
  <c r="G106" i="20" s="1" a="1"/>
  <c r="G106" i="20" s="1"/>
  <c r="J110" i="20"/>
  <c r="G110" i="20" s="1" a="1"/>
  <c r="G110" i="20" s="1"/>
  <c r="J114" i="20"/>
  <c r="G114" i="20" s="1" a="1"/>
  <c r="G114" i="20" s="1"/>
  <c r="G71" i="20" a="1"/>
  <c r="G71" i="20" s="1"/>
  <c r="I18" i="20"/>
  <c r="G18" i="20" s="1" a="1"/>
  <c r="G18" i="20" s="1"/>
  <c r="I22" i="20"/>
  <c r="G22" i="20" s="1" a="1"/>
  <c r="G22" i="20" s="1"/>
  <c r="I26" i="20"/>
  <c r="G26" i="20" s="1" a="1"/>
  <c r="G26" i="20" s="1"/>
  <c r="I30" i="20"/>
  <c r="G30" i="20" s="1" a="1"/>
  <c r="G30" i="20" s="1"/>
  <c r="I34" i="20"/>
  <c r="G34" i="20" s="1" a="1"/>
  <c r="G34" i="20" s="1"/>
  <c r="I38" i="20"/>
  <c r="G38" i="20" s="1" a="1"/>
  <c r="G38" i="20" s="1"/>
  <c r="I42" i="20"/>
  <c r="G42" i="20" s="1" a="1"/>
  <c r="G42" i="20" s="1"/>
  <c r="I46" i="20"/>
  <c r="G46" i="20" s="1" a="1"/>
  <c r="G46" i="20" s="1"/>
  <c r="I56" i="20"/>
  <c r="G56" i="20" s="1" a="1"/>
  <c r="G56" i="20" s="1"/>
  <c r="I58" i="20"/>
  <c r="G58" i="20" s="1" a="1"/>
  <c r="G58" i="20" s="1"/>
  <c r="I75" i="20"/>
  <c r="G75" i="20" s="1" a="1"/>
  <c r="G75" i="20" s="1"/>
  <c r="I85" i="20"/>
  <c r="G85" i="20" s="1" a="1"/>
  <c r="G85" i="20" s="1"/>
  <c r="J86" i="20"/>
  <c r="J100" i="20"/>
  <c r="K100" i="20" s="1"/>
  <c r="G57" i="20" a="1"/>
  <c r="G57" i="20" s="1"/>
  <c r="J58" i="20"/>
  <c r="G84" i="20" a="1"/>
  <c r="G84" i="20" s="1"/>
  <c r="G92" i="20" a="1"/>
  <c r="G92" i="20" s="1"/>
  <c r="G104" i="20" a="1"/>
  <c r="G104" i="20" s="1"/>
  <c r="I52" i="20"/>
  <c r="G52" i="20" s="1" a="1"/>
  <c r="G52" i="20" s="1"/>
  <c r="I54" i="20"/>
  <c r="G54" i="20" s="1" a="1"/>
  <c r="G54" i="20" s="1"/>
  <c r="G59" i="20" a="1"/>
  <c r="G59" i="20" s="1"/>
  <c r="I74" i="20"/>
  <c r="G74" i="20" s="1" a="1"/>
  <c r="G74" i="20" s="1"/>
  <c r="J76" i="20"/>
  <c r="G76" i="20" s="1" a="1"/>
  <c r="G76" i="20" s="1"/>
  <c r="J77" i="20"/>
  <c r="G77" i="20" s="1" a="1"/>
  <c r="G77" i="20" s="1"/>
  <c r="I83" i="20"/>
  <c r="G83" i="20" s="1" a="1"/>
  <c r="G83" i="20" s="1"/>
  <c r="G98" i="20" a="1"/>
  <c r="G98" i="20" s="1"/>
  <c r="D108" i="20"/>
  <c r="J108" i="20"/>
  <c r="G108" i="20" s="1" a="1"/>
  <c r="G108" i="20" s="1"/>
  <c r="G109" i="20" a="1"/>
  <c r="G109" i="20" s="1"/>
  <c r="D112" i="20"/>
  <c r="J112" i="20"/>
  <c r="G112" i="20" s="1" a="1"/>
  <c r="G112" i="20" s="1"/>
  <c r="G113" i="20" a="1"/>
  <c r="G113" i="20" s="1"/>
  <c r="J125" i="20"/>
  <c r="G53" i="20" a="1"/>
  <c r="G53" i="20" s="1"/>
  <c r="G73" i="20" a="1"/>
  <c r="G73" i="20" s="1"/>
  <c r="J75" i="20"/>
  <c r="G91" i="20" a="1"/>
  <c r="G91" i="20" s="1"/>
  <c r="G97" i="20" a="1"/>
  <c r="G97" i="20" s="1"/>
  <c r="I128" i="20"/>
  <c r="G128" i="20" s="1" a="1"/>
  <c r="G128" i="20" s="1"/>
  <c r="I186" i="20"/>
  <c r="G186" i="20" s="1" a="1"/>
  <c r="G186" i="20" s="1"/>
  <c r="C186" i="20"/>
  <c r="I125" i="20"/>
  <c r="G125" i="20" s="1" a="1"/>
  <c r="G125" i="20" s="1"/>
  <c r="I136" i="20"/>
  <c r="G153" i="20" a="1"/>
  <c r="G153" i="20" s="1"/>
  <c r="G179" i="20" a="1"/>
  <c r="G179" i="20" s="1"/>
  <c r="I131" i="20"/>
  <c r="G131" i="20" s="1" a="1"/>
  <c r="G131" i="20" s="1"/>
  <c r="J136" i="20"/>
  <c r="G143" i="20" a="1"/>
  <c r="G143" i="20" s="1"/>
  <c r="I146" i="20"/>
  <c r="G146" i="20" s="1" a="1"/>
  <c r="G146" i="20" s="1"/>
  <c r="G157" i="20" a="1"/>
  <c r="G157" i="20" s="1"/>
  <c r="G161" i="20" a="1"/>
  <c r="G161" i="20" s="1"/>
  <c r="G183" i="20" a="1"/>
  <c r="G183" i="20" s="1"/>
  <c r="J202" i="20"/>
  <c r="D202" i="20"/>
  <c r="J117" i="20"/>
  <c r="G117" i="20" s="1" a="1"/>
  <c r="G117" i="20" s="1"/>
  <c r="I120" i="20"/>
  <c r="G120" i="20" s="1" a="1"/>
  <c r="G120" i="20" s="1"/>
  <c r="G187" i="20" a="1"/>
  <c r="G187" i="20" s="1"/>
  <c r="J190" i="20"/>
  <c r="G190" i="20" s="1" a="1"/>
  <c r="G190" i="20" s="1"/>
  <c r="J196" i="20"/>
  <c r="G202" i="20" a="1"/>
  <c r="G202" i="20" s="1"/>
  <c r="I122" i="20"/>
  <c r="G122" i="20" s="1" a="1"/>
  <c r="G122" i="20" s="1"/>
  <c r="G147" i="20" a="1"/>
  <c r="G147" i="20" s="1"/>
  <c r="I150" i="20"/>
  <c r="G150" i="20" s="1" a="1"/>
  <c r="G150" i="20" s="1"/>
  <c r="I162" i="20"/>
  <c r="G162" i="20" s="1" a="1"/>
  <c r="G162" i="20" s="1"/>
  <c r="C162" i="20"/>
  <c r="G173" i="20" a="1"/>
  <c r="G173" i="20" s="1"/>
  <c r="I166" i="20"/>
  <c r="G166" i="20" s="1" a="1"/>
  <c r="G166" i="20" s="1"/>
  <c r="C166" i="20"/>
  <c r="J205" i="20"/>
  <c r="I205" i="20"/>
  <c r="I170" i="20"/>
  <c r="G170" i="20" s="1" a="1"/>
  <c r="G170" i="20" s="1"/>
  <c r="C170" i="20"/>
  <c r="I116" i="20"/>
  <c r="G116" i="20" s="1" a="1"/>
  <c r="G116" i="20" s="1"/>
  <c r="I138" i="20"/>
  <c r="G138" i="20" s="1" a="1"/>
  <c r="G138" i="20" s="1"/>
  <c r="G155" i="20" a="1"/>
  <c r="G155" i="20" s="1"/>
  <c r="I174" i="20"/>
  <c r="G174" i="20" s="1" a="1"/>
  <c r="G174" i="20" s="1"/>
  <c r="C174" i="20"/>
  <c r="G185" i="20" a="1"/>
  <c r="G185" i="20" s="1"/>
  <c r="J201" i="20"/>
  <c r="I201" i="20"/>
  <c r="I126" i="20"/>
  <c r="G126" i="20" s="1" a="1"/>
  <c r="G126" i="20" s="1"/>
  <c r="I132" i="20"/>
  <c r="G132" i="20" s="1" a="1"/>
  <c r="G132" i="20" s="1"/>
  <c r="J133" i="20"/>
  <c r="G133" i="20" s="1" a="1"/>
  <c r="G133" i="20" s="1"/>
  <c r="G145" i="20" a="1"/>
  <c r="G145" i="20" s="1"/>
  <c r="G163" i="20" a="1"/>
  <c r="G163" i="20" s="1"/>
  <c r="I178" i="20"/>
  <c r="G178" i="20" s="1" a="1"/>
  <c r="G178" i="20" s="1"/>
  <c r="C178" i="20"/>
  <c r="G204" i="20" a="1"/>
  <c r="G204" i="20" s="1"/>
  <c r="I130" i="20"/>
  <c r="G130" i="20" s="1" a="1"/>
  <c r="G130" i="20" s="1"/>
  <c r="I182" i="20"/>
  <c r="G182" i="20" s="1" a="1"/>
  <c r="G182" i="20" s="1"/>
  <c r="C182" i="20"/>
  <c r="I196" i="20"/>
  <c r="G196" i="20" s="1" a="1"/>
  <c r="G196" i="20" s="1"/>
  <c r="I191" i="20"/>
  <c r="G191" i="20" s="1" a="1"/>
  <c r="G191" i="20" s="1"/>
  <c r="G17" i="19" a="1"/>
  <c r="G17" i="19" s="1"/>
  <c r="I32" i="19"/>
  <c r="G32" i="19" s="1" a="1"/>
  <c r="G32" i="19" s="1"/>
  <c r="C32" i="19"/>
  <c r="J38" i="19"/>
  <c r="I38" i="19"/>
  <c r="G38" i="19" s="1" a="1"/>
  <c r="G38" i="19" s="1"/>
  <c r="J60" i="19"/>
  <c r="I60" i="19"/>
  <c r="I69" i="19"/>
  <c r="G69" i="19" s="1" a="1"/>
  <c r="G69" i="19" s="1"/>
  <c r="C69" i="19"/>
  <c r="G97" i="19" a="1"/>
  <c r="G97" i="19" s="1"/>
  <c r="I36" i="19"/>
  <c r="C36" i="19"/>
  <c r="I4" i="19"/>
  <c r="G4" i="19" s="1" a="1"/>
  <c r="G4" i="19" s="1"/>
  <c r="C4" i="19"/>
  <c r="J6" i="19"/>
  <c r="I6" i="19"/>
  <c r="I44" i="19"/>
  <c r="G44" i="19" s="1" a="1"/>
  <c r="G44" i="19" s="1"/>
  <c r="C44" i="19"/>
  <c r="J50" i="19"/>
  <c r="I50" i="19"/>
  <c r="G85" i="19" a="1"/>
  <c r="G85" i="19" s="1"/>
  <c r="J42" i="19"/>
  <c r="I42" i="19"/>
  <c r="I40" i="19"/>
  <c r="G40" i="19" s="1" a="1"/>
  <c r="G40" i="19" s="1"/>
  <c r="C40" i="19"/>
  <c r="J46" i="19"/>
  <c r="I46" i="19"/>
  <c r="I48" i="19"/>
  <c r="G48" i="19" s="1" a="1"/>
  <c r="G48" i="19" s="1"/>
  <c r="C48" i="19"/>
  <c r="J54" i="19"/>
  <c r="I54" i="19"/>
  <c r="I68" i="19"/>
  <c r="C68" i="19"/>
  <c r="G73" i="19" a="1"/>
  <c r="G73" i="19" s="1"/>
  <c r="J14" i="19"/>
  <c r="I14" i="19"/>
  <c r="G41" i="19" a="1"/>
  <c r="G41" i="19" s="1"/>
  <c r="I56" i="19"/>
  <c r="G56" i="19" s="1" a="1"/>
  <c r="G56" i="19" s="1"/>
  <c r="C56" i="19"/>
  <c r="I8" i="19"/>
  <c r="G8" i="19" s="1" a="1"/>
  <c r="G8" i="19" s="1"/>
  <c r="C8" i="19"/>
  <c r="G5" i="19" a="1"/>
  <c r="G5" i="19" s="1"/>
  <c r="I12" i="19"/>
  <c r="G12" i="19" s="1" a="1"/>
  <c r="G12" i="19" s="1"/>
  <c r="C12" i="19"/>
  <c r="J18" i="19"/>
  <c r="I18" i="19"/>
  <c r="G18" i="19" s="1" a="1"/>
  <c r="G18" i="19" s="1"/>
  <c r="G45" i="19" a="1"/>
  <c r="G45" i="19" s="1"/>
  <c r="G77" i="19" a="1"/>
  <c r="G77" i="19" s="1"/>
  <c r="J10" i="19"/>
  <c r="I10" i="19"/>
  <c r="G37" i="19" a="1"/>
  <c r="G37" i="19" s="1"/>
  <c r="I52" i="19"/>
  <c r="G52" i="19" s="1" a="1"/>
  <c r="G52" i="19" s="1"/>
  <c r="C52" i="19"/>
  <c r="I16" i="19"/>
  <c r="G16" i="19" s="1" a="1"/>
  <c r="G16" i="19" s="1"/>
  <c r="C16" i="19"/>
  <c r="J22" i="19"/>
  <c r="I22" i="19"/>
  <c r="G49" i="19" a="1"/>
  <c r="G49" i="19" s="1"/>
  <c r="J61" i="19"/>
  <c r="I61" i="19"/>
  <c r="I20" i="19"/>
  <c r="G20" i="19" s="1" a="1"/>
  <c r="G20" i="19" s="1"/>
  <c r="C20" i="19"/>
  <c r="J26" i="19"/>
  <c r="I26" i="19"/>
  <c r="G26" i="19" s="1" a="1"/>
  <c r="G26" i="19" s="1"/>
  <c r="I24" i="19"/>
  <c r="G24" i="19" s="1" a="1"/>
  <c r="G24" i="19" s="1"/>
  <c r="C24" i="19"/>
  <c r="J30" i="19"/>
  <c r="I30" i="19"/>
  <c r="G13" i="19" a="1"/>
  <c r="G13" i="19" s="1"/>
  <c r="I28" i="19"/>
  <c r="G28" i="19" s="1" a="1"/>
  <c r="G28" i="19" s="1"/>
  <c r="C28" i="19"/>
  <c r="J34" i="19"/>
  <c r="K34" i="19" s="1"/>
  <c r="I34" i="19"/>
  <c r="G34" i="19" s="1" a="1"/>
  <c r="G34" i="19" s="1"/>
  <c r="G81" i="19" a="1"/>
  <c r="G81" i="19" s="1"/>
  <c r="I78" i="19"/>
  <c r="G78" i="19" s="1" a="1"/>
  <c r="G78" i="19" s="1"/>
  <c r="I82" i="19"/>
  <c r="G82" i="19" s="1" a="1"/>
  <c r="G82" i="19" s="1"/>
  <c r="I86" i="19"/>
  <c r="I90" i="19"/>
  <c r="G90" i="19" s="1" a="1"/>
  <c r="G90" i="19" s="1"/>
  <c r="I94" i="19"/>
  <c r="G94" i="19" s="1" a="1"/>
  <c r="G94" i="19" s="1"/>
  <c r="I98" i="19"/>
  <c r="G98" i="19" s="1" a="1"/>
  <c r="G98" i="19" s="1"/>
  <c r="I102" i="19"/>
  <c r="G102" i="19" s="1" a="1"/>
  <c r="G102" i="19" s="1"/>
  <c r="I106" i="19"/>
  <c r="G106" i="19" s="1" a="1"/>
  <c r="G106" i="19" s="1"/>
  <c r="I110" i="19"/>
  <c r="G110" i="19" s="1" a="1"/>
  <c r="G110" i="19" s="1"/>
  <c r="J117" i="19"/>
  <c r="G117" i="19" s="1" a="1"/>
  <c r="G117" i="19" s="1"/>
  <c r="G161" i="19" a="1"/>
  <c r="G161" i="19" s="1"/>
  <c r="I63" i="19"/>
  <c r="G63" i="19" s="1" a="1"/>
  <c r="G63" i="19" s="1"/>
  <c r="I116" i="19"/>
  <c r="J64" i="19"/>
  <c r="J116" i="19"/>
  <c r="I67" i="19"/>
  <c r="G67" i="19" s="1" a="1"/>
  <c r="G67" i="19" s="1"/>
  <c r="I64" i="19"/>
  <c r="I65" i="19"/>
  <c r="G65" i="19" s="1" a="1"/>
  <c r="G65" i="19" s="1"/>
  <c r="J68" i="19"/>
  <c r="I3" i="19"/>
  <c r="G3" i="19" s="1" a="1"/>
  <c r="G3" i="19" s="1"/>
  <c r="K3" i="19" s="1" a="1"/>
  <c r="K3" i="19" s="1"/>
  <c r="I7" i="19"/>
  <c r="I11" i="19"/>
  <c r="G11" i="19" s="1" a="1"/>
  <c r="G11" i="19" s="1"/>
  <c r="I15" i="19"/>
  <c r="G15" i="19" s="1" a="1"/>
  <c r="G15" i="19" s="1"/>
  <c r="I19" i="19"/>
  <c r="G19" i="19" s="1" a="1"/>
  <c r="G19" i="19" s="1"/>
  <c r="I23" i="19"/>
  <c r="G23" i="19" s="1" a="1"/>
  <c r="G23" i="19" s="1"/>
  <c r="I27" i="19"/>
  <c r="G27" i="19" s="1" a="1"/>
  <c r="G27" i="19" s="1"/>
  <c r="I31" i="19"/>
  <c r="G31" i="19" s="1" a="1"/>
  <c r="G31" i="19" s="1"/>
  <c r="I35" i="19"/>
  <c r="G35" i="19" s="1" a="1"/>
  <c r="G35" i="19" s="1"/>
  <c r="I39" i="19"/>
  <c r="G39" i="19" s="1" a="1"/>
  <c r="G39" i="19" s="1"/>
  <c r="I43" i="19"/>
  <c r="G43" i="19" s="1" a="1"/>
  <c r="G43" i="19" s="1"/>
  <c r="I47" i="19"/>
  <c r="G47" i="19" s="1" a="1"/>
  <c r="G47" i="19" s="1"/>
  <c r="I51" i="19"/>
  <c r="G51" i="19" s="1" a="1"/>
  <c r="G51" i="19" s="1"/>
  <c r="I55" i="19"/>
  <c r="G55" i="19" s="1" a="1"/>
  <c r="G55" i="19" s="1"/>
  <c r="I71" i="19"/>
  <c r="G71" i="19" s="1" a="1"/>
  <c r="G71" i="19" s="1"/>
  <c r="I114" i="19"/>
  <c r="J114" i="19"/>
  <c r="J115" i="19"/>
  <c r="G115" i="19" s="1" a="1"/>
  <c r="G115" i="19" s="1"/>
  <c r="J120" i="19"/>
  <c r="G120" i="19" s="1" a="1"/>
  <c r="G120" i="19" s="1"/>
  <c r="G178" i="19" a="1"/>
  <c r="G178" i="19" s="1"/>
  <c r="J72" i="19"/>
  <c r="I66" i="19"/>
  <c r="G66" i="19" s="1" a="1"/>
  <c r="G66" i="19" s="1"/>
  <c r="I75" i="19"/>
  <c r="G75" i="19" s="1" a="1"/>
  <c r="G75" i="19" s="1"/>
  <c r="I79" i="19"/>
  <c r="G79" i="19" s="1" a="1"/>
  <c r="G79" i="19" s="1"/>
  <c r="I83" i="19"/>
  <c r="G83" i="19" s="1" a="1"/>
  <c r="G83" i="19" s="1"/>
  <c r="I87" i="19"/>
  <c r="I91" i="19"/>
  <c r="G91" i="19" s="1" a="1"/>
  <c r="G91" i="19" s="1"/>
  <c r="I95" i="19"/>
  <c r="I99" i="19"/>
  <c r="G99" i="19" s="1" a="1"/>
  <c r="G99" i="19" s="1"/>
  <c r="I103" i="19"/>
  <c r="G103" i="19" s="1" a="1"/>
  <c r="G103" i="19" s="1"/>
  <c r="I107" i="19"/>
  <c r="G107" i="19" s="1" a="1"/>
  <c r="G107" i="19" s="1"/>
  <c r="I111" i="19"/>
  <c r="G111" i="19" s="1" a="1"/>
  <c r="G111" i="19" s="1"/>
  <c r="G123" i="19" a="1"/>
  <c r="G123" i="19" s="1"/>
  <c r="J127" i="19"/>
  <c r="I127" i="19"/>
  <c r="G127" i="19" s="1" a="1"/>
  <c r="G127" i="19" s="1"/>
  <c r="J131" i="19"/>
  <c r="I131" i="19"/>
  <c r="G72" i="19" a="1"/>
  <c r="G72" i="19" s="1"/>
  <c r="J58" i="19"/>
  <c r="G58" i="19" s="1" a="1"/>
  <c r="G58" i="19" s="1"/>
  <c r="I59" i="19"/>
  <c r="G59" i="19" s="1" a="1"/>
  <c r="G59" i="19" s="1"/>
  <c r="I70" i="19"/>
  <c r="G70" i="19" s="1" a="1"/>
  <c r="G70" i="19" s="1"/>
  <c r="J118" i="19"/>
  <c r="G118" i="19" s="1" a="1"/>
  <c r="G118" i="19" s="1"/>
  <c r="J119" i="19"/>
  <c r="G119" i="19" s="1" a="1"/>
  <c r="G119" i="19" s="1"/>
  <c r="G151" i="19" a="1"/>
  <c r="G151" i="19" s="1"/>
  <c r="I130" i="19"/>
  <c r="G130" i="19" s="1" a="1"/>
  <c r="G130" i="19" s="1"/>
  <c r="J138" i="19"/>
  <c r="G138" i="19" s="1" a="1"/>
  <c r="G138" i="19" s="1"/>
  <c r="J145" i="19"/>
  <c r="G145" i="19" s="1" a="1"/>
  <c r="G145" i="19" s="1"/>
  <c r="J150" i="19"/>
  <c r="G150" i="19" s="1" a="1"/>
  <c r="G150" i="19" s="1"/>
  <c r="J157" i="19"/>
  <c r="G157" i="19" s="1" a="1"/>
  <c r="G157" i="19" s="1"/>
  <c r="J162" i="19"/>
  <c r="G162" i="19" s="1" a="1"/>
  <c r="G162" i="19" s="1"/>
  <c r="J169" i="19"/>
  <c r="G169" i="19" s="1" a="1"/>
  <c r="G169" i="19" s="1"/>
  <c r="J174" i="19"/>
  <c r="G174" i="19" s="1" a="1"/>
  <c r="G174" i="19" s="1"/>
  <c r="G175" i="19" a="1"/>
  <c r="G175" i="19" s="1"/>
  <c r="I136" i="19"/>
  <c r="G136" i="19" s="1" a="1"/>
  <c r="G136" i="19" s="1"/>
  <c r="I142" i="19"/>
  <c r="I148" i="19"/>
  <c r="G148" i="19" s="1" a="1"/>
  <c r="G148" i="19" s="1"/>
  <c r="I154" i="19"/>
  <c r="I166" i="19"/>
  <c r="J182" i="19"/>
  <c r="G182" i="19" s="1" a="1"/>
  <c r="G182" i="19" s="1"/>
  <c r="I186" i="19"/>
  <c r="G186" i="19" s="1" a="1"/>
  <c r="G186" i="19" s="1"/>
  <c r="I126" i="19"/>
  <c r="G126" i="19" s="1" a="1"/>
  <c r="G126" i="19" s="1"/>
  <c r="J129" i="19"/>
  <c r="G129" i="19" s="1" a="1"/>
  <c r="G129" i="19" s="1"/>
  <c r="J137" i="19"/>
  <c r="G137" i="19" s="1" a="1"/>
  <c r="G137" i="19" s="1"/>
  <c r="J142" i="19"/>
  <c r="J149" i="19"/>
  <c r="G149" i="19" s="1" a="1"/>
  <c r="G149" i="19" s="1"/>
  <c r="J154" i="19"/>
  <c r="J161" i="19"/>
  <c r="J166" i="19"/>
  <c r="J173" i="19"/>
  <c r="G173" i="19" s="1" a="1"/>
  <c r="G173" i="19" s="1"/>
  <c r="J186" i="19"/>
  <c r="I122" i="19"/>
  <c r="I134" i="19"/>
  <c r="G177" i="19" a="1"/>
  <c r="G177" i="19" s="1"/>
  <c r="I201" i="19"/>
  <c r="G201" i="19" s="1" a="1"/>
  <c r="G201" i="19" s="1"/>
  <c r="J122" i="19"/>
  <c r="J134" i="19"/>
  <c r="I140" i="19"/>
  <c r="G140" i="19" s="1" a="1"/>
  <c r="G140" i="19" s="1"/>
  <c r="I146" i="19"/>
  <c r="I152" i="19"/>
  <c r="G152" i="19" s="1" a="1"/>
  <c r="G152" i="19" s="1"/>
  <c r="I158" i="19"/>
  <c r="I170" i="19"/>
  <c r="J121" i="19"/>
  <c r="G121" i="19" s="1" a="1"/>
  <c r="G121" i="19" s="1"/>
  <c r="J141" i="19"/>
  <c r="G141" i="19" s="1" a="1"/>
  <c r="G141" i="19" s="1"/>
  <c r="J146" i="19"/>
  <c r="K146" i="19" s="1"/>
  <c r="J153" i="19"/>
  <c r="G153" i="19" s="1" a="1"/>
  <c r="G153" i="19" s="1"/>
  <c r="J158" i="19"/>
  <c r="J165" i="19"/>
  <c r="G165" i="19" s="1" a="1"/>
  <c r="G165" i="19" s="1"/>
  <c r="J170" i="19"/>
  <c r="K170" i="19" s="1"/>
  <c r="J181" i="19"/>
  <c r="G181" i="19" s="1" a="1"/>
  <c r="G181" i="19" s="1"/>
  <c r="J189" i="19"/>
  <c r="G189" i="19" s="1" a="1"/>
  <c r="G189" i="19" s="1"/>
  <c r="I191" i="19"/>
  <c r="G191" i="19" s="1" a="1"/>
  <c r="G191" i="19" s="1"/>
  <c r="J195" i="19"/>
  <c r="G195" i="19" s="1" a="1"/>
  <c r="G195" i="19" s="1"/>
  <c r="I197" i="19"/>
  <c r="J205" i="19"/>
  <c r="G205" i="19" s="1" a="1"/>
  <c r="G205" i="19" s="1"/>
  <c r="G135" i="19" a="1"/>
  <c r="G135" i="19" s="1"/>
  <c r="G147" i="19" a="1"/>
  <c r="G147" i="19" s="1"/>
  <c r="G159" i="19" a="1"/>
  <c r="G159" i="19" s="1"/>
  <c r="G171" i="19" a="1"/>
  <c r="G171" i="19" s="1"/>
  <c r="J185" i="19"/>
  <c r="G185" i="19" s="1" a="1"/>
  <c r="G185" i="19" s="1"/>
  <c r="J133" i="19"/>
  <c r="G133" i="19" s="1" a="1"/>
  <c r="G133" i="19" s="1"/>
  <c r="I200" i="19"/>
  <c r="G200" i="19" s="1" a="1"/>
  <c r="G200" i="19" s="1"/>
  <c r="I204" i="19"/>
  <c r="G204" i="19" s="1" a="1"/>
  <c r="G204" i="19" s="1"/>
  <c r="I160" i="19"/>
  <c r="G160" i="19" s="1" a="1"/>
  <c r="G160" i="19" s="1"/>
  <c r="I164" i="19"/>
  <c r="G164" i="19" s="1" a="1"/>
  <c r="G164" i="19" s="1"/>
  <c r="I168" i="19"/>
  <c r="G168" i="19" s="1" a="1"/>
  <c r="G168" i="19" s="1"/>
  <c r="I172" i="19"/>
  <c r="G172" i="19" s="1" a="1"/>
  <c r="G172" i="19" s="1"/>
  <c r="I176" i="19"/>
  <c r="G176" i="19" s="1" a="1"/>
  <c r="G176" i="19" s="1"/>
  <c r="I180" i="19"/>
  <c r="G180" i="19" s="1" a="1"/>
  <c r="G180" i="19" s="1"/>
  <c r="I184" i="19"/>
  <c r="G184" i="19" s="1" a="1"/>
  <c r="G184" i="19" s="1"/>
  <c r="I188" i="19"/>
  <c r="G188" i="19" s="1" a="1"/>
  <c r="G188" i="19" s="1"/>
  <c r="G204" i="18" a="1"/>
  <c r="G204" i="18" s="1"/>
  <c r="I202" i="7"/>
  <c r="J202" i="7"/>
  <c r="I196" i="7"/>
  <c r="G196" i="7" s="1" a="1"/>
  <c r="G196" i="7" s="1"/>
  <c r="O196" i="7" s="1" a="1"/>
  <c r="O196" i="7" s="1"/>
  <c r="J196" i="7"/>
  <c r="I193" i="7"/>
  <c r="J193" i="7"/>
  <c r="I199" i="7"/>
  <c r="G199" i="7" s="1" a="1"/>
  <c r="G199" i="7" s="1"/>
  <c r="O199" i="7" s="1" a="1"/>
  <c r="O199" i="7" s="1"/>
  <c r="J199" i="7"/>
  <c r="I205" i="7"/>
  <c r="G205" i="7" s="1" a="1"/>
  <c r="G205" i="7" s="1"/>
  <c r="O205" i="7" s="1" a="1"/>
  <c r="O205" i="7" s="1"/>
  <c r="J205" i="7"/>
  <c r="I190" i="7"/>
  <c r="J190" i="7"/>
  <c r="J205" i="1"/>
  <c r="I203" i="1"/>
  <c r="I201" i="1"/>
  <c r="J202" i="1"/>
  <c r="J199" i="1"/>
  <c r="J200" i="1"/>
  <c r="J197" i="1"/>
  <c r="I20" i="18"/>
  <c r="G20" i="18" s="1" a="1"/>
  <c r="G20" i="18" s="1"/>
  <c r="I60" i="18"/>
  <c r="G60" i="18" s="1" a="1"/>
  <c r="G60" i="18" s="1"/>
  <c r="J84" i="18"/>
  <c r="I84" i="18"/>
  <c r="K84" i="18" s="1"/>
  <c r="G97" i="18" a="1"/>
  <c r="G97" i="18" s="1"/>
  <c r="C29" i="18"/>
  <c r="I29" i="18"/>
  <c r="G29" i="18" s="1" a="1"/>
  <c r="G29" i="18" s="1"/>
  <c r="C45" i="18"/>
  <c r="I45" i="18"/>
  <c r="G45" i="18" s="1" a="1"/>
  <c r="G45" i="18" s="1"/>
  <c r="J107" i="18"/>
  <c r="I107" i="18"/>
  <c r="I8" i="18"/>
  <c r="G8" i="18" s="1" a="1"/>
  <c r="G8" i="18" s="1"/>
  <c r="J80" i="18"/>
  <c r="I80" i="18"/>
  <c r="G80" i="18" s="1" a="1"/>
  <c r="G80" i="18" s="1"/>
  <c r="J120" i="18"/>
  <c r="I120" i="18"/>
  <c r="J129" i="18"/>
  <c r="I129" i="18"/>
  <c r="J138" i="18"/>
  <c r="I138" i="18"/>
  <c r="J147" i="18"/>
  <c r="K147" i="18" s="1"/>
  <c r="I147" i="18"/>
  <c r="J156" i="18"/>
  <c r="I156" i="18"/>
  <c r="J165" i="18"/>
  <c r="I165" i="18"/>
  <c r="G165" i="18" s="1" a="1"/>
  <c r="G165" i="18" s="1"/>
  <c r="J183" i="18"/>
  <c r="I183" i="18"/>
  <c r="I17" i="18"/>
  <c r="G17" i="18" s="1" a="1"/>
  <c r="G17" i="18" s="1"/>
  <c r="G26" i="18" a="1"/>
  <c r="G26" i="18" s="1"/>
  <c r="G42" i="18" a="1"/>
  <c r="G42" i="18" s="1"/>
  <c r="J55" i="18"/>
  <c r="I55" i="18"/>
  <c r="G56" i="18" a="1"/>
  <c r="G56" i="18" s="1"/>
  <c r="G67" i="18" a="1"/>
  <c r="G67" i="18" s="1"/>
  <c r="G68" i="18" a="1"/>
  <c r="G68" i="18" s="1"/>
  <c r="I25" i="18"/>
  <c r="G25" i="18" s="1" a="1"/>
  <c r="G25" i="18" s="1"/>
  <c r="C33" i="18"/>
  <c r="I33" i="18"/>
  <c r="C49" i="18"/>
  <c r="I49" i="18"/>
  <c r="G49" i="18" s="1" a="1"/>
  <c r="G49" i="18" s="1"/>
  <c r="G75" i="18" a="1"/>
  <c r="G75" i="18" s="1"/>
  <c r="J78" i="18"/>
  <c r="G78" i="18" s="1" a="1"/>
  <c r="G78" i="18" s="1"/>
  <c r="D78" i="18"/>
  <c r="I95" i="18"/>
  <c r="J95" i="18"/>
  <c r="J104" i="18"/>
  <c r="K104" i="18" s="1"/>
  <c r="I104" i="18"/>
  <c r="G76" i="18" a="1"/>
  <c r="G76" i="18" s="1"/>
  <c r="I5" i="18"/>
  <c r="G5" i="18" s="1" a="1"/>
  <c r="G5" i="18" s="1"/>
  <c r="G30" i="18" a="1"/>
  <c r="G30" i="18" s="1"/>
  <c r="G46" i="18" a="1"/>
  <c r="G46" i="18" s="1"/>
  <c r="I58" i="18"/>
  <c r="J58" i="18"/>
  <c r="G59" i="18" a="1"/>
  <c r="G59" i="18" s="1"/>
  <c r="J71" i="18"/>
  <c r="I71" i="18"/>
  <c r="J112" i="18"/>
  <c r="I112" i="18"/>
  <c r="J123" i="18"/>
  <c r="I123" i="18"/>
  <c r="J132" i="18"/>
  <c r="I132" i="18"/>
  <c r="J141" i="18"/>
  <c r="I141" i="18"/>
  <c r="G141" i="18" s="1" a="1"/>
  <c r="G141" i="18" s="1"/>
  <c r="J150" i="18"/>
  <c r="I150" i="18"/>
  <c r="J159" i="18"/>
  <c r="K159" i="18" s="1"/>
  <c r="I159" i="18"/>
  <c r="J168" i="18"/>
  <c r="I168" i="18"/>
  <c r="J177" i="18"/>
  <c r="I177" i="18"/>
  <c r="J52" i="18"/>
  <c r="I52" i="18"/>
  <c r="I4" i="18"/>
  <c r="G4" i="18" s="1" a="1"/>
  <c r="G4" i="18" s="1"/>
  <c r="C37" i="18"/>
  <c r="I37" i="18"/>
  <c r="G37" i="18" s="1" a="1"/>
  <c r="G37" i="18" s="1"/>
  <c r="G40" i="18" a="1"/>
  <c r="G40" i="18" s="1"/>
  <c r="G66" i="18" a="1"/>
  <c r="G66" i="18" s="1"/>
  <c r="I13" i="18"/>
  <c r="G13" i="18" s="1" a="1"/>
  <c r="G13" i="18" s="1"/>
  <c r="I62" i="18"/>
  <c r="J62" i="18"/>
  <c r="J111" i="18"/>
  <c r="I111" i="18"/>
  <c r="I21" i="18"/>
  <c r="G21" i="18" s="1" a="1"/>
  <c r="G21" i="18" s="1"/>
  <c r="G28" i="18" a="1"/>
  <c r="G28" i="18" s="1"/>
  <c r="C41" i="18"/>
  <c r="I41" i="18"/>
  <c r="G44" i="18" a="1"/>
  <c r="G44" i="18" s="1"/>
  <c r="G81" i="18" a="1"/>
  <c r="G81" i="18" s="1"/>
  <c r="J85" i="18"/>
  <c r="G85" i="18" s="1" a="1"/>
  <c r="G85" i="18" s="1"/>
  <c r="I87" i="18"/>
  <c r="C87" i="18"/>
  <c r="J108" i="18"/>
  <c r="I108" i="18"/>
  <c r="G117" i="18" a="1"/>
  <c r="G117" i="18" s="1"/>
  <c r="J126" i="18"/>
  <c r="I126" i="18"/>
  <c r="G126" i="18" s="1" a="1"/>
  <c r="G126" i="18" s="1"/>
  <c r="J135" i="18"/>
  <c r="I135" i="18"/>
  <c r="G135" i="18" s="1" a="1"/>
  <c r="G135" i="18" s="1"/>
  <c r="J144" i="18"/>
  <c r="I144" i="18"/>
  <c r="J153" i="18"/>
  <c r="I153" i="18"/>
  <c r="G153" i="18" s="1" a="1"/>
  <c r="G153" i="18" s="1"/>
  <c r="J162" i="18"/>
  <c r="I162" i="18"/>
  <c r="J171" i="18"/>
  <c r="I171" i="18"/>
  <c r="D66" i="18"/>
  <c r="I74" i="18"/>
  <c r="G74" i="18" s="1" a="1"/>
  <c r="G74" i="18" s="1"/>
  <c r="J82" i="18"/>
  <c r="G82" i="18" s="1" a="1"/>
  <c r="G82" i="18" s="1"/>
  <c r="G103" i="18" a="1"/>
  <c r="G103" i="18" s="1"/>
  <c r="I122" i="18"/>
  <c r="G122" i="18" s="1" a="1"/>
  <c r="G122" i="18" s="1"/>
  <c r="I128" i="18"/>
  <c r="G128" i="18" s="1" a="1"/>
  <c r="G128" i="18" s="1"/>
  <c r="I134" i="18"/>
  <c r="G134" i="18" s="1" a="1"/>
  <c r="G134" i="18" s="1"/>
  <c r="I140" i="18"/>
  <c r="G140" i="18" s="1" a="1"/>
  <c r="G140" i="18" s="1"/>
  <c r="I146" i="18"/>
  <c r="G146" i="18" s="1" a="1"/>
  <c r="G146" i="18" s="1"/>
  <c r="I152" i="18"/>
  <c r="G152" i="18" s="1" a="1"/>
  <c r="G152" i="18" s="1"/>
  <c r="I158" i="18"/>
  <c r="G158" i="18" s="1" a="1"/>
  <c r="G158" i="18" s="1"/>
  <c r="I164" i="18"/>
  <c r="G164" i="18" s="1" a="1"/>
  <c r="G164" i="18" s="1"/>
  <c r="I170" i="18"/>
  <c r="G170" i="18" s="1" a="1"/>
  <c r="G170" i="18" s="1"/>
  <c r="I176" i="18"/>
  <c r="G176" i="18" s="1" a="1"/>
  <c r="G176" i="18" s="1"/>
  <c r="I182" i="18"/>
  <c r="G182" i="18" s="1" a="1"/>
  <c r="G182" i="18" s="1"/>
  <c r="I188" i="18"/>
  <c r="G188" i="18" s="1" a="1"/>
  <c r="G188" i="18" s="1"/>
  <c r="J64" i="18"/>
  <c r="G64" i="18" s="1" a="1"/>
  <c r="G64" i="18" s="1"/>
  <c r="J102" i="18"/>
  <c r="J76" i="18"/>
  <c r="I51" i="18"/>
  <c r="G51" i="18" s="1" a="1"/>
  <c r="G51" i="18" s="1"/>
  <c r="I65" i="18"/>
  <c r="G65" i="18" s="1" a="1"/>
  <c r="G65" i="18" s="1"/>
  <c r="I83" i="18"/>
  <c r="G83" i="18" s="1" a="1"/>
  <c r="G83" i="18" s="1"/>
  <c r="I86" i="18"/>
  <c r="I106" i="18"/>
  <c r="G106" i="18" s="1" a="1"/>
  <c r="G106" i="18" s="1"/>
  <c r="I174" i="18"/>
  <c r="G174" i="18" s="1" a="1"/>
  <c r="G174" i="18" s="1"/>
  <c r="I180" i="18"/>
  <c r="G180" i="18" s="1" a="1"/>
  <c r="G180" i="18" s="1"/>
  <c r="I186" i="18"/>
  <c r="G186" i="18" s="1" a="1"/>
  <c r="G186" i="18" s="1"/>
  <c r="I3" i="18"/>
  <c r="G3" i="18" s="1" a="1"/>
  <c r="G3" i="18" s="1"/>
  <c r="K3" i="18" s="1" a="1"/>
  <c r="K3" i="18" s="1"/>
  <c r="I7" i="18"/>
  <c r="I11" i="18"/>
  <c r="G11" i="18" s="1" a="1"/>
  <c r="G11" i="18" s="1"/>
  <c r="I15" i="18"/>
  <c r="G15" i="18" s="1" a="1"/>
  <c r="G15" i="18" s="1"/>
  <c r="I19" i="18"/>
  <c r="G19" i="18" s="1" a="1"/>
  <c r="G19" i="18" s="1"/>
  <c r="I23" i="18"/>
  <c r="G23" i="18" s="1" a="1"/>
  <c r="G23" i="18" s="1"/>
  <c r="I27" i="18"/>
  <c r="G27" i="18" s="1" a="1"/>
  <c r="G27" i="18" s="1"/>
  <c r="I31" i="18"/>
  <c r="G31" i="18" s="1" a="1"/>
  <c r="G31" i="18" s="1"/>
  <c r="I35" i="18"/>
  <c r="G35" i="18" s="1" a="1"/>
  <c r="G35" i="18" s="1"/>
  <c r="I39" i="18"/>
  <c r="G39" i="18" s="1" a="1"/>
  <c r="G39" i="18" s="1"/>
  <c r="I43" i="18"/>
  <c r="G43" i="18" s="1" a="1"/>
  <c r="G43" i="18" s="1"/>
  <c r="I47" i="18"/>
  <c r="G47" i="18" s="1" a="1"/>
  <c r="G47" i="18" s="1"/>
  <c r="I57" i="18"/>
  <c r="G57" i="18" s="1" a="1"/>
  <c r="G57" i="18" s="1"/>
  <c r="J74" i="18"/>
  <c r="I88" i="18"/>
  <c r="J115" i="18"/>
  <c r="G115" i="18" s="1" a="1"/>
  <c r="G115" i="18" s="1"/>
  <c r="I54" i="18"/>
  <c r="G54" i="18" s="1" a="1"/>
  <c r="G54" i="18" s="1"/>
  <c r="I119" i="18"/>
  <c r="G119" i="18" s="1" a="1"/>
  <c r="G119" i="18" s="1"/>
  <c r="I125" i="18"/>
  <c r="G125" i="18" s="1" a="1"/>
  <c r="G125" i="18" s="1"/>
  <c r="I131" i="18"/>
  <c r="G131" i="18" s="1" a="1"/>
  <c r="G131" i="18" s="1"/>
  <c r="I137" i="18"/>
  <c r="G137" i="18" s="1" a="1"/>
  <c r="G137" i="18" s="1"/>
  <c r="I143" i="18"/>
  <c r="G143" i="18" s="1" a="1"/>
  <c r="G143" i="18" s="1"/>
  <c r="I149" i="18"/>
  <c r="G149" i="18" s="1" a="1"/>
  <c r="G149" i="18" s="1"/>
  <c r="I155" i="18"/>
  <c r="G155" i="18" s="1" a="1"/>
  <c r="G155" i="18" s="1"/>
  <c r="I161" i="18"/>
  <c r="G161" i="18" s="1" a="1"/>
  <c r="G161" i="18" s="1"/>
  <c r="I167" i="18"/>
  <c r="G167" i="18" s="1" a="1"/>
  <c r="G167" i="18" s="1"/>
  <c r="I173" i="18"/>
  <c r="G173" i="18" s="1" a="1"/>
  <c r="G173" i="18" s="1"/>
  <c r="I179" i="18"/>
  <c r="G179" i="18" s="1" a="1"/>
  <c r="G179" i="18" s="1"/>
  <c r="I185" i="18"/>
  <c r="I191" i="18"/>
  <c r="G191" i="18" s="1" a="1"/>
  <c r="G191" i="18" s="1"/>
  <c r="I70" i="18"/>
  <c r="G70" i="18" s="1" a="1"/>
  <c r="G70" i="18" s="1"/>
  <c r="J92" i="18"/>
  <c r="I94" i="18"/>
  <c r="G94" i="18" s="1" a="1"/>
  <c r="G94" i="18" s="1"/>
  <c r="J93" i="18"/>
  <c r="G93" i="18" s="1" a="1"/>
  <c r="G93" i="18" s="1"/>
  <c r="I98" i="18"/>
  <c r="G98" i="18" s="1" a="1"/>
  <c r="G98" i="18" s="1"/>
  <c r="J113" i="18"/>
  <c r="G113" i="18" s="1" a="1"/>
  <c r="G113" i="18" s="1"/>
  <c r="G79" i="18" a="1"/>
  <c r="G79" i="18" s="1"/>
  <c r="G91" i="18" a="1"/>
  <c r="G91" i="18" s="1"/>
  <c r="G102" i="18" a="1"/>
  <c r="G102" i="18" s="1"/>
  <c r="I189" i="18"/>
  <c r="G189" i="18" s="1" a="1"/>
  <c r="G189" i="18" s="1"/>
  <c r="I90" i="18"/>
  <c r="J103" i="18"/>
  <c r="J196" i="18"/>
  <c r="K196" i="18" s="1"/>
  <c r="J196" i="1"/>
  <c r="J195" i="1"/>
  <c r="J194" i="1"/>
  <c r="J193" i="1"/>
  <c r="J192" i="1"/>
  <c r="J191" i="1"/>
  <c r="G30" i="17" a="1"/>
  <c r="G30" i="17" s="1"/>
  <c r="G26" i="17" a="1"/>
  <c r="G26" i="17" s="1"/>
  <c r="G50" i="17" a="1"/>
  <c r="G50" i="17" s="1"/>
  <c r="G22" i="17" a="1"/>
  <c r="G22" i="17" s="1"/>
  <c r="G39" i="17" a="1"/>
  <c r="G39" i="17" s="1"/>
  <c r="G35" i="17" a="1"/>
  <c r="G35" i="17" s="1"/>
  <c r="G3" i="17" a="1"/>
  <c r="G3" i="17" s="1"/>
  <c r="K3" i="17" s="1" a="1"/>
  <c r="K3" i="17" s="1"/>
  <c r="G14" i="17" a="1"/>
  <c r="G14" i="17" s="1"/>
  <c r="G31" i="17" a="1"/>
  <c r="G31" i="17" s="1"/>
  <c r="G60" i="17" a="1"/>
  <c r="G60" i="17" s="1"/>
  <c r="G10" i="17" a="1"/>
  <c r="G10" i="17" s="1"/>
  <c r="G23" i="17" a="1"/>
  <c r="G23" i="17" s="1"/>
  <c r="I46" i="17"/>
  <c r="G46" i="17" s="1" a="1"/>
  <c r="G46" i="17" s="1"/>
  <c r="I58" i="17"/>
  <c r="G58" i="17" s="1" a="1"/>
  <c r="G58" i="17" s="1"/>
  <c r="G90" i="17" a="1"/>
  <c r="G90" i="17" s="1"/>
  <c r="I95" i="17"/>
  <c r="G95" i="17" s="1" a="1"/>
  <c r="G95" i="17" s="1"/>
  <c r="G102" i="17" a="1"/>
  <c r="G102" i="17" s="1"/>
  <c r="J144" i="17"/>
  <c r="G144" i="17" s="1" a="1"/>
  <c r="G144" i="17" s="1"/>
  <c r="D144" i="17"/>
  <c r="G44" i="17" a="1"/>
  <c r="G44" i="17" s="1"/>
  <c r="G47" i="17" a="1"/>
  <c r="G47" i="17" s="1"/>
  <c r="G56" i="17" a="1"/>
  <c r="G56" i="17" s="1"/>
  <c r="G59" i="17" a="1"/>
  <c r="G59" i="17" s="1"/>
  <c r="D82" i="17"/>
  <c r="J89" i="17"/>
  <c r="J101" i="17"/>
  <c r="G101" i="17" s="1" a="1"/>
  <c r="G101" i="17" s="1"/>
  <c r="J138" i="17"/>
  <c r="D138" i="17"/>
  <c r="G82" i="17" a="1"/>
  <c r="G82" i="17" s="1"/>
  <c r="I84" i="17"/>
  <c r="G84" i="17" s="1" a="1"/>
  <c r="G84" i="17" s="1"/>
  <c r="J105" i="17"/>
  <c r="I105" i="17"/>
  <c r="J45" i="17"/>
  <c r="G45" i="17" s="1" a="1"/>
  <c r="G45" i="17" s="1"/>
  <c r="J57" i="17"/>
  <c r="G57" i="17" s="1" a="1"/>
  <c r="G57" i="17" s="1"/>
  <c r="G79" i="17" a="1"/>
  <c r="G79" i="17" s="1"/>
  <c r="J81" i="17"/>
  <c r="G81" i="17" s="1" a="1"/>
  <c r="G81" i="17" s="1"/>
  <c r="G87" i="17" a="1"/>
  <c r="G87" i="17" s="1"/>
  <c r="G94" i="17" a="1"/>
  <c r="G94" i="17" s="1"/>
  <c r="G99" i="17" a="1"/>
  <c r="G99" i="17" s="1"/>
  <c r="I51" i="17"/>
  <c r="G51" i="17" s="1" a="1"/>
  <c r="G51" i="17" s="1"/>
  <c r="I63" i="17"/>
  <c r="G63" i="17" s="1" a="1"/>
  <c r="G63" i="17" s="1"/>
  <c r="I67" i="17"/>
  <c r="I71" i="17"/>
  <c r="I75" i="17"/>
  <c r="D78" i="17"/>
  <c r="D94" i="17"/>
  <c r="I96" i="17"/>
  <c r="G96" i="17" s="1" a="1"/>
  <c r="G96" i="17" s="1"/>
  <c r="I66" i="17"/>
  <c r="G66" i="17" s="1" a="1"/>
  <c r="G66" i="17" s="1"/>
  <c r="I70" i="17"/>
  <c r="G70" i="17" s="1" a="1"/>
  <c r="G70" i="17" s="1"/>
  <c r="I74" i="17"/>
  <c r="G74" i="17" s="1" a="1"/>
  <c r="G74" i="17" s="1"/>
  <c r="G78" i="17" a="1"/>
  <c r="G78" i="17" s="1"/>
  <c r="J93" i="17"/>
  <c r="G93" i="17" s="1" a="1"/>
  <c r="G93" i="17" s="1"/>
  <c r="D50" i="17"/>
  <c r="I4" i="17"/>
  <c r="G4" i="17" s="1" a="1"/>
  <c r="G4" i="17" s="1"/>
  <c r="K4" i="17" s="1" a="1"/>
  <c r="K4" i="17" s="1"/>
  <c r="I8" i="17"/>
  <c r="G8" i="17" s="1" a="1"/>
  <c r="G8" i="17" s="1"/>
  <c r="I12" i="17"/>
  <c r="G12" i="17" s="1" a="1"/>
  <c r="G12" i="17" s="1"/>
  <c r="I16" i="17"/>
  <c r="G16" i="17" s="1" a="1"/>
  <c r="G16" i="17" s="1"/>
  <c r="I20" i="17"/>
  <c r="G20" i="17" s="1" a="1"/>
  <c r="G20" i="17" s="1"/>
  <c r="I24" i="17"/>
  <c r="G24" i="17" s="1" a="1"/>
  <c r="G24" i="17" s="1"/>
  <c r="I28" i="17"/>
  <c r="G28" i="17" s="1" a="1"/>
  <c r="G28" i="17" s="1"/>
  <c r="I32" i="17"/>
  <c r="G32" i="17" s="1" a="1"/>
  <c r="G32" i="17" s="1"/>
  <c r="I36" i="17"/>
  <c r="G36" i="17" s="1" a="1"/>
  <c r="G36" i="17" s="1"/>
  <c r="I40" i="17"/>
  <c r="G40" i="17" s="1" a="1"/>
  <c r="G40" i="17" s="1"/>
  <c r="I49" i="17"/>
  <c r="G49" i="17" s="1" a="1"/>
  <c r="G49" i="17" s="1"/>
  <c r="I61" i="17"/>
  <c r="G61" i="17" s="1" a="1"/>
  <c r="G61" i="17" s="1"/>
  <c r="I88" i="17"/>
  <c r="G88" i="17" s="1" a="1"/>
  <c r="G88" i="17" s="1"/>
  <c r="I100" i="17"/>
  <c r="G100" i="17" s="1" a="1"/>
  <c r="G100" i="17" s="1"/>
  <c r="J104" i="17"/>
  <c r="I104" i="17"/>
  <c r="G104" i="17" s="1" a="1"/>
  <c r="G104" i="17" s="1"/>
  <c r="G152" i="17" a="1"/>
  <c r="G152" i="17" s="1"/>
  <c r="I42" i="17"/>
  <c r="G42" i="17" s="1" a="1"/>
  <c r="G42" i="17" s="1"/>
  <c r="I54" i="17"/>
  <c r="G54" i="17" s="1" a="1"/>
  <c r="G54" i="17" s="1"/>
  <c r="I80" i="17"/>
  <c r="G80" i="17" s="1" a="1"/>
  <c r="G80" i="17" s="1"/>
  <c r="G86" i="17" a="1"/>
  <c r="G86" i="17" s="1"/>
  <c r="I91" i="17"/>
  <c r="G91" i="17" s="1" a="1"/>
  <c r="G91" i="17" s="1"/>
  <c r="G98" i="17" a="1"/>
  <c r="G98" i="17" s="1"/>
  <c r="G43" i="17" a="1"/>
  <c r="G43" i="17" s="1"/>
  <c r="G52" i="17" a="1"/>
  <c r="G52" i="17" s="1"/>
  <c r="G55" i="17" a="1"/>
  <c r="G55" i="17" s="1"/>
  <c r="J62" i="17"/>
  <c r="G62" i="17" s="1" a="1"/>
  <c r="G62" i="17" s="1"/>
  <c r="G64" i="17" a="1"/>
  <c r="G64" i="17" s="1"/>
  <c r="J67" i="17"/>
  <c r="G68" i="17" a="1"/>
  <c r="G68" i="17" s="1"/>
  <c r="J71" i="17"/>
  <c r="G72" i="17" a="1"/>
  <c r="G72" i="17" s="1"/>
  <c r="J75" i="17"/>
  <c r="G76" i="17" a="1"/>
  <c r="G76" i="17" s="1"/>
  <c r="J103" i="17"/>
  <c r="I103" i="17"/>
  <c r="J77" i="17"/>
  <c r="G77" i="17" s="1" a="1"/>
  <c r="G77" i="17" s="1"/>
  <c r="J85" i="17"/>
  <c r="G85" i="17" s="1" a="1"/>
  <c r="G85" i="17" s="1"/>
  <c r="J97" i="17"/>
  <c r="G97" i="17" s="1" a="1"/>
  <c r="G97" i="17" s="1"/>
  <c r="G161" i="17" a="1"/>
  <c r="G161" i="17" s="1"/>
  <c r="J123" i="17"/>
  <c r="D123" i="17"/>
  <c r="J125" i="17"/>
  <c r="G125" i="17" s="1" a="1"/>
  <c r="G125" i="17" s="1"/>
  <c r="I132" i="17"/>
  <c r="G133" i="17" a="1"/>
  <c r="G133" i="17" s="1"/>
  <c r="I146" i="17"/>
  <c r="G146" i="17" s="1" a="1"/>
  <c r="G146" i="17" s="1"/>
  <c r="J159" i="17"/>
  <c r="D159" i="17"/>
  <c r="J161" i="17"/>
  <c r="I168" i="17"/>
  <c r="G168" i="17" s="1" a="1"/>
  <c r="G168" i="17" s="1"/>
  <c r="G169" i="17" a="1"/>
  <c r="G169" i="17" s="1"/>
  <c r="I183" i="17"/>
  <c r="G183" i="17" s="1" a="1"/>
  <c r="G183" i="17" s="1"/>
  <c r="J114" i="17"/>
  <c r="D114" i="17"/>
  <c r="J129" i="17"/>
  <c r="D129" i="17"/>
  <c r="J131" i="17"/>
  <c r="G131" i="17" s="1" a="1"/>
  <c r="G131" i="17" s="1"/>
  <c r="G138" i="17" a="1"/>
  <c r="G138" i="17" s="1"/>
  <c r="J165" i="17"/>
  <c r="D165" i="17"/>
  <c r="J167" i="17"/>
  <c r="G167" i="17" s="1" a="1"/>
  <c r="G167" i="17" s="1"/>
  <c r="J116" i="17"/>
  <c r="G116" i="17" s="1" a="1"/>
  <c r="G116" i="17" s="1"/>
  <c r="I123" i="17"/>
  <c r="G124" i="17" a="1"/>
  <c r="G124" i="17" s="1"/>
  <c r="I137" i="17"/>
  <c r="G137" i="17" s="1" a="1"/>
  <c r="G137" i="17" s="1"/>
  <c r="J150" i="17"/>
  <c r="G150" i="17" s="1" a="1"/>
  <c r="G150" i="17" s="1"/>
  <c r="D150" i="17"/>
  <c r="J152" i="17"/>
  <c r="I159" i="17"/>
  <c r="G160" i="17" a="1"/>
  <c r="G160" i="17" s="1"/>
  <c r="J182" i="17"/>
  <c r="G182" i="17" s="1" a="1"/>
  <c r="G182" i="17" s="1"/>
  <c r="J135" i="17"/>
  <c r="D135" i="17"/>
  <c r="I113" i="17"/>
  <c r="G113" i="17" s="1" a="1"/>
  <c r="G113" i="17" s="1"/>
  <c r="I114" i="17"/>
  <c r="J120" i="17"/>
  <c r="G120" i="17" s="1" a="1"/>
  <c r="G120" i="17" s="1"/>
  <c r="D120" i="17"/>
  <c r="J122" i="17"/>
  <c r="G122" i="17" s="1" a="1"/>
  <c r="G122" i="17" s="1"/>
  <c r="I129" i="17"/>
  <c r="G129" i="17" s="1" a="1"/>
  <c r="G129" i="17" s="1"/>
  <c r="G130" i="17" a="1"/>
  <c r="G130" i="17" s="1"/>
  <c r="I143" i="17"/>
  <c r="G143" i="17" s="1" a="1"/>
  <c r="G143" i="17" s="1"/>
  <c r="J156" i="17"/>
  <c r="D156" i="17"/>
  <c r="J158" i="17"/>
  <c r="G158" i="17" s="1" a="1"/>
  <c r="G158" i="17" s="1"/>
  <c r="I165" i="17"/>
  <c r="G166" i="17" a="1"/>
  <c r="G166" i="17" s="1"/>
  <c r="I180" i="17"/>
  <c r="G180" i="17" s="1" a="1"/>
  <c r="G180" i="17" s="1"/>
  <c r="J188" i="17"/>
  <c r="G188" i="17" s="1" a="1"/>
  <c r="G188" i="17" s="1"/>
  <c r="J141" i="17"/>
  <c r="G141" i="17" s="1" a="1"/>
  <c r="G141" i="17" s="1"/>
  <c r="D141" i="17"/>
  <c r="I108" i="17"/>
  <c r="J126" i="17"/>
  <c r="D126" i="17"/>
  <c r="J128" i="17"/>
  <c r="G128" i="17" s="1" a="1"/>
  <c r="G128" i="17" s="1"/>
  <c r="I135" i="17"/>
  <c r="G136" i="17" a="1"/>
  <c r="G136" i="17" s="1"/>
  <c r="I149" i="17"/>
  <c r="G149" i="17" s="1" a="1"/>
  <c r="G149" i="17" s="1"/>
  <c r="J162" i="17"/>
  <c r="D162" i="17"/>
  <c r="J164" i="17"/>
  <c r="G164" i="17" s="1" a="1"/>
  <c r="G164" i="17" s="1"/>
  <c r="I171" i="17"/>
  <c r="G171" i="17" s="1" a="1"/>
  <c r="G171" i="17" s="1"/>
  <c r="G172" i="17" a="1"/>
  <c r="G172" i="17" s="1"/>
  <c r="J179" i="17"/>
  <c r="G179" i="17" s="1" a="1"/>
  <c r="G179" i="17" s="1"/>
  <c r="I186" i="17"/>
  <c r="G186" i="17" s="1" a="1"/>
  <c r="G186" i="17" s="1"/>
  <c r="J147" i="17"/>
  <c r="G147" i="17" s="1" a="1"/>
  <c r="G147" i="17" s="1"/>
  <c r="D147" i="17"/>
  <c r="I156" i="17"/>
  <c r="G157" i="17" a="1"/>
  <c r="G157" i="17" s="1"/>
  <c r="G187" i="17" a="1"/>
  <c r="G187" i="17" s="1"/>
  <c r="J132" i="17"/>
  <c r="D132" i="17"/>
  <c r="J134" i="17"/>
  <c r="G134" i="17" s="1" a="1"/>
  <c r="G134" i="17" s="1"/>
  <c r="G177" i="17" a="1"/>
  <c r="G177" i="17" s="1"/>
  <c r="J108" i="17"/>
  <c r="J110" i="17"/>
  <c r="G110" i="17" s="1" a="1"/>
  <c r="G110" i="17" s="1"/>
  <c r="J117" i="17"/>
  <c r="G117" i="17" s="1" a="1"/>
  <c r="G117" i="17" s="1"/>
  <c r="D117" i="17"/>
  <c r="J119" i="17"/>
  <c r="G119" i="17" s="1" a="1"/>
  <c r="G119" i="17" s="1"/>
  <c r="I126" i="17"/>
  <c r="G126" i="17" s="1" a="1"/>
  <c r="G126" i="17" s="1"/>
  <c r="G127" i="17" a="1"/>
  <c r="G127" i="17" s="1"/>
  <c r="I140" i="17"/>
  <c r="G140" i="17" s="1" a="1"/>
  <c r="G140" i="17" s="1"/>
  <c r="J153" i="17"/>
  <c r="G153" i="17" s="1" a="1"/>
  <c r="G153" i="17" s="1"/>
  <c r="D153" i="17"/>
  <c r="J155" i="17"/>
  <c r="G155" i="17" s="1" a="1"/>
  <c r="G155" i="17" s="1"/>
  <c r="I162" i="17"/>
  <c r="G163" i="17" a="1"/>
  <c r="G163" i="17" s="1"/>
  <c r="G178" i="17" a="1"/>
  <c r="G178" i="17" s="1"/>
  <c r="J185" i="17"/>
  <c r="G185" i="17" s="1" a="1"/>
  <c r="G185" i="17" s="1"/>
  <c r="D168" i="17"/>
  <c r="D171" i="17"/>
  <c r="D177" i="17"/>
  <c r="D180" i="17"/>
  <c r="I174" i="17"/>
  <c r="G174" i="17" s="1" a="1"/>
  <c r="G174" i="17" s="1"/>
  <c r="J11" i="16"/>
  <c r="I11" i="16"/>
  <c r="G11" i="16" s="1" a="1"/>
  <c r="G11" i="16" s="1"/>
  <c r="G36" i="16" a="1"/>
  <c r="G36" i="16" s="1"/>
  <c r="J13" i="16"/>
  <c r="I13" i="16"/>
  <c r="G7" i="16" a="1"/>
  <c r="G7" i="16" s="1"/>
  <c r="G15" i="16" a="1"/>
  <c r="G15" i="16" s="1"/>
  <c r="G3" i="16" a="1"/>
  <c r="G3" i="16" s="1"/>
  <c r="K3" i="16" s="1" a="1"/>
  <c r="K3" i="16" s="1"/>
  <c r="D115" i="16"/>
  <c r="J115" i="16"/>
  <c r="G115" i="16" s="1" a="1"/>
  <c r="G115" i="16" s="1"/>
  <c r="I58" i="16"/>
  <c r="G58" i="16" s="1" a="1"/>
  <c r="G58" i="16" s="1"/>
  <c r="I74" i="16"/>
  <c r="G74" i="16" s="1" a="1"/>
  <c r="G74" i="16" s="1"/>
  <c r="C55" i="16"/>
  <c r="C71" i="16"/>
  <c r="C87" i="16"/>
  <c r="J95" i="16"/>
  <c r="I95" i="16"/>
  <c r="I104" i="16"/>
  <c r="C104" i="16"/>
  <c r="J159" i="16"/>
  <c r="D159" i="16"/>
  <c r="F4" i="16"/>
  <c r="J4" i="16" s="1"/>
  <c r="F8" i="16"/>
  <c r="J8" i="16" s="1"/>
  <c r="I16" i="16"/>
  <c r="G16" i="16" s="1" a="1"/>
  <c r="G16" i="16" s="1"/>
  <c r="F22" i="16"/>
  <c r="J22" i="16" s="1"/>
  <c r="F41" i="16"/>
  <c r="J41" i="16" s="1"/>
  <c r="I45" i="16"/>
  <c r="G45" i="16" s="1" a="1"/>
  <c r="G45" i="16" s="1"/>
  <c r="I59" i="16"/>
  <c r="G59" i="16" s="1" a="1"/>
  <c r="G59" i="16" s="1"/>
  <c r="I61" i="16"/>
  <c r="G61" i="16" s="1" a="1"/>
  <c r="G61" i="16" s="1"/>
  <c r="I75" i="16"/>
  <c r="G75" i="16" s="1" a="1"/>
  <c r="G75" i="16" s="1"/>
  <c r="I77" i="16"/>
  <c r="G77" i="16" s="1" a="1"/>
  <c r="G77" i="16" s="1"/>
  <c r="I108" i="16"/>
  <c r="G108" i="16" s="1" a="1"/>
  <c r="G108" i="16" s="1"/>
  <c r="C108" i="16"/>
  <c r="D114" i="16"/>
  <c r="J114" i="16"/>
  <c r="F23" i="16"/>
  <c r="J23" i="16" s="1"/>
  <c r="J39" i="16"/>
  <c r="J43" i="16"/>
  <c r="I54" i="16"/>
  <c r="G54" i="16" s="1" a="1"/>
  <c r="G54" i="16" s="1"/>
  <c r="I70" i="16"/>
  <c r="G70" i="16" s="1" a="1"/>
  <c r="G70" i="16" s="1"/>
  <c r="I86" i="16"/>
  <c r="G86" i="16" s="1" a="1"/>
  <c r="G86" i="16" s="1"/>
  <c r="I88" i="16"/>
  <c r="G88" i="16" s="1" a="1"/>
  <c r="G88" i="16" s="1"/>
  <c r="I100" i="16"/>
  <c r="G100" i="16" s="1" a="1"/>
  <c r="G100" i="16" s="1"/>
  <c r="G130" i="16" a="1"/>
  <c r="G130" i="16" s="1"/>
  <c r="F182" i="16"/>
  <c r="J182" i="16" s="1"/>
  <c r="C18" i="16"/>
  <c r="I12" i="16"/>
  <c r="I37" i="16"/>
  <c r="G37" i="16" s="1" a="1"/>
  <c r="G37" i="16" s="1"/>
  <c r="I56" i="16"/>
  <c r="G56" i="16" s="1" a="1"/>
  <c r="G56" i="16" s="1"/>
  <c r="I72" i="16"/>
  <c r="G72" i="16" s="1" a="1"/>
  <c r="G72" i="16" s="1"/>
  <c r="J12" i="16"/>
  <c r="I17" i="16"/>
  <c r="G17" i="16" s="1" a="1"/>
  <c r="G17" i="16" s="1"/>
  <c r="I33" i="16"/>
  <c r="G33" i="16" s="1" a="1"/>
  <c r="G33" i="16" s="1"/>
  <c r="J99" i="16"/>
  <c r="I99" i="16"/>
  <c r="I42" i="16"/>
  <c r="G42" i="16" s="1" a="1"/>
  <c r="G42" i="16" s="1"/>
  <c r="F14" i="16"/>
  <c r="J14" i="16" s="1"/>
  <c r="F19" i="16"/>
  <c r="J19" i="16" s="1"/>
  <c r="F25" i="16"/>
  <c r="J25" i="16" s="1"/>
  <c r="J27" i="16"/>
  <c r="G27" i="16" s="1" a="1"/>
  <c r="G27" i="16" s="1"/>
  <c r="I29" i="16"/>
  <c r="G29" i="16" s="1" a="1"/>
  <c r="G29" i="16" s="1"/>
  <c r="I39" i="16"/>
  <c r="I40" i="16"/>
  <c r="G40" i="16" s="1" a="1"/>
  <c r="G40" i="16" s="1"/>
  <c r="K40" i="16" s="1" a="1"/>
  <c r="K40" i="16" s="1"/>
  <c r="I50" i="16"/>
  <c r="G50" i="16" s="1" a="1"/>
  <c r="G50" i="16" s="1"/>
  <c r="I66" i="16"/>
  <c r="G66" i="16" s="1" a="1"/>
  <c r="G66" i="16" s="1"/>
  <c r="I82" i="16"/>
  <c r="G82" i="16" s="1" a="1"/>
  <c r="G82" i="16" s="1"/>
  <c r="I98" i="16"/>
  <c r="G98" i="16" s="1" a="1"/>
  <c r="G98" i="16" s="1"/>
  <c r="I114" i="16"/>
  <c r="G114" i="16" s="1" a="1"/>
  <c r="G114" i="16" s="1"/>
  <c r="F119" i="16"/>
  <c r="J119" i="16" s="1"/>
  <c r="J150" i="16"/>
  <c r="D150" i="16"/>
  <c r="I35" i="16"/>
  <c r="G35" i="16" s="1" a="1"/>
  <c r="G35" i="16" s="1"/>
  <c r="I38" i="16"/>
  <c r="G38" i="16" s="1" a="1"/>
  <c r="G38" i="16" s="1"/>
  <c r="I52" i="16"/>
  <c r="G52" i="16" s="1" a="1"/>
  <c r="G52" i="16" s="1"/>
  <c r="I68" i="16"/>
  <c r="G68" i="16" s="1" a="1"/>
  <c r="G68" i="16" s="1"/>
  <c r="I84" i="16"/>
  <c r="G84" i="16" s="1" a="1"/>
  <c r="G84" i="16" s="1"/>
  <c r="I92" i="16"/>
  <c r="G92" i="16" s="1" a="1"/>
  <c r="G92" i="16" s="1"/>
  <c r="F128" i="16"/>
  <c r="J128" i="16" s="1"/>
  <c r="I111" i="16"/>
  <c r="G111" i="16" s="1" a="1"/>
  <c r="G111" i="16" s="1"/>
  <c r="C111" i="16"/>
  <c r="I5" i="16"/>
  <c r="G5" i="16" s="1" a="1"/>
  <c r="G5" i="16" s="1"/>
  <c r="I9" i="16"/>
  <c r="G9" i="16" s="1" a="1"/>
  <c r="G9" i="16" s="1"/>
  <c r="I24" i="16"/>
  <c r="G24" i="16" s="1" a="1"/>
  <c r="G24" i="16" s="1"/>
  <c r="I30" i="16"/>
  <c r="G30" i="16" s="1" a="1"/>
  <c r="G30" i="16" s="1"/>
  <c r="I46" i="16"/>
  <c r="G46" i="16" s="1" a="1"/>
  <c r="G46" i="16" s="1"/>
  <c r="I62" i="16"/>
  <c r="G62" i="16" s="1" a="1"/>
  <c r="G62" i="16" s="1"/>
  <c r="I78" i="16"/>
  <c r="G78" i="16" s="1" a="1"/>
  <c r="G78" i="16" s="1"/>
  <c r="J91" i="16"/>
  <c r="I91" i="16"/>
  <c r="G91" i="16" s="1" a="1"/>
  <c r="G91" i="16" s="1"/>
  <c r="J103" i="16"/>
  <c r="I103" i="16"/>
  <c r="D105" i="16"/>
  <c r="J105" i="16"/>
  <c r="G105" i="16" s="1" a="1"/>
  <c r="G105" i="16" s="1"/>
  <c r="I26" i="16"/>
  <c r="G26" i="16" s="1" a="1"/>
  <c r="G26" i="16" s="1"/>
  <c r="J44" i="16"/>
  <c r="G44" i="16" s="1" a="1"/>
  <c r="G44" i="16" s="1"/>
  <c r="I48" i="16"/>
  <c r="G48" i="16" s="1" a="1"/>
  <c r="G48" i="16" s="1"/>
  <c r="I64" i="16"/>
  <c r="G64" i="16" s="1" a="1"/>
  <c r="G64" i="16" s="1"/>
  <c r="I80" i="16"/>
  <c r="G80" i="16" s="1" a="1"/>
  <c r="G80" i="16" s="1"/>
  <c r="I90" i="16"/>
  <c r="G90" i="16" s="1" a="1"/>
  <c r="G90" i="16" s="1"/>
  <c r="I102" i="16"/>
  <c r="G102" i="16" s="1" a="1"/>
  <c r="G102" i="16" s="1"/>
  <c r="J106" i="16"/>
  <c r="J141" i="16"/>
  <c r="D141" i="16"/>
  <c r="I117" i="16"/>
  <c r="G117" i="16" s="1" a="1"/>
  <c r="G117" i="16" s="1"/>
  <c r="J126" i="16"/>
  <c r="D126" i="16"/>
  <c r="I135" i="16"/>
  <c r="G141" i="16" a="1"/>
  <c r="G141" i="16" s="1"/>
  <c r="I146" i="16"/>
  <c r="G146" i="16" s="1" a="1"/>
  <c r="G146" i="16" s="1"/>
  <c r="I168" i="16"/>
  <c r="I173" i="16"/>
  <c r="G173" i="16" s="1" a="1"/>
  <c r="G173" i="16" s="1"/>
  <c r="I116" i="16"/>
  <c r="G116" i="16" s="1" a="1"/>
  <c r="G116" i="16" s="1"/>
  <c r="I134" i="16"/>
  <c r="G134" i="16" s="1" a="1"/>
  <c r="G134" i="16" s="1"/>
  <c r="F146" i="16"/>
  <c r="J146" i="16" s="1"/>
  <c r="I150" i="16"/>
  <c r="F155" i="16"/>
  <c r="J155" i="16" s="1"/>
  <c r="I159" i="16"/>
  <c r="G159" i="16" s="1" a="1"/>
  <c r="G159" i="16" s="1"/>
  <c r="F164" i="16"/>
  <c r="J164" i="16" s="1"/>
  <c r="J168" i="16"/>
  <c r="J117" i="16"/>
  <c r="J132" i="16"/>
  <c r="D132" i="16"/>
  <c r="F185" i="16"/>
  <c r="J185" i="16" s="1"/>
  <c r="J104" i="16"/>
  <c r="J113" i="16"/>
  <c r="G113" i="16" s="1" a="1"/>
  <c r="G113" i="16" s="1"/>
  <c r="I126" i="16"/>
  <c r="G126" i="16" s="1" a="1"/>
  <c r="G126" i="16" s="1"/>
  <c r="G127" i="16" a="1"/>
  <c r="G127" i="16" s="1"/>
  <c r="I140" i="16"/>
  <c r="G140" i="16" s="1" a="1"/>
  <c r="G140" i="16" s="1"/>
  <c r="J144" i="16"/>
  <c r="G144" i="16" s="1" a="1"/>
  <c r="G144" i="16" s="1"/>
  <c r="D144" i="16"/>
  <c r="J153" i="16"/>
  <c r="D153" i="16"/>
  <c r="J162" i="16"/>
  <c r="D162" i="16"/>
  <c r="J138" i="16"/>
  <c r="D138" i="16"/>
  <c r="I158" i="16"/>
  <c r="G158" i="16" s="1" a="1"/>
  <c r="G158" i="16" s="1"/>
  <c r="I176" i="16"/>
  <c r="G176" i="16" s="1" a="1"/>
  <c r="G176" i="16" s="1"/>
  <c r="F125" i="16"/>
  <c r="J125" i="16" s="1"/>
  <c r="G132" i="16" a="1"/>
  <c r="G132" i="16" s="1"/>
  <c r="F149" i="16"/>
  <c r="J149" i="16" s="1"/>
  <c r="G153" i="16" a="1"/>
  <c r="G153" i="16" s="1"/>
  <c r="F158" i="16"/>
  <c r="J158" i="16" s="1"/>
  <c r="F167" i="16"/>
  <c r="J167" i="16" s="1"/>
  <c r="F188" i="16"/>
  <c r="J188" i="16" s="1"/>
  <c r="I123" i="16"/>
  <c r="G123" i="16" s="1" a="1"/>
  <c r="G123" i="16" s="1"/>
  <c r="I131" i="16"/>
  <c r="G131" i="16" s="1" a="1"/>
  <c r="G131" i="16" s="1"/>
  <c r="I122" i="16"/>
  <c r="G122" i="16" s="1" a="1"/>
  <c r="G122" i="16" s="1"/>
  <c r="J129" i="16"/>
  <c r="G129" i="16" s="1" a="1"/>
  <c r="G129" i="16" s="1"/>
  <c r="D129" i="16"/>
  <c r="G138" i="16" a="1"/>
  <c r="G138" i="16" s="1"/>
  <c r="J147" i="16"/>
  <c r="G147" i="16" s="1" a="1"/>
  <c r="G147" i="16" s="1"/>
  <c r="D147" i="16"/>
  <c r="J156" i="16"/>
  <c r="D156" i="16"/>
  <c r="J165" i="16"/>
  <c r="G165" i="16" s="1" a="1"/>
  <c r="G165" i="16" s="1"/>
  <c r="D165" i="16"/>
  <c r="I179" i="16"/>
  <c r="G179" i="16" s="1" a="1"/>
  <c r="G179" i="16" s="1"/>
  <c r="I152" i="16"/>
  <c r="G152" i="16" s="1" a="1"/>
  <c r="G152" i="16" s="1"/>
  <c r="I120" i="16"/>
  <c r="G120" i="16" s="1" a="1"/>
  <c r="G120" i="16" s="1"/>
  <c r="J135" i="16"/>
  <c r="D135" i="16"/>
  <c r="F137" i="16"/>
  <c r="J137" i="16" s="1"/>
  <c r="F143" i="16"/>
  <c r="J143" i="16" s="1"/>
  <c r="F152" i="16"/>
  <c r="J152" i="16" s="1"/>
  <c r="G156" i="16" a="1"/>
  <c r="G156" i="16" s="1"/>
  <c r="F161" i="16"/>
  <c r="J161" i="16" s="1"/>
  <c r="F170" i="16"/>
  <c r="J170" i="16" s="1"/>
  <c r="J174" i="16"/>
  <c r="G174" i="16" s="1" a="1"/>
  <c r="G174" i="16" s="1"/>
  <c r="F177" i="16"/>
  <c r="J177" i="16" s="1"/>
  <c r="F180" i="16"/>
  <c r="J180" i="16" s="1"/>
  <c r="F183" i="16"/>
  <c r="J183" i="16" s="1"/>
  <c r="F186" i="16"/>
  <c r="J186" i="16" s="1"/>
  <c r="I161" i="16" l="1"/>
  <c r="G161" i="16" s="1" a="1"/>
  <c r="G161" i="16" s="1"/>
  <c r="G33" i="18" a="1"/>
  <c r="G33" i="18" s="1"/>
  <c r="K33" i="18"/>
  <c r="G87" i="19" a="1"/>
  <c r="G87" i="19" s="1"/>
  <c r="K87" i="19"/>
  <c r="G7" i="19" a="1"/>
  <c r="G7" i="19" s="1"/>
  <c r="K7" i="19"/>
  <c r="G46" i="19" a="1"/>
  <c r="G46" i="19" s="1"/>
  <c r="G100" i="20" a="1"/>
  <c r="G100" i="20" s="1"/>
  <c r="G90" i="21" a="1"/>
  <c r="G90" i="21" s="1"/>
  <c r="G22" i="21" a="1"/>
  <c r="G22" i="21" s="1"/>
  <c r="G62" i="21" a="1"/>
  <c r="G62" i="21" s="1"/>
  <c r="G137" i="21" a="1"/>
  <c r="G137" i="21" s="1"/>
  <c r="G182" i="22" a="1"/>
  <c r="G182" i="22" s="1"/>
  <c r="G139" i="22" a="1"/>
  <c r="G139" i="22" s="1"/>
  <c r="G110" i="22" a="1"/>
  <c r="G110" i="22" s="1"/>
  <c r="G13" i="22" a="1"/>
  <c r="G13" i="22" s="1"/>
  <c r="G21" i="20" a="1"/>
  <c r="G21" i="20" s="1"/>
  <c r="G156" i="19" a="1"/>
  <c r="G156" i="19" s="1"/>
  <c r="G101" i="18" a="1"/>
  <c r="G101" i="18" s="1"/>
  <c r="G139" i="17" a="1"/>
  <c r="G139" i="17" s="1"/>
  <c r="G190" i="22" a="1"/>
  <c r="G190" i="22" s="1"/>
  <c r="G128" i="19" a="1"/>
  <c r="G128" i="19" s="1"/>
  <c r="G34" i="17" a="1"/>
  <c r="G34" i="17" s="1"/>
  <c r="G103" i="16" a="1"/>
  <c r="G103" i="16" s="1"/>
  <c r="G99" i="16" a="1"/>
  <c r="G99" i="16" s="1"/>
  <c r="G104" i="18" a="1"/>
  <c r="G104" i="18" s="1"/>
  <c r="G61" i="19" a="1"/>
  <c r="G61" i="19" s="1"/>
  <c r="G102" i="21" a="1"/>
  <c r="G102" i="21" s="1"/>
  <c r="G41" i="21" a="1"/>
  <c r="G41" i="21" s="1"/>
  <c r="K41" i="21"/>
  <c r="G164" i="22" a="1"/>
  <c r="G164" i="22" s="1"/>
  <c r="G92" i="22" a="1"/>
  <c r="G92" i="22" s="1"/>
  <c r="G33" i="22" a="1"/>
  <c r="G33" i="22" s="1"/>
  <c r="K33" i="22"/>
  <c r="G208" i="7" a="1"/>
  <c r="G208" i="7" s="1"/>
  <c r="O208" i="7" s="1" a="1"/>
  <c r="O208" i="7" s="1"/>
  <c r="G271" i="10" a="1"/>
  <c r="G271" i="10" s="1"/>
  <c r="G280" i="10" a="1"/>
  <c r="G280" i="10" s="1"/>
  <c r="I248" i="10"/>
  <c r="G248" i="10" s="1" a="1"/>
  <c r="G248" i="10" s="1"/>
  <c r="G192" i="20" a="1"/>
  <c r="G192" i="20" s="1"/>
  <c r="G84" i="21" a="1"/>
  <c r="G84" i="21" s="1"/>
  <c r="K84" i="21"/>
  <c r="G53" i="19" a="1"/>
  <c r="G53" i="19" s="1"/>
  <c r="G27" i="17" a="1"/>
  <c r="G27" i="17" s="1"/>
  <c r="G100" i="19" a="1"/>
  <c r="G100" i="19" s="1"/>
  <c r="G5" i="17" a="1"/>
  <c r="G5" i="17" s="1"/>
  <c r="K5" i="17" s="1" a="1"/>
  <c r="K5" i="17" s="1"/>
  <c r="K6" i="17" s="1" a="1"/>
  <c r="K6" i="17" s="1"/>
  <c r="K7" i="17" s="1" a="1"/>
  <c r="K7" i="17" s="1"/>
  <c r="K8" i="17" s="1" a="1"/>
  <c r="K8" i="17" s="1"/>
  <c r="K9" i="17" s="1" a="1"/>
  <c r="K9" i="17" s="1"/>
  <c r="K10" i="17" s="1" a="1"/>
  <c r="K10" i="17" s="1"/>
  <c r="K11" i="17" s="1" a="1"/>
  <c r="K11" i="17" s="1"/>
  <c r="K12" i="17" s="1" a="1"/>
  <c r="K12" i="17" s="1"/>
  <c r="K13" i="17" s="1" a="1"/>
  <c r="K13" i="17" s="1"/>
  <c r="K14" i="17" s="1" a="1"/>
  <c r="K14" i="17" s="1"/>
  <c r="K15" i="17" s="1" a="1"/>
  <c r="K15" i="17" s="1"/>
  <c r="K16" i="17" s="1" a="1"/>
  <c r="K16" i="17" s="1"/>
  <c r="K17" i="17" s="1" a="1"/>
  <c r="K17" i="17" s="1"/>
  <c r="K18" i="17" s="1" a="1"/>
  <c r="K18" i="17" s="1"/>
  <c r="K19" i="17" s="1" a="1"/>
  <c r="K19" i="17" s="1"/>
  <c r="K20" i="17" s="1" a="1"/>
  <c r="K20" i="17" s="1"/>
  <c r="K21" i="17" s="1" a="1"/>
  <c r="K21" i="17" s="1"/>
  <c r="K22" i="17" s="1" a="1"/>
  <c r="K22" i="17" s="1"/>
  <c r="K23" i="17" s="1" a="1"/>
  <c r="K23" i="17" s="1"/>
  <c r="K24" i="17" s="1" a="1"/>
  <c r="K24" i="17" s="1"/>
  <c r="K25" i="17" s="1" a="1"/>
  <c r="K25" i="17" s="1"/>
  <c r="K26" i="17" s="1" a="1"/>
  <c r="K26" i="17" s="1"/>
  <c r="K27" i="17" s="1" a="1"/>
  <c r="K27" i="17" s="1"/>
  <c r="K28" i="17" s="1" a="1"/>
  <c r="K28" i="17" s="1"/>
  <c r="K29" i="17" s="1" a="1"/>
  <c r="K29" i="17" s="1"/>
  <c r="K30" i="17" s="1" a="1"/>
  <c r="K30" i="17" s="1"/>
  <c r="K31" i="17" s="1" a="1"/>
  <c r="K31" i="17" s="1"/>
  <c r="K32" i="17" s="1" a="1"/>
  <c r="K32" i="17" s="1"/>
  <c r="K33" i="17" s="1" a="1"/>
  <c r="K33" i="17" s="1"/>
  <c r="K35" i="17" s="1" a="1"/>
  <c r="K35" i="17" s="1"/>
  <c r="K36" i="17" s="1" a="1"/>
  <c r="K36" i="17" s="1"/>
  <c r="K37" i="17" s="1" a="1"/>
  <c r="K37" i="17" s="1"/>
  <c r="K38" i="17" s="1" a="1"/>
  <c r="K38" i="17" s="1"/>
  <c r="K39" i="17" s="1" a="1"/>
  <c r="K39" i="17" s="1"/>
  <c r="K40" i="17" s="1" a="1"/>
  <c r="K40" i="17" s="1"/>
  <c r="K41" i="17" s="1" a="1"/>
  <c r="K41" i="17" s="1"/>
  <c r="K42" i="17" s="1" a="1"/>
  <c r="K42" i="17" s="1"/>
  <c r="K43" i="17" s="1" a="1"/>
  <c r="K43" i="17" s="1"/>
  <c r="K44" i="17" s="1" a="1"/>
  <c r="K44" i="17" s="1"/>
  <c r="K45" i="17" s="1" a="1"/>
  <c r="K45" i="17" s="1"/>
  <c r="K46" i="17" s="1" a="1"/>
  <c r="K46" i="17" s="1"/>
  <c r="K47" i="17" s="1" a="1"/>
  <c r="K47" i="17" s="1"/>
  <c r="K48" i="17" s="1" a="1"/>
  <c r="K48" i="17" s="1"/>
  <c r="K49" i="17" s="1" a="1"/>
  <c r="K49" i="17" s="1"/>
  <c r="K50" i="17" s="1" a="1"/>
  <c r="K50" i="17" s="1"/>
  <c r="K51" i="17" s="1" a="1"/>
  <c r="K51" i="17" s="1"/>
  <c r="K52" i="17" s="1" a="1"/>
  <c r="K52" i="17" s="1"/>
  <c r="K53" i="17" s="1" a="1"/>
  <c r="K53" i="17" s="1"/>
  <c r="K54" i="17" s="1" a="1"/>
  <c r="K54" i="17" s="1"/>
  <c r="K55" i="17" s="1" a="1"/>
  <c r="K55" i="17" s="1"/>
  <c r="K56" i="17" s="1" a="1"/>
  <c r="K56" i="17" s="1"/>
  <c r="K57" i="17" s="1" a="1"/>
  <c r="K57" i="17" s="1"/>
  <c r="K58" i="17" s="1" a="1"/>
  <c r="K58" i="17" s="1"/>
  <c r="K59" i="17" s="1" a="1"/>
  <c r="K59" i="17" s="1"/>
  <c r="K60" i="17" s="1" a="1"/>
  <c r="K60" i="17" s="1"/>
  <c r="K61" i="17" s="1" a="1"/>
  <c r="K61" i="17" s="1"/>
  <c r="K62" i="17" s="1" a="1"/>
  <c r="K62" i="17" s="1"/>
  <c r="K63" i="17" s="1" a="1"/>
  <c r="K63" i="17" s="1"/>
  <c r="K64" i="17" s="1" a="1"/>
  <c r="K64" i="17" s="1"/>
  <c r="K65" i="17" s="1" a="1"/>
  <c r="K65" i="17" s="1"/>
  <c r="K66" i="17" s="1" a="1"/>
  <c r="K66" i="17" s="1"/>
  <c r="I181" i="16"/>
  <c r="G181" i="16" s="1" a="1"/>
  <c r="G181" i="16" s="1"/>
  <c r="G112" i="21" a="1"/>
  <c r="G112" i="21" s="1"/>
  <c r="I65" i="16"/>
  <c r="G65" i="16" s="1" a="1"/>
  <c r="G65" i="16" s="1"/>
  <c r="G87" i="18" a="1"/>
  <c r="G87" i="18" s="1"/>
  <c r="K87" i="18"/>
  <c r="G170" i="19" a="1"/>
  <c r="G170" i="19" s="1"/>
  <c r="G36" i="19" a="1"/>
  <c r="G36" i="19" s="1"/>
  <c r="K36" i="19"/>
  <c r="G19" i="21" a="1"/>
  <c r="G19" i="21" s="1"/>
  <c r="G33" i="21" a="1"/>
  <c r="G33" i="21" s="1"/>
  <c r="K33" i="21"/>
  <c r="G100" i="22" a="1"/>
  <c r="G100" i="22" s="1"/>
  <c r="G211" i="7" a="1"/>
  <c r="G211" i="7" s="1"/>
  <c r="O211" i="7" s="1" a="1"/>
  <c r="O211" i="7" s="1"/>
  <c r="G197" i="10" a="1"/>
  <c r="G197" i="10" s="1"/>
  <c r="G202" i="10" a="1"/>
  <c r="G202" i="10" s="1"/>
  <c r="G224" i="7" a="1"/>
  <c r="G224" i="7" s="1"/>
  <c r="G166" i="21" a="1"/>
  <c r="G166" i="21" s="1"/>
  <c r="I231" i="10"/>
  <c r="G231" i="10" s="1" a="1"/>
  <c r="G231" i="10" s="1"/>
  <c r="G209" i="7" a="1"/>
  <c r="G209" i="7" s="1"/>
  <c r="O209" i="7" s="1" a="1"/>
  <c r="O209" i="7" s="1"/>
  <c r="G189" i="20" a="1"/>
  <c r="G189" i="20" s="1"/>
  <c r="G101" i="19" a="1"/>
  <c r="G101" i="19" s="1"/>
  <c r="G189" i="7" a="1"/>
  <c r="G189" i="7" s="1"/>
  <c r="O189" i="7" s="1" a="1"/>
  <c r="O189" i="7" s="1"/>
  <c r="I107" i="16"/>
  <c r="G107" i="16" s="1" a="1"/>
  <c r="G107" i="16" s="1"/>
  <c r="G87" i="20" a="1"/>
  <c r="G87" i="20" s="1"/>
  <c r="K87" i="20"/>
  <c r="G90" i="18" a="1"/>
  <c r="G90" i="18" s="1"/>
  <c r="K90" i="18"/>
  <c r="G168" i="16" a="1"/>
  <c r="G168" i="16" s="1"/>
  <c r="G196" i="18" a="1"/>
  <c r="G196" i="18" s="1"/>
  <c r="G185" i="18" a="1"/>
  <c r="G185" i="18" s="1"/>
  <c r="K185" i="18"/>
  <c r="I164" i="16"/>
  <c r="G164" i="16" s="1" a="1"/>
  <c r="G164" i="16" s="1"/>
  <c r="G104" i="16" a="1"/>
  <c r="G104" i="16" s="1"/>
  <c r="G159" i="18" a="1"/>
  <c r="G159" i="18" s="1"/>
  <c r="G95" i="18" a="1"/>
  <c r="G95" i="18" s="1"/>
  <c r="K95" i="18"/>
  <c r="G193" i="7" a="1"/>
  <c r="G193" i="7" s="1"/>
  <c r="O193" i="7" s="1" a="1"/>
  <c r="O193" i="7" s="1"/>
  <c r="G158" i="19" a="1"/>
  <c r="G158" i="19" s="1"/>
  <c r="G22" i="19" a="1"/>
  <c r="G22" i="19" s="1"/>
  <c r="G50" i="21" a="1"/>
  <c r="G50" i="21" s="1"/>
  <c r="G94" i="21" a="1"/>
  <c r="G94" i="21" s="1"/>
  <c r="G29" i="21" a="1"/>
  <c r="G29" i="21" s="1"/>
  <c r="G174" i="22" a="1"/>
  <c r="G174" i="22" s="1"/>
  <c r="G38" i="22" a="1"/>
  <c r="G38" i="22" s="1"/>
  <c r="G270" i="10" a="1"/>
  <c r="G270" i="10" s="1"/>
  <c r="G205" i="21" a="1"/>
  <c r="G205" i="21" s="1"/>
  <c r="G258" i="10" a="1"/>
  <c r="G258" i="10" s="1"/>
  <c r="G110" i="21" a="1"/>
  <c r="G110" i="21" s="1"/>
  <c r="G177" i="20" a="1"/>
  <c r="G177" i="20" s="1"/>
  <c r="G34" i="18" a="1"/>
  <c r="G34" i="18" s="1"/>
  <c r="G21" i="19" a="1"/>
  <c r="G21" i="19" s="1"/>
  <c r="G79" i="16" a="1"/>
  <c r="G79" i="16" s="1"/>
  <c r="I31" i="16"/>
  <c r="G31" i="16" s="1" a="1"/>
  <c r="G31" i="16" s="1"/>
  <c r="G92" i="18" a="1"/>
  <c r="G92" i="18" s="1"/>
  <c r="K92" i="18"/>
  <c r="G106" i="16" a="1"/>
  <c r="G106" i="16" s="1"/>
  <c r="I185" i="16"/>
  <c r="G185" i="16" s="1" a="1"/>
  <c r="G185" i="16" s="1"/>
  <c r="I155" i="16"/>
  <c r="G155" i="16" s="1" a="1"/>
  <c r="G155" i="16" s="1"/>
  <c r="I14" i="16"/>
  <c r="G14" i="16" s="1" a="1"/>
  <c r="G14" i="16" s="1"/>
  <c r="G89" i="17" a="1"/>
  <c r="G89" i="17" s="1"/>
  <c r="K89" i="17"/>
  <c r="G30" i="19" a="1"/>
  <c r="G30" i="19" s="1"/>
  <c r="G136" i="20" a="1"/>
  <c r="G136" i="20" s="1"/>
  <c r="G174" i="21" a="1"/>
  <c r="G174" i="21" s="1"/>
  <c r="G176" i="22" a="1"/>
  <c r="G176" i="22" s="1"/>
  <c r="G124" i="22" a="1"/>
  <c r="G124" i="22" s="1"/>
  <c r="G69" i="22" a="1"/>
  <c r="G69" i="22" s="1"/>
  <c r="G93" i="22" a="1"/>
  <c r="G93" i="22" s="1"/>
  <c r="J220" i="3"/>
  <c r="G220" i="3" s="1" a="1"/>
  <c r="G220" i="3" s="1"/>
  <c r="G275" i="10" a="1"/>
  <c r="G275" i="10" s="1"/>
  <c r="I276" i="10"/>
  <c r="G276" i="10" s="1" a="1"/>
  <c r="G276" i="10" s="1"/>
  <c r="I207" i="7"/>
  <c r="G207" i="7" s="1" a="1"/>
  <c r="G207" i="7" s="1"/>
  <c r="O207" i="7" s="1" a="1"/>
  <c r="O207" i="7" s="1"/>
  <c r="G147" i="22" a="1"/>
  <c r="G147" i="22" s="1"/>
  <c r="G89" i="21" a="1"/>
  <c r="G89" i="21" s="1"/>
  <c r="G74" i="22" a="1"/>
  <c r="G74" i="22" s="1"/>
  <c r="G119" i="21" a="1"/>
  <c r="G119" i="21" s="1"/>
  <c r="G164" i="20" a="1"/>
  <c r="G164" i="20" s="1"/>
  <c r="G172" i="20" a="1"/>
  <c r="G172" i="20" s="1"/>
  <c r="G92" i="17" a="1"/>
  <c r="G92" i="17" s="1"/>
  <c r="G198" i="18" a="1"/>
  <c r="G198" i="18" s="1"/>
  <c r="G67" i="16" a="1"/>
  <c r="G67" i="16" s="1"/>
  <c r="G25" i="17" a="1"/>
  <c r="G25" i="17" s="1"/>
  <c r="G109" i="16" a="1"/>
  <c r="G109" i="16" s="1"/>
  <c r="I154" i="16"/>
  <c r="G154" i="16" s="1" a="1"/>
  <c r="G154" i="16" s="1"/>
  <c r="G86" i="18" a="1"/>
  <c r="G86" i="18" s="1"/>
  <c r="K86" i="18"/>
  <c r="G39" i="16" a="1"/>
  <c r="G39" i="16" s="1"/>
  <c r="G13" i="16" a="1"/>
  <c r="G13" i="16" s="1"/>
  <c r="G7" i="18" a="1"/>
  <c r="G7" i="18" s="1"/>
  <c r="K7" i="18"/>
  <c r="G138" i="18" a="1"/>
  <c r="G138" i="18" s="1"/>
  <c r="G50" i="19" a="1"/>
  <c r="G50" i="19" s="1"/>
  <c r="G129" i="22" a="1"/>
  <c r="G129" i="22" s="1"/>
  <c r="G30" i="22" a="1"/>
  <c r="G30" i="22" s="1"/>
  <c r="J216" i="3"/>
  <c r="G223" i="3" a="1"/>
  <c r="G223" i="3" s="1"/>
  <c r="G225" i="10" a="1"/>
  <c r="G225" i="10" s="1"/>
  <c r="G257" i="10" a="1"/>
  <c r="G257" i="10" s="1"/>
  <c r="G274" i="10" a="1"/>
  <c r="G274" i="10" s="1"/>
  <c r="G144" i="22" a="1"/>
  <c r="G144" i="22" s="1"/>
  <c r="G168" i="21" a="1"/>
  <c r="G168" i="21" s="1"/>
  <c r="G60" i="16" a="1"/>
  <c r="G60" i="16" s="1"/>
  <c r="G6" i="17" a="1"/>
  <c r="G6" i="17" s="1"/>
  <c r="G41" i="18" a="1"/>
  <c r="G41" i="18" s="1"/>
  <c r="K41" i="18"/>
  <c r="G172" i="22" a="1"/>
  <c r="G172" i="22" s="1"/>
  <c r="G107" i="22" a="1"/>
  <c r="G107" i="22" s="1"/>
  <c r="G164" i="21" a="1"/>
  <c r="G164" i="21" s="1"/>
  <c r="G29" i="19" a="1"/>
  <c r="G29" i="19" s="1"/>
  <c r="G41" i="17" a="1"/>
  <c r="G41" i="17" s="1"/>
  <c r="I53" i="16"/>
  <c r="G53" i="16" s="1" a="1"/>
  <c r="G53" i="16" s="1"/>
  <c r="G95" i="19" a="1"/>
  <c r="G95" i="19" s="1"/>
  <c r="K95" i="19"/>
  <c r="G116" i="19" a="1"/>
  <c r="G116" i="19" s="1"/>
  <c r="G9" i="21" a="1"/>
  <c r="G9" i="21" s="1"/>
  <c r="G121" i="22" a="1"/>
  <c r="G121" i="22" s="1"/>
  <c r="G116" i="22" a="1"/>
  <c r="G116" i="22" s="1"/>
  <c r="G87" i="22" a="1"/>
  <c r="G87" i="22" s="1"/>
  <c r="K87" i="22"/>
  <c r="G41" i="22" a="1"/>
  <c r="G41" i="22" s="1"/>
  <c r="K41" i="22"/>
  <c r="G17" i="22" a="1"/>
  <c r="G17" i="22" s="1"/>
  <c r="J225" i="3"/>
  <c r="G21" i="16" a="1"/>
  <c r="G21" i="16" s="1"/>
  <c r="I93" i="16"/>
  <c r="G93" i="16" s="1" a="1"/>
  <c r="G93" i="16" s="1"/>
  <c r="G202" i="7" a="1"/>
  <c r="G202" i="7" s="1"/>
  <c r="O202" i="7" s="1" a="1"/>
  <c r="O202" i="7" s="1"/>
  <c r="G86" i="19" a="1"/>
  <c r="G86" i="19" s="1"/>
  <c r="K86" i="19"/>
  <c r="G123" i="17" a="1"/>
  <c r="G123" i="17" s="1"/>
  <c r="I182" i="16"/>
  <c r="G182" i="16" s="1" a="1"/>
  <c r="G182" i="16" s="1"/>
  <c r="G52" i="18" a="1"/>
  <c r="G52" i="18" s="1"/>
  <c r="G132" i="18" a="1"/>
  <c r="G132" i="18" s="1"/>
  <c r="G183" i="18" a="1"/>
  <c r="G183" i="18" s="1"/>
  <c r="G120" i="18" a="1"/>
  <c r="G120" i="18" s="1"/>
  <c r="G190" i="7" a="1"/>
  <c r="G190" i="7" s="1"/>
  <c r="O190" i="7" s="1" a="1"/>
  <c r="O190" i="7" s="1"/>
  <c r="G196" i="21" a="1"/>
  <c r="G196" i="21" s="1"/>
  <c r="G141" i="21" a="1"/>
  <c r="G141" i="21" s="1"/>
  <c r="G93" i="21" a="1"/>
  <c r="G93" i="21" s="1"/>
  <c r="K5" i="21" a="1"/>
  <c r="K5" i="21" s="1"/>
  <c r="K6" i="21" s="1" a="1"/>
  <c r="K6" i="21" s="1"/>
  <c r="K7" i="21" s="1" a="1"/>
  <c r="K7" i="21" s="1"/>
  <c r="K8" i="21" s="1" a="1"/>
  <c r="K8" i="21" s="1"/>
  <c r="K9" i="21" s="1" a="1"/>
  <c r="K9" i="21" s="1"/>
  <c r="K10" i="21" s="1" a="1"/>
  <c r="K10" i="21" s="1"/>
  <c r="K11" i="21" s="1" a="1"/>
  <c r="K11" i="21" s="1"/>
  <c r="K12" i="21" s="1" a="1"/>
  <c r="K12" i="21" s="1"/>
  <c r="K13" i="21" s="1" a="1"/>
  <c r="K13" i="21" s="1"/>
  <c r="K14" i="21" s="1" a="1"/>
  <c r="K14" i="21" s="1"/>
  <c r="K15" i="21" s="1" a="1"/>
  <c r="K15" i="21" s="1"/>
  <c r="K16" i="21" s="1" a="1"/>
  <c r="K16" i="21" s="1"/>
  <c r="K17" i="21" s="1" a="1"/>
  <c r="K17" i="21" s="1"/>
  <c r="K18" i="21" s="1" a="1"/>
  <c r="K18" i="21" s="1"/>
  <c r="K19" i="21" s="1" a="1"/>
  <c r="K19" i="21" s="1"/>
  <c r="K20" i="21" s="1" a="1"/>
  <c r="K20" i="21" s="1"/>
  <c r="K21" i="21" s="1" a="1"/>
  <c r="K21" i="21" s="1"/>
  <c r="K22" i="21" s="1" a="1"/>
  <c r="K22" i="21" s="1"/>
  <c r="K23" i="21" s="1" a="1"/>
  <c r="K23" i="21" s="1"/>
  <c r="K24" i="21" s="1" a="1"/>
  <c r="K24" i="21" s="1"/>
  <c r="K25" i="21" s="1" a="1"/>
  <c r="K25" i="21" s="1"/>
  <c r="K26" i="21" s="1" a="1"/>
  <c r="K26" i="21" s="1"/>
  <c r="K27" i="21" s="1" a="1"/>
  <c r="K27" i="21" s="1"/>
  <c r="K28" i="21" s="1" a="1"/>
  <c r="K28" i="21" s="1"/>
  <c r="K29" i="21" s="1" a="1"/>
  <c r="K29" i="21" s="1"/>
  <c r="K31" i="21" s="1" a="1"/>
  <c r="K31" i="21" s="1"/>
  <c r="K32" i="21" s="1" a="1"/>
  <c r="K32" i="21" s="1"/>
  <c r="K35" i="21" s="1" a="1"/>
  <c r="K35" i="21" s="1"/>
  <c r="K37" i="21" s="1" a="1"/>
  <c r="K37" i="21" s="1"/>
  <c r="K38" i="21" s="1" a="1"/>
  <c r="K38" i="21" s="1"/>
  <c r="K40" i="21" s="1" a="1"/>
  <c r="K40" i="21" s="1"/>
  <c r="K42" i="21" s="1" a="1"/>
  <c r="K42" i="21" s="1"/>
  <c r="K44" i="21" s="1" a="1"/>
  <c r="K44" i="21" s="1"/>
  <c r="K45" i="21" s="1" a="1"/>
  <c r="K45" i="21" s="1"/>
  <c r="K46" i="21" s="1" a="1"/>
  <c r="K46" i="21" s="1"/>
  <c r="K47" i="21" s="1" a="1"/>
  <c r="K47" i="21" s="1"/>
  <c r="K48" i="21" s="1" a="1"/>
  <c r="K48" i="21" s="1"/>
  <c r="K49" i="21" s="1" a="1"/>
  <c r="K49" i="21" s="1"/>
  <c r="K50" i="21" s="1" a="1"/>
  <c r="K50" i="21" s="1"/>
  <c r="K51" i="21" s="1" a="1"/>
  <c r="K51" i="21" s="1"/>
  <c r="K52" i="21" s="1" a="1"/>
  <c r="K52" i="21" s="1"/>
  <c r="K53" i="21" s="1" a="1"/>
  <c r="K53" i="21" s="1"/>
  <c r="K54" i="21" s="1" a="1"/>
  <c r="K54" i="21" s="1"/>
  <c r="K55" i="21" s="1" a="1"/>
  <c r="K55" i="21" s="1"/>
  <c r="K56" i="21" s="1" a="1"/>
  <c r="K56" i="21" s="1"/>
  <c r="K57" i="21" s="1" a="1"/>
  <c r="K57" i="21" s="1"/>
  <c r="K58" i="21" s="1" a="1"/>
  <c r="K58" i="21" s="1"/>
  <c r="K59" i="21" s="1" a="1"/>
  <c r="K59" i="21" s="1"/>
  <c r="K60" i="21" s="1" a="1"/>
  <c r="K60" i="21" s="1"/>
  <c r="K61" i="21" s="1" a="1"/>
  <c r="K61" i="21" s="1"/>
  <c r="K62" i="21" s="1" a="1"/>
  <c r="K62" i="21" s="1"/>
  <c r="K63" i="21" s="1" a="1"/>
  <c r="K63" i="21" s="1"/>
  <c r="K64" i="21" s="1" a="1"/>
  <c r="K64" i="21" s="1"/>
  <c r="K65" i="21" s="1" a="1"/>
  <c r="K65" i="21" s="1"/>
  <c r="K66" i="21" s="1" a="1"/>
  <c r="K66" i="21" s="1"/>
  <c r="K67" i="21" s="1" a="1"/>
  <c r="K67" i="21" s="1"/>
  <c r="K68" i="21" s="1" a="1"/>
  <c r="K68" i="21" s="1"/>
  <c r="K69" i="21" s="1" a="1"/>
  <c r="K69" i="21" s="1"/>
  <c r="K70" i="21" s="1" a="1"/>
  <c r="K70" i="21" s="1"/>
  <c r="K71" i="21" s="1" a="1"/>
  <c r="K71" i="21" s="1"/>
  <c r="K72" i="21" s="1" a="1"/>
  <c r="K72" i="21" s="1"/>
  <c r="K73" i="21" s="1" a="1"/>
  <c r="K73" i="21" s="1"/>
  <c r="K74" i="21" s="1" a="1"/>
  <c r="K74" i="21" s="1"/>
  <c r="K75" i="21" s="1" a="1"/>
  <c r="K75" i="21" s="1"/>
  <c r="K76" i="21" s="1" a="1"/>
  <c r="K76" i="21" s="1"/>
  <c r="K77" i="21" s="1" a="1"/>
  <c r="K77" i="21" s="1"/>
  <c r="K78" i="21" s="1" a="1"/>
  <c r="K78" i="21" s="1"/>
  <c r="K79" i="21" s="1" a="1"/>
  <c r="K79" i="21" s="1"/>
  <c r="K80" i="21" s="1" a="1"/>
  <c r="K80" i="21" s="1"/>
  <c r="K81" i="21" s="1" a="1"/>
  <c r="K81" i="21" s="1"/>
  <c r="K82" i="21" s="1" a="1"/>
  <c r="K82" i="21" s="1"/>
  <c r="K83" i="21" s="1" a="1"/>
  <c r="K83" i="21" s="1"/>
  <c r="K85" i="21" s="1" a="1"/>
  <c r="K85" i="21" s="1"/>
  <c r="K86" i="21" s="1" a="1"/>
  <c r="K86" i="21" s="1"/>
  <c r="K87" i="21" s="1" a="1"/>
  <c r="K87" i="21" s="1"/>
  <c r="K88" i="21" s="1" a="1"/>
  <c r="K88" i="21" s="1"/>
  <c r="K90" i="21" s="1" a="1"/>
  <c r="K90" i="21" s="1"/>
  <c r="K91" i="21" s="1" a="1"/>
  <c r="K91" i="21" s="1"/>
  <c r="K92" i="21" s="1" a="1"/>
  <c r="K92" i="21" s="1"/>
  <c r="K93" i="21" s="1" a="1"/>
  <c r="K93" i="21" s="1"/>
  <c r="K94" i="21" s="1" a="1"/>
  <c r="K94" i="21" s="1"/>
  <c r="K95" i="21" s="1" a="1"/>
  <c r="K95" i="21" s="1"/>
  <c r="K97" i="21" s="1" a="1"/>
  <c r="K97" i="21" s="1"/>
  <c r="G86" i="21" a="1"/>
  <c r="G86" i="21" s="1"/>
  <c r="G66" i="22" a="1"/>
  <c r="G66" i="22" s="1"/>
  <c r="G277" i="10" a="1"/>
  <c r="G277" i="10" s="1"/>
  <c r="G188" i="21" a="1"/>
  <c r="G188" i="21" s="1"/>
  <c r="G45" i="20" a="1"/>
  <c r="G45" i="20" s="1"/>
  <c r="G105" i="19" a="1"/>
  <c r="G105" i="19" s="1"/>
  <c r="G200" i="18" a="1"/>
  <c r="G200" i="18" s="1"/>
  <c r="G202" i="19" a="1"/>
  <c r="G202" i="19" s="1"/>
  <c r="G100" i="18" a="1"/>
  <c r="G100" i="18" s="1"/>
  <c r="G115" i="17" a="1"/>
  <c r="G115" i="17" s="1"/>
  <c r="G194" i="7" a="1"/>
  <c r="G194" i="7" s="1"/>
  <c r="O194" i="7" s="1" a="1"/>
  <c r="O194" i="7" s="1"/>
  <c r="I171" i="16"/>
  <c r="G171" i="16" s="1" a="1"/>
  <c r="G171" i="16" s="1"/>
  <c r="I32" i="16"/>
  <c r="G32" i="16" s="1" a="1"/>
  <c r="G32" i="16" s="1"/>
  <c r="G278" i="10" a="1"/>
  <c r="G278" i="10" s="1"/>
  <c r="G272" i="10" a="1"/>
  <c r="G272" i="10" s="1"/>
  <c r="G196" i="10" a="1"/>
  <c r="G196" i="10" s="1"/>
  <c r="G193" i="10" a="1"/>
  <c r="G193" i="10" s="1"/>
  <c r="G214" i="10" a="1"/>
  <c r="G214" i="10" s="1"/>
  <c r="I279" i="10"/>
  <c r="G279" i="10" s="1" a="1"/>
  <c r="G279" i="10" s="1"/>
  <c r="G269" i="10" a="1"/>
  <c r="G269" i="10" s="1"/>
  <c r="G221" i="10" a="1"/>
  <c r="G221" i="10" s="1"/>
  <c r="G268" i="10" a="1"/>
  <c r="G268" i="10" s="1"/>
  <c r="G190" i="10" a="1"/>
  <c r="G190" i="10" s="1"/>
  <c r="G218" i="10" a="1"/>
  <c r="G218" i="10" s="1"/>
  <c r="G256" i="10" a="1"/>
  <c r="G256" i="10" s="1"/>
  <c r="G226" i="3" a="1"/>
  <c r="G226" i="3" s="1"/>
  <c r="G224" i="3" a="1"/>
  <c r="G224" i="3" s="1"/>
  <c r="G222" i="3" a="1"/>
  <c r="G222" i="3" s="1"/>
  <c r="G221" i="3" a="1"/>
  <c r="G221" i="3" s="1"/>
  <c r="G219" i="3" a="1"/>
  <c r="G219" i="3" s="1"/>
  <c r="G214" i="3" a="1"/>
  <c r="G214" i="3" s="1"/>
  <c r="I218" i="3"/>
  <c r="G218" i="3" s="1" a="1"/>
  <c r="G218" i="3" s="1"/>
  <c r="G215" i="3" a="1"/>
  <c r="G215" i="3" s="1"/>
  <c r="G216" i="3" a="1"/>
  <c r="G216" i="3" s="1"/>
  <c r="G225" i="3" a="1"/>
  <c r="G225" i="3" s="1"/>
  <c r="G217" i="3" a="1"/>
  <c r="G217" i="3" s="1"/>
  <c r="G180" i="22" a="1"/>
  <c r="G180" i="22" s="1"/>
  <c r="K5" i="22" a="1"/>
  <c r="K5" i="22" s="1"/>
  <c r="G54" i="22" a="1"/>
  <c r="G54" i="22" s="1"/>
  <c r="G106" i="22" a="1"/>
  <c r="G106" i="22" s="1"/>
  <c r="K6" i="22" a="1"/>
  <c r="K6" i="22" s="1"/>
  <c r="K7" i="22" s="1" a="1"/>
  <c r="K7" i="22" s="1"/>
  <c r="K8" i="22" s="1" a="1"/>
  <c r="K8" i="22" s="1"/>
  <c r="K9" i="22" s="1" a="1"/>
  <c r="K9" i="22" s="1"/>
  <c r="K10" i="22" s="1" a="1"/>
  <c r="K10" i="22" s="1"/>
  <c r="K11" i="22" s="1" a="1"/>
  <c r="K11" i="22" s="1"/>
  <c r="K12" i="22" s="1" a="1"/>
  <c r="K12" i="22" s="1"/>
  <c r="K13" i="22" s="1" a="1"/>
  <c r="K13" i="22" s="1"/>
  <c r="K14" i="22" s="1" a="1"/>
  <c r="K14" i="22" s="1"/>
  <c r="K15" i="22" s="1" a="1"/>
  <c r="K15" i="22" s="1"/>
  <c r="K16" i="22" s="1" a="1"/>
  <c r="K16" i="22" s="1"/>
  <c r="K17" i="22" s="1" a="1"/>
  <c r="K17" i="22" s="1"/>
  <c r="K18" i="22" s="1" a="1"/>
  <c r="K18" i="22" s="1"/>
  <c r="K19" i="22" s="1" a="1"/>
  <c r="K19" i="22" s="1"/>
  <c r="K20" i="22" s="1" a="1"/>
  <c r="K20" i="22" s="1"/>
  <c r="K21" i="22" s="1" a="1"/>
  <c r="K21" i="22" s="1"/>
  <c r="K22" i="22" s="1" a="1"/>
  <c r="K22" i="22" s="1"/>
  <c r="K23" i="22" s="1" a="1"/>
  <c r="K23" i="22" s="1"/>
  <c r="K24" i="22" s="1" a="1"/>
  <c r="K24" i="22" s="1"/>
  <c r="K25" i="22" s="1" a="1"/>
  <c r="K25" i="22" s="1"/>
  <c r="K26" i="22" s="1" a="1"/>
  <c r="K26" i="22" s="1"/>
  <c r="K27" i="22" s="1" a="1"/>
  <c r="K27" i="22" s="1"/>
  <c r="K28" i="22" s="1" a="1"/>
  <c r="K28" i="22" s="1"/>
  <c r="K29" i="22" s="1" a="1"/>
  <c r="K29" i="22" s="1"/>
  <c r="K31" i="22" s="1" a="1"/>
  <c r="K31" i="22" s="1"/>
  <c r="K32" i="22" s="1" a="1"/>
  <c r="K32" i="22" s="1"/>
  <c r="K35" i="22" s="1" a="1"/>
  <c r="K35" i="22" s="1"/>
  <c r="K37" i="22" s="1" a="1"/>
  <c r="K37" i="22" s="1"/>
  <c r="K38" i="22" s="1" a="1"/>
  <c r="K38" i="22" s="1"/>
  <c r="K40" i="22" s="1" a="1"/>
  <c r="K40" i="22" s="1"/>
  <c r="K42" i="22" s="1" a="1"/>
  <c r="K42" i="22" s="1"/>
  <c r="K44" i="22" s="1" a="1"/>
  <c r="K44" i="22" s="1"/>
  <c r="K45" i="22" s="1" a="1"/>
  <c r="K45" i="22" s="1"/>
  <c r="K46" i="22" s="1" a="1"/>
  <c r="K46" i="22" s="1"/>
  <c r="K47" i="22" s="1" a="1"/>
  <c r="K47" i="22" s="1"/>
  <c r="K48" i="22" s="1" a="1"/>
  <c r="K48" i="22" s="1"/>
  <c r="K49" i="22" s="1" a="1"/>
  <c r="K49" i="22" s="1"/>
  <c r="K50" i="22" s="1" a="1"/>
  <c r="K50" i="22" s="1"/>
  <c r="K51" i="22" s="1" a="1"/>
  <c r="K51" i="22" s="1"/>
  <c r="K52" i="22" s="1" a="1"/>
  <c r="K52" i="22" s="1"/>
  <c r="K53" i="22" s="1" a="1"/>
  <c r="K53" i="22" s="1"/>
  <c r="G158" i="22" a="1"/>
  <c r="G158" i="22" s="1"/>
  <c r="G115" i="22" a="1"/>
  <c r="G115" i="22" s="1"/>
  <c r="G188" i="22" a="1"/>
  <c r="G188" i="22" s="1"/>
  <c r="G184" i="22" a="1"/>
  <c r="G184" i="22" s="1"/>
  <c r="G111" i="22" a="1"/>
  <c r="G111" i="22" s="1"/>
  <c r="G98" i="21" a="1"/>
  <c r="G98" i="21" s="1"/>
  <c r="G203" i="21" a="1"/>
  <c r="G203" i="21" s="1"/>
  <c r="G122" i="21" a="1"/>
  <c r="G122" i="21" s="1"/>
  <c r="G198" i="21" a="1"/>
  <c r="G198" i="21" s="1"/>
  <c r="G106" i="21" a="1"/>
  <c r="G106" i="21" s="1"/>
  <c r="G201" i="20" a="1"/>
  <c r="G201" i="20" s="1"/>
  <c r="G205" i="20" a="1"/>
  <c r="G205" i="20" s="1"/>
  <c r="K5" i="20" a="1"/>
  <c r="K5" i="20" s="1"/>
  <c r="K6" i="20" s="1" a="1"/>
  <c r="K6" i="20" s="1"/>
  <c r="K7" i="20" s="1" a="1"/>
  <c r="K7" i="20" s="1"/>
  <c r="K8" i="20" s="1" a="1"/>
  <c r="K8" i="20" s="1"/>
  <c r="K9" i="20" s="1" a="1"/>
  <c r="K9" i="20" s="1"/>
  <c r="K10" i="20" s="1" a="1"/>
  <c r="K10" i="20" s="1"/>
  <c r="K11" i="20" s="1" a="1"/>
  <c r="K11" i="20" s="1"/>
  <c r="K12" i="20" s="1" a="1"/>
  <c r="K12" i="20" s="1"/>
  <c r="K13" i="20" s="1" a="1"/>
  <c r="K13" i="20" s="1"/>
  <c r="K14" i="20" s="1" a="1"/>
  <c r="K14" i="20" s="1"/>
  <c r="K15" i="20" s="1" a="1"/>
  <c r="K15" i="20" s="1"/>
  <c r="K16" i="20" s="1" a="1"/>
  <c r="K16" i="20" s="1"/>
  <c r="K17" i="20" s="1" a="1"/>
  <c r="K17" i="20" s="1"/>
  <c r="K18" i="20" s="1" a="1"/>
  <c r="K18" i="20" s="1"/>
  <c r="K19" i="20" s="1" a="1"/>
  <c r="K19" i="20" s="1"/>
  <c r="K20" i="20" s="1" a="1"/>
  <c r="K20" i="20" s="1"/>
  <c r="K21" i="20" s="1" a="1"/>
  <c r="K21" i="20" s="1"/>
  <c r="K22" i="20" s="1" a="1"/>
  <c r="K22" i="20" s="1"/>
  <c r="K23" i="20" s="1" a="1"/>
  <c r="K23" i="20" s="1"/>
  <c r="K24" i="20" s="1" a="1"/>
  <c r="K24" i="20" s="1"/>
  <c r="K25" i="20" s="1" a="1"/>
  <c r="K25" i="20" s="1"/>
  <c r="K26" i="20" s="1" a="1"/>
  <c r="K26" i="20" s="1"/>
  <c r="K27" i="20" s="1" a="1"/>
  <c r="K27" i="20" s="1"/>
  <c r="K28" i="20" s="1" a="1"/>
  <c r="K28" i="20" s="1"/>
  <c r="K29" i="20" s="1" a="1"/>
  <c r="K29" i="20" s="1"/>
  <c r="K31" i="20" s="1" a="1"/>
  <c r="K31" i="20" s="1"/>
  <c r="K32" i="20" s="1" a="1"/>
  <c r="K32" i="20" s="1"/>
  <c r="K35" i="20" s="1" a="1"/>
  <c r="K35" i="20" s="1"/>
  <c r="K37" i="20" s="1" a="1"/>
  <c r="K37" i="20" s="1"/>
  <c r="K38" i="20" s="1" a="1"/>
  <c r="K38" i="20" s="1"/>
  <c r="K40" i="20" s="1" a="1"/>
  <c r="K40" i="20" s="1"/>
  <c r="K42" i="20" s="1" a="1"/>
  <c r="K42" i="20" s="1"/>
  <c r="K44" i="20" s="1" a="1"/>
  <c r="K44" i="20" s="1"/>
  <c r="K45" i="20" s="1" a="1"/>
  <c r="K45" i="20" s="1"/>
  <c r="K46" i="20" s="1" a="1"/>
  <c r="K46" i="20" s="1"/>
  <c r="K47" i="20" s="1" a="1"/>
  <c r="K47" i="20" s="1"/>
  <c r="K48" i="20" s="1" a="1"/>
  <c r="K48" i="20" s="1"/>
  <c r="K49" i="20" s="1" a="1"/>
  <c r="K49" i="20" s="1"/>
  <c r="K50" i="20" s="1" a="1"/>
  <c r="K50" i="20" s="1"/>
  <c r="K51" i="20" s="1" a="1"/>
  <c r="K51" i="20" s="1"/>
  <c r="K52" i="20" s="1" a="1"/>
  <c r="K52" i="20" s="1"/>
  <c r="K53" i="20" s="1" a="1"/>
  <c r="K53" i="20" s="1"/>
  <c r="K54" i="20" s="1" a="1"/>
  <c r="K54" i="20" s="1"/>
  <c r="K55" i="20" s="1" a="1"/>
  <c r="K55" i="20" s="1"/>
  <c r="K56" i="20" s="1" a="1"/>
  <c r="K56" i="20" s="1"/>
  <c r="K57" i="20" s="1" a="1"/>
  <c r="K57" i="20" s="1"/>
  <c r="K58" i="20" s="1" a="1"/>
  <c r="K58" i="20" s="1"/>
  <c r="K59" i="20" s="1" a="1"/>
  <c r="K59" i="20" s="1"/>
  <c r="K60" i="20" s="1" a="1"/>
  <c r="K60" i="20" s="1"/>
  <c r="K61" i="20" s="1" a="1"/>
  <c r="K61" i="20" s="1"/>
  <c r="K62" i="20" s="1" a="1"/>
  <c r="K62" i="20" s="1"/>
  <c r="K63" i="20" s="1" a="1"/>
  <c r="K63" i="20" s="1"/>
  <c r="K64" i="20" s="1" a="1"/>
  <c r="K64" i="20" s="1"/>
  <c r="K65" i="20" s="1" a="1"/>
  <c r="K65" i="20" s="1"/>
  <c r="K66" i="20" s="1" a="1"/>
  <c r="K66" i="20" s="1"/>
  <c r="K67" i="20" s="1" a="1"/>
  <c r="K67" i="20" s="1"/>
  <c r="K68" i="20" s="1" a="1"/>
  <c r="K68" i="20" s="1"/>
  <c r="K69" i="20" s="1" a="1"/>
  <c r="K69" i="20" s="1"/>
  <c r="K70" i="20" s="1" a="1"/>
  <c r="K70" i="20" s="1"/>
  <c r="K71" i="20" s="1" a="1"/>
  <c r="K71" i="20" s="1"/>
  <c r="K72" i="20" s="1" a="1"/>
  <c r="K72" i="20" s="1"/>
  <c r="K73" i="20" s="1" a="1"/>
  <c r="K73" i="20" s="1"/>
  <c r="K74" i="20" s="1" a="1"/>
  <c r="K74" i="20" s="1"/>
  <c r="K75" i="20" s="1" a="1"/>
  <c r="K75" i="20" s="1"/>
  <c r="K76" i="20" s="1" a="1"/>
  <c r="K76" i="20" s="1"/>
  <c r="K77" i="20" s="1" a="1"/>
  <c r="K77" i="20" s="1"/>
  <c r="K78" i="20" s="1" a="1"/>
  <c r="K78" i="20" s="1"/>
  <c r="K79" i="20" s="1" a="1"/>
  <c r="K79" i="20" s="1"/>
  <c r="K80" i="20" s="1" a="1"/>
  <c r="K80" i="20" s="1"/>
  <c r="K81" i="20" s="1" a="1"/>
  <c r="K81" i="20" s="1"/>
  <c r="K82" i="20" s="1" a="1"/>
  <c r="K82" i="20" s="1"/>
  <c r="K83" i="20" s="1" a="1"/>
  <c r="K83" i="20" s="1"/>
  <c r="K85" i="20" s="1" a="1"/>
  <c r="K85" i="20" s="1"/>
  <c r="K88" i="20" s="1" a="1"/>
  <c r="K88" i="20" s="1"/>
  <c r="K91" i="20" s="1" a="1"/>
  <c r="K91" i="20" s="1"/>
  <c r="K93" i="20" s="1" a="1"/>
  <c r="K93" i="20" s="1"/>
  <c r="K94" i="20" s="1" a="1"/>
  <c r="K94" i="20" s="1"/>
  <c r="K97" i="20" s="1" a="1"/>
  <c r="K97" i="20" s="1"/>
  <c r="K98" i="20" s="1" a="1"/>
  <c r="K98" i="20" s="1"/>
  <c r="K99" i="20" s="1" a="1"/>
  <c r="K99" i="20" s="1"/>
  <c r="K102" i="20" s="1" a="1"/>
  <c r="K102" i="20" s="1"/>
  <c r="K103" i="20" s="1" a="1"/>
  <c r="K103" i="20" s="1"/>
  <c r="K105" i="20" s="1" a="1"/>
  <c r="K105" i="20" s="1"/>
  <c r="K106" i="20" s="1" a="1"/>
  <c r="K106" i="20" s="1"/>
  <c r="K107" i="20" s="1" a="1"/>
  <c r="K107" i="20" s="1"/>
  <c r="K108" i="20" s="1" a="1"/>
  <c r="K108" i="20" s="1"/>
  <c r="K109" i="20" s="1" a="1"/>
  <c r="K109" i="20" s="1"/>
  <c r="K110" i="20" s="1" a="1"/>
  <c r="K110" i="20" s="1"/>
  <c r="K111" i="20" s="1" a="1"/>
  <c r="K111" i="20" s="1"/>
  <c r="K112" i="20" s="1" a="1"/>
  <c r="K112" i="20" s="1"/>
  <c r="K113" i="20" s="1" a="1"/>
  <c r="K113" i="20" s="1"/>
  <c r="K114" i="20" s="1" a="1"/>
  <c r="K114" i="20" s="1"/>
  <c r="K115" i="20" s="1" a="1"/>
  <c r="K115" i="20" s="1"/>
  <c r="K116" i="20" s="1" a="1"/>
  <c r="K116" i="20" s="1"/>
  <c r="K117" i="20" s="1" a="1"/>
  <c r="K117" i="20" s="1"/>
  <c r="K118" i="20" s="1" a="1"/>
  <c r="K118" i="20" s="1"/>
  <c r="K119" i="20" s="1" a="1"/>
  <c r="K119" i="20" s="1"/>
  <c r="K120" i="20" s="1" a="1"/>
  <c r="K120" i="20" s="1"/>
  <c r="K121" i="20" s="1" a="1"/>
  <c r="K121" i="20" s="1"/>
  <c r="K122" i="20" s="1" a="1"/>
  <c r="K122" i="20" s="1"/>
  <c r="K123" i="20" s="1" a="1"/>
  <c r="K123" i="20" s="1"/>
  <c r="K124" i="20" s="1" a="1"/>
  <c r="K124" i="20" s="1"/>
  <c r="K125" i="20" s="1" a="1"/>
  <c r="K125" i="20" s="1"/>
  <c r="K126" i="20" s="1" a="1"/>
  <c r="K126" i="20" s="1"/>
  <c r="K127" i="20" s="1" a="1"/>
  <c r="K127" i="20" s="1"/>
  <c r="K128" i="20" s="1" a="1"/>
  <c r="K128" i="20" s="1"/>
  <c r="K129" i="20" s="1" a="1"/>
  <c r="K129" i="20" s="1"/>
  <c r="K130" i="20" s="1" a="1"/>
  <c r="K130" i="20" s="1"/>
  <c r="K131" i="20" s="1" a="1"/>
  <c r="K131" i="20" s="1"/>
  <c r="K132" i="20" s="1" a="1"/>
  <c r="K132" i="20" s="1"/>
  <c r="K133" i="20" s="1" a="1"/>
  <c r="K133" i="20" s="1"/>
  <c r="K134" i="20" s="1" a="1"/>
  <c r="K134" i="20" s="1"/>
  <c r="K135" i="20" s="1" a="1"/>
  <c r="K135" i="20" s="1"/>
  <c r="K136" i="20" s="1" a="1"/>
  <c r="K136" i="20" s="1"/>
  <c r="K137" i="20" s="1" a="1"/>
  <c r="K137" i="20" s="1"/>
  <c r="K138" i="20" s="1" a="1"/>
  <c r="K138" i="20" s="1"/>
  <c r="K139" i="20" s="1" a="1"/>
  <c r="K139" i="20" s="1"/>
  <c r="K141" i="20" s="1" a="1"/>
  <c r="K141" i="20" s="1"/>
  <c r="K142" i="20" s="1" a="1"/>
  <c r="K142" i="20" s="1"/>
  <c r="K144" i="20" s="1" a="1"/>
  <c r="K144" i="20" s="1"/>
  <c r="K145" i="20" s="1" a="1"/>
  <c r="K145" i="20" s="1"/>
  <c r="K148" i="20" s="1" a="1"/>
  <c r="K148" i="20" s="1"/>
  <c r="K149" i="20" s="1" a="1"/>
  <c r="K149" i="20" s="1"/>
  <c r="K150" i="20" s="1" a="1"/>
  <c r="K150" i="20" s="1"/>
  <c r="K151" i="20" s="1" a="1"/>
  <c r="K151" i="20" s="1"/>
  <c r="K152" i="20" s="1" a="1"/>
  <c r="K152" i="20" s="1"/>
  <c r="K153" i="20" s="1" a="1"/>
  <c r="K153" i="20" s="1"/>
  <c r="K154" i="20" s="1" a="1"/>
  <c r="K154" i="20" s="1"/>
  <c r="K155" i="20" s="1" a="1"/>
  <c r="K155" i="20" s="1"/>
  <c r="K156" i="20" s="1" a="1"/>
  <c r="K156" i="20" s="1"/>
  <c r="K157" i="20" s="1" a="1"/>
  <c r="K157" i="20" s="1"/>
  <c r="K158" i="20" s="1" a="1"/>
  <c r="K158" i="20" s="1"/>
  <c r="K159" i="20" s="1" a="1"/>
  <c r="K159" i="20" s="1"/>
  <c r="K160" i="20" s="1" a="1"/>
  <c r="K160" i="20" s="1"/>
  <c r="K161" i="20" s="1" a="1"/>
  <c r="K161" i="20" s="1"/>
  <c r="K162" i="20" s="1" a="1"/>
  <c r="K162" i="20" s="1"/>
  <c r="K163" i="20" s="1" a="1"/>
  <c r="K163" i="20" s="1"/>
  <c r="K164" i="20" s="1" a="1"/>
  <c r="K164" i="20" s="1"/>
  <c r="K165" i="20" s="1" a="1"/>
  <c r="K165" i="20" s="1"/>
  <c r="K166" i="20" s="1" a="1"/>
  <c r="K166" i="20" s="1"/>
  <c r="K167" i="20" s="1" a="1"/>
  <c r="K167" i="20" s="1"/>
  <c r="K168" i="20" s="1" a="1"/>
  <c r="K168" i="20" s="1"/>
  <c r="K169" i="20" s="1" a="1"/>
  <c r="K169" i="20" s="1"/>
  <c r="K171" i="20" s="1" a="1"/>
  <c r="K171" i="20" s="1"/>
  <c r="K172" i="20" s="1" a="1"/>
  <c r="K172" i="20" s="1"/>
  <c r="K173" i="20" s="1" a="1"/>
  <c r="K173" i="20" s="1"/>
  <c r="K174" i="20" s="1" a="1"/>
  <c r="K174" i="20" s="1"/>
  <c r="K175" i="20" s="1" a="1"/>
  <c r="K175" i="20" s="1"/>
  <c r="K176" i="20" s="1" a="1"/>
  <c r="K176" i="20" s="1"/>
  <c r="K177" i="20" s="1" a="1"/>
  <c r="K177" i="20" s="1"/>
  <c r="K178" i="20" s="1" a="1"/>
  <c r="K178" i="20" s="1"/>
  <c r="K179" i="20" s="1" a="1"/>
  <c r="K179" i="20" s="1"/>
  <c r="K180" i="20" s="1" a="1"/>
  <c r="K180" i="20" s="1"/>
  <c r="K181" i="20" s="1" a="1"/>
  <c r="K181" i="20" s="1"/>
  <c r="K182" i="20" s="1" a="1"/>
  <c r="K182" i="20" s="1"/>
  <c r="K183" i="20" s="1" a="1"/>
  <c r="K183" i="20" s="1"/>
  <c r="K184" i="20" s="1" a="1"/>
  <c r="K184" i="20" s="1"/>
  <c r="K185" i="20" s="1" a="1"/>
  <c r="K185" i="20" s="1"/>
  <c r="K186" i="20" s="1" a="1"/>
  <c r="K186" i="20" s="1"/>
  <c r="K187" i="20" s="1" a="1"/>
  <c r="K187" i="20" s="1"/>
  <c r="K188" i="20" s="1" a="1"/>
  <c r="K188" i="20" s="1"/>
  <c r="K189" i="20" s="1" a="1"/>
  <c r="K189" i="20" s="1"/>
  <c r="K190" i="20" s="1" a="1"/>
  <c r="K190" i="20" s="1"/>
  <c r="K191" i="20" s="1" a="1"/>
  <c r="K191" i="20" s="1"/>
  <c r="K192" i="20" s="1" a="1"/>
  <c r="K192" i="20" s="1"/>
  <c r="K193" i="20" s="1" a="1"/>
  <c r="K193" i="20" s="1"/>
  <c r="K194" i="20" s="1" a="1"/>
  <c r="K194" i="20" s="1"/>
  <c r="K195" i="20" s="1" a="1"/>
  <c r="K195" i="20" s="1"/>
  <c r="K196" i="20" s="1" a="1"/>
  <c r="K196" i="20" s="1"/>
  <c r="K197" i="20" s="1" a="1"/>
  <c r="K197" i="20" s="1"/>
  <c r="K198" i="20" s="1" a="1"/>
  <c r="K198" i="20" s="1"/>
  <c r="K199" i="20" s="1" a="1"/>
  <c r="K199" i="20" s="1"/>
  <c r="K200" i="20" s="1" a="1"/>
  <c r="K200" i="20" s="1"/>
  <c r="G142" i="19" a="1"/>
  <c r="G142" i="19" s="1"/>
  <c r="G131" i="19" a="1"/>
  <c r="G131" i="19" s="1"/>
  <c r="G114" i="19" a="1"/>
  <c r="G114" i="19" s="1"/>
  <c r="G10" i="19" a="1"/>
  <c r="G10" i="19" s="1"/>
  <c r="G6" i="19" a="1"/>
  <c r="G6" i="19" s="1"/>
  <c r="G60" i="19" a="1"/>
  <c r="G60" i="19" s="1"/>
  <c r="G68" i="19" a="1"/>
  <c r="G68" i="19" s="1"/>
  <c r="K4" i="19" a="1"/>
  <c r="K4" i="19" s="1"/>
  <c r="K5" i="19" s="1" a="1"/>
  <c r="K5" i="19" s="1"/>
  <c r="G134" i="19" a="1"/>
  <c r="G134" i="19" s="1"/>
  <c r="G54" i="19" a="1"/>
  <c r="G54" i="19" s="1"/>
  <c r="G42" i="19" a="1"/>
  <c r="G42" i="19" s="1"/>
  <c r="G122" i="19" a="1"/>
  <c r="G122" i="19" s="1"/>
  <c r="G14" i="19" a="1"/>
  <c r="G14" i="19" s="1"/>
  <c r="G166" i="19" a="1"/>
  <c r="G166" i="19" s="1"/>
  <c r="G64" i="19" a="1"/>
  <c r="G64" i="19" s="1"/>
  <c r="G146" i="19" a="1"/>
  <c r="G146" i="19" s="1"/>
  <c r="G154" i="19" a="1"/>
  <c r="G154" i="19" s="1"/>
  <c r="K4" i="18" a="1"/>
  <c r="K4" i="18" s="1"/>
  <c r="G58" i="18" a="1"/>
  <c r="G58" i="18" s="1"/>
  <c r="G62" i="18" a="1"/>
  <c r="G62" i="18" s="1"/>
  <c r="G171" i="18" a="1"/>
  <c r="G171" i="18" s="1"/>
  <c r="G177" i="18" a="1"/>
  <c r="G177" i="18" s="1"/>
  <c r="G123" i="18" a="1"/>
  <c r="G123" i="18" s="1"/>
  <c r="K5" i="18" a="1"/>
  <c r="K5" i="18" s="1"/>
  <c r="K9" i="18" s="1" a="1"/>
  <c r="K9" i="18" s="1"/>
  <c r="K10" i="18" s="1" a="1"/>
  <c r="K10" i="18" s="1"/>
  <c r="K11" i="18" s="1" a="1"/>
  <c r="K11" i="18" s="1"/>
  <c r="K12" i="18" s="1" a="1"/>
  <c r="K12" i="18" s="1"/>
  <c r="K13" i="18" s="1" a="1"/>
  <c r="K13" i="18" s="1"/>
  <c r="K14" i="18" s="1" a="1"/>
  <c r="K14" i="18" s="1"/>
  <c r="K15" i="18" s="1" a="1"/>
  <c r="K15" i="18" s="1"/>
  <c r="K16" i="18" s="1" a="1"/>
  <c r="K16" i="18" s="1"/>
  <c r="K17" i="18" s="1" a="1"/>
  <c r="K17" i="18" s="1"/>
  <c r="K18" i="18" s="1" a="1"/>
  <c r="K18" i="18" s="1"/>
  <c r="K19" i="18" s="1" a="1"/>
  <c r="K19" i="18" s="1"/>
  <c r="K20" i="18" s="1" a="1"/>
  <c r="K20" i="18" s="1"/>
  <c r="K23" i="18" s="1" a="1"/>
  <c r="K23" i="18" s="1"/>
  <c r="K25" i="18" s="1" a="1"/>
  <c r="K25" i="18" s="1"/>
  <c r="K26" i="18" s="1" a="1"/>
  <c r="K26" i="18" s="1"/>
  <c r="K27" i="18" s="1" a="1"/>
  <c r="K27" i="18" s="1"/>
  <c r="K28" i="18" s="1" a="1"/>
  <c r="K28" i="18" s="1"/>
  <c r="K29" i="18" s="1" a="1"/>
  <c r="K29" i="18" s="1"/>
  <c r="K31" i="18" s="1" a="1"/>
  <c r="K31" i="18" s="1"/>
  <c r="K32" i="18" s="1" a="1"/>
  <c r="K32" i="18" s="1"/>
  <c r="K35" i="18" s="1" a="1"/>
  <c r="K35" i="18" s="1"/>
  <c r="K37" i="18" s="1" a="1"/>
  <c r="K37" i="18" s="1"/>
  <c r="K38" i="18" s="1" a="1"/>
  <c r="K38" i="18" s="1"/>
  <c r="K40" i="18" s="1" a="1"/>
  <c r="K40" i="18" s="1"/>
  <c r="K42" i="18" s="1" a="1"/>
  <c r="K42" i="18" s="1"/>
  <c r="K44" i="18" s="1" a="1"/>
  <c r="K44" i="18" s="1"/>
  <c r="K45" i="18" s="1" a="1"/>
  <c r="K45" i="18" s="1"/>
  <c r="K46" i="18" s="1" a="1"/>
  <c r="K46" i="18" s="1"/>
  <c r="K47" i="18" s="1" a="1"/>
  <c r="K47" i="18" s="1"/>
  <c r="K48" i="18" s="1" a="1"/>
  <c r="K48" i="18" s="1"/>
  <c r="K49" i="18" s="1" a="1"/>
  <c r="K49" i="18" s="1"/>
  <c r="K50" i="18" s="1" a="1"/>
  <c r="K50" i="18" s="1"/>
  <c r="K51" i="18" s="1" a="1"/>
  <c r="K51" i="18" s="1"/>
  <c r="K52" i="18" s="1" a="1"/>
  <c r="K52" i="18" s="1"/>
  <c r="K53" i="18" s="1" a="1"/>
  <c r="K53" i="18" s="1"/>
  <c r="K54" i="18" s="1" a="1"/>
  <c r="K54" i="18" s="1"/>
  <c r="G55" i="18" a="1"/>
  <c r="G55" i="18" s="1"/>
  <c r="G156" i="18" a="1"/>
  <c r="G156" i="18" s="1"/>
  <c r="G107" i="18" a="1"/>
  <c r="G107" i="18" s="1"/>
  <c r="G84" i="18" a="1"/>
  <c r="G84" i="18" s="1"/>
  <c r="G162" i="18" a="1"/>
  <c r="G162" i="18" s="1"/>
  <c r="G108" i="18" a="1"/>
  <c r="G108" i="18" s="1"/>
  <c r="G168" i="18" a="1"/>
  <c r="G168" i="18" s="1"/>
  <c r="G112" i="18" a="1"/>
  <c r="G112" i="18" s="1"/>
  <c r="G147" i="18" a="1"/>
  <c r="G147" i="18" s="1"/>
  <c r="G71" i="18" a="1"/>
  <c r="G71" i="18" s="1"/>
  <c r="G144" i="18" a="1"/>
  <c r="G144" i="18" s="1"/>
  <c r="G111" i="18" a="1"/>
  <c r="G111" i="18" s="1"/>
  <c r="G150" i="18" a="1"/>
  <c r="G150" i="18" s="1"/>
  <c r="G129" i="18" a="1"/>
  <c r="G129" i="18" s="1"/>
  <c r="G156" i="17" a="1"/>
  <c r="G156" i="17" s="1"/>
  <c r="G135" i="17" a="1"/>
  <c r="G135" i="17" s="1"/>
  <c r="G114" i="17" a="1"/>
  <c r="G114" i="17" s="1"/>
  <c r="G103" i="17" a="1"/>
  <c r="G103" i="17" s="1"/>
  <c r="G165" i="17" a="1"/>
  <c r="G165" i="17" s="1"/>
  <c r="G132" i="17" a="1"/>
  <c r="G132" i="17" s="1"/>
  <c r="G162" i="17" a="1"/>
  <c r="G162" i="17" s="1"/>
  <c r="G108" i="17" a="1"/>
  <c r="G108" i="17" s="1"/>
  <c r="G75" i="17" a="1"/>
  <c r="G75" i="17" s="1"/>
  <c r="G159" i="17" a="1"/>
  <c r="G159" i="17" s="1"/>
  <c r="G71" i="17" a="1"/>
  <c r="G71" i="17" s="1"/>
  <c r="G67" i="17" a="1"/>
  <c r="G67" i="17" s="1"/>
  <c r="G105" i="17" a="1"/>
  <c r="G105" i="17" s="1"/>
  <c r="I170" i="16"/>
  <c r="G170" i="16" s="1" a="1"/>
  <c r="G170" i="16" s="1"/>
  <c r="G12" i="16" a="1"/>
  <c r="G12" i="16" s="1"/>
  <c r="G43" i="16" a="1"/>
  <c r="G43" i="16" s="1"/>
  <c r="G95" i="16" a="1"/>
  <c r="G95" i="16" s="1"/>
  <c r="I177" i="16"/>
  <c r="G177" i="16" s="1" a="1"/>
  <c r="G177" i="16" s="1"/>
  <c r="G135" i="16" a="1"/>
  <c r="G135" i="16" s="1"/>
  <c r="I167" i="16"/>
  <c r="G167" i="16" s="1" a="1"/>
  <c r="G167" i="16" s="1"/>
  <c r="I25" i="16"/>
  <c r="G25" i="16" s="1" a="1"/>
  <c r="G25" i="16" s="1"/>
  <c r="I41" i="16"/>
  <c r="I180" i="16"/>
  <c r="G180" i="16" s="1" a="1"/>
  <c r="G180" i="16" s="1"/>
  <c r="I4" i="16"/>
  <c r="G4" i="16" s="1" a="1"/>
  <c r="G4" i="16" s="1"/>
  <c r="K4" i="16" s="1" a="1"/>
  <c r="K4" i="16" s="1"/>
  <c r="K5" i="16" s="1" a="1"/>
  <c r="K5" i="16" s="1"/>
  <c r="K6" i="16" s="1" a="1"/>
  <c r="K6" i="16" s="1"/>
  <c r="K7" i="16" s="1" a="1"/>
  <c r="K7" i="16" s="1"/>
  <c r="I19" i="16"/>
  <c r="G19" i="16" s="1" a="1"/>
  <c r="G19" i="16" s="1"/>
  <c r="I143" i="16"/>
  <c r="G143" i="16" s="1" a="1"/>
  <c r="G143" i="16" s="1"/>
  <c r="I149" i="16"/>
  <c r="G149" i="16" s="1" a="1"/>
  <c r="G149" i="16" s="1"/>
  <c r="I125" i="16"/>
  <c r="G125" i="16" s="1" a="1"/>
  <c r="G125" i="16" s="1"/>
  <c r="I8" i="16"/>
  <c r="G8" i="16" s="1" a="1"/>
  <c r="G8" i="16" s="1"/>
  <c r="I137" i="16"/>
  <c r="G137" i="16" s="1" a="1"/>
  <c r="G137" i="16" s="1"/>
  <c r="I22" i="16"/>
  <c r="G22" i="16" s="1" a="1"/>
  <c r="G22" i="16" s="1"/>
  <c r="I186" i="16"/>
  <c r="G186" i="16" s="1" a="1"/>
  <c r="G186" i="16" s="1"/>
  <c r="I183" i="16"/>
  <c r="G183" i="16" s="1" a="1"/>
  <c r="G183" i="16" s="1"/>
  <c r="G150" i="16" a="1"/>
  <c r="G150" i="16" s="1"/>
  <c r="I23" i="16"/>
  <c r="G23" i="16" s="1" a="1"/>
  <c r="G23" i="16" s="1"/>
  <c r="I188" i="16"/>
  <c r="G188" i="16" s="1" a="1"/>
  <c r="G188" i="16" s="1"/>
  <c r="I128" i="16"/>
  <c r="G128" i="16" s="1" a="1"/>
  <c r="G128" i="16" s="1"/>
  <c r="I119" i="16"/>
  <c r="G119" i="16" s="1" a="1"/>
  <c r="G119" i="16" s="1"/>
  <c r="K54" i="22" l="1" a="1"/>
  <c r="K54" i="22" s="1"/>
  <c r="K55" i="22" s="1" a="1"/>
  <c r="K55" i="22" s="1"/>
  <c r="K56" i="22" s="1" a="1"/>
  <c r="K56" i="22" s="1"/>
  <c r="K57" i="22" s="1" a="1"/>
  <c r="K57" i="22" s="1"/>
  <c r="K58" i="22" s="1" a="1"/>
  <c r="K58" i="22" s="1"/>
  <c r="K59" i="22" s="1" a="1"/>
  <c r="K59" i="22" s="1"/>
  <c r="K60" i="22" s="1" a="1"/>
  <c r="K60" i="22" s="1"/>
  <c r="K61" i="22" s="1" a="1"/>
  <c r="K61" i="22" s="1"/>
  <c r="K62" i="22" s="1" a="1"/>
  <c r="K62" i="22" s="1"/>
  <c r="K63" i="22" s="1" a="1"/>
  <c r="K63" i="22" s="1"/>
  <c r="K64" i="22" s="1" a="1"/>
  <c r="K64" i="22" s="1"/>
  <c r="K65" i="22" s="1" a="1"/>
  <c r="K65" i="22" s="1"/>
  <c r="K66" i="22" s="1" a="1"/>
  <c r="K66" i="22" s="1"/>
  <c r="K67" i="22" s="1" a="1"/>
  <c r="K67" i="22" s="1"/>
  <c r="K68" i="22" s="1" a="1"/>
  <c r="K68" i="22" s="1"/>
  <c r="K69" i="22" s="1" a="1"/>
  <c r="K69" i="22" s="1"/>
  <c r="K70" i="22" s="1" a="1"/>
  <c r="K70" i="22" s="1"/>
  <c r="K71" i="22" s="1" a="1"/>
  <c r="K71" i="22" s="1"/>
  <c r="K72" i="22" s="1" a="1"/>
  <c r="K72" i="22" s="1"/>
  <c r="K73" i="22" s="1" a="1"/>
  <c r="K73" i="22" s="1"/>
  <c r="K74" i="22" s="1" a="1"/>
  <c r="K74" i="22" s="1"/>
  <c r="K75" i="22" s="1" a="1"/>
  <c r="K75" i="22" s="1"/>
  <c r="K76" i="22" s="1" a="1"/>
  <c r="K76" i="22" s="1"/>
  <c r="K77" i="22" s="1" a="1"/>
  <c r="K77" i="22" s="1"/>
  <c r="K78" i="22" s="1" a="1"/>
  <c r="K78" i="22" s="1"/>
  <c r="K79" i="22" s="1" a="1"/>
  <c r="K79" i="22" s="1"/>
  <c r="K80" i="22" s="1" a="1"/>
  <c r="K80" i="22" s="1"/>
  <c r="K81" i="22" s="1" a="1"/>
  <c r="K81" i="22" s="1"/>
  <c r="K82" i="22" s="1" a="1"/>
  <c r="K82" i="22" s="1"/>
  <c r="K83" i="22" s="1" a="1"/>
  <c r="K83" i="22" s="1"/>
  <c r="K84" i="22" s="1" a="1"/>
  <c r="K84" i="22" s="1"/>
  <c r="K85" i="22" s="1" a="1"/>
  <c r="K85" i="22" s="1"/>
  <c r="K86" i="22" s="1" a="1"/>
  <c r="K86" i="22" s="1"/>
  <c r="K88" i="22" s="1" a="1"/>
  <c r="K88" i="22" s="1"/>
  <c r="K89" i="22" s="1" a="1"/>
  <c r="K89" i="22" s="1"/>
  <c r="K90" i="22" s="1" a="1"/>
  <c r="K90" i="22" s="1"/>
  <c r="K91" i="22" s="1" a="1"/>
  <c r="K91" i="22" s="1"/>
  <c r="K92" i="22" s="1" a="1"/>
  <c r="K92" i="22" s="1"/>
  <c r="K93" i="22" s="1" a="1"/>
  <c r="K93" i="22" s="1"/>
  <c r="K94" i="22" s="1" a="1"/>
  <c r="K94" i="22" s="1"/>
  <c r="K95" i="22" s="1" a="1"/>
  <c r="K95" i="22" s="1"/>
  <c r="K96" i="22" s="1" a="1"/>
  <c r="K96" i="22" s="1"/>
  <c r="K97" i="22" s="1" a="1"/>
  <c r="K97" i="22" s="1"/>
  <c r="K98" i="22" s="1" a="1"/>
  <c r="K98" i="22" s="1"/>
  <c r="K99" i="22" s="1" a="1"/>
  <c r="K99" i="22" s="1"/>
  <c r="K100" i="22" s="1" a="1"/>
  <c r="K100" i="22" s="1"/>
  <c r="K102" i="22" s="1" a="1"/>
  <c r="K102" i="22" s="1"/>
  <c r="K103" i="22" s="1" a="1"/>
  <c r="K103" i="22" s="1"/>
  <c r="K104" i="22" s="1" a="1"/>
  <c r="K104" i="22" s="1"/>
  <c r="K105" i="22" s="1" a="1"/>
  <c r="K105" i="22" s="1"/>
  <c r="K106" i="22" s="1" a="1"/>
  <c r="K106" i="22" s="1"/>
  <c r="K107" i="22" s="1" a="1"/>
  <c r="K107" i="22" s="1"/>
  <c r="K108" i="22" s="1" a="1"/>
  <c r="K108" i="22" s="1"/>
  <c r="K109" i="22" s="1" a="1"/>
  <c r="K109" i="22" s="1"/>
  <c r="K110" i="22" s="1" a="1"/>
  <c r="K110" i="22" s="1"/>
  <c r="K111" i="22" s="1" a="1"/>
  <c r="K111" i="22" s="1"/>
  <c r="K112" i="22" s="1" a="1"/>
  <c r="K112" i="22" s="1"/>
  <c r="K113" i="22" s="1" a="1"/>
  <c r="K113" i="22" s="1"/>
  <c r="K114" i="22" s="1" a="1"/>
  <c r="K114" i="22" s="1"/>
  <c r="K115" i="22" s="1" a="1"/>
  <c r="K115" i="22" s="1"/>
  <c r="K116" i="22" s="1" a="1"/>
  <c r="K116" i="22" s="1"/>
  <c r="K117" i="22" s="1" a="1"/>
  <c r="K117" i="22" s="1"/>
  <c r="K118" i="22" s="1" a="1"/>
  <c r="K118" i="22" s="1"/>
  <c r="K119" i="22" s="1" a="1"/>
  <c r="K119" i="22" s="1"/>
  <c r="K120" i="22" s="1" a="1"/>
  <c r="K120" i="22" s="1"/>
  <c r="K121" i="22" s="1" a="1"/>
  <c r="K121" i="22" s="1"/>
  <c r="K122" i="22" s="1" a="1"/>
  <c r="K122" i="22" s="1"/>
  <c r="K123" i="22" s="1" a="1"/>
  <c r="K123" i="22" s="1"/>
  <c r="K124" i="22" s="1" a="1"/>
  <c r="K124" i="22" s="1"/>
  <c r="K125" i="22" s="1" a="1"/>
  <c r="K125" i="22" s="1"/>
  <c r="K126" i="22" s="1" a="1"/>
  <c r="K126" i="22" s="1"/>
  <c r="K127" i="22" s="1" a="1"/>
  <c r="K127" i="22" s="1"/>
  <c r="K128" i="22" s="1" a="1"/>
  <c r="K128" i="22" s="1"/>
  <c r="K129" i="22" s="1" a="1"/>
  <c r="K129" i="22" s="1"/>
  <c r="K130" i="22" s="1" a="1"/>
  <c r="K130" i="22" s="1"/>
  <c r="K131" i="22" s="1" a="1"/>
  <c r="K131" i="22" s="1"/>
  <c r="K132" i="22" s="1" a="1"/>
  <c r="K132" i="22" s="1"/>
  <c r="K133" i="22" s="1" a="1"/>
  <c r="K133" i="22" s="1"/>
  <c r="K134" i="22" s="1" a="1"/>
  <c r="K134" i="22" s="1"/>
  <c r="K135" i="22" s="1" a="1"/>
  <c r="K135" i="22" s="1"/>
  <c r="K136" i="22" s="1" a="1"/>
  <c r="K136" i="22" s="1"/>
  <c r="K139" i="22" s="1" a="1"/>
  <c r="K139" i="22" s="1"/>
  <c r="K141" i="22" s="1" a="1"/>
  <c r="K141" i="22" s="1"/>
  <c r="K142" i="22" s="1" a="1"/>
  <c r="K142" i="22" s="1"/>
  <c r="K144" i="22" s="1" a="1"/>
  <c r="K144" i="22" s="1"/>
  <c r="K145" i="22" s="1" a="1"/>
  <c r="K145" i="22" s="1"/>
  <c r="K148" i="22" s="1" a="1"/>
  <c r="K148" i="22" s="1"/>
  <c r="K149" i="22" s="1" a="1"/>
  <c r="K149" i="22" s="1"/>
  <c r="K150" i="22" s="1" a="1"/>
  <c r="K150" i="22" s="1"/>
  <c r="K151" i="22" s="1" a="1"/>
  <c r="K151" i="22" s="1"/>
  <c r="K152" i="22" s="1" a="1"/>
  <c r="K152" i="22" s="1"/>
  <c r="K153" i="22" s="1" a="1"/>
  <c r="K153" i="22" s="1"/>
  <c r="K154" i="22" s="1" a="1"/>
  <c r="K154" i="22" s="1"/>
  <c r="K155" i="22" s="1" a="1"/>
  <c r="K155" i="22" s="1"/>
  <c r="K156" i="22" s="1" a="1"/>
  <c r="K156" i="22" s="1"/>
  <c r="K157" i="22" s="1" a="1"/>
  <c r="K157" i="22" s="1"/>
  <c r="K158" i="22" s="1" a="1"/>
  <c r="K158" i="22" s="1"/>
  <c r="K159" i="22" s="1" a="1"/>
  <c r="K159" i="22" s="1"/>
  <c r="K160" i="22" s="1" a="1"/>
  <c r="K160" i="22" s="1"/>
  <c r="K161" i="22" s="1" a="1"/>
  <c r="K161" i="22" s="1"/>
  <c r="K162" i="22" s="1" a="1"/>
  <c r="K162" i="22" s="1"/>
  <c r="K163" i="22" s="1" a="1"/>
  <c r="K163" i="22" s="1"/>
  <c r="K164" i="22" s="1" a="1"/>
  <c r="K164" i="22" s="1"/>
  <c r="K165" i="22" s="1" a="1"/>
  <c r="K165" i="22" s="1"/>
  <c r="K166" i="22" s="1" a="1"/>
  <c r="K166" i="22" s="1"/>
  <c r="K167" i="22" s="1" a="1"/>
  <c r="K167" i="22" s="1"/>
  <c r="K168" i="22" s="1" a="1"/>
  <c r="K168" i="22" s="1"/>
  <c r="K169" i="22" s="1" a="1"/>
  <c r="K169" i="22" s="1"/>
  <c r="K170" i="22" s="1" a="1"/>
  <c r="K170" i="22" s="1"/>
  <c r="K171" i="22" s="1" a="1"/>
  <c r="K171" i="22" s="1"/>
  <c r="K172" i="22" s="1" a="1"/>
  <c r="K172" i="22" s="1"/>
  <c r="K173" i="22" s="1" a="1"/>
  <c r="K173" i="22" s="1"/>
  <c r="K174" i="22" s="1" a="1"/>
  <c r="K174" i="22" s="1"/>
  <c r="K175" i="22" s="1" a="1"/>
  <c r="K175" i="22" s="1"/>
  <c r="K176" i="22" s="1" a="1"/>
  <c r="K176" i="22" s="1"/>
  <c r="K177" i="22" s="1" a="1"/>
  <c r="K177" i="22" s="1"/>
  <c r="K178" i="22" s="1" a="1"/>
  <c r="K178" i="22" s="1"/>
  <c r="K179" i="22" s="1" a="1"/>
  <c r="K179" i="22" s="1"/>
  <c r="K180" i="22" s="1" a="1"/>
  <c r="K180" i="22" s="1"/>
  <c r="K181" i="22" s="1" a="1"/>
  <c r="K181" i="22" s="1"/>
  <c r="K182" i="22" s="1" a="1"/>
  <c r="K182" i="22" s="1"/>
  <c r="K183" i="22" s="1" a="1"/>
  <c r="K183" i="22" s="1"/>
  <c r="K184" i="22" s="1" a="1"/>
  <c r="K184" i="22" s="1"/>
  <c r="K185" i="22" s="1" a="1"/>
  <c r="K185" i="22" s="1"/>
  <c r="K186" i="22" s="1" a="1"/>
  <c r="K186" i="22" s="1"/>
  <c r="K187" i="22" s="1" a="1"/>
  <c r="K187" i="22" s="1"/>
  <c r="K188" i="22" s="1" a="1"/>
  <c r="K188" i="22" s="1"/>
  <c r="K189" i="22" s="1" a="1"/>
  <c r="K189" i="22" s="1"/>
  <c r="K190" i="22" s="1" a="1"/>
  <c r="K190" i="22" s="1"/>
  <c r="K191" i="22" s="1" a="1"/>
  <c r="K191" i="22" s="1"/>
  <c r="K192" i="22" s="1" a="1"/>
  <c r="K192" i="22" s="1"/>
  <c r="K193" i="22" s="1" a="1"/>
  <c r="K193" i="22" s="1"/>
  <c r="K194" i="22" s="1" a="1"/>
  <c r="K194" i="22" s="1"/>
  <c r="K195" i="22" s="1" a="1"/>
  <c r="K195" i="22" s="1"/>
  <c r="K196" i="22" s="1" a="1"/>
  <c r="K196" i="22" s="1"/>
  <c r="K197" i="22" s="1" a="1"/>
  <c r="K197" i="22" s="1"/>
  <c r="K198" i="22" s="1" a="1"/>
  <c r="K198" i="22" s="1"/>
  <c r="K199" i="22" s="1" a="1"/>
  <c r="K199" i="22" s="1"/>
  <c r="K200" i="22" s="1" a="1"/>
  <c r="K200" i="22" s="1"/>
  <c r="K201" i="22" s="1" a="1"/>
  <c r="K201" i="22" s="1"/>
  <c r="K202" i="22" s="1" a="1"/>
  <c r="K202" i="22" s="1"/>
  <c r="K203" i="22" s="1" a="1"/>
  <c r="K203" i="22" s="1"/>
  <c r="K204" i="22" s="1" a="1"/>
  <c r="K204" i="22" s="1"/>
  <c r="K205" i="22" s="1" a="1"/>
  <c r="K205" i="22" s="1"/>
  <c r="K98" i="21" a="1"/>
  <c r="K98" i="21" s="1"/>
  <c r="K99" i="21" s="1" a="1"/>
  <c r="K99" i="21" s="1"/>
  <c r="K100" i="21" s="1" a="1"/>
  <c r="K100" i="21" s="1"/>
  <c r="K101" i="21" s="1" a="1"/>
  <c r="K101" i="21" s="1"/>
  <c r="K102" i="21" s="1" a="1"/>
  <c r="K102" i="21" s="1"/>
  <c r="K103" i="21" s="1" a="1"/>
  <c r="K103" i="21" s="1"/>
  <c r="K106" i="21" s="1" a="1"/>
  <c r="K106" i="21" s="1"/>
  <c r="K107" i="21" s="1" a="1"/>
  <c r="K107" i="21" s="1"/>
  <c r="K108" i="21" s="1" a="1"/>
  <c r="K108" i="21" s="1"/>
  <c r="K109" i="21" s="1" a="1"/>
  <c r="K109" i="21" s="1"/>
  <c r="K110" i="21" s="1" a="1"/>
  <c r="K110" i="21" s="1"/>
  <c r="K111" i="21" s="1" a="1"/>
  <c r="K111" i="21" s="1"/>
  <c r="K113" i="21" s="1" a="1"/>
  <c r="K113" i="21" s="1"/>
  <c r="K114" i="21" s="1" a="1"/>
  <c r="K114" i="21" s="1"/>
  <c r="K115" i="21" s="1" a="1"/>
  <c r="K115" i="21" s="1"/>
  <c r="K116" i="21" s="1" a="1"/>
  <c r="K116" i="21" s="1"/>
  <c r="K117" i="21" s="1" a="1"/>
  <c r="K117" i="21" s="1"/>
  <c r="K118" i="21" s="1" a="1"/>
  <c r="K118" i="21" s="1"/>
  <c r="K119" i="21" s="1" a="1"/>
  <c r="K119" i="21" s="1"/>
  <c r="K120" i="21" s="1" a="1"/>
  <c r="K120" i="21" s="1"/>
  <c r="K121" i="21" s="1" a="1"/>
  <c r="K121" i="21" s="1"/>
  <c r="K122" i="21" s="1" a="1"/>
  <c r="K122" i="21" s="1"/>
  <c r="K123" i="21" s="1" a="1"/>
  <c r="K123" i="21" s="1"/>
  <c r="K124" i="21" s="1" a="1"/>
  <c r="K124" i="21" s="1"/>
  <c r="K125" i="21" s="1" a="1"/>
  <c r="K125" i="21" s="1"/>
  <c r="K126" i="21" s="1" a="1"/>
  <c r="K126" i="21" s="1"/>
  <c r="K127" i="21" s="1" a="1"/>
  <c r="K127" i="21" s="1"/>
  <c r="K128" i="21" s="1" a="1"/>
  <c r="K128" i="21" s="1"/>
  <c r="K129" i="21" s="1" a="1"/>
  <c r="K129" i="21" s="1"/>
  <c r="K130" i="21" s="1" a="1"/>
  <c r="K130" i="21" s="1"/>
  <c r="K131" i="21" s="1" a="1"/>
  <c r="K131" i="21" s="1"/>
  <c r="K132" i="21" s="1" a="1"/>
  <c r="K132" i="21" s="1"/>
  <c r="K133" i="21" s="1" a="1"/>
  <c r="K133" i="21" s="1"/>
  <c r="K134" i="21" s="1" a="1"/>
  <c r="K134" i="21" s="1"/>
  <c r="K135" i="21" s="1" a="1"/>
  <c r="K135" i="21" s="1"/>
  <c r="K136" i="21" s="1" a="1"/>
  <c r="K136" i="21" s="1"/>
  <c r="K139" i="21" s="1" a="1"/>
  <c r="K139" i="21" s="1"/>
  <c r="K141" i="21" s="1" a="1"/>
  <c r="K141" i="21" s="1"/>
  <c r="K142" i="21" s="1" a="1"/>
  <c r="K142" i="21" s="1"/>
  <c r="K144" i="21" s="1" a="1"/>
  <c r="K144" i="21" s="1"/>
  <c r="K145" i="21" s="1" a="1"/>
  <c r="K145" i="21" s="1"/>
  <c r="K148" i="21" s="1" a="1"/>
  <c r="K148" i="21" s="1"/>
  <c r="K149" i="21" s="1" a="1"/>
  <c r="K149" i="21" s="1"/>
  <c r="K150" i="21" s="1" a="1"/>
  <c r="K150" i="21" s="1"/>
  <c r="K151" i="21" s="1" a="1"/>
  <c r="K151" i="21" s="1"/>
  <c r="K152" i="21" s="1" a="1"/>
  <c r="K152" i="21" s="1"/>
  <c r="K153" i="21" s="1" a="1"/>
  <c r="K153" i="21" s="1"/>
  <c r="K154" i="21" s="1" a="1"/>
  <c r="K154" i="21" s="1"/>
  <c r="K155" i="21" s="1" a="1"/>
  <c r="K155" i="21" s="1"/>
  <c r="K156" i="21" s="1" a="1"/>
  <c r="K156" i="21" s="1"/>
  <c r="K157" i="21" s="1" a="1"/>
  <c r="K157" i="21" s="1"/>
  <c r="K158" i="21" s="1" a="1"/>
  <c r="K158" i="21" s="1"/>
  <c r="K159" i="21" s="1" a="1"/>
  <c r="K159" i="21" s="1"/>
  <c r="K160" i="21" s="1" a="1"/>
  <c r="K160" i="21" s="1"/>
  <c r="K161" i="21" s="1" a="1"/>
  <c r="K161" i="21" s="1"/>
  <c r="K162" i="21" s="1" a="1"/>
  <c r="K162" i="21" s="1"/>
  <c r="K163" i="21" s="1" a="1"/>
  <c r="K163" i="21" s="1"/>
  <c r="K164" i="21" s="1" a="1"/>
  <c r="K164" i="21" s="1"/>
  <c r="K165" i="21" s="1" a="1"/>
  <c r="K165" i="21" s="1"/>
  <c r="K166" i="21" s="1" a="1"/>
  <c r="K166" i="21" s="1"/>
  <c r="K167" i="21" s="1" a="1"/>
  <c r="K167" i="21" s="1"/>
  <c r="K168" i="21" s="1" a="1"/>
  <c r="K168" i="21" s="1"/>
  <c r="K169" i="21" s="1" a="1"/>
  <c r="K169" i="21" s="1"/>
  <c r="K171" i="21" s="1" a="1"/>
  <c r="K171" i="21" s="1"/>
  <c r="K172" i="21" s="1" a="1"/>
  <c r="K172" i="21" s="1"/>
  <c r="K173" i="21" s="1" a="1"/>
  <c r="K173" i="21" s="1"/>
  <c r="K174" i="21" s="1" a="1"/>
  <c r="K174" i="21" s="1"/>
  <c r="K175" i="21" s="1" a="1"/>
  <c r="K175" i="21" s="1"/>
  <c r="K176" i="21" s="1" a="1"/>
  <c r="K176" i="21" s="1"/>
  <c r="K177" i="21" s="1" a="1"/>
  <c r="K177" i="21" s="1"/>
  <c r="K178" i="21" s="1" a="1"/>
  <c r="K178" i="21" s="1"/>
  <c r="K179" i="21" s="1" a="1"/>
  <c r="K179" i="21" s="1"/>
  <c r="K180" i="21" s="1" a="1"/>
  <c r="K180" i="21" s="1"/>
  <c r="K181" i="21" s="1" a="1"/>
  <c r="K181" i="21" s="1"/>
  <c r="K182" i="21" s="1" a="1"/>
  <c r="K182" i="21" s="1"/>
  <c r="K183" i="21" s="1" a="1"/>
  <c r="K183" i="21" s="1"/>
  <c r="K184" i="21" s="1" a="1"/>
  <c r="K184" i="21" s="1"/>
  <c r="K185" i="21" s="1" a="1"/>
  <c r="K185" i="21" s="1"/>
  <c r="K186" i="21" s="1" a="1"/>
  <c r="K186" i="21" s="1"/>
  <c r="K187" i="21" s="1" a="1"/>
  <c r="K187" i="21" s="1"/>
  <c r="K188" i="21" s="1" a="1"/>
  <c r="K188" i="21" s="1"/>
  <c r="K189" i="21" s="1" a="1"/>
  <c r="K189" i="21" s="1"/>
  <c r="K190" i="21" s="1" a="1"/>
  <c r="K190" i="21" s="1"/>
  <c r="K191" i="21" s="1" a="1"/>
  <c r="K191" i="21" s="1"/>
  <c r="K192" i="21" s="1" a="1"/>
  <c r="K192" i="21" s="1"/>
  <c r="K193" i="21" s="1" a="1"/>
  <c r="K193" i="21" s="1"/>
  <c r="K194" i="21" s="1" a="1"/>
  <c r="K194" i="21" s="1"/>
  <c r="K195" i="21" s="1" a="1"/>
  <c r="K195" i="21" s="1"/>
  <c r="K196" i="21" s="1" a="1"/>
  <c r="K196" i="21" s="1"/>
  <c r="K197" i="21" s="1" a="1"/>
  <c r="K197" i="21" s="1"/>
  <c r="K198" i="21" s="1" a="1"/>
  <c r="K198" i="21" s="1"/>
  <c r="K199" i="21" s="1" a="1"/>
  <c r="K199" i="21" s="1"/>
  <c r="K200" i="21" s="1" a="1"/>
  <c r="K200" i="21" s="1"/>
  <c r="K201" i="21" s="1" a="1"/>
  <c r="K201" i="21" s="1"/>
  <c r="K202" i="21" s="1" a="1"/>
  <c r="K202" i="21" s="1"/>
  <c r="K203" i="21" s="1" a="1"/>
  <c r="K203" i="21" s="1"/>
  <c r="K204" i="21" s="1" a="1"/>
  <c r="K204" i="21" s="1"/>
  <c r="K205" i="21" s="1" a="1"/>
  <c r="K205" i="21" s="1"/>
  <c r="K201" i="20" a="1"/>
  <c r="K201" i="20" s="1"/>
  <c r="K202" i="20" s="1" a="1"/>
  <c r="K202" i="20" s="1"/>
  <c r="K203" i="20" s="1" a="1"/>
  <c r="K203" i="20" s="1"/>
  <c r="K204" i="20" s="1" a="1"/>
  <c r="K204" i="20" s="1"/>
  <c r="K205" i="20" s="1" a="1"/>
  <c r="K205" i="20" s="1"/>
  <c r="K6" i="19" a="1"/>
  <c r="K6" i="19" s="1"/>
  <c r="K9" i="19" s="1" a="1"/>
  <c r="K9" i="19" s="1"/>
  <c r="K10" i="19" s="1" a="1"/>
  <c r="K10" i="19" s="1"/>
  <c r="K11" i="19" s="1" a="1"/>
  <c r="K11" i="19" s="1"/>
  <c r="K12" i="19" s="1" a="1"/>
  <c r="K12" i="19" s="1"/>
  <c r="K13" i="19" s="1" a="1"/>
  <c r="K13" i="19" s="1"/>
  <c r="K14" i="19" s="1" a="1"/>
  <c r="K14" i="19" s="1"/>
  <c r="K15" i="19" s="1" a="1"/>
  <c r="K15" i="19" s="1"/>
  <c r="K16" i="19" s="1" a="1"/>
  <c r="K16" i="19" s="1"/>
  <c r="K17" i="19" s="1" a="1"/>
  <c r="K17" i="19" s="1"/>
  <c r="K18" i="19" s="1" a="1"/>
  <c r="K18" i="19" s="1"/>
  <c r="K19" i="19" s="1" a="1"/>
  <c r="K19" i="19" s="1"/>
  <c r="K20" i="19" s="1" a="1"/>
  <c r="K20" i="19" s="1"/>
  <c r="K21" i="19" s="1" a="1"/>
  <c r="K21" i="19" s="1"/>
  <c r="K22" i="19" s="1" a="1"/>
  <c r="K22" i="19" s="1"/>
  <c r="K23" i="19" s="1" a="1"/>
  <c r="K23" i="19" s="1"/>
  <c r="K24" i="19" s="1" a="1"/>
  <c r="K24" i="19" s="1"/>
  <c r="K25" i="19" s="1" a="1"/>
  <c r="K25" i="19" s="1"/>
  <c r="K26" i="19" s="1" a="1"/>
  <c r="K26" i="19" s="1"/>
  <c r="K27" i="19" s="1" a="1"/>
  <c r="K27" i="19" s="1"/>
  <c r="K28" i="19" s="1" a="1"/>
  <c r="K28" i="19" s="1"/>
  <c r="K29" i="19" s="1" a="1"/>
  <c r="K29" i="19" s="1"/>
  <c r="K31" i="19" s="1" a="1"/>
  <c r="K31" i="19" s="1"/>
  <c r="K32" i="19" s="1" a="1"/>
  <c r="K32" i="19" s="1"/>
  <c r="K35" i="19" s="1" a="1"/>
  <c r="K35" i="19" s="1"/>
  <c r="K37" i="19" s="1" a="1"/>
  <c r="K37" i="19" s="1"/>
  <c r="K38" i="19" s="1" a="1"/>
  <c r="K38" i="19" s="1"/>
  <c r="K40" i="19" s="1" a="1"/>
  <c r="K40" i="19" s="1"/>
  <c r="K42" i="19" s="1" a="1"/>
  <c r="K42" i="19" s="1"/>
  <c r="K44" i="19" s="1" a="1"/>
  <c r="K44" i="19" s="1"/>
  <c r="K45" i="19" s="1" a="1"/>
  <c r="K45" i="19" s="1"/>
  <c r="K46" i="19" s="1" a="1"/>
  <c r="K46" i="19" s="1"/>
  <c r="K47" i="19" s="1" a="1"/>
  <c r="K47" i="19" s="1"/>
  <c r="K48" i="19" s="1" a="1"/>
  <c r="K48" i="19" s="1"/>
  <c r="K49" i="19" s="1" a="1"/>
  <c r="K49" i="19" s="1"/>
  <c r="K50" i="19" s="1" a="1"/>
  <c r="K50" i="19" s="1"/>
  <c r="K51" i="19" s="1" a="1"/>
  <c r="K51" i="19" s="1"/>
  <c r="K52" i="19" s="1" a="1"/>
  <c r="K52" i="19" s="1"/>
  <c r="K53" i="19" s="1" a="1"/>
  <c r="K53" i="19" s="1"/>
  <c r="K54" i="19" s="1" a="1"/>
  <c r="K54" i="19" s="1"/>
  <c r="K55" i="19" s="1" a="1"/>
  <c r="K55" i="19" s="1"/>
  <c r="K56" i="19" s="1" a="1"/>
  <c r="K56" i="19" s="1"/>
  <c r="K57" i="19" s="1" a="1"/>
  <c r="K57" i="19" s="1"/>
  <c r="K58" i="19" s="1" a="1"/>
  <c r="K58" i="19" s="1"/>
  <c r="K59" i="19" s="1" a="1"/>
  <c r="K59" i="19" s="1"/>
  <c r="K60" i="19" s="1" a="1"/>
  <c r="K60" i="19" s="1"/>
  <c r="K61" i="19" s="1" a="1"/>
  <c r="K61" i="19" s="1"/>
  <c r="K62" i="19" s="1" a="1"/>
  <c r="K62" i="19" s="1"/>
  <c r="K63" i="19" s="1" a="1"/>
  <c r="K63" i="19" s="1"/>
  <c r="K64" i="19" s="1" a="1"/>
  <c r="K64" i="19" s="1"/>
  <c r="K65" i="19" s="1" a="1"/>
  <c r="K65" i="19" s="1"/>
  <c r="K66" i="19" s="1" a="1"/>
  <c r="K66" i="19" s="1"/>
  <c r="K67" i="19" s="1" a="1"/>
  <c r="K67" i="19" s="1"/>
  <c r="K68" i="19" s="1" a="1"/>
  <c r="K68" i="19" s="1"/>
  <c r="K69" i="19" s="1" a="1"/>
  <c r="K69" i="19" s="1"/>
  <c r="K70" i="19" s="1" a="1"/>
  <c r="K70" i="19" s="1"/>
  <c r="K71" i="19" s="1" a="1"/>
  <c r="K71" i="19" s="1"/>
  <c r="K72" i="19" s="1" a="1"/>
  <c r="K72" i="19" s="1"/>
  <c r="K73" i="19" s="1" a="1"/>
  <c r="K73" i="19" s="1"/>
  <c r="K74" i="19" s="1" a="1"/>
  <c r="K74" i="19" s="1"/>
  <c r="K75" i="19" s="1" a="1"/>
  <c r="K75" i="19" s="1"/>
  <c r="K76" i="19" s="1" a="1"/>
  <c r="K76" i="19" s="1"/>
  <c r="K77" i="19" s="1" a="1"/>
  <c r="K77" i="19" s="1"/>
  <c r="K78" i="19" s="1" a="1"/>
  <c r="K78" i="19" s="1"/>
  <c r="K79" i="19" s="1" a="1"/>
  <c r="K79" i="19" s="1"/>
  <c r="K80" i="19" s="1" a="1"/>
  <c r="K80" i="19" s="1"/>
  <c r="K81" i="19" s="1" a="1"/>
  <c r="K81" i="19" s="1"/>
  <c r="K82" i="19" s="1" a="1"/>
  <c r="K82" i="19" s="1"/>
  <c r="K83" i="19" s="1" a="1"/>
  <c r="K83" i="19" s="1"/>
  <c r="K85" i="19" s="1" a="1"/>
  <c r="K85" i="19" s="1"/>
  <c r="K88" i="19" s="1" a="1"/>
  <c r="K88" i="19" s="1"/>
  <c r="K90" i="19" s="1" a="1"/>
  <c r="K90" i="19" s="1"/>
  <c r="K91" i="19" s="1" a="1"/>
  <c r="K91" i="19" s="1"/>
  <c r="K93" i="19" s="1" a="1"/>
  <c r="K93" i="19" s="1"/>
  <c r="K94" i="19" s="1" a="1"/>
  <c r="K94" i="19" s="1"/>
  <c r="K96" i="19" s="1" a="1"/>
  <c r="K96" i="19" s="1"/>
  <c r="K97" i="19" s="1" a="1"/>
  <c r="K97" i="19" s="1"/>
  <c r="K98" i="19" s="1" a="1"/>
  <c r="K98" i="19" s="1"/>
  <c r="K99" i="19" s="1" a="1"/>
  <c r="K99" i="19" s="1"/>
  <c r="K100" i="19" s="1" a="1"/>
  <c r="K100" i="19" s="1"/>
  <c r="K101" i="19" s="1" a="1"/>
  <c r="K101" i="19" s="1"/>
  <c r="K102" i="19" s="1" a="1"/>
  <c r="K102" i="19" s="1"/>
  <c r="K103" i="19" s="1" a="1"/>
  <c r="K103" i="19" s="1"/>
  <c r="K105" i="19" s="1" a="1"/>
  <c r="K105" i="19" s="1"/>
  <c r="K106" i="19" s="1" a="1"/>
  <c r="K106" i="19" s="1"/>
  <c r="K107" i="19" s="1" a="1"/>
  <c r="K107" i="19" s="1"/>
  <c r="K108" i="19" s="1" a="1"/>
  <c r="K108" i="19" s="1"/>
  <c r="K109" i="19" s="1" a="1"/>
  <c r="K109" i="19" s="1"/>
  <c r="K110" i="19" s="1" a="1"/>
  <c r="K110" i="19" s="1"/>
  <c r="K111" i="19" s="1" a="1"/>
  <c r="K111" i="19" s="1"/>
  <c r="K112" i="19" s="1" a="1"/>
  <c r="K112" i="19" s="1"/>
  <c r="K113" i="19" s="1" a="1"/>
  <c r="K113" i="19" s="1"/>
  <c r="K114" i="19" s="1" a="1"/>
  <c r="K114" i="19" s="1"/>
  <c r="K115" i="19" s="1" a="1"/>
  <c r="K115" i="19" s="1"/>
  <c r="K116" i="19" s="1" a="1"/>
  <c r="K116" i="19" s="1"/>
  <c r="K117" i="19" s="1" a="1"/>
  <c r="K117" i="19" s="1"/>
  <c r="K118" i="19" s="1" a="1"/>
  <c r="K118" i="19" s="1"/>
  <c r="K119" i="19" s="1" a="1"/>
  <c r="K119" i="19" s="1"/>
  <c r="K120" i="19" s="1" a="1"/>
  <c r="K120" i="19" s="1"/>
  <c r="K121" i="19" s="1" a="1"/>
  <c r="K121" i="19" s="1"/>
  <c r="K122" i="19" s="1" a="1"/>
  <c r="K122" i="19" s="1"/>
  <c r="K123" i="19" s="1" a="1"/>
  <c r="K123" i="19" s="1"/>
  <c r="K124" i="19" s="1" a="1"/>
  <c r="K124" i="19" s="1"/>
  <c r="K125" i="19" s="1" a="1"/>
  <c r="K125" i="19" s="1"/>
  <c r="K126" i="19" s="1" a="1"/>
  <c r="K126" i="19" s="1"/>
  <c r="K127" i="19" s="1" a="1"/>
  <c r="K127" i="19" s="1"/>
  <c r="K128" i="19" s="1" a="1"/>
  <c r="K128" i="19" s="1"/>
  <c r="K129" i="19" s="1" a="1"/>
  <c r="K129" i="19" s="1"/>
  <c r="K130" i="19" s="1" a="1"/>
  <c r="K130" i="19" s="1"/>
  <c r="K131" i="19" s="1" a="1"/>
  <c r="K131" i="19" s="1"/>
  <c r="K132" i="19" s="1" a="1"/>
  <c r="K132" i="19" s="1"/>
  <c r="K133" i="19" s="1" a="1"/>
  <c r="K133" i="19" s="1"/>
  <c r="K134" i="19" s="1" a="1"/>
  <c r="K134" i="19" s="1"/>
  <c r="K135" i="19" s="1" a="1"/>
  <c r="K135" i="19" s="1"/>
  <c r="K136" i="19" s="1" a="1"/>
  <c r="K136" i="19" s="1"/>
  <c r="K137" i="19" s="1" a="1"/>
  <c r="K137" i="19" s="1"/>
  <c r="K138" i="19" s="1" a="1"/>
  <c r="K138" i="19" s="1"/>
  <c r="K139" i="19" s="1" a="1"/>
  <c r="K139" i="19" s="1"/>
  <c r="K141" i="19" s="1" a="1"/>
  <c r="K141" i="19" s="1"/>
  <c r="K142" i="19" s="1" a="1"/>
  <c r="K142" i="19" s="1"/>
  <c r="K144" i="19" s="1" a="1"/>
  <c r="K144" i="19" s="1"/>
  <c r="K145" i="19" s="1" a="1"/>
  <c r="K145" i="19" s="1"/>
  <c r="K148" i="19" s="1" a="1"/>
  <c r="K148" i="19" s="1"/>
  <c r="K149" i="19" s="1" a="1"/>
  <c r="K149" i="19" s="1"/>
  <c r="K150" i="19" s="1" a="1"/>
  <c r="K150" i="19" s="1"/>
  <c r="K151" i="19" s="1" a="1"/>
  <c r="K151" i="19" s="1"/>
  <c r="K152" i="19" s="1" a="1"/>
  <c r="K152" i="19" s="1"/>
  <c r="K153" i="19" s="1" a="1"/>
  <c r="K153" i="19" s="1"/>
  <c r="K154" i="19" s="1" a="1"/>
  <c r="K154" i="19" s="1"/>
  <c r="K155" i="19" s="1" a="1"/>
  <c r="K155" i="19" s="1"/>
  <c r="K156" i="19" s="1" a="1"/>
  <c r="K156" i="19" s="1"/>
  <c r="K157" i="19" s="1" a="1"/>
  <c r="K157" i="19" s="1"/>
  <c r="K158" i="19" s="1" a="1"/>
  <c r="K158" i="19" s="1"/>
  <c r="K159" i="19" s="1" a="1"/>
  <c r="K159" i="19" s="1"/>
  <c r="K160" i="19" s="1" a="1"/>
  <c r="K160" i="19" s="1"/>
  <c r="K161" i="19" s="1" a="1"/>
  <c r="K161" i="19" s="1"/>
  <c r="K163" i="19" s="1" a="1"/>
  <c r="K163" i="19" s="1"/>
  <c r="K164" i="19" s="1" a="1"/>
  <c r="K164" i="19" s="1"/>
  <c r="K165" i="19" s="1" a="1"/>
  <c r="K165" i="19" s="1"/>
  <c r="K166" i="19" s="1" a="1"/>
  <c r="K166" i="19" s="1"/>
  <c r="K167" i="19" s="1" a="1"/>
  <c r="K167" i="19" s="1"/>
  <c r="K168" i="19" s="1" a="1"/>
  <c r="K168" i="19" s="1"/>
  <c r="K169" i="19" s="1" a="1"/>
  <c r="K169" i="19" s="1"/>
  <c r="K171" i="19" s="1" a="1"/>
  <c r="K171" i="19" s="1"/>
  <c r="K172" i="19" s="1" a="1"/>
  <c r="K172" i="19" s="1"/>
  <c r="K173" i="19" s="1" a="1"/>
  <c r="K173" i="19" s="1"/>
  <c r="K174" i="19" s="1" a="1"/>
  <c r="K174" i="19" s="1"/>
  <c r="K175" i="19" s="1" a="1"/>
  <c r="K175" i="19" s="1"/>
  <c r="K176" i="19" s="1" a="1"/>
  <c r="K176" i="19" s="1"/>
  <c r="K177" i="19" s="1" a="1"/>
  <c r="K177" i="19" s="1"/>
  <c r="K178" i="19" s="1" a="1"/>
  <c r="K178" i="19" s="1"/>
  <c r="K179" i="19" s="1" a="1"/>
  <c r="K179" i="19" s="1"/>
  <c r="K180" i="19" s="1" a="1"/>
  <c r="K180" i="19" s="1"/>
  <c r="K181" i="19" s="1" a="1"/>
  <c r="K181" i="19" s="1"/>
  <c r="K182" i="19" s="1" a="1"/>
  <c r="K182" i="19" s="1"/>
  <c r="K183" i="19" s="1" a="1"/>
  <c r="K183" i="19" s="1"/>
  <c r="K184" i="19" s="1" a="1"/>
  <c r="K184" i="19" s="1"/>
  <c r="K185" i="19" s="1" a="1"/>
  <c r="K185" i="19" s="1"/>
  <c r="K186" i="19" s="1" a="1"/>
  <c r="K186" i="19" s="1"/>
  <c r="K187" i="19" s="1" a="1"/>
  <c r="K187" i="19" s="1"/>
  <c r="K188" i="19" s="1" a="1"/>
  <c r="K188" i="19" s="1"/>
  <c r="K189" i="19" s="1" a="1"/>
  <c r="K189" i="19" s="1"/>
  <c r="K190" i="19" s="1" a="1"/>
  <c r="K190" i="19" s="1"/>
  <c r="K191" i="19" s="1" a="1"/>
  <c r="K191" i="19" s="1"/>
  <c r="K192" i="19" s="1" a="1"/>
  <c r="K192" i="19" s="1"/>
  <c r="K193" i="19" s="1" a="1"/>
  <c r="K193" i="19" s="1"/>
  <c r="K194" i="19" s="1" a="1"/>
  <c r="K194" i="19" s="1"/>
  <c r="K195" i="19" s="1" a="1"/>
  <c r="K195" i="19" s="1"/>
  <c r="K196" i="19" s="1" a="1"/>
  <c r="K196" i="19" s="1"/>
  <c r="K197" i="19" s="1" a="1"/>
  <c r="K197" i="19" s="1"/>
  <c r="K198" i="19" s="1" a="1"/>
  <c r="K198" i="19" s="1"/>
  <c r="K199" i="19" s="1" a="1"/>
  <c r="K199" i="19" s="1"/>
  <c r="K200" i="19" s="1" a="1"/>
  <c r="K200" i="19" s="1"/>
  <c r="K201" i="19" s="1" a="1"/>
  <c r="K201" i="19" s="1"/>
  <c r="K202" i="19" s="1" a="1"/>
  <c r="K202" i="19" s="1"/>
  <c r="K203" i="19" s="1" a="1"/>
  <c r="K203" i="19" s="1"/>
  <c r="K204" i="19" s="1" a="1"/>
  <c r="K204" i="19" s="1"/>
  <c r="K205" i="19" s="1" a="1"/>
  <c r="K205" i="19" s="1"/>
  <c r="K55" i="18" a="1"/>
  <c r="K55" i="18" s="1"/>
  <c r="K58" i="18" s="1" a="1"/>
  <c r="K58" i="18" s="1"/>
  <c r="K59" i="18" s="1" a="1"/>
  <c r="K59" i="18" s="1"/>
  <c r="K60" i="18" s="1" a="1"/>
  <c r="K60" i="18" s="1"/>
  <c r="K61" i="18" s="1" a="1"/>
  <c r="K61" i="18" s="1"/>
  <c r="K62" i="18" s="1" a="1"/>
  <c r="K62" i="18" s="1"/>
  <c r="K63" i="18" s="1" a="1"/>
  <c r="K63" i="18" s="1"/>
  <c r="K64" i="18" s="1" a="1"/>
  <c r="K64" i="18" s="1"/>
  <c r="K65" i="18" s="1" a="1"/>
  <c r="K65" i="18" s="1"/>
  <c r="K67" i="18" s="1" a="1"/>
  <c r="K67" i="18" s="1"/>
  <c r="K68" i="18" s="1" a="1"/>
  <c r="K68" i="18" s="1"/>
  <c r="K69" i="18" s="1" a="1"/>
  <c r="K69" i="18" s="1"/>
  <c r="K70" i="18" s="1" a="1"/>
  <c r="K70" i="18" s="1"/>
  <c r="K71" i="18" s="1" a="1"/>
  <c r="K71" i="18" s="1"/>
  <c r="K72" i="18" s="1" a="1"/>
  <c r="K72" i="18" s="1"/>
  <c r="K73" i="18" s="1" a="1"/>
  <c r="K73" i="18" s="1"/>
  <c r="K74" i="18" s="1" a="1"/>
  <c r="K74" i="18" s="1"/>
  <c r="K77" i="18" s="1" a="1"/>
  <c r="K77" i="18" s="1"/>
  <c r="K79" i="18" s="1" a="1"/>
  <c r="K79" i="18" s="1"/>
  <c r="K80" i="18" s="1" a="1"/>
  <c r="K80" i="18" s="1"/>
  <c r="K82" i="18" s="1" a="1"/>
  <c r="K82" i="18" s="1"/>
  <c r="K85" i="18" s="1" a="1"/>
  <c r="K85" i="18" s="1"/>
  <c r="K88" i="18" s="1" a="1"/>
  <c r="K88" i="18" s="1"/>
  <c r="K89" i="18" s="1" a="1"/>
  <c r="K89" i="18" s="1"/>
  <c r="K91" i="18" s="1" a="1"/>
  <c r="K91" i="18" s="1"/>
  <c r="K93" i="18" s="1" a="1"/>
  <c r="K93" i="18" s="1"/>
  <c r="K94" i="18" s="1" a="1"/>
  <c r="K94" i="18" s="1"/>
  <c r="K97" i="18" s="1" a="1"/>
  <c r="K97" i="18" s="1"/>
  <c r="K98" i="18" s="1" a="1"/>
  <c r="K98" i="18" s="1"/>
  <c r="K99" i="18" s="1" a="1"/>
  <c r="K99" i="18" s="1"/>
  <c r="K102" i="18" s="1" a="1"/>
  <c r="K102" i="18" s="1"/>
  <c r="K103" i="18" s="1" a="1"/>
  <c r="K103" i="18" s="1"/>
  <c r="K106" i="18" s="1" a="1"/>
  <c r="K106" i="18" s="1"/>
  <c r="K107" i="18" s="1" a="1"/>
  <c r="K107" i="18" s="1"/>
  <c r="K108" i="18" s="1" a="1"/>
  <c r="K108" i="18" s="1"/>
  <c r="K109" i="18" s="1" a="1"/>
  <c r="K109" i="18" s="1"/>
  <c r="K110" i="18" s="1" a="1"/>
  <c r="K110" i="18" s="1"/>
  <c r="K111" i="18" s="1" a="1"/>
  <c r="K111" i="18" s="1"/>
  <c r="K112" i="18" s="1" a="1"/>
  <c r="K112" i="18" s="1"/>
  <c r="K113" i="18" s="1" a="1"/>
  <c r="K113" i="18" s="1"/>
  <c r="K114" i="18" s="1" a="1"/>
  <c r="K114" i="18" s="1"/>
  <c r="K115" i="18" s="1" a="1"/>
  <c r="K115" i="18" s="1"/>
  <c r="K116" i="18" s="1" a="1"/>
  <c r="K116" i="18" s="1"/>
  <c r="K117" i="18" s="1" a="1"/>
  <c r="K117" i="18" s="1"/>
  <c r="K118" i="18" s="1" a="1"/>
  <c r="K118" i="18" s="1"/>
  <c r="K119" i="18" s="1" a="1"/>
  <c r="K119" i="18" s="1"/>
  <c r="K120" i="18" s="1" a="1"/>
  <c r="K120" i="18" s="1"/>
  <c r="K121" i="18" s="1" a="1"/>
  <c r="K121" i="18" s="1"/>
  <c r="K122" i="18" s="1" a="1"/>
  <c r="K122" i="18" s="1"/>
  <c r="K123" i="18" s="1" a="1"/>
  <c r="K123" i="18" s="1"/>
  <c r="K124" i="18" s="1" a="1"/>
  <c r="K124" i="18" s="1"/>
  <c r="K125" i="18" s="1" a="1"/>
  <c r="K125" i="18" s="1"/>
  <c r="K126" i="18" s="1" a="1"/>
  <c r="K126" i="18" s="1"/>
  <c r="K127" i="18" s="1" a="1"/>
  <c r="K127" i="18" s="1"/>
  <c r="K128" i="18" s="1" a="1"/>
  <c r="K128" i="18" s="1"/>
  <c r="K129" i="18" s="1" a="1"/>
  <c r="K129" i="18" s="1"/>
  <c r="K130" i="18" s="1" a="1"/>
  <c r="K130" i="18" s="1"/>
  <c r="K131" i="18" s="1" a="1"/>
  <c r="K131" i="18" s="1"/>
  <c r="K132" i="18" s="1" a="1"/>
  <c r="K132" i="18" s="1"/>
  <c r="K133" i="18" s="1" a="1"/>
  <c r="K133" i="18" s="1"/>
  <c r="K134" i="18" s="1" a="1"/>
  <c r="K134" i="18" s="1"/>
  <c r="K135" i="18" s="1" a="1"/>
  <c r="K135" i="18" s="1"/>
  <c r="K136" i="18" s="1" a="1"/>
  <c r="K136" i="18" s="1"/>
  <c r="K139" i="18" s="1" a="1"/>
  <c r="K139" i="18" s="1"/>
  <c r="K141" i="18" s="1" a="1"/>
  <c r="K141" i="18" s="1"/>
  <c r="K142" i="18" s="1" a="1"/>
  <c r="K142" i="18" s="1"/>
  <c r="K144" i="18" s="1" a="1"/>
  <c r="K144" i="18" s="1"/>
  <c r="K145" i="18" s="1" a="1"/>
  <c r="K145" i="18" s="1"/>
  <c r="K148" i="18" s="1" a="1"/>
  <c r="K148" i="18" s="1"/>
  <c r="K149" i="18" s="1" a="1"/>
  <c r="K149" i="18" s="1"/>
  <c r="K150" i="18" s="1" a="1"/>
  <c r="K150" i="18" s="1"/>
  <c r="K151" i="18" s="1" a="1"/>
  <c r="K151" i="18" s="1"/>
  <c r="K152" i="18" s="1" a="1"/>
  <c r="K152" i="18" s="1"/>
  <c r="K153" i="18" s="1" a="1"/>
  <c r="K153" i="18" s="1"/>
  <c r="K154" i="18" s="1" a="1"/>
  <c r="K154" i="18" s="1"/>
  <c r="K155" i="18" s="1" a="1"/>
  <c r="K155" i="18" s="1"/>
  <c r="K156" i="18" s="1" a="1"/>
  <c r="K156" i="18" s="1"/>
  <c r="K161" i="18" s="1" a="1"/>
  <c r="K161" i="18" s="1"/>
  <c r="K163" i="18" s="1" a="1"/>
  <c r="K163" i="18" s="1"/>
  <c r="K164" i="18" s="1" a="1"/>
  <c r="K164" i="18" s="1"/>
  <c r="K165" i="18" s="1" a="1"/>
  <c r="K165" i="18" s="1"/>
  <c r="K166" i="18" s="1" a="1"/>
  <c r="K166" i="18" s="1"/>
  <c r="K167" i="18" s="1" a="1"/>
  <c r="K167" i="18" s="1"/>
  <c r="K168" i="18" s="1" a="1"/>
  <c r="K168" i="18" s="1"/>
  <c r="K169" i="18" s="1" a="1"/>
  <c r="K169" i="18" s="1"/>
  <c r="K171" i="18" s="1" a="1"/>
  <c r="K171" i="18" s="1"/>
  <c r="K172" i="18" s="1" a="1"/>
  <c r="K172" i="18" s="1"/>
  <c r="K173" i="18" s="1" a="1"/>
  <c r="K173" i="18" s="1"/>
  <c r="K174" i="18" s="1" a="1"/>
  <c r="K174" i="18" s="1"/>
  <c r="K175" i="18" s="1" a="1"/>
  <c r="K175" i="18" s="1"/>
  <c r="K176" i="18" s="1" a="1"/>
  <c r="K176" i="18" s="1"/>
  <c r="K177" i="18" s="1" a="1"/>
  <c r="K177" i="18" s="1"/>
  <c r="K178" i="18" s="1" a="1"/>
  <c r="K178" i="18" s="1"/>
  <c r="K179" i="18" s="1" a="1"/>
  <c r="K179" i="18" s="1"/>
  <c r="K180" i="18" s="1" a="1"/>
  <c r="K180" i="18" s="1"/>
  <c r="K181" i="18" s="1" a="1"/>
  <c r="K181" i="18" s="1"/>
  <c r="K182" i="18" s="1" a="1"/>
  <c r="K182" i="18" s="1"/>
  <c r="K183" i="18" s="1" a="1"/>
  <c r="K183" i="18" s="1"/>
  <c r="K67" i="17" a="1"/>
  <c r="K67" i="17" s="1"/>
  <c r="K68" i="17" s="1" a="1"/>
  <c r="K68" i="17" s="1"/>
  <c r="K69" i="17" s="1" a="1"/>
  <c r="K69" i="17" s="1"/>
  <c r="K70" i="17" s="1" a="1"/>
  <c r="K70" i="17" s="1"/>
  <c r="K71" i="17" s="1" a="1"/>
  <c r="K71" i="17" s="1"/>
  <c r="K72" i="17" s="1" a="1"/>
  <c r="K72" i="17" s="1"/>
  <c r="K73" i="17" s="1" a="1"/>
  <c r="K73" i="17" s="1"/>
  <c r="K74" i="17" s="1" a="1"/>
  <c r="K74" i="17" s="1"/>
  <c r="K75" i="17" s="1" a="1"/>
  <c r="K75" i="17" s="1"/>
  <c r="K76" i="17" s="1" a="1"/>
  <c r="K76" i="17" s="1"/>
  <c r="K77" i="17" s="1" a="1"/>
  <c r="K77" i="17" s="1"/>
  <c r="K78" i="17" s="1" a="1"/>
  <c r="K78" i="17" s="1"/>
  <c r="K79" i="17" s="1" a="1"/>
  <c r="K79" i="17" s="1"/>
  <c r="K80" i="17" s="1" a="1"/>
  <c r="K80" i="17" s="1"/>
  <c r="K81" i="17" s="1" a="1"/>
  <c r="K81" i="17" s="1"/>
  <c r="K82" i="17" s="1" a="1"/>
  <c r="K82" i="17" s="1"/>
  <c r="K83" i="17" s="1" a="1"/>
  <c r="K83" i="17" s="1"/>
  <c r="K84" i="17" s="1" a="1"/>
  <c r="K84" i="17" s="1"/>
  <c r="K85" i="17" s="1" a="1"/>
  <c r="K85" i="17" s="1"/>
  <c r="K86" i="17" s="1" a="1"/>
  <c r="K86" i="17" s="1"/>
  <c r="K87" i="17" s="1" a="1"/>
  <c r="K87" i="17" s="1"/>
  <c r="K88" i="17" s="1" a="1"/>
  <c r="K88" i="17" s="1"/>
  <c r="K90" i="17" s="1" a="1"/>
  <c r="K90" i="17" s="1"/>
  <c r="K91" i="17" s="1" a="1"/>
  <c r="K91" i="17" s="1"/>
  <c r="K92" i="17" s="1" a="1"/>
  <c r="K92" i="17" s="1"/>
  <c r="K93" i="17" s="1" a="1"/>
  <c r="K93" i="17" s="1"/>
  <c r="K94" i="17" s="1" a="1"/>
  <c r="K94" i="17" s="1"/>
  <c r="K95" i="17" s="1" a="1"/>
  <c r="K95" i="17" s="1"/>
  <c r="K96" i="17" s="1" a="1"/>
  <c r="K96" i="17" s="1"/>
  <c r="K97" i="17" s="1" a="1"/>
  <c r="K97" i="17" s="1"/>
  <c r="K98" i="17" s="1" a="1"/>
  <c r="K98" i="17" s="1"/>
  <c r="K99" i="17" s="1" a="1"/>
  <c r="K99" i="17" s="1"/>
  <c r="K101" i="17" s="1" a="1"/>
  <c r="K101" i="17" s="1"/>
  <c r="K102" i="17" s="1" a="1"/>
  <c r="K102" i="17" s="1"/>
  <c r="K103" i="17" s="1" a="1"/>
  <c r="K103" i="17" s="1"/>
  <c r="K104" i="17" s="1" a="1"/>
  <c r="K104" i="17" s="1"/>
  <c r="K105" i="17" s="1" a="1"/>
  <c r="K105" i="17" s="1"/>
  <c r="K106" i="17" s="1" a="1"/>
  <c r="K106" i="17" s="1"/>
  <c r="K107" i="17" s="1" a="1"/>
  <c r="K107" i="17" s="1"/>
  <c r="K108" i="17" s="1" a="1"/>
  <c r="K108" i="17" s="1"/>
  <c r="K109" i="17" s="1" a="1"/>
  <c r="K109" i="17" s="1"/>
  <c r="K110" i="17" s="1" a="1"/>
  <c r="K110" i="17" s="1"/>
  <c r="K111" i="17" s="1" a="1"/>
  <c r="K111" i="17" s="1"/>
  <c r="K112" i="17" s="1" a="1"/>
  <c r="K112" i="17" s="1"/>
  <c r="K113" i="17" s="1" a="1"/>
  <c r="K113" i="17" s="1"/>
  <c r="K114" i="17" s="1" a="1"/>
  <c r="K114" i="17" s="1"/>
  <c r="K115" i="17" s="1" a="1"/>
  <c r="K115" i="17" s="1"/>
  <c r="K116" i="17" s="1" a="1"/>
  <c r="K116" i="17" s="1"/>
  <c r="K117" i="17" s="1" a="1"/>
  <c r="K117" i="17" s="1"/>
  <c r="K118" i="17" s="1" a="1"/>
  <c r="K118" i="17" s="1"/>
  <c r="K119" i="17" s="1" a="1"/>
  <c r="K119" i="17" s="1"/>
  <c r="K120" i="17" s="1" a="1"/>
  <c r="K120" i="17" s="1"/>
  <c r="K121" i="17" s="1" a="1"/>
  <c r="K121" i="17" s="1"/>
  <c r="K122" i="17" s="1" a="1"/>
  <c r="K122" i="17" s="1"/>
  <c r="K123" i="17" s="1" a="1"/>
  <c r="K123" i="17" s="1"/>
  <c r="K124" i="17" s="1" a="1"/>
  <c r="K124" i="17" s="1"/>
  <c r="K125" i="17" s="1" a="1"/>
  <c r="K125" i="17" s="1"/>
  <c r="K126" i="17" s="1" a="1"/>
  <c r="K126" i="17" s="1"/>
  <c r="K127" i="17" s="1" a="1"/>
  <c r="K127" i="17" s="1"/>
  <c r="K128" i="17" s="1" a="1"/>
  <c r="K128" i="17" s="1"/>
  <c r="K129" i="17" s="1" a="1"/>
  <c r="K129" i="17" s="1"/>
  <c r="K130" i="17" s="1" a="1"/>
  <c r="K130" i="17" s="1"/>
  <c r="K131" i="17" s="1" a="1"/>
  <c r="K131" i="17" s="1"/>
  <c r="K132" i="17" s="1" a="1"/>
  <c r="K132" i="17" s="1"/>
  <c r="K133" i="17" s="1" a="1"/>
  <c r="K133" i="17" s="1"/>
  <c r="K134" i="17" s="1" a="1"/>
  <c r="K134" i="17" s="1"/>
  <c r="K135" i="17" s="1" a="1"/>
  <c r="K135" i="17" s="1"/>
  <c r="K136" i="17" s="1" a="1"/>
  <c r="K136" i="17" s="1"/>
  <c r="K137" i="17" s="1" a="1"/>
  <c r="K137" i="17" s="1"/>
  <c r="K138" i="17" s="1" a="1"/>
  <c r="K138" i="17" s="1"/>
  <c r="K139" i="17" s="1" a="1"/>
  <c r="K139" i="17" s="1"/>
  <c r="K140" i="17" s="1" a="1"/>
  <c r="K140" i="17" s="1"/>
  <c r="K141" i="17" s="1" a="1"/>
  <c r="K141" i="17" s="1"/>
  <c r="K142" i="17" s="1" a="1"/>
  <c r="K142" i="17" s="1"/>
  <c r="K143" i="17" s="1" a="1"/>
  <c r="K143" i="17" s="1"/>
  <c r="K144" i="17" s="1" a="1"/>
  <c r="K144" i="17" s="1"/>
  <c r="K145" i="17" s="1" a="1"/>
  <c r="K145" i="17" s="1"/>
  <c r="K147" i="17" s="1" a="1"/>
  <c r="K147" i="17" s="1"/>
  <c r="K148" i="17" s="1" a="1"/>
  <c r="K148" i="17" s="1"/>
  <c r="K149" i="17" s="1" a="1"/>
  <c r="K149" i="17" s="1"/>
  <c r="K150" i="17" s="1" a="1"/>
  <c r="K150" i="17" s="1"/>
  <c r="K151" i="17" s="1" a="1"/>
  <c r="K151" i="17" s="1"/>
  <c r="K152" i="17" s="1" a="1"/>
  <c r="K152" i="17" s="1"/>
  <c r="K153" i="17" s="1" a="1"/>
  <c r="K153" i="17" s="1"/>
  <c r="K154" i="17" s="1" a="1"/>
  <c r="K154" i="17" s="1"/>
  <c r="K155" i="17" s="1" a="1"/>
  <c r="K155" i="17" s="1"/>
  <c r="K156" i="17" s="1" a="1"/>
  <c r="K156" i="17" s="1"/>
  <c r="K157" i="17" s="1" a="1"/>
  <c r="K157" i="17" s="1"/>
  <c r="K158" i="17" s="1" a="1"/>
  <c r="K158" i="17" s="1"/>
  <c r="K159" i="17" s="1" a="1"/>
  <c r="K159" i="17" s="1"/>
  <c r="K161" i="17" s="1" a="1"/>
  <c r="K161" i="17" s="1"/>
  <c r="K162" i="17" s="1" a="1"/>
  <c r="K162" i="17" s="1"/>
  <c r="K163" i="17" s="1" a="1"/>
  <c r="K163" i="17" s="1"/>
  <c r="K164" i="17" s="1" a="1"/>
  <c r="K164" i="17" s="1"/>
  <c r="K165" i="17" s="1" a="1"/>
  <c r="K165" i="17" s="1"/>
  <c r="K166" i="17" s="1" a="1"/>
  <c r="K166" i="17" s="1"/>
  <c r="K167" i="17" s="1" a="1"/>
  <c r="K167" i="17" s="1"/>
  <c r="K168" i="17" s="1" a="1"/>
  <c r="K168" i="17" s="1"/>
  <c r="K169" i="17" s="1" a="1"/>
  <c r="K169" i="17" s="1"/>
  <c r="K170" i="17" s="1" a="1"/>
  <c r="K170" i="17" s="1"/>
  <c r="K171" i="17" s="1" a="1"/>
  <c r="K171" i="17" s="1"/>
  <c r="K172" i="17" s="1" a="1"/>
  <c r="K172" i="17" s="1"/>
  <c r="K173" i="17" s="1" a="1"/>
  <c r="K173" i="17" s="1"/>
  <c r="K174" i="17" s="1" a="1"/>
  <c r="K174" i="17" s="1"/>
  <c r="K175" i="17" s="1" a="1"/>
  <c r="K175" i="17" s="1"/>
  <c r="K176" i="17" s="1" a="1"/>
  <c r="K176" i="17" s="1"/>
  <c r="K177" i="17" s="1" a="1"/>
  <c r="K177" i="17" s="1"/>
  <c r="K178" i="17" s="1" a="1"/>
  <c r="K178" i="17" s="1"/>
  <c r="K179" i="17" s="1" a="1"/>
  <c r="K179" i="17" s="1"/>
  <c r="K180" i="17" s="1" a="1"/>
  <c r="K180" i="17" s="1"/>
  <c r="K181" i="17" s="1" a="1"/>
  <c r="K181" i="17" s="1"/>
  <c r="K182" i="17" s="1" a="1"/>
  <c r="K182" i="17" s="1"/>
  <c r="K183" i="17" s="1" a="1"/>
  <c r="K183" i="17" s="1"/>
  <c r="K12" i="16" a="1"/>
  <c r="K12" i="16" s="1"/>
  <c r="K13" i="16" s="1" a="1"/>
  <c r="K13" i="16" s="1"/>
  <c r="K14" i="16" s="1" a="1"/>
  <c r="K14" i="16" s="1"/>
  <c r="K15" i="16" s="1" a="1"/>
  <c r="K15" i="16" s="1"/>
  <c r="K16" i="16" s="1" a="1"/>
  <c r="K16" i="16" s="1"/>
  <c r="K17" i="16" s="1" a="1"/>
  <c r="K17" i="16" s="1"/>
  <c r="K18" i="16" s="1" a="1"/>
  <c r="K18" i="16" s="1"/>
  <c r="K19" i="16" s="1" a="1"/>
  <c r="K19" i="16" s="1"/>
  <c r="K20" i="16" s="1" a="1"/>
  <c r="K20" i="16" s="1"/>
  <c r="K21" i="16" s="1" a="1"/>
  <c r="K21" i="16" s="1"/>
  <c r="K22" i="16" s="1" a="1"/>
  <c r="K22" i="16" s="1"/>
  <c r="K23" i="16" s="1" a="1"/>
  <c r="K23" i="16" s="1"/>
  <c r="K24" i="16" s="1" a="1"/>
  <c r="K24" i="16" s="1"/>
  <c r="K25" i="16" s="1" a="1"/>
  <c r="K25" i="16" s="1"/>
  <c r="K26" i="16" s="1" a="1"/>
  <c r="K26" i="16" s="1"/>
  <c r="K27" i="16" s="1" a="1"/>
  <c r="K27" i="16" s="1"/>
  <c r="K28" i="16" s="1" a="1"/>
  <c r="K28" i="16" s="1"/>
  <c r="K29" i="16" s="1" a="1"/>
  <c r="K29" i="16" s="1"/>
  <c r="K30" i="16" s="1" a="1"/>
  <c r="K30" i="16" s="1"/>
  <c r="K31" i="16" s="1" a="1"/>
  <c r="K31" i="16" s="1"/>
  <c r="K32" i="16" s="1" a="1"/>
  <c r="K32" i="16" s="1"/>
  <c r="K33" i="16" s="1" a="1"/>
  <c r="K33" i="16" s="1"/>
  <c r="K34" i="16" s="1" a="1"/>
  <c r="K34" i="16" s="1"/>
  <c r="K35" i="16" s="1" a="1"/>
  <c r="K35" i="16" s="1"/>
  <c r="K36" i="16" s="1" a="1"/>
  <c r="K36" i="16" s="1"/>
  <c r="K37" i="16" s="1" a="1"/>
  <c r="K37" i="16" s="1"/>
  <c r="K38" i="16" s="1" a="1"/>
  <c r="K38" i="16" s="1"/>
  <c r="K8" i="16" a="1"/>
  <c r="K8" i="16" s="1"/>
  <c r="K9" i="16" s="1" a="1"/>
  <c r="K9" i="16" s="1"/>
  <c r="K10" i="16" s="1" a="1"/>
  <c r="K10" i="16" s="1"/>
  <c r="K11" i="16" s="1" a="1"/>
  <c r="K11" i="16" s="1"/>
  <c r="G41" i="16" a="1"/>
  <c r="G41" i="16" s="1"/>
  <c r="K41" i="16" s="1" a="1"/>
  <c r="K41" i="16" s="1"/>
  <c r="K42" i="16" s="1" a="1"/>
  <c r="K42" i="16" s="1"/>
  <c r="K43" i="16" s="1" a="1"/>
  <c r="K43" i="16" s="1"/>
  <c r="K44" i="16" s="1" a="1"/>
  <c r="K44" i="16" s="1"/>
  <c r="K45" i="16" s="1" a="1"/>
  <c r="K45" i="16" s="1"/>
  <c r="K46" i="16" s="1" a="1"/>
  <c r="K46" i="16" s="1"/>
  <c r="K47" i="16" s="1" a="1"/>
  <c r="K47" i="16" s="1"/>
  <c r="K48" i="16" s="1" a="1"/>
  <c r="K48" i="16" s="1"/>
  <c r="K49" i="16" s="1" a="1"/>
  <c r="K49" i="16" s="1"/>
  <c r="K50" i="16" s="1" a="1"/>
  <c r="K50" i="16" s="1"/>
  <c r="K51" i="16" s="1" a="1"/>
  <c r="K51" i="16" s="1"/>
  <c r="K52" i="16" s="1" a="1"/>
  <c r="K52" i="16" s="1"/>
  <c r="K53" i="16" s="1" a="1"/>
  <c r="K53" i="16" s="1"/>
  <c r="K54" i="16" s="1" a="1"/>
  <c r="K54" i="16" s="1"/>
  <c r="K55" i="16" s="1" a="1"/>
  <c r="K55" i="16" s="1"/>
  <c r="K56" i="16" s="1" a="1"/>
  <c r="K56" i="16" s="1"/>
  <c r="K57" i="16" s="1" a="1"/>
  <c r="K57" i="16" s="1"/>
  <c r="K58" i="16" s="1" a="1"/>
  <c r="K58" i="16" s="1"/>
  <c r="K59" i="16" s="1" a="1"/>
  <c r="K59" i="16" s="1"/>
  <c r="K60" i="16" s="1" a="1"/>
  <c r="K60" i="16" s="1"/>
  <c r="K61" i="16" s="1" a="1"/>
  <c r="K61" i="16" s="1"/>
  <c r="K62" i="16" s="1" a="1"/>
  <c r="K62" i="16" s="1"/>
  <c r="K63" i="16" s="1" a="1"/>
  <c r="K63" i="16" s="1"/>
  <c r="K64" i="16" s="1" a="1"/>
  <c r="K64" i="16" s="1"/>
  <c r="K65" i="16" s="1" a="1"/>
  <c r="K65" i="16" s="1"/>
  <c r="K66" i="16" s="1" a="1"/>
  <c r="K66" i="16" s="1"/>
  <c r="K67" i="16" s="1" a="1"/>
  <c r="K67" i="16" s="1"/>
  <c r="K68" i="16" s="1" a="1"/>
  <c r="K68" i="16" s="1"/>
  <c r="K69" i="16" s="1" a="1"/>
  <c r="K69" i="16" s="1"/>
  <c r="K70" i="16" s="1" a="1"/>
  <c r="K70" i="16" s="1"/>
  <c r="K71" i="16" s="1" a="1"/>
  <c r="K71" i="16" s="1"/>
  <c r="K72" i="16" s="1" a="1"/>
  <c r="K72" i="16" s="1"/>
  <c r="K73" i="16" s="1" a="1"/>
  <c r="K73" i="16" s="1"/>
  <c r="K74" i="16" s="1" a="1"/>
  <c r="K74" i="16" s="1"/>
  <c r="K75" i="16" s="1" a="1"/>
  <c r="K75" i="16" s="1"/>
  <c r="K76" i="16" s="1" a="1"/>
  <c r="K76" i="16" s="1"/>
  <c r="K77" i="16" s="1" a="1"/>
  <c r="K77" i="16" s="1"/>
  <c r="K79" i="16" s="1" a="1"/>
  <c r="K79" i="16" s="1"/>
  <c r="K80" i="16" s="1" a="1"/>
  <c r="K80" i="16" s="1"/>
  <c r="K81" i="16" s="1" a="1"/>
  <c r="K81" i="16" s="1"/>
  <c r="K82" i="16" s="1" a="1"/>
  <c r="K82" i="16" s="1"/>
  <c r="K83" i="16" s="1" a="1"/>
  <c r="K83" i="16" s="1"/>
  <c r="K84" i="16" s="1" a="1"/>
  <c r="K84" i="16" s="1"/>
  <c r="K85" i="16" s="1" a="1"/>
  <c r="K85" i="16" s="1"/>
  <c r="K86" i="16" s="1" a="1"/>
  <c r="K86" i="16" s="1"/>
  <c r="K87" i="16" s="1" a="1"/>
  <c r="K87" i="16" s="1"/>
  <c r="K88" i="16" s="1" a="1"/>
  <c r="K88" i="16" s="1"/>
  <c r="K90" i="16" s="1" a="1"/>
  <c r="K90" i="16" s="1"/>
  <c r="K91" i="16" s="1" a="1"/>
  <c r="K91" i="16" s="1"/>
  <c r="K92" i="16" s="1" a="1"/>
  <c r="K92" i="16" s="1"/>
  <c r="K93" i="16" s="1" a="1"/>
  <c r="K93" i="16" s="1"/>
  <c r="K94" i="16" s="1" a="1"/>
  <c r="K94" i="16" s="1"/>
  <c r="K95" i="16" s="1" a="1"/>
  <c r="K95" i="16" s="1"/>
  <c r="K96" i="16" s="1" a="1"/>
  <c r="K96" i="16" s="1"/>
  <c r="K97" i="16" s="1" a="1"/>
  <c r="K97" i="16" s="1"/>
  <c r="K98" i="16" s="1" a="1"/>
  <c r="K98" i="16" s="1"/>
  <c r="K99" i="16" s="1" a="1"/>
  <c r="K99" i="16" s="1"/>
  <c r="K101" i="16" s="1" a="1"/>
  <c r="K101" i="16" s="1"/>
  <c r="K102" i="16" s="1" a="1"/>
  <c r="K102" i="16" s="1"/>
  <c r="K103" i="16" s="1" a="1"/>
  <c r="K103" i="16" s="1"/>
  <c r="K104" i="16" s="1" a="1"/>
  <c r="K104" i="16" s="1"/>
  <c r="K105" i="16" s="1" a="1"/>
  <c r="K105" i="16" s="1"/>
  <c r="K106" i="16" s="1" a="1"/>
  <c r="K106" i="16" s="1"/>
  <c r="K107" i="16" s="1" a="1"/>
  <c r="K107" i="16" s="1"/>
  <c r="K108" i="16" s="1" a="1"/>
  <c r="K108" i="16" s="1"/>
  <c r="K109" i="16" s="1" a="1"/>
  <c r="K109" i="16" s="1"/>
  <c r="K110" i="16" s="1" a="1"/>
  <c r="K110" i="16" s="1"/>
  <c r="K111" i="16" s="1" a="1"/>
  <c r="K111" i="16" s="1"/>
  <c r="K112" i="16" s="1" a="1"/>
  <c r="K112" i="16" s="1"/>
  <c r="K113" i="16" s="1" a="1"/>
  <c r="K113" i="16" s="1"/>
  <c r="K114" i="16" s="1" a="1"/>
  <c r="K114" i="16" s="1"/>
  <c r="K115" i="16" s="1" a="1"/>
  <c r="K115" i="16" s="1"/>
  <c r="K116" i="16" s="1" a="1"/>
  <c r="K116" i="16" s="1"/>
  <c r="K117" i="16" s="1" a="1"/>
  <c r="K117" i="16" s="1"/>
  <c r="K118" i="16" s="1" a="1"/>
  <c r="K118" i="16" s="1"/>
  <c r="K119" i="16" s="1" a="1"/>
  <c r="K119" i="16" s="1"/>
  <c r="K120" i="16" s="1" a="1"/>
  <c r="K120" i="16" s="1"/>
  <c r="K121" i="16" s="1" a="1"/>
  <c r="K121" i="16" s="1"/>
  <c r="K122" i="16" s="1" a="1"/>
  <c r="K122" i="16" s="1"/>
  <c r="K123" i="16" s="1" a="1"/>
  <c r="K123" i="16" s="1"/>
  <c r="K124" i="16" s="1" a="1"/>
  <c r="K124" i="16" s="1"/>
  <c r="K125" i="16" s="1" a="1"/>
  <c r="K125" i="16" s="1"/>
  <c r="K126" i="16" s="1" a="1"/>
  <c r="K126" i="16" s="1"/>
  <c r="K127" i="16" s="1" a="1"/>
  <c r="K127" i="16" s="1"/>
  <c r="K128" i="16" s="1" a="1"/>
  <c r="K128" i="16" s="1"/>
  <c r="K129" i="16" s="1" a="1"/>
  <c r="K129" i="16" s="1"/>
  <c r="K130" i="16" s="1" a="1"/>
  <c r="K130" i="16" s="1"/>
  <c r="K131" i="16" s="1" a="1"/>
  <c r="K131" i="16" s="1"/>
  <c r="K132" i="16" s="1" a="1"/>
  <c r="K132" i="16" s="1"/>
  <c r="K133" i="16" s="1" a="1"/>
  <c r="K133" i="16" s="1"/>
  <c r="K134" i="16" s="1" a="1"/>
  <c r="K134" i="16" s="1"/>
  <c r="K135" i="16" s="1" a="1"/>
  <c r="K135" i="16" s="1"/>
  <c r="K136" i="16" s="1" a="1"/>
  <c r="K136" i="16" s="1"/>
  <c r="K137" i="16" s="1" a="1"/>
  <c r="K137" i="16" s="1"/>
  <c r="K138" i="16" s="1" a="1"/>
  <c r="K138" i="16" s="1"/>
  <c r="K139" i="16" s="1" a="1"/>
  <c r="K139" i="16" s="1"/>
  <c r="K140" i="16" s="1" a="1"/>
  <c r="K140" i="16" s="1"/>
  <c r="K141" i="16" s="1" a="1"/>
  <c r="K141" i="16" s="1"/>
  <c r="K142" i="16" s="1" a="1"/>
  <c r="K142" i="16" s="1"/>
  <c r="K143" i="16" s="1" a="1"/>
  <c r="K143" i="16" s="1"/>
  <c r="K144" i="16" s="1" a="1"/>
  <c r="K144" i="16" s="1"/>
  <c r="K145" i="16" s="1" a="1"/>
  <c r="K145" i="16" s="1"/>
  <c r="K146" i="16" s="1" a="1"/>
  <c r="K146" i="16" s="1"/>
  <c r="K147" i="16" s="1" a="1"/>
  <c r="K147" i="16" s="1"/>
  <c r="K148" i="16" s="1" a="1"/>
  <c r="K148" i="16" s="1"/>
  <c r="K149" i="16" s="1" a="1"/>
  <c r="K149" i="16" s="1"/>
  <c r="K150" i="16" s="1" a="1"/>
  <c r="K150" i="16" s="1"/>
  <c r="K151" i="16" s="1" a="1"/>
  <c r="K151" i="16" s="1"/>
  <c r="K152" i="16" s="1" a="1"/>
  <c r="K152" i="16" s="1"/>
  <c r="K153" i="16" s="1" a="1"/>
  <c r="K153" i="16" s="1"/>
  <c r="K154" i="16" s="1" a="1"/>
  <c r="K154" i="16" s="1"/>
  <c r="K155" i="16" s="1" a="1"/>
  <c r="K155" i="16" s="1"/>
  <c r="K156" i="16" s="1" a="1"/>
  <c r="K156" i="16" s="1"/>
  <c r="K157" i="16" s="1" a="1"/>
  <c r="K157" i="16" s="1"/>
  <c r="K158" i="16" s="1" a="1"/>
  <c r="K158" i="16" s="1"/>
  <c r="K159" i="16" s="1" a="1"/>
  <c r="K159" i="16" s="1"/>
  <c r="K160" i="16" s="1" a="1"/>
  <c r="K160" i="16" s="1"/>
  <c r="K161" i="16" s="1" a="1"/>
  <c r="K161" i="16" s="1"/>
  <c r="K162" i="16" s="1" a="1"/>
  <c r="K162" i="16" s="1"/>
  <c r="K163" i="16" s="1" a="1"/>
  <c r="K163" i="16" s="1"/>
  <c r="K164" i="16" s="1" a="1"/>
  <c r="K164" i="16" s="1"/>
  <c r="K165" i="16" s="1" a="1"/>
  <c r="K165" i="16" s="1"/>
  <c r="K166" i="16" s="1" a="1"/>
  <c r="K166" i="16" s="1"/>
  <c r="K167" i="16" s="1" a="1"/>
  <c r="K167" i="16" s="1"/>
  <c r="K168" i="16" s="1" a="1"/>
  <c r="K168" i="16" s="1"/>
  <c r="K169" i="16" s="1" a="1"/>
  <c r="K169" i="16" s="1"/>
  <c r="K170" i="16" s="1" a="1"/>
  <c r="K170" i="16" s="1"/>
  <c r="K171" i="16" s="1" a="1"/>
  <c r="K171" i="16" s="1"/>
  <c r="K172" i="16" s="1" a="1"/>
  <c r="K172" i="16" s="1"/>
  <c r="K173" i="16" s="1" a="1"/>
  <c r="K173" i="16" s="1"/>
  <c r="K174" i="16" s="1" a="1"/>
  <c r="K174" i="16" s="1"/>
  <c r="K175" i="16" s="1" a="1"/>
  <c r="K175" i="16" s="1"/>
  <c r="K176" i="16" s="1" a="1"/>
  <c r="K176" i="16" s="1"/>
  <c r="K177" i="16" s="1" a="1"/>
  <c r="K177" i="16" s="1"/>
  <c r="K178" i="16" s="1" a="1"/>
  <c r="K178" i="16" s="1"/>
  <c r="K179" i="16" s="1" a="1"/>
  <c r="K179" i="16" s="1"/>
  <c r="K180" i="16" s="1" a="1"/>
  <c r="K180" i="16" s="1"/>
  <c r="K181" i="16" s="1" a="1"/>
  <c r="K181" i="16" s="1"/>
  <c r="K182" i="16" s="1" a="1"/>
  <c r="K182" i="16" s="1"/>
  <c r="K183" i="16" s="1" a="1"/>
  <c r="K183" i="16" s="1"/>
  <c r="C189" i="1"/>
  <c r="D189" i="1"/>
  <c r="F189" i="1"/>
  <c r="I189" i="1" s="1"/>
  <c r="C190" i="1"/>
  <c r="D190" i="1"/>
  <c r="F190" i="1"/>
  <c r="I190" i="1" s="1"/>
  <c r="N208" i="14"/>
  <c r="M208" i="14"/>
  <c r="L208" i="14"/>
  <c r="H208" i="14"/>
  <c r="F208" i="14"/>
  <c r="E208" i="14"/>
  <c r="B208" i="14"/>
  <c r="D208" i="14" s="1"/>
  <c r="A208" i="14"/>
  <c r="C208" i="14" s="1"/>
  <c r="N207" i="14"/>
  <c r="M207" i="14"/>
  <c r="L207" i="14"/>
  <c r="H207" i="14"/>
  <c r="F207" i="14"/>
  <c r="E207" i="14"/>
  <c r="B207" i="14"/>
  <c r="D207" i="14" s="1"/>
  <c r="A207" i="14"/>
  <c r="C207" i="14" s="1"/>
  <c r="N206" i="14"/>
  <c r="M206" i="14"/>
  <c r="L206" i="14"/>
  <c r="H206" i="14"/>
  <c r="F206" i="14"/>
  <c r="E206" i="14"/>
  <c r="B206" i="14"/>
  <c r="D206" i="14" s="1"/>
  <c r="A206" i="14"/>
  <c r="C206" i="14" s="1"/>
  <c r="N205" i="14"/>
  <c r="M205" i="14"/>
  <c r="L205" i="14"/>
  <c r="F205" i="14"/>
  <c r="E205" i="14"/>
  <c r="B205" i="14"/>
  <c r="D205" i="14" s="1"/>
  <c r="A205" i="14"/>
  <c r="C205" i="14" s="1"/>
  <c r="N204" i="14"/>
  <c r="M204" i="14"/>
  <c r="L204" i="14"/>
  <c r="F204" i="14"/>
  <c r="E204" i="14"/>
  <c r="B204" i="14"/>
  <c r="D204" i="14" s="1"/>
  <c r="A204" i="14"/>
  <c r="C204" i="14" s="1"/>
  <c r="N203" i="14"/>
  <c r="M203" i="14"/>
  <c r="L203" i="14"/>
  <c r="F203" i="14"/>
  <c r="E203" i="14"/>
  <c r="B203" i="14"/>
  <c r="D203" i="14" s="1"/>
  <c r="A203" i="14"/>
  <c r="C203" i="14" s="1"/>
  <c r="N202" i="14"/>
  <c r="M202" i="14"/>
  <c r="L202" i="14"/>
  <c r="F202" i="14"/>
  <c r="E202" i="14"/>
  <c r="B202" i="14"/>
  <c r="D202" i="14" s="1"/>
  <c r="A202" i="14"/>
  <c r="C202" i="14" s="1"/>
  <c r="N201" i="14"/>
  <c r="M201" i="14"/>
  <c r="L201" i="14"/>
  <c r="F201" i="14"/>
  <c r="E201" i="14"/>
  <c r="B201" i="14"/>
  <c r="D201" i="14" s="1"/>
  <c r="A201" i="14"/>
  <c r="C201" i="14" s="1"/>
  <c r="N200" i="14"/>
  <c r="M200" i="14"/>
  <c r="L200" i="14"/>
  <c r="H200" i="14"/>
  <c r="F200" i="14"/>
  <c r="E200" i="14"/>
  <c r="B200" i="14"/>
  <c r="D200" i="14" s="1"/>
  <c r="A200" i="14"/>
  <c r="C200" i="14" s="1"/>
  <c r="N199" i="14"/>
  <c r="M199" i="14"/>
  <c r="L199" i="14"/>
  <c r="H199" i="14"/>
  <c r="F199" i="14"/>
  <c r="E199" i="14"/>
  <c r="B199" i="14"/>
  <c r="D199" i="14" s="1"/>
  <c r="A199" i="14"/>
  <c r="C199" i="14" s="1"/>
  <c r="N198" i="14"/>
  <c r="M198" i="14"/>
  <c r="L198" i="14"/>
  <c r="H198" i="14"/>
  <c r="F198" i="14"/>
  <c r="E198" i="14"/>
  <c r="B198" i="14"/>
  <c r="D198" i="14" s="1"/>
  <c r="A198" i="14"/>
  <c r="C198" i="14" s="1"/>
  <c r="N197" i="14"/>
  <c r="M197" i="14"/>
  <c r="L197" i="14"/>
  <c r="F197" i="14"/>
  <c r="E197" i="14"/>
  <c r="B197" i="14"/>
  <c r="D197" i="14" s="1"/>
  <c r="A197" i="14"/>
  <c r="C197" i="14" s="1"/>
  <c r="N196" i="14"/>
  <c r="M196" i="14"/>
  <c r="L196" i="14"/>
  <c r="H196" i="14"/>
  <c r="F196" i="14"/>
  <c r="E196" i="14"/>
  <c r="B196" i="14"/>
  <c r="D196" i="14" s="1"/>
  <c r="A196" i="14"/>
  <c r="C196" i="14" s="1"/>
  <c r="N195" i="14"/>
  <c r="M195" i="14"/>
  <c r="L195" i="14"/>
  <c r="H195" i="14"/>
  <c r="F195" i="14"/>
  <c r="E195" i="14"/>
  <c r="B195" i="14"/>
  <c r="D195" i="14" s="1"/>
  <c r="A195" i="14"/>
  <c r="C195" i="14" s="1"/>
  <c r="N194" i="14"/>
  <c r="M194" i="14"/>
  <c r="L194" i="14"/>
  <c r="H194" i="14"/>
  <c r="F194" i="14"/>
  <c r="E194" i="14"/>
  <c r="B194" i="14"/>
  <c r="D194" i="14" s="1"/>
  <c r="A194" i="14"/>
  <c r="C194" i="14" s="1"/>
  <c r="N193" i="14"/>
  <c r="M193" i="14"/>
  <c r="L193" i="14"/>
  <c r="H193" i="14"/>
  <c r="F193" i="14"/>
  <c r="E193" i="14"/>
  <c r="B193" i="14"/>
  <c r="D193" i="14" s="1"/>
  <c r="A193" i="14"/>
  <c r="C193" i="14" s="1"/>
  <c r="N192" i="14"/>
  <c r="M192" i="14"/>
  <c r="L192" i="14"/>
  <c r="H192" i="14"/>
  <c r="F192" i="14"/>
  <c r="E192" i="14"/>
  <c r="B192" i="14"/>
  <c r="D192" i="14" s="1"/>
  <c r="A192" i="14"/>
  <c r="C192" i="14" s="1"/>
  <c r="N191" i="14"/>
  <c r="M191" i="14"/>
  <c r="L191" i="14"/>
  <c r="H191" i="14"/>
  <c r="F191" i="14"/>
  <c r="E191" i="14"/>
  <c r="D191" i="14"/>
  <c r="B191" i="14"/>
  <c r="A191" i="14"/>
  <c r="C191" i="14" s="1"/>
  <c r="N190" i="14"/>
  <c r="M190" i="14"/>
  <c r="L190" i="14"/>
  <c r="H190" i="14"/>
  <c r="F190" i="14"/>
  <c r="E190" i="14"/>
  <c r="B190" i="14"/>
  <c r="D190" i="14" s="1"/>
  <c r="A190" i="14"/>
  <c r="C190" i="14" s="1"/>
  <c r="N189" i="14"/>
  <c r="M189" i="14"/>
  <c r="L189" i="14"/>
  <c r="H189" i="14"/>
  <c r="F189" i="14"/>
  <c r="E189" i="14"/>
  <c r="B189" i="14"/>
  <c r="D189" i="14" s="1"/>
  <c r="A189" i="14"/>
  <c r="C189" i="14" s="1"/>
  <c r="N188" i="14"/>
  <c r="M188" i="14"/>
  <c r="L188" i="14"/>
  <c r="E188" i="14"/>
  <c r="B188" i="14"/>
  <c r="D188" i="14" s="1"/>
  <c r="A188" i="14"/>
  <c r="C188" i="14" s="1"/>
  <c r="N187" i="14"/>
  <c r="M187" i="14"/>
  <c r="L187" i="14"/>
  <c r="E187" i="14"/>
  <c r="B187" i="14"/>
  <c r="D187" i="14" s="1"/>
  <c r="A187" i="14"/>
  <c r="C187" i="14" s="1"/>
  <c r="N186" i="14"/>
  <c r="M186" i="14"/>
  <c r="L186" i="14"/>
  <c r="E186" i="14"/>
  <c r="B186" i="14"/>
  <c r="D186" i="14" s="1"/>
  <c r="A186" i="14"/>
  <c r="C186" i="14" s="1"/>
  <c r="N185" i="14"/>
  <c r="M185" i="14"/>
  <c r="L185" i="14"/>
  <c r="E185" i="14"/>
  <c r="B185" i="14"/>
  <c r="D185" i="14" s="1"/>
  <c r="A185" i="14"/>
  <c r="C185" i="14" s="1"/>
  <c r="N184" i="14"/>
  <c r="M184" i="14"/>
  <c r="L184" i="14"/>
  <c r="E184" i="14"/>
  <c r="B184" i="14"/>
  <c r="D184" i="14" s="1"/>
  <c r="A184" i="14"/>
  <c r="C184" i="14" s="1"/>
  <c r="N183" i="14"/>
  <c r="M183" i="14"/>
  <c r="L183" i="14"/>
  <c r="H183" i="14"/>
  <c r="E183" i="14"/>
  <c r="B183" i="14"/>
  <c r="D183" i="14" s="1"/>
  <c r="A183" i="14"/>
  <c r="C183" i="14" s="1"/>
  <c r="N182" i="14"/>
  <c r="M182" i="14"/>
  <c r="L182" i="14"/>
  <c r="H182" i="14"/>
  <c r="F182" i="14"/>
  <c r="E182" i="14"/>
  <c r="B182" i="14"/>
  <c r="D182" i="14" s="1"/>
  <c r="A182" i="14"/>
  <c r="C182" i="14" s="1"/>
  <c r="N181" i="14"/>
  <c r="M181" i="14"/>
  <c r="L181" i="14"/>
  <c r="H181" i="14"/>
  <c r="E181" i="14"/>
  <c r="B181" i="14"/>
  <c r="D181" i="14" s="1"/>
  <c r="A181" i="14"/>
  <c r="C181" i="14" s="1"/>
  <c r="N180" i="14"/>
  <c r="M180" i="14"/>
  <c r="L180" i="14"/>
  <c r="H180" i="14"/>
  <c r="E180" i="14"/>
  <c r="B180" i="14"/>
  <c r="D180" i="14" s="1"/>
  <c r="A180" i="14"/>
  <c r="C180" i="14" s="1"/>
  <c r="N179" i="14"/>
  <c r="M179" i="14"/>
  <c r="L179" i="14"/>
  <c r="H179" i="14"/>
  <c r="E179" i="14"/>
  <c r="B179" i="14"/>
  <c r="D179" i="14" s="1"/>
  <c r="A179" i="14"/>
  <c r="C179" i="14" s="1"/>
  <c r="N178" i="14"/>
  <c r="M178" i="14"/>
  <c r="L178" i="14"/>
  <c r="H178" i="14"/>
  <c r="E178" i="14"/>
  <c r="B178" i="14"/>
  <c r="D178" i="14" s="1"/>
  <c r="A178" i="14"/>
  <c r="C178" i="14" s="1"/>
  <c r="N177" i="14"/>
  <c r="M177" i="14"/>
  <c r="L177" i="14"/>
  <c r="H177" i="14"/>
  <c r="E177" i="14"/>
  <c r="B177" i="14"/>
  <c r="D177" i="14" s="1"/>
  <c r="A177" i="14"/>
  <c r="C177" i="14" s="1"/>
  <c r="N176" i="14"/>
  <c r="M176" i="14"/>
  <c r="L176" i="14"/>
  <c r="H176" i="14"/>
  <c r="E176" i="14"/>
  <c r="B176" i="14"/>
  <c r="A176" i="14"/>
  <c r="C176" i="14" s="1"/>
  <c r="N175" i="14"/>
  <c r="M175" i="14"/>
  <c r="L175" i="14"/>
  <c r="H175" i="14"/>
  <c r="E175" i="14"/>
  <c r="B175" i="14"/>
  <c r="D175" i="14" s="1"/>
  <c r="A175" i="14"/>
  <c r="C175" i="14" s="1"/>
  <c r="N174" i="14"/>
  <c r="M174" i="14"/>
  <c r="L174" i="14"/>
  <c r="H174" i="14"/>
  <c r="E174" i="14"/>
  <c r="B174" i="14"/>
  <c r="D174" i="14" s="1"/>
  <c r="A174" i="14"/>
  <c r="C174" i="14" s="1"/>
  <c r="N173" i="14"/>
  <c r="M173" i="14"/>
  <c r="L173" i="14"/>
  <c r="H173" i="14"/>
  <c r="E173" i="14"/>
  <c r="B173" i="14"/>
  <c r="D173" i="14" s="1"/>
  <c r="A173" i="14"/>
  <c r="C173" i="14" s="1"/>
  <c r="N172" i="14"/>
  <c r="M172" i="14"/>
  <c r="L172" i="14"/>
  <c r="H172" i="14"/>
  <c r="E172" i="14"/>
  <c r="B172" i="14"/>
  <c r="D172" i="14" s="1"/>
  <c r="A172" i="14"/>
  <c r="C172" i="14" s="1"/>
  <c r="N171" i="14"/>
  <c r="M171" i="14"/>
  <c r="L171" i="14"/>
  <c r="H171" i="14"/>
  <c r="E171" i="14"/>
  <c r="B171" i="14"/>
  <c r="D171" i="14" s="1"/>
  <c r="A171" i="14"/>
  <c r="C171" i="14" s="1"/>
  <c r="N170" i="14"/>
  <c r="M170" i="14"/>
  <c r="L170" i="14"/>
  <c r="H170" i="14"/>
  <c r="E170" i="14"/>
  <c r="B170" i="14"/>
  <c r="D170" i="14" s="1"/>
  <c r="A170" i="14"/>
  <c r="C170" i="14" s="1"/>
  <c r="N169" i="14"/>
  <c r="M169" i="14"/>
  <c r="L169" i="14"/>
  <c r="H169" i="14"/>
  <c r="E169" i="14"/>
  <c r="B169" i="14"/>
  <c r="D169" i="14" s="1"/>
  <c r="A169" i="14"/>
  <c r="C169" i="14" s="1"/>
  <c r="N168" i="14"/>
  <c r="M168" i="14"/>
  <c r="L168" i="14"/>
  <c r="H168" i="14"/>
  <c r="E168" i="14"/>
  <c r="B168" i="14"/>
  <c r="D168" i="14" s="1"/>
  <c r="A168" i="14"/>
  <c r="C168" i="14" s="1"/>
  <c r="N167" i="14"/>
  <c r="M167" i="14"/>
  <c r="L167" i="14"/>
  <c r="H167" i="14"/>
  <c r="E167" i="14"/>
  <c r="B167" i="14"/>
  <c r="A167" i="14"/>
  <c r="C167" i="14" s="1"/>
  <c r="N166" i="14"/>
  <c r="M166" i="14"/>
  <c r="L166" i="14"/>
  <c r="H166" i="14"/>
  <c r="E166" i="14"/>
  <c r="B166" i="14"/>
  <c r="D166" i="14" s="1"/>
  <c r="A166" i="14"/>
  <c r="C166" i="14" s="1"/>
  <c r="N165" i="14"/>
  <c r="M165" i="14"/>
  <c r="L165" i="14"/>
  <c r="H165" i="14"/>
  <c r="E165" i="14"/>
  <c r="B165" i="14"/>
  <c r="D165" i="14" s="1"/>
  <c r="A165" i="14"/>
  <c r="C165" i="14" s="1"/>
  <c r="N164" i="14"/>
  <c r="M164" i="14"/>
  <c r="L164" i="14"/>
  <c r="H164" i="14"/>
  <c r="E164" i="14"/>
  <c r="B164" i="14"/>
  <c r="D164" i="14" s="1"/>
  <c r="A164" i="14"/>
  <c r="C164" i="14" s="1"/>
  <c r="N163" i="14"/>
  <c r="M163" i="14"/>
  <c r="L163" i="14"/>
  <c r="H163" i="14"/>
  <c r="E163" i="14"/>
  <c r="B163" i="14"/>
  <c r="D163" i="14" s="1"/>
  <c r="A163" i="14"/>
  <c r="C163" i="14" s="1"/>
  <c r="N162" i="14"/>
  <c r="M162" i="14"/>
  <c r="L162" i="14"/>
  <c r="H162" i="14"/>
  <c r="E162" i="14"/>
  <c r="B162" i="14"/>
  <c r="D162" i="14" s="1"/>
  <c r="A162" i="14"/>
  <c r="C162" i="14" s="1"/>
  <c r="N161" i="14"/>
  <c r="M161" i="14"/>
  <c r="L161" i="14"/>
  <c r="H161" i="14"/>
  <c r="E161" i="14"/>
  <c r="B161" i="14"/>
  <c r="D161" i="14" s="1"/>
  <c r="A161" i="14"/>
  <c r="C161" i="14" s="1"/>
  <c r="N160" i="14"/>
  <c r="M160" i="14"/>
  <c r="L160" i="14"/>
  <c r="H160" i="14"/>
  <c r="E160" i="14"/>
  <c r="B160" i="14"/>
  <c r="D160" i="14" s="1"/>
  <c r="A160" i="14"/>
  <c r="C160" i="14" s="1"/>
  <c r="N159" i="14"/>
  <c r="M159" i="14"/>
  <c r="L159" i="14"/>
  <c r="H159" i="14"/>
  <c r="E159" i="14"/>
  <c r="B159" i="14"/>
  <c r="D159" i="14" s="1"/>
  <c r="A159" i="14"/>
  <c r="C159" i="14" s="1"/>
  <c r="N158" i="14"/>
  <c r="M158" i="14"/>
  <c r="L158" i="14"/>
  <c r="H158" i="14"/>
  <c r="E158" i="14"/>
  <c r="B158" i="14"/>
  <c r="A158" i="14"/>
  <c r="C158" i="14" s="1"/>
  <c r="N157" i="14"/>
  <c r="M157" i="14"/>
  <c r="L157" i="14"/>
  <c r="H157" i="14"/>
  <c r="E157" i="14"/>
  <c r="B157" i="14"/>
  <c r="D157" i="14" s="1"/>
  <c r="A157" i="14"/>
  <c r="C157" i="14" s="1"/>
  <c r="N156" i="14"/>
  <c r="M156" i="14"/>
  <c r="L156" i="14"/>
  <c r="H156" i="14"/>
  <c r="E156" i="14"/>
  <c r="B156" i="14"/>
  <c r="D156" i="14" s="1"/>
  <c r="A156" i="14"/>
  <c r="C156" i="14" s="1"/>
  <c r="N155" i="14"/>
  <c r="M155" i="14"/>
  <c r="L155" i="14"/>
  <c r="H155" i="14"/>
  <c r="E155" i="14"/>
  <c r="B155" i="14"/>
  <c r="D155" i="14" s="1"/>
  <c r="A155" i="14"/>
  <c r="C155" i="14" s="1"/>
  <c r="N154" i="14"/>
  <c r="M154" i="14"/>
  <c r="L154" i="14"/>
  <c r="H154" i="14"/>
  <c r="E154" i="14"/>
  <c r="B154" i="14"/>
  <c r="D154" i="14" s="1"/>
  <c r="A154" i="14"/>
  <c r="C154" i="14" s="1"/>
  <c r="N153" i="14"/>
  <c r="M153" i="14"/>
  <c r="L153" i="14"/>
  <c r="H153" i="14"/>
  <c r="E153" i="14"/>
  <c r="B153" i="14"/>
  <c r="D153" i="14" s="1"/>
  <c r="A153" i="14"/>
  <c r="C153" i="14" s="1"/>
  <c r="N152" i="14"/>
  <c r="M152" i="14"/>
  <c r="L152" i="14"/>
  <c r="H152" i="14"/>
  <c r="E152" i="14"/>
  <c r="B152" i="14"/>
  <c r="D152" i="14" s="1"/>
  <c r="A152" i="14"/>
  <c r="C152" i="14" s="1"/>
  <c r="N151" i="14"/>
  <c r="M151" i="14"/>
  <c r="L151" i="14"/>
  <c r="H151" i="14"/>
  <c r="E151" i="14"/>
  <c r="B151" i="14"/>
  <c r="D151" i="14" s="1"/>
  <c r="A151" i="14"/>
  <c r="C151" i="14" s="1"/>
  <c r="N150" i="14"/>
  <c r="M150" i="14"/>
  <c r="L150" i="14"/>
  <c r="H150" i="14"/>
  <c r="E150" i="14"/>
  <c r="B150" i="14"/>
  <c r="D150" i="14" s="1"/>
  <c r="A150" i="14"/>
  <c r="C150" i="14" s="1"/>
  <c r="N149" i="14"/>
  <c r="M149" i="14"/>
  <c r="L149" i="14"/>
  <c r="H149" i="14"/>
  <c r="E149" i="14"/>
  <c r="B149" i="14"/>
  <c r="D149" i="14" s="1"/>
  <c r="A149" i="14"/>
  <c r="C149" i="14" s="1"/>
  <c r="N148" i="14"/>
  <c r="M148" i="14"/>
  <c r="L148" i="14"/>
  <c r="H148" i="14"/>
  <c r="E148" i="14"/>
  <c r="B148" i="14"/>
  <c r="D148" i="14" s="1"/>
  <c r="A148" i="14"/>
  <c r="C148" i="14" s="1"/>
  <c r="N147" i="14"/>
  <c r="M147" i="14"/>
  <c r="L147" i="14"/>
  <c r="H147" i="14"/>
  <c r="E147" i="14"/>
  <c r="B147" i="14"/>
  <c r="D147" i="14" s="1"/>
  <c r="A147" i="14"/>
  <c r="C147" i="14" s="1"/>
  <c r="N146" i="14"/>
  <c r="M146" i="14"/>
  <c r="L146" i="14"/>
  <c r="H146" i="14"/>
  <c r="E146" i="14"/>
  <c r="B146" i="14"/>
  <c r="D146" i="14" s="1"/>
  <c r="A146" i="14"/>
  <c r="C146" i="14" s="1"/>
  <c r="N145" i="14"/>
  <c r="M145" i="14"/>
  <c r="L145" i="14"/>
  <c r="H145" i="14"/>
  <c r="E145" i="14"/>
  <c r="B145" i="14"/>
  <c r="D145" i="14" s="1"/>
  <c r="A145" i="14"/>
  <c r="C145" i="14" s="1"/>
  <c r="N144" i="14"/>
  <c r="M144" i="14"/>
  <c r="L144" i="14"/>
  <c r="H144" i="14"/>
  <c r="E144" i="14"/>
  <c r="B144" i="14"/>
  <c r="D144" i="14" s="1"/>
  <c r="A144" i="14"/>
  <c r="C144" i="14" s="1"/>
  <c r="N143" i="14"/>
  <c r="M143" i="14"/>
  <c r="L143" i="14"/>
  <c r="H143" i="14"/>
  <c r="E143" i="14"/>
  <c r="B143" i="14"/>
  <c r="A143" i="14"/>
  <c r="C143" i="14" s="1"/>
  <c r="N142" i="14"/>
  <c r="M142" i="14"/>
  <c r="L142" i="14"/>
  <c r="H142" i="14"/>
  <c r="E142" i="14"/>
  <c r="B142" i="14"/>
  <c r="D142" i="14" s="1"/>
  <c r="A142" i="14"/>
  <c r="C142" i="14" s="1"/>
  <c r="N141" i="14"/>
  <c r="M141" i="14"/>
  <c r="L141" i="14"/>
  <c r="H141" i="14"/>
  <c r="E141" i="14"/>
  <c r="B141" i="14"/>
  <c r="D141" i="14" s="1"/>
  <c r="A141" i="14"/>
  <c r="C141" i="14" s="1"/>
  <c r="N140" i="14"/>
  <c r="M140" i="14"/>
  <c r="L140" i="14"/>
  <c r="H140" i="14"/>
  <c r="E140" i="14"/>
  <c r="C140" i="14"/>
  <c r="B140" i="14"/>
  <c r="D140" i="14" s="1"/>
  <c r="A140" i="14"/>
  <c r="N139" i="14"/>
  <c r="M139" i="14"/>
  <c r="L139" i="14"/>
  <c r="H139" i="14"/>
  <c r="E139" i="14"/>
  <c r="B139" i="14"/>
  <c r="D139" i="14" s="1"/>
  <c r="A139" i="14"/>
  <c r="C139" i="14" s="1"/>
  <c r="N138" i="14"/>
  <c r="M138" i="14"/>
  <c r="L138" i="14"/>
  <c r="H138" i="14"/>
  <c r="E138" i="14"/>
  <c r="B138" i="14"/>
  <c r="D138" i="14" s="1"/>
  <c r="A138" i="14"/>
  <c r="C138" i="14" s="1"/>
  <c r="N137" i="14"/>
  <c r="M137" i="14"/>
  <c r="L137" i="14"/>
  <c r="H137" i="14"/>
  <c r="E137" i="14"/>
  <c r="B137" i="14"/>
  <c r="D137" i="14" s="1"/>
  <c r="A137" i="14"/>
  <c r="C137" i="14" s="1"/>
  <c r="N136" i="14"/>
  <c r="M136" i="14"/>
  <c r="L136" i="14"/>
  <c r="H136" i="14"/>
  <c r="E136" i="14"/>
  <c r="B136" i="14"/>
  <c r="D136" i="14" s="1"/>
  <c r="A136" i="14"/>
  <c r="C136" i="14" s="1"/>
  <c r="N135" i="14"/>
  <c r="M135" i="14"/>
  <c r="L135" i="14"/>
  <c r="H135" i="14"/>
  <c r="E135" i="14"/>
  <c r="B135" i="14"/>
  <c r="D135" i="14" s="1"/>
  <c r="A135" i="14"/>
  <c r="C135" i="14" s="1"/>
  <c r="N134" i="14"/>
  <c r="M134" i="14"/>
  <c r="L134" i="14"/>
  <c r="H134" i="14"/>
  <c r="E134" i="14"/>
  <c r="B134" i="14"/>
  <c r="D134" i="14" s="1"/>
  <c r="A134" i="14"/>
  <c r="C134" i="14" s="1"/>
  <c r="N133" i="14"/>
  <c r="M133" i="14"/>
  <c r="L133" i="14"/>
  <c r="H133" i="14"/>
  <c r="E133" i="14"/>
  <c r="B133" i="14"/>
  <c r="D133" i="14" s="1"/>
  <c r="A133" i="14"/>
  <c r="C133" i="14" s="1"/>
  <c r="N132" i="14"/>
  <c r="M132" i="14"/>
  <c r="L132" i="14"/>
  <c r="H132" i="14"/>
  <c r="E132" i="14"/>
  <c r="B132" i="14"/>
  <c r="D132" i="14" s="1"/>
  <c r="A132" i="14"/>
  <c r="C132" i="14" s="1"/>
  <c r="N131" i="14"/>
  <c r="M131" i="14"/>
  <c r="L131" i="14"/>
  <c r="H131" i="14"/>
  <c r="E131" i="14"/>
  <c r="B131" i="14"/>
  <c r="D131" i="14" s="1"/>
  <c r="A131" i="14"/>
  <c r="C131" i="14" s="1"/>
  <c r="N130" i="14"/>
  <c r="M130" i="14"/>
  <c r="L130" i="14"/>
  <c r="H130" i="14"/>
  <c r="E130" i="14"/>
  <c r="B130" i="14"/>
  <c r="A130" i="14"/>
  <c r="C130" i="14" s="1"/>
  <c r="N129" i="14"/>
  <c r="M129" i="14"/>
  <c r="L129" i="14"/>
  <c r="H129" i="14"/>
  <c r="E129" i="14"/>
  <c r="B129" i="14"/>
  <c r="D129" i="14" s="1"/>
  <c r="A129" i="14"/>
  <c r="C129" i="14" s="1"/>
  <c r="N128" i="14"/>
  <c r="M128" i="14"/>
  <c r="L128" i="14"/>
  <c r="H128" i="14"/>
  <c r="E128" i="14"/>
  <c r="B128" i="14"/>
  <c r="D128" i="14" s="1"/>
  <c r="A128" i="14"/>
  <c r="C128" i="14" s="1"/>
  <c r="N127" i="14"/>
  <c r="M127" i="14"/>
  <c r="L127" i="14"/>
  <c r="H127" i="14"/>
  <c r="E127" i="14"/>
  <c r="B127" i="14"/>
  <c r="D127" i="14" s="1"/>
  <c r="A127" i="14"/>
  <c r="C127" i="14" s="1"/>
  <c r="N126" i="14"/>
  <c r="M126" i="14"/>
  <c r="L126" i="14"/>
  <c r="H126" i="14"/>
  <c r="E126" i="14"/>
  <c r="B126" i="14"/>
  <c r="D126" i="14" s="1"/>
  <c r="A126" i="14"/>
  <c r="C126" i="14" s="1"/>
  <c r="N125" i="14"/>
  <c r="M125" i="14"/>
  <c r="L125" i="14"/>
  <c r="H125" i="14"/>
  <c r="E125" i="14"/>
  <c r="B125" i="14"/>
  <c r="D125" i="14" s="1"/>
  <c r="A125" i="14"/>
  <c r="C125" i="14" s="1"/>
  <c r="N124" i="14"/>
  <c r="M124" i="14"/>
  <c r="L124" i="14"/>
  <c r="H124" i="14"/>
  <c r="E124" i="14"/>
  <c r="B124" i="14"/>
  <c r="D124" i="14" s="1"/>
  <c r="A124" i="14"/>
  <c r="C124" i="14" s="1"/>
  <c r="N123" i="14"/>
  <c r="M123" i="14"/>
  <c r="L123" i="14"/>
  <c r="H123" i="14"/>
  <c r="E123" i="14"/>
  <c r="B123" i="14"/>
  <c r="D123" i="14" s="1"/>
  <c r="A123" i="14"/>
  <c r="C123" i="14" s="1"/>
  <c r="N122" i="14"/>
  <c r="M122" i="14"/>
  <c r="L122" i="14"/>
  <c r="H122" i="14"/>
  <c r="E122" i="14"/>
  <c r="B122" i="14"/>
  <c r="D122" i="14" s="1"/>
  <c r="A122" i="14"/>
  <c r="C122" i="14" s="1"/>
  <c r="N121" i="14"/>
  <c r="M121" i="14"/>
  <c r="L121" i="14"/>
  <c r="H121" i="14"/>
  <c r="E121" i="14"/>
  <c r="B121" i="14"/>
  <c r="D121" i="14" s="1"/>
  <c r="A121" i="14"/>
  <c r="C121" i="14" s="1"/>
  <c r="N120" i="14"/>
  <c r="M120" i="14"/>
  <c r="L120" i="14"/>
  <c r="H120" i="14"/>
  <c r="E120" i="14"/>
  <c r="B120" i="14"/>
  <c r="D120" i="14" s="1"/>
  <c r="A120" i="14"/>
  <c r="C120" i="14" s="1"/>
  <c r="N119" i="14"/>
  <c r="M119" i="14"/>
  <c r="L119" i="14"/>
  <c r="H119" i="14"/>
  <c r="E119" i="14"/>
  <c r="B119" i="14"/>
  <c r="D119" i="14" s="1"/>
  <c r="A119" i="14"/>
  <c r="C119" i="14" s="1"/>
  <c r="N118" i="14"/>
  <c r="M118" i="14"/>
  <c r="L118" i="14"/>
  <c r="H118" i="14"/>
  <c r="E118" i="14"/>
  <c r="B118" i="14"/>
  <c r="D118" i="14" s="1"/>
  <c r="A118" i="14"/>
  <c r="C118" i="14" s="1"/>
  <c r="N117" i="14"/>
  <c r="M117" i="14"/>
  <c r="L117" i="14"/>
  <c r="H117" i="14"/>
  <c r="E117" i="14"/>
  <c r="B117" i="14"/>
  <c r="D117" i="14" s="1"/>
  <c r="A117" i="14"/>
  <c r="C117" i="14" s="1"/>
  <c r="N116" i="14"/>
  <c r="M116" i="14"/>
  <c r="L116" i="14"/>
  <c r="H116" i="14"/>
  <c r="E116" i="14"/>
  <c r="B116" i="14"/>
  <c r="D116" i="14" s="1"/>
  <c r="A116" i="14"/>
  <c r="C116" i="14" s="1"/>
  <c r="N115" i="14"/>
  <c r="M115" i="14"/>
  <c r="L115" i="14"/>
  <c r="H115" i="14"/>
  <c r="E115" i="14"/>
  <c r="C115" i="14"/>
  <c r="B115" i="14"/>
  <c r="D115" i="14" s="1"/>
  <c r="A115" i="14"/>
  <c r="N114" i="14"/>
  <c r="M114" i="14"/>
  <c r="L114" i="14"/>
  <c r="H114" i="14"/>
  <c r="E114" i="14"/>
  <c r="B114" i="14"/>
  <c r="D114" i="14" s="1"/>
  <c r="A114" i="14"/>
  <c r="C114" i="14" s="1"/>
  <c r="N113" i="14"/>
  <c r="M113" i="14"/>
  <c r="L113" i="14"/>
  <c r="H113" i="14"/>
  <c r="E113" i="14"/>
  <c r="C113" i="14"/>
  <c r="B113" i="14"/>
  <c r="D113" i="14" s="1"/>
  <c r="A113" i="14"/>
  <c r="N112" i="14"/>
  <c r="M112" i="14"/>
  <c r="L112" i="14"/>
  <c r="H112" i="14"/>
  <c r="E112" i="14"/>
  <c r="B112" i="14"/>
  <c r="D112" i="14" s="1"/>
  <c r="A112" i="14"/>
  <c r="C112" i="14" s="1"/>
  <c r="N111" i="14"/>
  <c r="M111" i="14"/>
  <c r="L111" i="14"/>
  <c r="H111" i="14"/>
  <c r="E111" i="14"/>
  <c r="B111" i="14"/>
  <c r="D111" i="14" s="1"/>
  <c r="A111" i="14"/>
  <c r="C111" i="14" s="1"/>
  <c r="N110" i="14"/>
  <c r="M110" i="14"/>
  <c r="L110" i="14"/>
  <c r="H110" i="14"/>
  <c r="E110" i="14"/>
  <c r="B110" i="14"/>
  <c r="D110" i="14" s="1"/>
  <c r="A110" i="14"/>
  <c r="C110" i="14" s="1"/>
  <c r="N109" i="14"/>
  <c r="M109" i="14"/>
  <c r="L109" i="14"/>
  <c r="H109" i="14"/>
  <c r="E109" i="14"/>
  <c r="B109" i="14"/>
  <c r="D109" i="14" s="1"/>
  <c r="A109" i="14"/>
  <c r="C109" i="14" s="1"/>
  <c r="N108" i="14"/>
  <c r="M108" i="14"/>
  <c r="L108" i="14"/>
  <c r="H108" i="14"/>
  <c r="E108" i="14"/>
  <c r="C108" i="14"/>
  <c r="B108" i="14"/>
  <c r="D108" i="14" s="1"/>
  <c r="A108" i="14"/>
  <c r="N107" i="14"/>
  <c r="M107" i="14"/>
  <c r="L107" i="14"/>
  <c r="H107" i="14"/>
  <c r="E107" i="14"/>
  <c r="B107" i="14"/>
  <c r="D107" i="14" s="1"/>
  <c r="A107" i="14"/>
  <c r="C107" i="14" s="1"/>
  <c r="N106" i="14"/>
  <c r="M106" i="14"/>
  <c r="L106" i="14"/>
  <c r="H106" i="14"/>
  <c r="E106" i="14"/>
  <c r="B106" i="14"/>
  <c r="D106" i="14" s="1"/>
  <c r="A106" i="14"/>
  <c r="C106" i="14" s="1"/>
  <c r="N105" i="14"/>
  <c r="M105" i="14"/>
  <c r="L105" i="14"/>
  <c r="H105" i="14"/>
  <c r="E105" i="14"/>
  <c r="B105" i="14"/>
  <c r="D105" i="14" s="1"/>
  <c r="A105" i="14"/>
  <c r="C105" i="14" s="1"/>
  <c r="M104" i="14"/>
  <c r="L104" i="14"/>
  <c r="H104" i="14"/>
  <c r="E104" i="14"/>
  <c r="B104" i="14"/>
  <c r="D104" i="14" s="1"/>
  <c r="A104" i="14"/>
  <c r="C104" i="14" s="1"/>
  <c r="M103" i="14"/>
  <c r="L103" i="14"/>
  <c r="H103" i="14"/>
  <c r="E103" i="14"/>
  <c r="B103" i="14"/>
  <c r="D103" i="14" s="1"/>
  <c r="A103" i="14"/>
  <c r="C103" i="14" s="1"/>
  <c r="M102" i="14"/>
  <c r="L102" i="14"/>
  <c r="H102" i="14"/>
  <c r="E102" i="14"/>
  <c r="B102" i="14"/>
  <c r="D102" i="14" s="1"/>
  <c r="A102" i="14"/>
  <c r="C102" i="14" s="1"/>
  <c r="M101" i="14"/>
  <c r="L101" i="14"/>
  <c r="H101" i="14"/>
  <c r="E101" i="14"/>
  <c r="B101" i="14"/>
  <c r="D101" i="14" s="1"/>
  <c r="A101" i="14"/>
  <c r="C101" i="14" s="1"/>
  <c r="M100" i="14"/>
  <c r="L100" i="14"/>
  <c r="H100" i="14"/>
  <c r="E100" i="14"/>
  <c r="B100" i="14"/>
  <c r="D100" i="14" s="1"/>
  <c r="A100" i="14"/>
  <c r="C100" i="14" s="1"/>
  <c r="M99" i="14"/>
  <c r="L99" i="14"/>
  <c r="H99" i="14"/>
  <c r="E99" i="14"/>
  <c r="B99" i="14"/>
  <c r="D99" i="14" s="1"/>
  <c r="A99" i="14"/>
  <c r="C99" i="14" s="1"/>
  <c r="M98" i="14"/>
  <c r="L98" i="14"/>
  <c r="H98" i="14"/>
  <c r="E98" i="14"/>
  <c r="B98" i="14"/>
  <c r="D98" i="14" s="1"/>
  <c r="A98" i="14"/>
  <c r="C98" i="14" s="1"/>
  <c r="M97" i="14"/>
  <c r="L97" i="14"/>
  <c r="H97" i="14"/>
  <c r="E97" i="14"/>
  <c r="B97" i="14"/>
  <c r="D97" i="14" s="1"/>
  <c r="A97" i="14"/>
  <c r="C97" i="14" s="1"/>
  <c r="M96" i="14"/>
  <c r="L96" i="14"/>
  <c r="H96" i="14"/>
  <c r="E96" i="14"/>
  <c r="B96" i="14"/>
  <c r="D96" i="14" s="1"/>
  <c r="A96" i="14"/>
  <c r="C96" i="14" s="1"/>
  <c r="M95" i="14"/>
  <c r="L95" i="14"/>
  <c r="H95" i="14"/>
  <c r="E95" i="14"/>
  <c r="B95" i="14"/>
  <c r="D95" i="14" s="1"/>
  <c r="A95" i="14"/>
  <c r="C95" i="14" s="1"/>
  <c r="M94" i="14"/>
  <c r="L94" i="14"/>
  <c r="H94" i="14"/>
  <c r="E94" i="14"/>
  <c r="B94" i="14"/>
  <c r="D94" i="14" s="1"/>
  <c r="A94" i="14"/>
  <c r="C94" i="14" s="1"/>
  <c r="M93" i="14"/>
  <c r="L93" i="14"/>
  <c r="H93" i="14"/>
  <c r="E93" i="14"/>
  <c r="B93" i="14"/>
  <c r="D93" i="14" s="1"/>
  <c r="A93" i="14"/>
  <c r="C93" i="14" s="1"/>
  <c r="M92" i="14"/>
  <c r="L92" i="14"/>
  <c r="H92" i="14"/>
  <c r="E92" i="14"/>
  <c r="D92" i="14"/>
  <c r="B92" i="14"/>
  <c r="A92" i="14"/>
  <c r="C92" i="14" s="1"/>
  <c r="M91" i="14"/>
  <c r="L91" i="14"/>
  <c r="H91" i="14"/>
  <c r="E91" i="14"/>
  <c r="B91" i="14"/>
  <c r="D91" i="14" s="1"/>
  <c r="A91" i="14"/>
  <c r="C91" i="14" s="1"/>
  <c r="M90" i="14"/>
  <c r="L90" i="14"/>
  <c r="H90" i="14"/>
  <c r="E90" i="14"/>
  <c r="B90" i="14"/>
  <c r="D90" i="14" s="1"/>
  <c r="A90" i="14"/>
  <c r="C90" i="14" s="1"/>
  <c r="M89" i="14"/>
  <c r="L89" i="14"/>
  <c r="H89" i="14"/>
  <c r="E89" i="14"/>
  <c r="B89" i="14"/>
  <c r="D89" i="14" s="1"/>
  <c r="A89" i="14"/>
  <c r="C89" i="14" s="1"/>
  <c r="M88" i="14"/>
  <c r="L88" i="14"/>
  <c r="H88" i="14"/>
  <c r="E88" i="14"/>
  <c r="B88" i="14"/>
  <c r="D88" i="14" s="1"/>
  <c r="A88" i="14"/>
  <c r="C88" i="14" s="1"/>
  <c r="M87" i="14"/>
  <c r="L87" i="14"/>
  <c r="H87" i="14"/>
  <c r="E87" i="14"/>
  <c r="B87" i="14"/>
  <c r="D87" i="14" s="1"/>
  <c r="A87" i="14"/>
  <c r="C87" i="14" s="1"/>
  <c r="M86" i="14"/>
  <c r="L86" i="14"/>
  <c r="H86" i="14"/>
  <c r="E86" i="14"/>
  <c r="B86" i="14"/>
  <c r="D86" i="14" s="1"/>
  <c r="A86" i="14"/>
  <c r="C86" i="14" s="1"/>
  <c r="M85" i="14"/>
  <c r="L85" i="14"/>
  <c r="H85" i="14"/>
  <c r="E85" i="14"/>
  <c r="B85" i="14"/>
  <c r="D85" i="14" s="1"/>
  <c r="A85" i="14"/>
  <c r="C85" i="14" s="1"/>
  <c r="M84" i="14"/>
  <c r="L84" i="14"/>
  <c r="H84" i="14"/>
  <c r="E84" i="14"/>
  <c r="B84" i="14"/>
  <c r="D84" i="14" s="1"/>
  <c r="A84" i="14"/>
  <c r="C84" i="14" s="1"/>
  <c r="M83" i="14"/>
  <c r="L83" i="14"/>
  <c r="H83" i="14"/>
  <c r="E83" i="14"/>
  <c r="B83" i="14"/>
  <c r="D83" i="14" s="1"/>
  <c r="A83" i="14"/>
  <c r="C83" i="14" s="1"/>
  <c r="M82" i="14"/>
  <c r="L82" i="14"/>
  <c r="H82" i="14"/>
  <c r="E82" i="14"/>
  <c r="C82" i="14"/>
  <c r="B82" i="14"/>
  <c r="D82" i="14" s="1"/>
  <c r="A82" i="14"/>
  <c r="M81" i="14"/>
  <c r="L81" i="14"/>
  <c r="H81" i="14"/>
  <c r="E81" i="14"/>
  <c r="B81" i="14"/>
  <c r="D81" i="14" s="1"/>
  <c r="A81" i="14"/>
  <c r="C81" i="14" s="1"/>
  <c r="M80" i="14"/>
  <c r="L80" i="14"/>
  <c r="H80" i="14"/>
  <c r="E80" i="14"/>
  <c r="B80" i="14"/>
  <c r="D80" i="14" s="1"/>
  <c r="A80" i="14"/>
  <c r="C80" i="14" s="1"/>
  <c r="M79" i="14"/>
  <c r="L79" i="14"/>
  <c r="H79" i="14"/>
  <c r="E79" i="14"/>
  <c r="B79" i="14"/>
  <c r="D79" i="14" s="1"/>
  <c r="A79" i="14"/>
  <c r="C79" i="14" s="1"/>
  <c r="M78" i="14"/>
  <c r="L78" i="14"/>
  <c r="H78" i="14"/>
  <c r="E78" i="14"/>
  <c r="B78" i="14"/>
  <c r="D78" i="14" s="1"/>
  <c r="A78" i="14"/>
  <c r="C78" i="14" s="1"/>
  <c r="M77" i="14"/>
  <c r="L77" i="14"/>
  <c r="H77" i="14"/>
  <c r="E77" i="14"/>
  <c r="B77" i="14"/>
  <c r="D77" i="14" s="1"/>
  <c r="A77" i="14"/>
  <c r="C77" i="14" s="1"/>
  <c r="M76" i="14"/>
  <c r="L76" i="14"/>
  <c r="H76" i="14"/>
  <c r="E76" i="14"/>
  <c r="B76" i="14"/>
  <c r="D76" i="14" s="1"/>
  <c r="A76" i="14"/>
  <c r="C76" i="14" s="1"/>
  <c r="M75" i="14"/>
  <c r="L75" i="14"/>
  <c r="H75" i="14"/>
  <c r="E75" i="14"/>
  <c r="B75" i="14"/>
  <c r="D75" i="14" s="1"/>
  <c r="A75" i="14"/>
  <c r="C75" i="14" s="1"/>
  <c r="M74" i="14"/>
  <c r="L74" i="14"/>
  <c r="H74" i="14"/>
  <c r="E74" i="14"/>
  <c r="B74" i="14"/>
  <c r="D74" i="14" s="1"/>
  <c r="A74" i="14"/>
  <c r="C74" i="14" s="1"/>
  <c r="M73" i="14"/>
  <c r="L73" i="14"/>
  <c r="H73" i="14"/>
  <c r="E73" i="14"/>
  <c r="B73" i="14"/>
  <c r="D73" i="14" s="1"/>
  <c r="A73" i="14"/>
  <c r="C73" i="14" s="1"/>
  <c r="M72" i="14"/>
  <c r="L72" i="14"/>
  <c r="H72" i="14"/>
  <c r="F72" i="14"/>
  <c r="E72" i="14"/>
  <c r="B72" i="14"/>
  <c r="D72" i="14" s="1"/>
  <c r="A72" i="14"/>
  <c r="C72" i="14" s="1"/>
  <c r="M71" i="14"/>
  <c r="L71" i="14"/>
  <c r="H71" i="14"/>
  <c r="E71" i="14"/>
  <c r="B71" i="14"/>
  <c r="D71" i="14" s="1"/>
  <c r="A71" i="14"/>
  <c r="C71" i="14" s="1"/>
  <c r="M70" i="14"/>
  <c r="L70" i="14"/>
  <c r="H70" i="14"/>
  <c r="E70" i="14"/>
  <c r="C70" i="14"/>
  <c r="B70" i="14"/>
  <c r="D70" i="14" s="1"/>
  <c r="A70" i="14"/>
  <c r="M69" i="14"/>
  <c r="L69" i="14"/>
  <c r="H69" i="14"/>
  <c r="E69" i="14"/>
  <c r="B69" i="14"/>
  <c r="D69" i="14" s="1"/>
  <c r="A69" i="14"/>
  <c r="C69" i="14" s="1"/>
  <c r="M68" i="14"/>
  <c r="L68" i="14"/>
  <c r="H68" i="14"/>
  <c r="E68" i="14"/>
  <c r="B68" i="14"/>
  <c r="D68" i="14" s="1"/>
  <c r="A68" i="14"/>
  <c r="C68" i="14" s="1"/>
  <c r="M67" i="14"/>
  <c r="L67" i="14"/>
  <c r="H67" i="14"/>
  <c r="E67" i="14"/>
  <c r="B67" i="14"/>
  <c r="D67" i="14" s="1"/>
  <c r="A67" i="14"/>
  <c r="C67" i="14" s="1"/>
  <c r="M66" i="14"/>
  <c r="L66" i="14"/>
  <c r="H66" i="14"/>
  <c r="E66" i="14"/>
  <c r="D66" i="14"/>
  <c r="B66" i="14"/>
  <c r="A66" i="14"/>
  <c r="C66" i="14" s="1"/>
  <c r="M65" i="14"/>
  <c r="L65" i="14"/>
  <c r="H65" i="14"/>
  <c r="E65" i="14"/>
  <c r="B65" i="14"/>
  <c r="D65" i="14" s="1"/>
  <c r="A65" i="14"/>
  <c r="C65" i="14" s="1"/>
  <c r="M64" i="14"/>
  <c r="L64" i="14"/>
  <c r="H64" i="14"/>
  <c r="E64" i="14"/>
  <c r="B64" i="14"/>
  <c r="D64" i="14" s="1"/>
  <c r="A64" i="14"/>
  <c r="C64" i="14" s="1"/>
  <c r="M63" i="14"/>
  <c r="L63" i="14"/>
  <c r="H63" i="14"/>
  <c r="E63" i="14"/>
  <c r="B63" i="14"/>
  <c r="D63" i="14" s="1"/>
  <c r="A63" i="14"/>
  <c r="C63" i="14" s="1"/>
  <c r="M62" i="14"/>
  <c r="L62" i="14"/>
  <c r="H62" i="14"/>
  <c r="E62" i="14"/>
  <c r="B62" i="14"/>
  <c r="D62" i="14" s="1"/>
  <c r="A62" i="14"/>
  <c r="C62" i="14" s="1"/>
  <c r="M61" i="14"/>
  <c r="L61" i="14"/>
  <c r="H61" i="14"/>
  <c r="E61" i="14"/>
  <c r="B61" i="14"/>
  <c r="D61" i="14" s="1"/>
  <c r="A61" i="14"/>
  <c r="C61" i="14" s="1"/>
  <c r="M60" i="14"/>
  <c r="L60" i="14"/>
  <c r="H60" i="14"/>
  <c r="E60" i="14"/>
  <c r="B60" i="14"/>
  <c r="D60" i="14" s="1"/>
  <c r="A60" i="14"/>
  <c r="C60" i="14" s="1"/>
  <c r="M59" i="14"/>
  <c r="L59" i="14"/>
  <c r="H59" i="14"/>
  <c r="E59" i="14"/>
  <c r="B59" i="14"/>
  <c r="D59" i="14" s="1"/>
  <c r="A59" i="14"/>
  <c r="C59" i="14" s="1"/>
  <c r="M58" i="14"/>
  <c r="L58" i="14"/>
  <c r="H58" i="14"/>
  <c r="E58" i="14"/>
  <c r="B58" i="14"/>
  <c r="D58" i="14" s="1"/>
  <c r="A58" i="14"/>
  <c r="C58" i="14" s="1"/>
  <c r="M57" i="14"/>
  <c r="L57" i="14"/>
  <c r="H57" i="14"/>
  <c r="E57" i="14"/>
  <c r="B57" i="14"/>
  <c r="D57" i="14" s="1"/>
  <c r="A57" i="14"/>
  <c r="C57" i="14" s="1"/>
  <c r="M56" i="14"/>
  <c r="L56" i="14"/>
  <c r="H56" i="14"/>
  <c r="E56" i="14"/>
  <c r="B56" i="14"/>
  <c r="D56" i="14" s="1"/>
  <c r="A56" i="14"/>
  <c r="C56" i="14" s="1"/>
  <c r="M55" i="14"/>
  <c r="L55" i="14"/>
  <c r="H55" i="14"/>
  <c r="E55" i="14"/>
  <c r="B55" i="14"/>
  <c r="D55" i="14" s="1"/>
  <c r="A55" i="14"/>
  <c r="C55" i="14" s="1"/>
  <c r="M54" i="14"/>
  <c r="L54" i="14"/>
  <c r="H54" i="14"/>
  <c r="E54" i="14"/>
  <c r="B54" i="14"/>
  <c r="D54" i="14" s="1"/>
  <c r="A54" i="14"/>
  <c r="C54" i="14" s="1"/>
  <c r="M53" i="14"/>
  <c r="L53" i="14"/>
  <c r="H53" i="14"/>
  <c r="E53" i="14"/>
  <c r="B53" i="14"/>
  <c r="D53" i="14" s="1"/>
  <c r="A53" i="14"/>
  <c r="C53" i="14" s="1"/>
  <c r="M52" i="14"/>
  <c r="L52" i="14"/>
  <c r="H52" i="14"/>
  <c r="E52" i="14"/>
  <c r="B52" i="14"/>
  <c r="D52" i="14" s="1"/>
  <c r="A52" i="14"/>
  <c r="C52" i="14" s="1"/>
  <c r="M51" i="14"/>
  <c r="L51" i="14"/>
  <c r="H51" i="14"/>
  <c r="E51" i="14"/>
  <c r="B51" i="14"/>
  <c r="D51" i="14" s="1"/>
  <c r="A51" i="14"/>
  <c r="C51" i="14" s="1"/>
  <c r="M50" i="14"/>
  <c r="L50" i="14"/>
  <c r="H50" i="14"/>
  <c r="E50" i="14"/>
  <c r="B50" i="14"/>
  <c r="D50" i="14" s="1"/>
  <c r="A50" i="14"/>
  <c r="C50" i="14" s="1"/>
  <c r="M49" i="14"/>
  <c r="L49" i="14"/>
  <c r="H49" i="14"/>
  <c r="E49" i="14"/>
  <c r="B49" i="14"/>
  <c r="D49" i="14" s="1"/>
  <c r="A49" i="14"/>
  <c r="C49" i="14" s="1"/>
  <c r="M48" i="14"/>
  <c r="L48" i="14"/>
  <c r="H48" i="14"/>
  <c r="E48" i="14"/>
  <c r="B48" i="14"/>
  <c r="D48" i="14" s="1"/>
  <c r="A48" i="14"/>
  <c r="C48" i="14" s="1"/>
  <c r="M47" i="14"/>
  <c r="L47" i="14"/>
  <c r="H47" i="14"/>
  <c r="E47" i="14"/>
  <c r="B47" i="14"/>
  <c r="D47" i="14" s="1"/>
  <c r="A47" i="14"/>
  <c r="C47" i="14" s="1"/>
  <c r="M46" i="14"/>
  <c r="L46" i="14"/>
  <c r="H46" i="14"/>
  <c r="E46" i="14"/>
  <c r="B46" i="14"/>
  <c r="D46" i="14" s="1"/>
  <c r="A46" i="14"/>
  <c r="C46" i="14" s="1"/>
  <c r="M45" i="14"/>
  <c r="L45" i="14"/>
  <c r="H45" i="14"/>
  <c r="E45" i="14"/>
  <c r="B45" i="14"/>
  <c r="D45" i="14" s="1"/>
  <c r="A45" i="14"/>
  <c r="C45" i="14" s="1"/>
  <c r="M44" i="14"/>
  <c r="L44" i="14"/>
  <c r="H44" i="14"/>
  <c r="E44" i="14"/>
  <c r="B44" i="14"/>
  <c r="D44" i="14" s="1"/>
  <c r="A44" i="14"/>
  <c r="C44" i="14" s="1"/>
  <c r="M43" i="14"/>
  <c r="L43" i="14"/>
  <c r="H43" i="14"/>
  <c r="E43" i="14"/>
  <c r="B43" i="14"/>
  <c r="D43" i="14" s="1"/>
  <c r="A43" i="14"/>
  <c r="C43" i="14" s="1"/>
  <c r="M42" i="14"/>
  <c r="L42" i="14"/>
  <c r="H42" i="14"/>
  <c r="E42" i="14"/>
  <c r="B42" i="14"/>
  <c r="D42" i="14" s="1"/>
  <c r="A42" i="14"/>
  <c r="C42" i="14" s="1"/>
  <c r="M41" i="14"/>
  <c r="L41" i="14"/>
  <c r="H41" i="14"/>
  <c r="E41" i="14"/>
  <c r="B41" i="14"/>
  <c r="D41" i="14" s="1"/>
  <c r="A41" i="14"/>
  <c r="C41" i="14" s="1"/>
  <c r="M40" i="14"/>
  <c r="L40" i="14"/>
  <c r="H40" i="14"/>
  <c r="E40" i="14"/>
  <c r="B40" i="14"/>
  <c r="D40" i="14" s="1"/>
  <c r="A40" i="14"/>
  <c r="C40" i="14" s="1"/>
  <c r="M39" i="14"/>
  <c r="L39" i="14"/>
  <c r="H39" i="14"/>
  <c r="E39" i="14"/>
  <c r="B39" i="14"/>
  <c r="D39" i="14" s="1"/>
  <c r="A39" i="14"/>
  <c r="C39" i="14" s="1"/>
  <c r="M38" i="14"/>
  <c r="L38" i="14"/>
  <c r="H38" i="14"/>
  <c r="E38" i="14"/>
  <c r="C38" i="14"/>
  <c r="B38" i="14"/>
  <c r="D38" i="14" s="1"/>
  <c r="A38" i="14"/>
  <c r="M37" i="14"/>
  <c r="L37" i="14"/>
  <c r="H37" i="14"/>
  <c r="E37" i="14"/>
  <c r="B37" i="14"/>
  <c r="D37" i="14" s="1"/>
  <c r="A37" i="14"/>
  <c r="C37" i="14" s="1"/>
  <c r="M36" i="14"/>
  <c r="L36" i="14"/>
  <c r="H36" i="14"/>
  <c r="E36" i="14"/>
  <c r="B36" i="14"/>
  <c r="D36" i="14" s="1"/>
  <c r="A36" i="14"/>
  <c r="C36" i="14" s="1"/>
  <c r="M35" i="14"/>
  <c r="L35" i="14"/>
  <c r="H35" i="14"/>
  <c r="E35" i="14"/>
  <c r="B35" i="14"/>
  <c r="D35" i="14" s="1"/>
  <c r="A35" i="14"/>
  <c r="C35" i="14" s="1"/>
  <c r="M34" i="14"/>
  <c r="L34" i="14"/>
  <c r="H34" i="14"/>
  <c r="E34" i="14"/>
  <c r="D34" i="14"/>
  <c r="B34" i="14"/>
  <c r="A34" i="14"/>
  <c r="C34" i="14" s="1"/>
  <c r="M33" i="14"/>
  <c r="L33" i="14"/>
  <c r="H33" i="14"/>
  <c r="E33" i="14"/>
  <c r="B33" i="14"/>
  <c r="D33" i="14" s="1"/>
  <c r="A33" i="14"/>
  <c r="C33" i="14" s="1"/>
  <c r="M32" i="14"/>
  <c r="L32" i="14"/>
  <c r="H32" i="14"/>
  <c r="E32" i="14"/>
  <c r="B32" i="14"/>
  <c r="D32" i="14" s="1"/>
  <c r="A32" i="14"/>
  <c r="C32" i="14" s="1"/>
  <c r="M31" i="14"/>
  <c r="L31" i="14"/>
  <c r="H31" i="14"/>
  <c r="E31" i="14"/>
  <c r="B31" i="14"/>
  <c r="D31" i="14" s="1"/>
  <c r="A31" i="14"/>
  <c r="C31" i="14" s="1"/>
  <c r="M30" i="14"/>
  <c r="L30" i="14"/>
  <c r="H30" i="14"/>
  <c r="E30" i="14"/>
  <c r="B30" i="14"/>
  <c r="D30" i="14" s="1"/>
  <c r="A30" i="14"/>
  <c r="C30" i="14" s="1"/>
  <c r="M29" i="14"/>
  <c r="L29" i="14"/>
  <c r="H29" i="14"/>
  <c r="E29" i="14"/>
  <c r="B29" i="14"/>
  <c r="D29" i="14" s="1"/>
  <c r="A29" i="14"/>
  <c r="C29" i="14" s="1"/>
  <c r="M28" i="14"/>
  <c r="L28" i="14"/>
  <c r="H28" i="14"/>
  <c r="E28" i="14"/>
  <c r="B28" i="14"/>
  <c r="D28" i="14" s="1"/>
  <c r="A28" i="14"/>
  <c r="C28" i="14" s="1"/>
  <c r="M27" i="14"/>
  <c r="L27" i="14"/>
  <c r="H27" i="14"/>
  <c r="E27" i="14"/>
  <c r="B27" i="14"/>
  <c r="D27" i="14" s="1"/>
  <c r="A27" i="14"/>
  <c r="C27" i="14" s="1"/>
  <c r="M26" i="14"/>
  <c r="L26" i="14"/>
  <c r="H26" i="14"/>
  <c r="E26" i="14"/>
  <c r="B26" i="14"/>
  <c r="D26" i="14" s="1"/>
  <c r="A26" i="14"/>
  <c r="C26" i="14" s="1"/>
  <c r="M25" i="14"/>
  <c r="L25" i="14"/>
  <c r="H25" i="14"/>
  <c r="E25" i="14"/>
  <c r="B25" i="14"/>
  <c r="D25" i="14" s="1"/>
  <c r="A25" i="14"/>
  <c r="C25" i="14" s="1"/>
  <c r="M24" i="14"/>
  <c r="L24" i="14"/>
  <c r="H24" i="14"/>
  <c r="E24" i="14"/>
  <c r="B24" i="14"/>
  <c r="D24" i="14" s="1"/>
  <c r="A24" i="14"/>
  <c r="C24" i="14" s="1"/>
  <c r="M23" i="14"/>
  <c r="L23" i="14"/>
  <c r="H23" i="14"/>
  <c r="E23" i="14"/>
  <c r="B23" i="14"/>
  <c r="D23" i="14" s="1"/>
  <c r="A23" i="14"/>
  <c r="C23" i="14" s="1"/>
  <c r="M22" i="14"/>
  <c r="L22" i="14"/>
  <c r="H22" i="14"/>
  <c r="E22" i="14"/>
  <c r="B22" i="14"/>
  <c r="D22" i="14" s="1"/>
  <c r="A22" i="14"/>
  <c r="C22" i="14" s="1"/>
  <c r="M21" i="14"/>
  <c r="L21" i="14"/>
  <c r="H21" i="14"/>
  <c r="E21" i="14"/>
  <c r="B21" i="14"/>
  <c r="D21" i="14" s="1"/>
  <c r="A21" i="14"/>
  <c r="C21" i="14" s="1"/>
  <c r="M20" i="14"/>
  <c r="L20" i="14"/>
  <c r="H20" i="14"/>
  <c r="E20" i="14"/>
  <c r="B20" i="14"/>
  <c r="D20" i="14" s="1"/>
  <c r="A20" i="14"/>
  <c r="C20" i="14" s="1"/>
  <c r="M19" i="14"/>
  <c r="L19" i="14"/>
  <c r="H19" i="14"/>
  <c r="E19" i="14"/>
  <c r="B19" i="14"/>
  <c r="D19" i="14" s="1"/>
  <c r="A19" i="14"/>
  <c r="C19" i="14" s="1"/>
  <c r="M18" i="14"/>
  <c r="L18" i="14"/>
  <c r="H18" i="14"/>
  <c r="E18" i="14"/>
  <c r="B18" i="14"/>
  <c r="D18" i="14" s="1"/>
  <c r="A18" i="14"/>
  <c r="C18" i="14" s="1"/>
  <c r="M17" i="14"/>
  <c r="L17" i="14"/>
  <c r="H17" i="14"/>
  <c r="E17" i="14"/>
  <c r="B17" i="14"/>
  <c r="D17" i="14" s="1"/>
  <c r="A17" i="14"/>
  <c r="C17" i="14" s="1"/>
  <c r="M16" i="14"/>
  <c r="L16" i="14"/>
  <c r="H16" i="14"/>
  <c r="E16" i="14"/>
  <c r="B16" i="14"/>
  <c r="D16" i="14" s="1"/>
  <c r="A16" i="14"/>
  <c r="C16" i="14" s="1"/>
  <c r="M15" i="14"/>
  <c r="L15" i="14"/>
  <c r="H15" i="14"/>
  <c r="E15" i="14"/>
  <c r="B15" i="14"/>
  <c r="D15" i="14" s="1"/>
  <c r="A15" i="14"/>
  <c r="C15" i="14" s="1"/>
  <c r="M14" i="14"/>
  <c r="L14" i="14"/>
  <c r="H14" i="14"/>
  <c r="E14" i="14"/>
  <c r="B14" i="14"/>
  <c r="D14" i="14" s="1"/>
  <c r="A14" i="14"/>
  <c r="C14" i="14" s="1"/>
  <c r="M13" i="14"/>
  <c r="L13" i="14"/>
  <c r="H13" i="14"/>
  <c r="E13" i="14"/>
  <c r="B13" i="14"/>
  <c r="D13" i="14" s="1"/>
  <c r="A13" i="14"/>
  <c r="C13" i="14" s="1"/>
  <c r="M12" i="14"/>
  <c r="L12" i="14"/>
  <c r="H12" i="14"/>
  <c r="E12" i="14"/>
  <c r="B12" i="14"/>
  <c r="D12" i="14" s="1"/>
  <c r="A12" i="14"/>
  <c r="C12" i="14" s="1"/>
  <c r="M11" i="14"/>
  <c r="L11" i="14"/>
  <c r="H11" i="14"/>
  <c r="E11" i="14"/>
  <c r="B11" i="14"/>
  <c r="D11" i="14" s="1"/>
  <c r="A11" i="14"/>
  <c r="C11" i="14" s="1"/>
  <c r="M10" i="14"/>
  <c r="L10" i="14"/>
  <c r="H10" i="14"/>
  <c r="E10" i="14"/>
  <c r="B10" i="14"/>
  <c r="D10" i="14" s="1"/>
  <c r="A10" i="14"/>
  <c r="C10" i="14" s="1"/>
  <c r="M9" i="14"/>
  <c r="L9" i="14"/>
  <c r="H9" i="14"/>
  <c r="E9" i="14"/>
  <c r="B9" i="14"/>
  <c r="D9" i="14" s="1"/>
  <c r="A9" i="14"/>
  <c r="C9" i="14" s="1"/>
  <c r="M8" i="14"/>
  <c r="L8" i="14"/>
  <c r="H8" i="14"/>
  <c r="E8" i="14"/>
  <c r="C8" i="14"/>
  <c r="B8" i="14"/>
  <c r="D8" i="14" s="1"/>
  <c r="A8" i="14"/>
  <c r="M7" i="14"/>
  <c r="L7" i="14"/>
  <c r="H7" i="14"/>
  <c r="E7" i="14"/>
  <c r="B7" i="14"/>
  <c r="D7" i="14" s="1"/>
  <c r="A7" i="14"/>
  <c r="C7" i="14" s="1"/>
  <c r="M6" i="14"/>
  <c r="L6" i="14"/>
  <c r="H6" i="14"/>
  <c r="E6" i="14"/>
  <c r="B6" i="14"/>
  <c r="D6" i="14" s="1"/>
  <c r="A6" i="14"/>
  <c r="C6" i="14" s="1"/>
  <c r="M5" i="14"/>
  <c r="L5" i="14"/>
  <c r="H5" i="14"/>
  <c r="E5" i="14"/>
  <c r="B5" i="14"/>
  <c r="D5" i="14" s="1"/>
  <c r="A5" i="14"/>
  <c r="C5" i="14" s="1"/>
  <c r="M4" i="14"/>
  <c r="L4" i="14"/>
  <c r="H4" i="14"/>
  <c r="E4" i="14"/>
  <c r="B4" i="14"/>
  <c r="D4" i="14" s="1"/>
  <c r="A4" i="14"/>
  <c r="C4" i="14" s="1"/>
  <c r="M3" i="14"/>
  <c r="L3" i="14"/>
  <c r="H3" i="14"/>
  <c r="E3" i="14"/>
  <c r="B3" i="14"/>
  <c r="D3" i="14" s="1"/>
  <c r="A3" i="14"/>
  <c r="C3" i="14" s="1"/>
  <c r="N208" i="13"/>
  <c r="M208" i="13"/>
  <c r="L208" i="13"/>
  <c r="H208" i="13"/>
  <c r="F208" i="13"/>
  <c r="E208" i="13"/>
  <c r="B208" i="13"/>
  <c r="D208" i="13" s="1"/>
  <c r="A208" i="13"/>
  <c r="C208" i="13" s="1"/>
  <c r="N207" i="13"/>
  <c r="M207" i="13"/>
  <c r="L207" i="13"/>
  <c r="H207" i="13"/>
  <c r="F207" i="13"/>
  <c r="E207" i="13"/>
  <c r="B207" i="13"/>
  <c r="D207" i="13" s="1"/>
  <c r="A207" i="13"/>
  <c r="C207" i="13" s="1"/>
  <c r="N206" i="13"/>
  <c r="M206" i="13"/>
  <c r="L206" i="13"/>
  <c r="H206" i="13"/>
  <c r="F206" i="13"/>
  <c r="E206" i="13"/>
  <c r="B206" i="13"/>
  <c r="A206" i="13"/>
  <c r="C206" i="13" s="1"/>
  <c r="N205" i="13"/>
  <c r="M205" i="13"/>
  <c r="L205" i="13"/>
  <c r="F205" i="13"/>
  <c r="E205" i="13"/>
  <c r="B205" i="13"/>
  <c r="D205" i="13" s="1"/>
  <c r="A205" i="13"/>
  <c r="C205" i="13" s="1"/>
  <c r="N204" i="13"/>
  <c r="M204" i="13"/>
  <c r="L204" i="13"/>
  <c r="F204" i="13"/>
  <c r="E204" i="13"/>
  <c r="B204" i="13"/>
  <c r="D204" i="13" s="1"/>
  <c r="A204" i="13"/>
  <c r="C204" i="13" s="1"/>
  <c r="N203" i="13"/>
  <c r="M203" i="13"/>
  <c r="L203" i="13"/>
  <c r="F203" i="13"/>
  <c r="E203" i="13"/>
  <c r="B203" i="13"/>
  <c r="A203" i="13"/>
  <c r="C203" i="13" s="1"/>
  <c r="N202" i="13"/>
  <c r="M202" i="13"/>
  <c r="L202" i="13"/>
  <c r="F202" i="13"/>
  <c r="E202" i="13"/>
  <c r="C202" i="13"/>
  <c r="B202" i="13"/>
  <c r="D202" i="13" s="1"/>
  <c r="A202" i="13"/>
  <c r="N201" i="13"/>
  <c r="M201" i="13"/>
  <c r="L201" i="13"/>
  <c r="F201" i="13"/>
  <c r="E201" i="13"/>
  <c r="B201" i="13"/>
  <c r="D201" i="13" s="1"/>
  <c r="A201" i="13"/>
  <c r="C201" i="13" s="1"/>
  <c r="N200" i="13"/>
  <c r="M200" i="13"/>
  <c r="L200" i="13"/>
  <c r="H200" i="13"/>
  <c r="F200" i="13"/>
  <c r="E200" i="13"/>
  <c r="B200" i="13"/>
  <c r="A200" i="13"/>
  <c r="C200" i="13" s="1"/>
  <c r="N199" i="13"/>
  <c r="M199" i="13"/>
  <c r="L199" i="13"/>
  <c r="H199" i="13"/>
  <c r="F199" i="13"/>
  <c r="E199" i="13"/>
  <c r="B199" i="13"/>
  <c r="D199" i="13" s="1"/>
  <c r="A199" i="13"/>
  <c r="C199" i="13" s="1"/>
  <c r="N198" i="13"/>
  <c r="M198" i="13"/>
  <c r="L198" i="13"/>
  <c r="H198" i="13"/>
  <c r="F198" i="13"/>
  <c r="E198" i="13"/>
  <c r="B198" i="13"/>
  <c r="D198" i="13" s="1"/>
  <c r="A198" i="13"/>
  <c r="C198" i="13" s="1"/>
  <c r="N197" i="13"/>
  <c r="M197" i="13"/>
  <c r="L197" i="13"/>
  <c r="F197" i="13"/>
  <c r="E197" i="13"/>
  <c r="B197" i="13"/>
  <c r="A197" i="13"/>
  <c r="C197" i="13" s="1"/>
  <c r="N196" i="13"/>
  <c r="M196" i="13"/>
  <c r="L196" i="13"/>
  <c r="H196" i="13"/>
  <c r="F196" i="13"/>
  <c r="E196" i="13"/>
  <c r="B196" i="13"/>
  <c r="D196" i="13" s="1"/>
  <c r="A196" i="13"/>
  <c r="C196" i="13" s="1"/>
  <c r="N195" i="13"/>
  <c r="M195" i="13"/>
  <c r="L195" i="13"/>
  <c r="H195" i="13"/>
  <c r="F195" i="13"/>
  <c r="E195" i="13"/>
  <c r="B195" i="13"/>
  <c r="D195" i="13" s="1"/>
  <c r="A195" i="13"/>
  <c r="C195" i="13" s="1"/>
  <c r="N194" i="13"/>
  <c r="M194" i="13"/>
  <c r="L194" i="13"/>
  <c r="H194" i="13"/>
  <c r="F194" i="13"/>
  <c r="E194" i="13"/>
  <c r="C194" i="13"/>
  <c r="B194" i="13"/>
  <c r="A194" i="13"/>
  <c r="N193" i="13"/>
  <c r="M193" i="13"/>
  <c r="L193" i="13"/>
  <c r="H193" i="13"/>
  <c r="F193" i="13"/>
  <c r="E193" i="13"/>
  <c r="B193" i="13"/>
  <c r="D193" i="13" s="1"/>
  <c r="A193" i="13"/>
  <c r="C193" i="13" s="1"/>
  <c r="N192" i="13"/>
  <c r="M192" i="13"/>
  <c r="L192" i="13"/>
  <c r="H192" i="13"/>
  <c r="F192" i="13"/>
  <c r="E192" i="13"/>
  <c r="B192" i="13"/>
  <c r="A192" i="13"/>
  <c r="N191" i="13"/>
  <c r="M191" i="13"/>
  <c r="L191" i="13"/>
  <c r="H191" i="13"/>
  <c r="F191" i="13"/>
  <c r="E191" i="13"/>
  <c r="B191" i="13"/>
  <c r="A191" i="13"/>
  <c r="C191" i="13" s="1"/>
  <c r="N190" i="13"/>
  <c r="M190" i="13"/>
  <c r="L190" i="13"/>
  <c r="H190" i="13"/>
  <c r="F190" i="13"/>
  <c r="E190" i="13"/>
  <c r="B190" i="13"/>
  <c r="D190" i="13" s="1"/>
  <c r="A190" i="13"/>
  <c r="C190" i="13" s="1"/>
  <c r="N189" i="13"/>
  <c r="M189" i="13"/>
  <c r="L189" i="13"/>
  <c r="H189" i="13"/>
  <c r="F189" i="13"/>
  <c r="E189" i="13"/>
  <c r="B189" i="13"/>
  <c r="D189" i="13" s="1"/>
  <c r="A189" i="13"/>
  <c r="C189" i="13" s="1"/>
  <c r="N188" i="13"/>
  <c r="M188" i="13"/>
  <c r="L188" i="13"/>
  <c r="E188" i="13"/>
  <c r="B188" i="13"/>
  <c r="A188" i="13"/>
  <c r="C188" i="13" s="1"/>
  <c r="N187" i="13"/>
  <c r="M187" i="13"/>
  <c r="L187" i="13"/>
  <c r="E187" i="13"/>
  <c r="B187" i="13"/>
  <c r="D187" i="13" s="1"/>
  <c r="A187" i="13"/>
  <c r="C187" i="13" s="1"/>
  <c r="N186" i="13"/>
  <c r="M186" i="13"/>
  <c r="L186" i="13"/>
  <c r="E186" i="13"/>
  <c r="D186" i="13"/>
  <c r="B186" i="13"/>
  <c r="A186" i="13"/>
  <c r="C186" i="13" s="1"/>
  <c r="N185" i="13"/>
  <c r="M185" i="13"/>
  <c r="L185" i="13"/>
  <c r="E185" i="13"/>
  <c r="B185" i="13"/>
  <c r="A185" i="13"/>
  <c r="C185" i="13" s="1"/>
  <c r="N184" i="13"/>
  <c r="M184" i="13"/>
  <c r="L184" i="13"/>
  <c r="E184" i="13"/>
  <c r="B184" i="13"/>
  <c r="D184" i="13" s="1"/>
  <c r="A184" i="13"/>
  <c r="C184" i="13" s="1"/>
  <c r="N183" i="13"/>
  <c r="M183" i="13"/>
  <c r="L183" i="13"/>
  <c r="H183" i="13"/>
  <c r="E183" i="13"/>
  <c r="B183" i="13"/>
  <c r="D183" i="13" s="1"/>
  <c r="A183" i="13"/>
  <c r="N182" i="13"/>
  <c r="M182" i="13"/>
  <c r="L182" i="13"/>
  <c r="H182" i="13"/>
  <c r="E182" i="13"/>
  <c r="C182" i="13"/>
  <c r="B182" i="13"/>
  <c r="A182" i="13"/>
  <c r="N181" i="13"/>
  <c r="M181" i="13"/>
  <c r="L181" i="13"/>
  <c r="H181" i="13"/>
  <c r="E181" i="13"/>
  <c r="B181" i="13"/>
  <c r="D181" i="13" s="1"/>
  <c r="A181" i="13"/>
  <c r="C181" i="13" s="1"/>
  <c r="N180" i="13"/>
  <c r="M180" i="13"/>
  <c r="L180" i="13"/>
  <c r="H180" i="13"/>
  <c r="E180" i="13"/>
  <c r="B180" i="13"/>
  <c r="D180" i="13" s="1"/>
  <c r="A180" i="13"/>
  <c r="C180" i="13" s="1"/>
  <c r="N179" i="13"/>
  <c r="M179" i="13"/>
  <c r="L179" i="13"/>
  <c r="H179" i="13"/>
  <c r="E179" i="13"/>
  <c r="B179" i="13"/>
  <c r="A179" i="13"/>
  <c r="C179" i="13" s="1"/>
  <c r="N178" i="13"/>
  <c r="M178" i="13"/>
  <c r="L178" i="13"/>
  <c r="H178" i="13"/>
  <c r="E178" i="13"/>
  <c r="C178" i="13"/>
  <c r="B178" i="13"/>
  <c r="D178" i="13" s="1"/>
  <c r="A178" i="13"/>
  <c r="N177" i="13"/>
  <c r="M177" i="13"/>
  <c r="L177" i="13"/>
  <c r="H177" i="13"/>
  <c r="E177" i="13"/>
  <c r="B177" i="13"/>
  <c r="D177" i="13" s="1"/>
  <c r="A177" i="13"/>
  <c r="C177" i="13" s="1"/>
  <c r="N176" i="13"/>
  <c r="M176" i="13"/>
  <c r="L176" i="13"/>
  <c r="H176" i="13"/>
  <c r="E176" i="13"/>
  <c r="C176" i="13"/>
  <c r="B176" i="13"/>
  <c r="A176" i="13"/>
  <c r="N175" i="13"/>
  <c r="M175" i="13"/>
  <c r="L175" i="13"/>
  <c r="H175" i="13"/>
  <c r="E175" i="13"/>
  <c r="B175" i="13"/>
  <c r="D175" i="13" s="1"/>
  <c r="A175" i="13"/>
  <c r="N174" i="13"/>
  <c r="M174" i="13"/>
  <c r="L174" i="13"/>
  <c r="H174" i="13"/>
  <c r="E174" i="13"/>
  <c r="B174" i="13"/>
  <c r="D174" i="13" s="1"/>
  <c r="A174" i="13"/>
  <c r="C174" i="13" s="1"/>
  <c r="N173" i="13"/>
  <c r="M173" i="13"/>
  <c r="L173" i="13"/>
  <c r="H173" i="13"/>
  <c r="E173" i="13"/>
  <c r="B173" i="13"/>
  <c r="A173" i="13"/>
  <c r="C173" i="13" s="1"/>
  <c r="N172" i="13"/>
  <c r="M172" i="13"/>
  <c r="L172" i="13"/>
  <c r="H172" i="13"/>
  <c r="E172" i="13"/>
  <c r="B172" i="13"/>
  <c r="D172" i="13" s="1"/>
  <c r="A172" i="13"/>
  <c r="C172" i="13" s="1"/>
  <c r="N171" i="13"/>
  <c r="M171" i="13"/>
  <c r="L171" i="13"/>
  <c r="H171" i="13"/>
  <c r="E171" i="13"/>
  <c r="B171" i="13"/>
  <c r="D171" i="13" s="1"/>
  <c r="A171" i="13"/>
  <c r="C171" i="13" s="1"/>
  <c r="N170" i="13"/>
  <c r="M170" i="13"/>
  <c r="L170" i="13"/>
  <c r="H170" i="13"/>
  <c r="E170" i="13"/>
  <c r="B170" i="13"/>
  <c r="A170" i="13"/>
  <c r="C170" i="13" s="1"/>
  <c r="N169" i="13"/>
  <c r="M169" i="13"/>
  <c r="L169" i="13"/>
  <c r="H169" i="13"/>
  <c r="E169" i="13"/>
  <c r="B169" i="13"/>
  <c r="D169" i="13" s="1"/>
  <c r="A169" i="13"/>
  <c r="C169" i="13" s="1"/>
  <c r="N168" i="13"/>
  <c r="M168" i="13"/>
  <c r="L168" i="13"/>
  <c r="H168" i="13"/>
  <c r="E168" i="13"/>
  <c r="B168" i="13"/>
  <c r="D168" i="13" s="1"/>
  <c r="A168" i="13"/>
  <c r="C168" i="13" s="1"/>
  <c r="N167" i="13"/>
  <c r="M167" i="13"/>
  <c r="L167" i="13"/>
  <c r="H167" i="13"/>
  <c r="E167" i="13"/>
  <c r="B167" i="13"/>
  <c r="A167" i="13"/>
  <c r="C167" i="13" s="1"/>
  <c r="N166" i="13"/>
  <c r="M166" i="13"/>
  <c r="L166" i="13"/>
  <c r="H166" i="13"/>
  <c r="E166" i="13"/>
  <c r="B166" i="13"/>
  <c r="D166" i="13" s="1"/>
  <c r="A166" i="13"/>
  <c r="C166" i="13" s="1"/>
  <c r="N165" i="13"/>
  <c r="M165" i="13"/>
  <c r="L165" i="13"/>
  <c r="H165" i="13"/>
  <c r="E165" i="13"/>
  <c r="B165" i="13"/>
  <c r="D165" i="13" s="1"/>
  <c r="A165" i="13"/>
  <c r="C165" i="13" s="1"/>
  <c r="N164" i="13"/>
  <c r="M164" i="13"/>
  <c r="L164" i="13"/>
  <c r="H164" i="13"/>
  <c r="E164" i="13"/>
  <c r="B164" i="13"/>
  <c r="A164" i="13"/>
  <c r="C164" i="13" s="1"/>
  <c r="N163" i="13"/>
  <c r="M163" i="13"/>
  <c r="L163" i="13"/>
  <c r="H163" i="13"/>
  <c r="E163" i="13"/>
  <c r="B163" i="13"/>
  <c r="A163" i="13"/>
  <c r="C163" i="13" s="1"/>
  <c r="N162" i="13"/>
  <c r="M162" i="13"/>
  <c r="L162" i="13"/>
  <c r="H162" i="13"/>
  <c r="E162" i="13"/>
  <c r="B162" i="13"/>
  <c r="D162" i="13" s="1"/>
  <c r="A162" i="13"/>
  <c r="C162" i="13" s="1"/>
  <c r="N161" i="13"/>
  <c r="M161" i="13"/>
  <c r="L161" i="13"/>
  <c r="H161" i="13"/>
  <c r="E161" i="13"/>
  <c r="B161" i="13"/>
  <c r="A161" i="13"/>
  <c r="C161" i="13" s="1"/>
  <c r="N160" i="13"/>
  <c r="M160" i="13"/>
  <c r="L160" i="13"/>
  <c r="H160" i="13"/>
  <c r="E160" i="13"/>
  <c r="B160" i="13"/>
  <c r="D160" i="13" s="1"/>
  <c r="A160" i="13"/>
  <c r="C160" i="13" s="1"/>
  <c r="N159" i="13"/>
  <c r="M159" i="13"/>
  <c r="L159" i="13"/>
  <c r="H159" i="13"/>
  <c r="E159" i="13"/>
  <c r="B159" i="13"/>
  <c r="D159" i="13" s="1"/>
  <c r="A159" i="13"/>
  <c r="C159" i="13" s="1"/>
  <c r="N158" i="13"/>
  <c r="M158" i="13"/>
  <c r="L158" i="13"/>
  <c r="H158" i="13"/>
  <c r="E158" i="13"/>
  <c r="B158" i="13"/>
  <c r="A158" i="13"/>
  <c r="C158" i="13" s="1"/>
  <c r="N157" i="13"/>
  <c r="M157" i="13"/>
  <c r="L157" i="13"/>
  <c r="H157" i="13"/>
  <c r="E157" i="13"/>
  <c r="B157" i="13"/>
  <c r="D157" i="13" s="1"/>
  <c r="A157" i="13"/>
  <c r="C157" i="13" s="1"/>
  <c r="N156" i="13"/>
  <c r="M156" i="13"/>
  <c r="L156" i="13"/>
  <c r="H156" i="13"/>
  <c r="E156" i="13"/>
  <c r="C156" i="13"/>
  <c r="B156" i="13"/>
  <c r="D156" i="13" s="1"/>
  <c r="A156" i="13"/>
  <c r="N155" i="13"/>
  <c r="M155" i="13"/>
  <c r="L155" i="13"/>
  <c r="H155" i="13"/>
  <c r="E155" i="13"/>
  <c r="B155" i="13"/>
  <c r="A155" i="13"/>
  <c r="C155" i="13" s="1"/>
  <c r="N154" i="13"/>
  <c r="M154" i="13"/>
  <c r="L154" i="13"/>
  <c r="H154" i="13"/>
  <c r="E154" i="13"/>
  <c r="B154" i="13"/>
  <c r="D154" i="13" s="1"/>
  <c r="A154" i="13"/>
  <c r="C154" i="13" s="1"/>
  <c r="N153" i="13"/>
  <c r="M153" i="13"/>
  <c r="L153" i="13"/>
  <c r="H153" i="13"/>
  <c r="E153" i="13"/>
  <c r="B153" i="13"/>
  <c r="D153" i="13" s="1"/>
  <c r="A153" i="13"/>
  <c r="C153" i="13" s="1"/>
  <c r="N152" i="13"/>
  <c r="M152" i="13"/>
  <c r="L152" i="13"/>
  <c r="H152" i="13"/>
  <c r="E152" i="13"/>
  <c r="C152" i="13"/>
  <c r="B152" i="13"/>
  <c r="A152" i="13"/>
  <c r="N151" i="13"/>
  <c r="M151" i="13"/>
  <c r="L151" i="13"/>
  <c r="H151" i="13"/>
  <c r="E151" i="13"/>
  <c r="C151" i="13"/>
  <c r="B151" i="13"/>
  <c r="A151" i="13"/>
  <c r="N150" i="13"/>
  <c r="M150" i="13"/>
  <c r="L150" i="13"/>
  <c r="H150" i="13"/>
  <c r="E150" i="13"/>
  <c r="B150" i="13"/>
  <c r="D150" i="13" s="1"/>
  <c r="A150" i="13"/>
  <c r="C150" i="13" s="1"/>
  <c r="N149" i="13"/>
  <c r="M149" i="13"/>
  <c r="L149" i="13"/>
  <c r="H149" i="13"/>
  <c r="E149" i="13"/>
  <c r="B149" i="13"/>
  <c r="A149" i="13"/>
  <c r="C149" i="13" s="1"/>
  <c r="N148" i="13"/>
  <c r="M148" i="13"/>
  <c r="L148" i="13"/>
  <c r="H148" i="13"/>
  <c r="E148" i="13"/>
  <c r="B148" i="13"/>
  <c r="D148" i="13" s="1"/>
  <c r="A148" i="13"/>
  <c r="C148" i="13" s="1"/>
  <c r="N147" i="13"/>
  <c r="M147" i="13"/>
  <c r="L147" i="13"/>
  <c r="H147" i="13"/>
  <c r="E147" i="13"/>
  <c r="B147" i="13"/>
  <c r="D147" i="13" s="1"/>
  <c r="A147" i="13"/>
  <c r="C147" i="13" s="1"/>
  <c r="N146" i="13"/>
  <c r="M146" i="13"/>
  <c r="L146" i="13"/>
  <c r="H146" i="13"/>
  <c r="E146" i="13"/>
  <c r="B146" i="13"/>
  <c r="A146" i="13"/>
  <c r="C146" i="13" s="1"/>
  <c r="N145" i="13"/>
  <c r="M145" i="13"/>
  <c r="L145" i="13"/>
  <c r="H145" i="13"/>
  <c r="E145" i="13"/>
  <c r="B145" i="13"/>
  <c r="D145" i="13" s="1"/>
  <c r="A145" i="13"/>
  <c r="C145" i="13" s="1"/>
  <c r="N144" i="13"/>
  <c r="M144" i="13"/>
  <c r="L144" i="13"/>
  <c r="H144" i="13"/>
  <c r="E144" i="13"/>
  <c r="B144" i="13"/>
  <c r="D144" i="13" s="1"/>
  <c r="A144" i="13"/>
  <c r="C144" i="13" s="1"/>
  <c r="N143" i="13"/>
  <c r="M143" i="13"/>
  <c r="L143" i="13"/>
  <c r="H143" i="13"/>
  <c r="E143" i="13"/>
  <c r="B143" i="13"/>
  <c r="D143" i="13" s="1"/>
  <c r="A143" i="13"/>
  <c r="C143" i="13" s="1"/>
  <c r="N142" i="13"/>
  <c r="M142" i="13"/>
  <c r="L142" i="13"/>
  <c r="H142" i="13"/>
  <c r="E142" i="13"/>
  <c r="C142" i="13"/>
  <c r="B142" i="13"/>
  <c r="D142" i="13" s="1"/>
  <c r="A142" i="13"/>
  <c r="N141" i="13"/>
  <c r="M141" i="13"/>
  <c r="L141" i="13"/>
  <c r="H141" i="13"/>
  <c r="E141" i="13"/>
  <c r="B141" i="13"/>
  <c r="D141" i="13" s="1"/>
  <c r="A141" i="13"/>
  <c r="C141" i="13" s="1"/>
  <c r="N140" i="13"/>
  <c r="M140" i="13"/>
  <c r="L140" i="13"/>
  <c r="H140" i="13"/>
  <c r="E140" i="13"/>
  <c r="B140" i="13"/>
  <c r="D140" i="13" s="1"/>
  <c r="A140" i="13"/>
  <c r="C140" i="13" s="1"/>
  <c r="N139" i="13"/>
  <c r="M139" i="13"/>
  <c r="L139" i="13"/>
  <c r="H139" i="13"/>
  <c r="E139" i="13"/>
  <c r="B139" i="13"/>
  <c r="D139" i="13" s="1"/>
  <c r="A139" i="13"/>
  <c r="C139" i="13" s="1"/>
  <c r="N138" i="13"/>
  <c r="M138" i="13"/>
  <c r="L138" i="13"/>
  <c r="H138" i="13"/>
  <c r="E138" i="13"/>
  <c r="C138" i="13"/>
  <c r="B138" i="13"/>
  <c r="D138" i="13" s="1"/>
  <c r="A138" i="13"/>
  <c r="N137" i="13"/>
  <c r="M137" i="13"/>
  <c r="L137" i="13"/>
  <c r="H137" i="13"/>
  <c r="E137" i="13"/>
  <c r="B137" i="13"/>
  <c r="D137" i="13" s="1"/>
  <c r="A137" i="13"/>
  <c r="C137" i="13" s="1"/>
  <c r="N136" i="13"/>
  <c r="M136" i="13"/>
  <c r="L136" i="13"/>
  <c r="H136" i="13"/>
  <c r="E136" i="13"/>
  <c r="C136" i="13"/>
  <c r="B136" i="13"/>
  <c r="D136" i="13" s="1"/>
  <c r="A136" i="13"/>
  <c r="N135" i="13"/>
  <c r="M135" i="13"/>
  <c r="L135" i="13"/>
  <c r="H135" i="13"/>
  <c r="E135" i="13"/>
  <c r="B135" i="13"/>
  <c r="D135" i="13" s="1"/>
  <c r="A135" i="13"/>
  <c r="C135" i="13" s="1"/>
  <c r="N134" i="13"/>
  <c r="M134" i="13"/>
  <c r="L134" i="13"/>
  <c r="H134" i="13"/>
  <c r="E134" i="13"/>
  <c r="B134" i="13"/>
  <c r="D134" i="13" s="1"/>
  <c r="A134" i="13"/>
  <c r="C134" i="13" s="1"/>
  <c r="N133" i="13"/>
  <c r="M133" i="13"/>
  <c r="L133" i="13"/>
  <c r="H133" i="13"/>
  <c r="E133" i="13"/>
  <c r="B133" i="13"/>
  <c r="D133" i="13" s="1"/>
  <c r="A133" i="13"/>
  <c r="C133" i="13" s="1"/>
  <c r="N132" i="13"/>
  <c r="M132" i="13"/>
  <c r="L132" i="13"/>
  <c r="H132" i="13"/>
  <c r="E132" i="13"/>
  <c r="B132" i="13"/>
  <c r="D132" i="13" s="1"/>
  <c r="A132" i="13"/>
  <c r="C132" i="13" s="1"/>
  <c r="N131" i="13"/>
  <c r="M131" i="13"/>
  <c r="L131" i="13"/>
  <c r="H131" i="13"/>
  <c r="E131" i="13"/>
  <c r="C131" i="13"/>
  <c r="B131" i="13"/>
  <c r="D131" i="13" s="1"/>
  <c r="A131" i="13"/>
  <c r="N130" i="13"/>
  <c r="M130" i="13"/>
  <c r="L130" i="13"/>
  <c r="H130" i="13"/>
  <c r="E130" i="13"/>
  <c r="C130" i="13"/>
  <c r="B130" i="13"/>
  <c r="D130" i="13" s="1"/>
  <c r="A130" i="13"/>
  <c r="N129" i="13"/>
  <c r="M129" i="13"/>
  <c r="L129" i="13"/>
  <c r="H129" i="13"/>
  <c r="E129" i="13"/>
  <c r="B129" i="13"/>
  <c r="D129" i="13" s="1"/>
  <c r="A129" i="13"/>
  <c r="C129" i="13" s="1"/>
  <c r="N128" i="13"/>
  <c r="M128" i="13"/>
  <c r="L128" i="13"/>
  <c r="H128" i="13"/>
  <c r="E128" i="13"/>
  <c r="B128" i="13"/>
  <c r="D128" i="13" s="1"/>
  <c r="A128" i="13"/>
  <c r="C128" i="13" s="1"/>
  <c r="N127" i="13"/>
  <c r="M127" i="13"/>
  <c r="L127" i="13"/>
  <c r="H127" i="13"/>
  <c r="E127" i="13"/>
  <c r="C127" i="13"/>
  <c r="B127" i="13"/>
  <c r="D127" i="13" s="1"/>
  <c r="A127" i="13"/>
  <c r="N126" i="13"/>
  <c r="M126" i="13"/>
  <c r="L126" i="13"/>
  <c r="H126" i="13"/>
  <c r="E126" i="13"/>
  <c r="B126" i="13"/>
  <c r="D126" i="13" s="1"/>
  <c r="A126" i="13"/>
  <c r="C126" i="13" s="1"/>
  <c r="N125" i="13"/>
  <c r="M125" i="13"/>
  <c r="L125" i="13"/>
  <c r="H125" i="13"/>
  <c r="E125" i="13"/>
  <c r="B125" i="13"/>
  <c r="D125" i="13" s="1"/>
  <c r="A125" i="13"/>
  <c r="C125" i="13" s="1"/>
  <c r="N124" i="13"/>
  <c r="M124" i="13"/>
  <c r="L124" i="13"/>
  <c r="H124" i="13"/>
  <c r="E124" i="13"/>
  <c r="B124" i="13"/>
  <c r="D124" i="13" s="1"/>
  <c r="A124" i="13"/>
  <c r="C124" i="13" s="1"/>
  <c r="N123" i="13"/>
  <c r="M123" i="13"/>
  <c r="L123" i="13"/>
  <c r="H123" i="13"/>
  <c r="E123" i="13"/>
  <c r="B123" i="13"/>
  <c r="D123" i="13" s="1"/>
  <c r="A123" i="13"/>
  <c r="C123" i="13" s="1"/>
  <c r="N122" i="13"/>
  <c r="M122" i="13"/>
  <c r="L122" i="13"/>
  <c r="H122" i="13"/>
  <c r="E122" i="13"/>
  <c r="B122" i="13"/>
  <c r="D122" i="13" s="1"/>
  <c r="A122" i="13"/>
  <c r="C122" i="13" s="1"/>
  <c r="N121" i="13"/>
  <c r="M121" i="13"/>
  <c r="L121" i="13"/>
  <c r="H121" i="13"/>
  <c r="E121" i="13"/>
  <c r="B121" i="13"/>
  <c r="D121" i="13" s="1"/>
  <c r="A121" i="13"/>
  <c r="C121" i="13" s="1"/>
  <c r="N120" i="13"/>
  <c r="M120" i="13"/>
  <c r="L120" i="13"/>
  <c r="H120" i="13"/>
  <c r="E120" i="13"/>
  <c r="B120" i="13"/>
  <c r="D120" i="13" s="1"/>
  <c r="A120" i="13"/>
  <c r="C120" i="13" s="1"/>
  <c r="N119" i="13"/>
  <c r="M119" i="13"/>
  <c r="L119" i="13"/>
  <c r="H119" i="13"/>
  <c r="E119" i="13"/>
  <c r="B119" i="13"/>
  <c r="D119" i="13" s="1"/>
  <c r="A119" i="13"/>
  <c r="C119" i="13" s="1"/>
  <c r="N118" i="13"/>
  <c r="M118" i="13"/>
  <c r="L118" i="13"/>
  <c r="H118" i="13"/>
  <c r="E118" i="13"/>
  <c r="B118" i="13"/>
  <c r="D118" i="13" s="1"/>
  <c r="A118" i="13"/>
  <c r="C118" i="13" s="1"/>
  <c r="N117" i="13"/>
  <c r="M117" i="13"/>
  <c r="L117" i="13"/>
  <c r="H117" i="13"/>
  <c r="E117" i="13"/>
  <c r="B117" i="13"/>
  <c r="D117" i="13" s="1"/>
  <c r="A117" i="13"/>
  <c r="C117" i="13" s="1"/>
  <c r="N116" i="13"/>
  <c r="M116" i="13"/>
  <c r="L116" i="13"/>
  <c r="H116" i="13"/>
  <c r="E116" i="13"/>
  <c r="B116" i="13"/>
  <c r="D116" i="13" s="1"/>
  <c r="A116" i="13"/>
  <c r="C116" i="13" s="1"/>
  <c r="N115" i="13"/>
  <c r="M115" i="13"/>
  <c r="L115" i="13"/>
  <c r="H115" i="13"/>
  <c r="E115" i="13"/>
  <c r="B115" i="13"/>
  <c r="D115" i="13" s="1"/>
  <c r="A115" i="13"/>
  <c r="C115" i="13" s="1"/>
  <c r="N114" i="13"/>
  <c r="M114" i="13"/>
  <c r="L114" i="13"/>
  <c r="H114" i="13"/>
  <c r="E114" i="13"/>
  <c r="B114" i="13"/>
  <c r="D114" i="13" s="1"/>
  <c r="A114" i="13"/>
  <c r="C114" i="13" s="1"/>
  <c r="N113" i="13"/>
  <c r="M113" i="13"/>
  <c r="L113" i="13"/>
  <c r="H113" i="13"/>
  <c r="E113" i="13"/>
  <c r="B113" i="13"/>
  <c r="D113" i="13" s="1"/>
  <c r="A113" i="13"/>
  <c r="C113" i="13" s="1"/>
  <c r="N112" i="13"/>
  <c r="M112" i="13"/>
  <c r="L112" i="13"/>
  <c r="H112" i="13"/>
  <c r="E112" i="13"/>
  <c r="B112" i="13"/>
  <c r="D112" i="13" s="1"/>
  <c r="A112" i="13"/>
  <c r="C112" i="13" s="1"/>
  <c r="N111" i="13"/>
  <c r="M111" i="13"/>
  <c r="L111" i="13"/>
  <c r="H111" i="13"/>
  <c r="E111" i="13"/>
  <c r="C111" i="13"/>
  <c r="B111" i="13"/>
  <c r="D111" i="13" s="1"/>
  <c r="A111" i="13"/>
  <c r="N110" i="13"/>
  <c r="M110" i="13"/>
  <c r="L110" i="13"/>
  <c r="H110" i="13"/>
  <c r="E110" i="13"/>
  <c r="B110" i="13"/>
  <c r="D110" i="13" s="1"/>
  <c r="A110" i="13"/>
  <c r="C110" i="13" s="1"/>
  <c r="N109" i="13"/>
  <c r="M109" i="13"/>
  <c r="L109" i="13"/>
  <c r="H109" i="13"/>
  <c r="E109" i="13"/>
  <c r="D109" i="13"/>
  <c r="B109" i="13"/>
  <c r="A109" i="13"/>
  <c r="C109" i="13" s="1"/>
  <c r="N108" i="13"/>
  <c r="M108" i="13"/>
  <c r="L108" i="13"/>
  <c r="H108" i="13"/>
  <c r="E108" i="13"/>
  <c r="B108" i="13"/>
  <c r="D108" i="13" s="1"/>
  <c r="A108" i="13"/>
  <c r="C108" i="13" s="1"/>
  <c r="N107" i="13"/>
  <c r="M107" i="13"/>
  <c r="L107" i="13"/>
  <c r="H107" i="13"/>
  <c r="E107" i="13"/>
  <c r="B107" i="13"/>
  <c r="D107" i="13" s="1"/>
  <c r="A107" i="13"/>
  <c r="C107" i="13" s="1"/>
  <c r="N106" i="13"/>
  <c r="M106" i="13"/>
  <c r="L106" i="13"/>
  <c r="H106" i="13"/>
  <c r="E106" i="13"/>
  <c r="B106" i="13"/>
  <c r="D106" i="13" s="1"/>
  <c r="A106" i="13"/>
  <c r="C106" i="13" s="1"/>
  <c r="N105" i="13"/>
  <c r="M105" i="13"/>
  <c r="L105" i="13"/>
  <c r="H105" i="13"/>
  <c r="E105" i="13"/>
  <c r="B105" i="13"/>
  <c r="D105" i="13" s="1"/>
  <c r="A105" i="13"/>
  <c r="C105" i="13" s="1"/>
  <c r="M104" i="13"/>
  <c r="L104" i="13"/>
  <c r="H104" i="13"/>
  <c r="E104" i="13"/>
  <c r="B104" i="13"/>
  <c r="D104" i="13" s="1"/>
  <c r="A104" i="13"/>
  <c r="C104" i="13" s="1"/>
  <c r="M103" i="13"/>
  <c r="L103" i="13"/>
  <c r="H103" i="13"/>
  <c r="E103" i="13"/>
  <c r="B103" i="13"/>
  <c r="D103" i="13" s="1"/>
  <c r="A103" i="13"/>
  <c r="C103" i="13" s="1"/>
  <c r="M102" i="13"/>
  <c r="L102" i="13"/>
  <c r="H102" i="13"/>
  <c r="E102" i="13"/>
  <c r="B102" i="13"/>
  <c r="D102" i="13" s="1"/>
  <c r="A102" i="13"/>
  <c r="C102" i="13" s="1"/>
  <c r="M101" i="13"/>
  <c r="L101" i="13"/>
  <c r="H101" i="13"/>
  <c r="E101" i="13"/>
  <c r="B101" i="13"/>
  <c r="D101" i="13" s="1"/>
  <c r="A101" i="13"/>
  <c r="C101" i="13" s="1"/>
  <c r="M100" i="13"/>
  <c r="L100" i="13"/>
  <c r="H100" i="13"/>
  <c r="E100" i="13"/>
  <c r="B100" i="13"/>
  <c r="D100" i="13" s="1"/>
  <c r="A100" i="13"/>
  <c r="C100" i="13" s="1"/>
  <c r="M99" i="13"/>
  <c r="L99" i="13"/>
  <c r="H99" i="13"/>
  <c r="E99" i="13"/>
  <c r="B99" i="13"/>
  <c r="D99" i="13" s="1"/>
  <c r="A99" i="13"/>
  <c r="C99" i="13" s="1"/>
  <c r="M98" i="13"/>
  <c r="L98" i="13"/>
  <c r="H98" i="13"/>
  <c r="E98" i="13"/>
  <c r="B98" i="13"/>
  <c r="D98" i="13" s="1"/>
  <c r="A98" i="13"/>
  <c r="C98" i="13" s="1"/>
  <c r="M97" i="13"/>
  <c r="L97" i="13"/>
  <c r="H97" i="13"/>
  <c r="E97" i="13"/>
  <c r="C97" i="13"/>
  <c r="B97" i="13"/>
  <c r="D97" i="13" s="1"/>
  <c r="A97" i="13"/>
  <c r="M96" i="13"/>
  <c r="L96" i="13"/>
  <c r="H96" i="13"/>
  <c r="E96" i="13"/>
  <c r="B96" i="13"/>
  <c r="D96" i="13" s="1"/>
  <c r="A96" i="13"/>
  <c r="C96" i="13" s="1"/>
  <c r="M95" i="13"/>
  <c r="L95" i="13"/>
  <c r="H95" i="13"/>
  <c r="E95" i="13"/>
  <c r="B95" i="13"/>
  <c r="D95" i="13" s="1"/>
  <c r="A95" i="13"/>
  <c r="C95" i="13" s="1"/>
  <c r="M94" i="13"/>
  <c r="L94" i="13"/>
  <c r="H94" i="13"/>
  <c r="E94" i="13"/>
  <c r="C94" i="13"/>
  <c r="B94" i="13"/>
  <c r="D94" i="13" s="1"/>
  <c r="A94" i="13"/>
  <c r="M93" i="13"/>
  <c r="L93" i="13"/>
  <c r="H93" i="13"/>
  <c r="E93" i="13"/>
  <c r="B93" i="13"/>
  <c r="D93" i="13" s="1"/>
  <c r="A93" i="13"/>
  <c r="C93" i="13" s="1"/>
  <c r="M92" i="13"/>
  <c r="L92" i="13"/>
  <c r="H92" i="13"/>
  <c r="E92" i="13"/>
  <c r="B92" i="13"/>
  <c r="D92" i="13" s="1"/>
  <c r="A92" i="13"/>
  <c r="C92" i="13" s="1"/>
  <c r="M91" i="13"/>
  <c r="L91" i="13"/>
  <c r="H91" i="13"/>
  <c r="E91" i="13"/>
  <c r="B91" i="13"/>
  <c r="D91" i="13" s="1"/>
  <c r="A91" i="13"/>
  <c r="C91" i="13" s="1"/>
  <c r="M90" i="13"/>
  <c r="L90" i="13"/>
  <c r="H90" i="13"/>
  <c r="E90" i="13"/>
  <c r="B90" i="13"/>
  <c r="D90" i="13" s="1"/>
  <c r="A90" i="13"/>
  <c r="C90" i="13" s="1"/>
  <c r="M89" i="13"/>
  <c r="L89" i="13"/>
  <c r="H89" i="13"/>
  <c r="E89" i="13"/>
  <c r="B89" i="13"/>
  <c r="D89" i="13" s="1"/>
  <c r="A89" i="13"/>
  <c r="C89" i="13" s="1"/>
  <c r="M88" i="13"/>
  <c r="L88" i="13"/>
  <c r="H88" i="13"/>
  <c r="E88" i="13"/>
  <c r="B88" i="13"/>
  <c r="D88" i="13" s="1"/>
  <c r="A88" i="13"/>
  <c r="C88" i="13" s="1"/>
  <c r="M87" i="13"/>
  <c r="L87" i="13"/>
  <c r="H87" i="13"/>
  <c r="E87" i="13"/>
  <c r="B87" i="13"/>
  <c r="D87" i="13" s="1"/>
  <c r="A87" i="13"/>
  <c r="C87" i="13" s="1"/>
  <c r="M86" i="13"/>
  <c r="L86" i="13"/>
  <c r="H86" i="13"/>
  <c r="E86" i="13"/>
  <c r="B86" i="13"/>
  <c r="D86" i="13" s="1"/>
  <c r="A86" i="13"/>
  <c r="C86" i="13" s="1"/>
  <c r="M85" i="13"/>
  <c r="L85" i="13"/>
  <c r="H85" i="13"/>
  <c r="E85" i="13"/>
  <c r="B85" i="13"/>
  <c r="D85" i="13" s="1"/>
  <c r="A85" i="13"/>
  <c r="C85" i="13" s="1"/>
  <c r="M84" i="13"/>
  <c r="L84" i="13"/>
  <c r="H84" i="13"/>
  <c r="E84" i="13"/>
  <c r="B84" i="13"/>
  <c r="D84" i="13" s="1"/>
  <c r="A84" i="13"/>
  <c r="C84" i="13" s="1"/>
  <c r="M83" i="13"/>
  <c r="L83" i="13"/>
  <c r="H83" i="13"/>
  <c r="E83" i="13"/>
  <c r="B83" i="13"/>
  <c r="D83" i="13" s="1"/>
  <c r="A83" i="13"/>
  <c r="C83" i="13" s="1"/>
  <c r="M82" i="13"/>
  <c r="L82" i="13"/>
  <c r="H82" i="13"/>
  <c r="E82" i="13"/>
  <c r="B82" i="13"/>
  <c r="D82" i="13" s="1"/>
  <c r="A82" i="13"/>
  <c r="C82" i="13" s="1"/>
  <c r="M81" i="13"/>
  <c r="L81" i="13"/>
  <c r="H81" i="13"/>
  <c r="E81" i="13"/>
  <c r="B81" i="13"/>
  <c r="D81" i="13" s="1"/>
  <c r="A81" i="13"/>
  <c r="C81" i="13" s="1"/>
  <c r="M80" i="13"/>
  <c r="L80" i="13"/>
  <c r="H80" i="13"/>
  <c r="E80" i="13"/>
  <c r="B80" i="13"/>
  <c r="D80" i="13" s="1"/>
  <c r="A80" i="13"/>
  <c r="C80" i="13" s="1"/>
  <c r="M79" i="13"/>
  <c r="L79" i="13"/>
  <c r="H79" i="13"/>
  <c r="E79" i="13"/>
  <c r="B79" i="13"/>
  <c r="D79" i="13" s="1"/>
  <c r="A79" i="13"/>
  <c r="C79" i="13" s="1"/>
  <c r="M78" i="13"/>
  <c r="L78" i="13"/>
  <c r="H78" i="13"/>
  <c r="E78" i="13"/>
  <c r="B78" i="13"/>
  <c r="D78" i="13" s="1"/>
  <c r="A78" i="13"/>
  <c r="C78" i="13" s="1"/>
  <c r="M77" i="13"/>
  <c r="L77" i="13"/>
  <c r="H77" i="13"/>
  <c r="E77" i="13"/>
  <c r="B77" i="13"/>
  <c r="D77" i="13" s="1"/>
  <c r="A77" i="13"/>
  <c r="C77" i="13" s="1"/>
  <c r="M76" i="13"/>
  <c r="L76" i="13"/>
  <c r="H76" i="13"/>
  <c r="E76" i="13"/>
  <c r="B76" i="13"/>
  <c r="D76" i="13" s="1"/>
  <c r="A76" i="13"/>
  <c r="C76" i="13" s="1"/>
  <c r="M75" i="13"/>
  <c r="L75" i="13"/>
  <c r="H75" i="13"/>
  <c r="E75" i="13"/>
  <c r="B75" i="13"/>
  <c r="D75" i="13" s="1"/>
  <c r="A75" i="13"/>
  <c r="C75" i="13" s="1"/>
  <c r="M74" i="13"/>
  <c r="L74" i="13"/>
  <c r="H74" i="13"/>
  <c r="E74" i="13"/>
  <c r="B74" i="13"/>
  <c r="D74" i="13" s="1"/>
  <c r="A74" i="13"/>
  <c r="C74" i="13" s="1"/>
  <c r="M73" i="13"/>
  <c r="L73" i="13"/>
  <c r="H73" i="13"/>
  <c r="E73" i="13"/>
  <c r="C73" i="13"/>
  <c r="B73" i="13"/>
  <c r="D73" i="13" s="1"/>
  <c r="A73" i="13"/>
  <c r="M72" i="13"/>
  <c r="L72" i="13"/>
  <c r="H72" i="13"/>
  <c r="E72" i="13"/>
  <c r="B72" i="13"/>
  <c r="D72" i="13" s="1"/>
  <c r="A72" i="13"/>
  <c r="C72" i="13" s="1"/>
  <c r="M71" i="13"/>
  <c r="L71" i="13"/>
  <c r="H71" i="13"/>
  <c r="E71" i="13"/>
  <c r="B71" i="13"/>
  <c r="D71" i="13" s="1"/>
  <c r="A71" i="13"/>
  <c r="C71" i="13" s="1"/>
  <c r="M70" i="13"/>
  <c r="L70" i="13"/>
  <c r="H70" i="13"/>
  <c r="E70" i="13"/>
  <c r="C70" i="13"/>
  <c r="B70" i="13"/>
  <c r="D70" i="13" s="1"/>
  <c r="A70" i="13"/>
  <c r="M69" i="13"/>
  <c r="L69" i="13"/>
  <c r="H69" i="13"/>
  <c r="E69" i="13"/>
  <c r="B69" i="13"/>
  <c r="D69" i="13" s="1"/>
  <c r="A69" i="13"/>
  <c r="C69" i="13" s="1"/>
  <c r="M68" i="13"/>
  <c r="L68" i="13"/>
  <c r="H68" i="13"/>
  <c r="E68" i="13"/>
  <c r="B68" i="13"/>
  <c r="D68" i="13" s="1"/>
  <c r="A68" i="13"/>
  <c r="C68" i="13" s="1"/>
  <c r="M67" i="13"/>
  <c r="L67" i="13"/>
  <c r="H67" i="13"/>
  <c r="E67" i="13"/>
  <c r="B67" i="13"/>
  <c r="D67" i="13" s="1"/>
  <c r="A67" i="13"/>
  <c r="C67" i="13" s="1"/>
  <c r="M66" i="13"/>
  <c r="L66" i="13"/>
  <c r="H66" i="13"/>
  <c r="E66" i="13"/>
  <c r="B66" i="13"/>
  <c r="D66" i="13" s="1"/>
  <c r="A66" i="13"/>
  <c r="C66" i="13" s="1"/>
  <c r="M65" i="13"/>
  <c r="L65" i="13"/>
  <c r="H65" i="13"/>
  <c r="E65" i="13"/>
  <c r="B65" i="13"/>
  <c r="D65" i="13" s="1"/>
  <c r="A65" i="13"/>
  <c r="C65" i="13" s="1"/>
  <c r="M64" i="13"/>
  <c r="L64" i="13"/>
  <c r="H64" i="13"/>
  <c r="E64" i="13"/>
  <c r="B64" i="13"/>
  <c r="D64" i="13" s="1"/>
  <c r="A64" i="13"/>
  <c r="C64" i="13" s="1"/>
  <c r="M63" i="13"/>
  <c r="L63" i="13"/>
  <c r="H63" i="13"/>
  <c r="E63" i="13"/>
  <c r="B63" i="13"/>
  <c r="D63" i="13" s="1"/>
  <c r="A63" i="13"/>
  <c r="C63" i="13" s="1"/>
  <c r="M62" i="13"/>
  <c r="L62" i="13"/>
  <c r="H62" i="13"/>
  <c r="E62" i="13"/>
  <c r="B62" i="13"/>
  <c r="D62" i="13" s="1"/>
  <c r="A62" i="13"/>
  <c r="C62" i="13" s="1"/>
  <c r="M61" i="13"/>
  <c r="L61" i="13"/>
  <c r="H61" i="13"/>
  <c r="E61" i="13"/>
  <c r="B61" i="13"/>
  <c r="D61" i="13" s="1"/>
  <c r="A61" i="13"/>
  <c r="C61" i="13" s="1"/>
  <c r="M60" i="13"/>
  <c r="L60" i="13"/>
  <c r="H60" i="13"/>
  <c r="E60" i="13"/>
  <c r="B60" i="13"/>
  <c r="D60" i="13" s="1"/>
  <c r="A60" i="13"/>
  <c r="C60" i="13" s="1"/>
  <c r="M59" i="13"/>
  <c r="L59" i="13"/>
  <c r="H59" i="13"/>
  <c r="E59" i="13"/>
  <c r="B59" i="13"/>
  <c r="D59" i="13" s="1"/>
  <c r="A59" i="13"/>
  <c r="C59" i="13" s="1"/>
  <c r="M58" i="13"/>
  <c r="L58" i="13"/>
  <c r="H58" i="13"/>
  <c r="E58" i="13"/>
  <c r="B58" i="13"/>
  <c r="D58" i="13" s="1"/>
  <c r="A58" i="13"/>
  <c r="C58" i="13" s="1"/>
  <c r="M57" i="13"/>
  <c r="L57" i="13"/>
  <c r="H57" i="13"/>
  <c r="E57" i="13"/>
  <c r="B57" i="13"/>
  <c r="D57" i="13" s="1"/>
  <c r="A57" i="13"/>
  <c r="C57" i="13" s="1"/>
  <c r="M56" i="13"/>
  <c r="L56" i="13"/>
  <c r="H56" i="13"/>
  <c r="E56" i="13"/>
  <c r="B56" i="13"/>
  <c r="D56" i="13" s="1"/>
  <c r="A56" i="13"/>
  <c r="C56" i="13" s="1"/>
  <c r="M55" i="13"/>
  <c r="L55" i="13"/>
  <c r="H55" i="13"/>
  <c r="E55" i="13"/>
  <c r="C55" i="13"/>
  <c r="B55" i="13"/>
  <c r="D55" i="13" s="1"/>
  <c r="A55" i="13"/>
  <c r="M54" i="13"/>
  <c r="L54" i="13"/>
  <c r="H54" i="13"/>
  <c r="E54" i="13"/>
  <c r="B54" i="13"/>
  <c r="D54" i="13" s="1"/>
  <c r="A54" i="13"/>
  <c r="C54" i="13" s="1"/>
  <c r="M53" i="13"/>
  <c r="L53" i="13"/>
  <c r="H53" i="13"/>
  <c r="E53" i="13"/>
  <c r="B53" i="13"/>
  <c r="D53" i="13" s="1"/>
  <c r="A53" i="13"/>
  <c r="C53" i="13" s="1"/>
  <c r="M52" i="13"/>
  <c r="L52" i="13"/>
  <c r="H52" i="13"/>
  <c r="E52" i="13"/>
  <c r="B52" i="13"/>
  <c r="D52" i="13" s="1"/>
  <c r="A52" i="13"/>
  <c r="C52" i="13" s="1"/>
  <c r="M51" i="13"/>
  <c r="L51" i="13"/>
  <c r="H51" i="13"/>
  <c r="E51" i="13"/>
  <c r="B51" i="13"/>
  <c r="D51" i="13" s="1"/>
  <c r="A51" i="13"/>
  <c r="C51" i="13" s="1"/>
  <c r="M50" i="13"/>
  <c r="L50" i="13"/>
  <c r="H50" i="13"/>
  <c r="E50" i="13"/>
  <c r="B50" i="13"/>
  <c r="D50" i="13" s="1"/>
  <c r="A50" i="13"/>
  <c r="C50" i="13" s="1"/>
  <c r="M49" i="13"/>
  <c r="L49" i="13"/>
  <c r="H49" i="13"/>
  <c r="E49" i="13"/>
  <c r="B49" i="13"/>
  <c r="D49" i="13" s="1"/>
  <c r="A49" i="13"/>
  <c r="M48" i="13"/>
  <c r="L48" i="13"/>
  <c r="H48" i="13"/>
  <c r="E48" i="13"/>
  <c r="B48" i="13"/>
  <c r="D48" i="13" s="1"/>
  <c r="A48" i="13"/>
  <c r="C48" i="13" s="1"/>
  <c r="M47" i="13"/>
  <c r="L47" i="13"/>
  <c r="H47" i="13"/>
  <c r="E47" i="13"/>
  <c r="B47" i="13"/>
  <c r="D47" i="13" s="1"/>
  <c r="A47" i="13"/>
  <c r="C47" i="13" s="1"/>
  <c r="M46" i="13"/>
  <c r="L46" i="13"/>
  <c r="H46" i="13"/>
  <c r="E46" i="13"/>
  <c r="B46" i="13"/>
  <c r="D46" i="13" s="1"/>
  <c r="A46" i="13"/>
  <c r="C46" i="13" s="1"/>
  <c r="M45" i="13"/>
  <c r="L45" i="13"/>
  <c r="H45" i="13"/>
  <c r="E45" i="13"/>
  <c r="B45" i="13"/>
  <c r="D45" i="13" s="1"/>
  <c r="A45" i="13"/>
  <c r="M44" i="13"/>
  <c r="L44" i="13"/>
  <c r="H44" i="13"/>
  <c r="E44" i="13"/>
  <c r="D44" i="13"/>
  <c r="B44" i="13"/>
  <c r="A44" i="13"/>
  <c r="C44" i="13" s="1"/>
  <c r="M43" i="13"/>
  <c r="L43" i="13"/>
  <c r="H43" i="13"/>
  <c r="E43" i="13"/>
  <c r="B43" i="13"/>
  <c r="D43" i="13" s="1"/>
  <c r="A43" i="13"/>
  <c r="C43" i="13" s="1"/>
  <c r="M42" i="13"/>
  <c r="L42" i="13"/>
  <c r="H42" i="13"/>
  <c r="E42" i="13"/>
  <c r="B42" i="13"/>
  <c r="D42" i="13" s="1"/>
  <c r="A42" i="13"/>
  <c r="C42" i="13" s="1"/>
  <c r="M41" i="13"/>
  <c r="L41" i="13"/>
  <c r="H41" i="13"/>
  <c r="E41" i="13"/>
  <c r="B41" i="13"/>
  <c r="D41" i="13" s="1"/>
  <c r="A41" i="13"/>
  <c r="M40" i="13"/>
  <c r="L40" i="13"/>
  <c r="H40" i="13"/>
  <c r="E40" i="13"/>
  <c r="D40" i="13"/>
  <c r="B40" i="13"/>
  <c r="A40" i="13"/>
  <c r="C40" i="13" s="1"/>
  <c r="M39" i="13"/>
  <c r="L39" i="13"/>
  <c r="H39" i="13"/>
  <c r="E39" i="13"/>
  <c r="B39" i="13"/>
  <c r="D39" i="13" s="1"/>
  <c r="A39" i="13"/>
  <c r="C39" i="13" s="1"/>
  <c r="M38" i="13"/>
  <c r="L38" i="13"/>
  <c r="H38" i="13"/>
  <c r="E38" i="13"/>
  <c r="B38" i="13"/>
  <c r="D38" i="13" s="1"/>
  <c r="A38" i="13"/>
  <c r="C38" i="13" s="1"/>
  <c r="M37" i="13"/>
  <c r="L37" i="13"/>
  <c r="H37" i="13"/>
  <c r="E37" i="13"/>
  <c r="B37" i="13"/>
  <c r="D37" i="13" s="1"/>
  <c r="A37" i="13"/>
  <c r="M36" i="13"/>
  <c r="L36" i="13"/>
  <c r="H36" i="13"/>
  <c r="E36" i="13"/>
  <c r="B36" i="13"/>
  <c r="D36" i="13" s="1"/>
  <c r="A36" i="13"/>
  <c r="C36" i="13" s="1"/>
  <c r="M35" i="13"/>
  <c r="L35" i="13"/>
  <c r="H35" i="13"/>
  <c r="E35" i="13"/>
  <c r="B35" i="13"/>
  <c r="D35" i="13" s="1"/>
  <c r="A35" i="13"/>
  <c r="C35" i="13" s="1"/>
  <c r="M34" i="13"/>
  <c r="L34" i="13"/>
  <c r="H34" i="13"/>
  <c r="E34" i="13"/>
  <c r="D34" i="13"/>
  <c r="B34" i="13"/>
  <c r="A34" i="13"/>
  <c r="C34" i="13" s="1"/>
  <c r="M33" i="13"/>
  <c r="L33" i="13"/>
  <c r="H33" i="13"/>
  <c r="E33" i="13"/>
  <c r="B33" i="13"/>
  <c r="D33" i="13" s="1"/>
  <c r="A33" i="13"/>
  <c r="M32" i="13"/>
  <c r="L32" i="13"/>
  <c r="H32" i="13"/>
  <c r="E32" i="13"/>
  <c r="B32" i="13"/>
  <c r="D32" i="13" s="1"/>
  <c r="A32" i="13"/>
  <c r="C32" i="13" s="1"/>
  <c r="M31" i="13"/>
  <c r="L31" i="13"/>
  <c r="H31" i="13"/>
  <c r="E31" i="13"/>
  <c r="D31" i="13"/>
  <c r="B31" i="13"/>
  <c r="A31" i="13"/>
  <c r="C31" i="13" s="1"/>
  <c r="M30" i="13"/>
  <c r="L30" i="13"/>
  <c r="H30" i="13"/>
  <c r="E30" i="13"/>
  <c r="B30" i="13"/>
  <c r="D30" i="13" s="1"/>
  <c r="A30" i="13"/>
  <c r="C30" i="13" s="1"/>
  <c r="M29" i="13"/>
  <c r="L29" i="13"/>
  <c r="H29" i="13"/>
  <c r="E29" i="13"/>
  <c r="B29" i="13"/>
  <c r="D29" i="13" s="1"/>
  <c r="A29" i="13"/>
  <c r="M28" i="13"/>
  <c r="L28" i="13"/>
  <c r="H28" i="13"/>
  <c r="E28" i="13"/>
  <c r="B28" i="13"/>
  <c r="D28" i="13" s="1"/>
  <c r="A28" i="13"/>
  <c r="C28" i="13" s="1"/>
  <c r="M27" i="13"/>
  <c r="L27" i="13"/>
  <c r="H27" i="13"/>
  <c r="E27" i="13"/>
  <c r="B27" i="13"/>
  <c r="D27" i="13" s="1"/>
  <c r="A27" i="13"/>
  <c r="C27" i="13" s="1"/>
  <c r="M26" i="13"/>
  <c r="L26" i="13"/>
  <c r="H26" i="13"/>
  <c r="E26" i="13"/>
  <c r="B26" i="13"/>
  <c r="D26" i="13" s="1"/>
  <c r="A26" i="13"/>
  <c r="C26" i="13" s="1"/>
  <c r="M25" i="13"/>
  <c r="L25" i="13"/>
  <c r="H25" i="13"/>
  <c r="E25" i="13"/>
  <c r="B25" i="13"/>
  <c r="D25" i="13" s="1"/>
  <c r="A25" i="13"/>
  <c r="M24" i="13"/>
  <c r="L24" i="13"/>
  <c r="H24" i="13"/>
  <c r="E24" i="13"/>
  <c r="B24" i="13"/>
  <c r="D24" i="13" s="1"/>
  <c r="A24" i="13"/>
  <c r="C24" i="13" s="1"/>
  <c r="M23" i="13"/>
  <c r="L23" i="13"/>
  <c r="H23" i="13"/>
  <c r="E23" i="13"/>
  <c r="D23" i="13"/>
  <c r="B23" i="13"/>
  <c r="A23" i="13"/>
  <c r="C23" i="13" s="1"/>
  <c r="M22" i="13"/>
  <c r="L22" i="13"/>
  <c r="H22" i="13"/>
  <c r="E22" i="13"/>
  <c r="B22" i="13"/>
  <c r="D22" i="13" s="1"/>
  <c r="A22" i="13"/>
  <c r="C22" i="13" s="1"/>
  <c r="M21" i="13"/>
  <c r="L21" i="13"/>
  <c r="H21" i="13"/>
  <c r="E21" i="13"/>
  <c r="B21" i="13"/>
  <c r="D21" i="13" s="1"/>
  <c r="A21" i="13"/>
  <c r="M20" i="13"/>
  <c r="L20" i="13"/>
  <c r="H20" i="13"/>
  <c r="E20" i="13"/>
  <c r="B20" i="13"/>
  <c r="D20" i="13" s="1"/>
  <c r="A20" i="13"/>
  <c r="C20" i="13" s="1"/>
  <c r="M19" i="13"/>
  <c r="L19" i="13"/>
  <c r="H19" i="13"/>
  <c r="E19" i="13"/>
  <c r="B19" i="13"/>
  <c r="D19" i="13" s="1"/>
  <c r="A19" i="13"/>
  <c r="C19" i="13" s="1"/>
  <c r="M18" i="13"/>
  <c r="L18" i="13"/>
  <c r="H18" i="13"/>
  <c r="E18" i="13"/>
  <c r="B18" i="13"/>
  <c r="D18" i="13" s="1"/>
  <c r="A18" i="13"/>
  <c r="C18" i="13" s="1"/>
  <c r="M17" i="13"/>
  <c r="L17" i="13"/>
  <c r="H17" i="13"/>
  <c r="E17" i="13"/>
  <c r="B17" i="13"/>
  <c r="D17" i="13" s="1"/>
  <c r="A17" i="13"/>
  <c r="M16" i="13"/>
  <c r="L16" i="13"/>
  <c r="H16" i="13"/>
  <c r="E16" i="13"/>
  <c r="B16" i="13"/>
  <c r="D16" i="13" s="1"/>
  <c r="A16" i="13"/>
  <c r="C16" i="13" s="1"/>
  <c r="M15" i="13"/>
  <c r="L15" i="13"/>
  <c r="H15" i="13"/>
  <c r="E15" i="13"/>
  <c r="B15" i="13"/>
  <c r="D15" i="13" s="1"/>
  <c r="A15" i="13"/>
  <c r="C15" i="13" s="1"/>
  <c r="M14" i="13"/>
  <c r="L14" i="13"/>
  <c r="H14" i="13"/>
  <c r="E14" i="13"/>
  <c r="D14" i="13"/>
  <c r="B14" i="13"/>
  <c r="A14" i="13"/>
  <c r="C14" i="13" s="1"/>
  <c r="M13" i="13"/>
  <c r="L13" i="13"/>
  <c r="H13" i="13"/>
  <c r="E13" i="13"/>
  <c r="B13" i="13"/>
  <c r="D13" i="13" s="1"/>
  <c r="A13" i="13"/>
  <c r="M12" i="13"/>
  <c r="L12" i="13"/>
  <c r="H12" i="13"/>
  <c r="E12" i="13"/>
  <c r="B12" i="13"/>
  <c r="D12" i="13" s="1"/>
  <c r="A12" i="13"/>
  <c r="C12" i="13" s="1"/>
  <c r="M11" i="13"/>
  <c r="L11" i="13"/>
  <c r="H11" i="13"/>
  <c r="E11" i="13"/>
  <c r="D11" i="13"/>
  <c r="B11" i="13"/>
  <c r="A11" i="13"/>
  <c r="C11" i="13" s="1"/>
  <c r="M10" i="13"/>
  <c r="L10" i="13"/>
  <c r="H10" i="13"/>
  <c r="E10" i="13"/>
  <c r="B10" i="13"/>
  <c r="D10" i="13" s="1"/>
  <c r="A10" i="13"/>
  <c r="C10" i="13" s="1"/>
  <c r="M9" i="13"/>
  <c r="L9" i="13"/>
  <c r="H9" i="13"/>
  <c r="E9" i="13"/>
  <c r="B9" i="13"/>
  <c r="D9" i="13" s="1"/>
  <c r="A9" i="13"/>
  <c r="M8" i="13"/>
  <c r="L8" i="13"/>
  <c r="H8" i="13"/>
  <c r="E8" i="13"/>
  <c r="B8" i="13"/>
  <c r="D8" i="13" s="1"/>
  <c r="A8" i="13"/>
  <c r="C8" i="13" s="1"/>
  <c r="M7" i="13"/>
  <c r="L7" i="13"/>
  <c r="H7" i="13"/>
  <c r="E7" i="13"/>
  <c r="B7" i="13"/>
  <c r="D7" i="13" s="1"/>
  <c r="A7" i="13"/>
  <c r="C7" i="13" s="1"/>
  <c r="M6" i="13"/>
  <c r="L6" i="13"/>
  <c r="H6" i="13"/>
  <c r="E6" i="13"/>
  <c r="D6" i="13"/>
  <c r="B6" i="13"/>
  <c r="A6" i="13"/>
  <c r="C6" i="13" s="1"/>
  <c r="M5" i="13"/>
  <c r="L5" i="13"/>
  <c r="H5" i="13"/>
  <c r="E5" i="13"/>
  <c r="B5" i="13"/>
  <c r="D5" i="13" s="1"/>
  <c r="A5" i="13"/>
  <c r="M4" i="13"/>
  <c r="L4" i="13"/>
  <c r="H4" i="13"/>
  <c r="E4" i="13"/>
  <c r="B4" i="13"/>
  <c r="D4" i="13" s="1"/>
  <c r="A4" i="13"/>
  <c r="C4" i="13" s="1"/>
  <c r="M3" i="13"/>
  <c r="L3" i="13"/>
  <c r="H3" i="13"/>
  <c r="E3" i="13"/>
  <c r="B3" i="13"/>
  <c r="D3" i="13" s="1"/>
  <c r="A3" i="13"/>
  <c r="C3" i="13" s="1"/>
  <c r="K39" i="12"/>
  <c r="N188" i="12"/>
  <c r="M188" i="12"/>
  <c r="L188" i="12"/>
  <c r="E188" i="12"/>
  <c r="B188" i="12"/>
  <c r="D188" i="12" s="1"/>
  <c r="A188" i="12"/>
  <c r="C188" i="12" s="1"/>
  <c r="N187" i="12"/>
  <c r="M187" i="12"/>
  <c r="L187" i="12"/>
  <c r="E187" i="12"/>
  <c r="F187" i="12" s="1"/>
  <c r="J187" i="12" s="1"/>
  <c r="B187" i="12"/>
  <c r="D187" i="12" s="1"/>
  <c r="A187" i="12"/>
  <c r="C187" i="12" s="1"/>
  <c r="N186" i="12"/>
  <c r="M186" i="12"/>
  <c r="L186" i="12"/>
  <c r="E186" i="12"/>
  <c r="B186" i="12"/>
  <c r="D186" i="12" s="1"/>
  <c r="A186" i="12"/>
  <c r="C186" i="12" s="1"/>
  <c r="N185" i="12"/>
  <c r="M185" i="12"/>
  <c r="L185" i="12"/>
  <c r="E185" i="12"/>
  <c r="B185" i="12"/>
  <c r="D185" i="12" s="1"/>
  <c r="A185" i="12"/>
  <c r="C185" i="12" s="1"/>
  <c r="N184" i="12"/>
  <c r="M184" i="12"/>
  <c r="L184" i="12"/>
  <c r="E184" i="12"/>
  <c r="B184" i="12"/>
  <c r="D184" i="12" s="1"/>
  <c r="A184" i="12"/>
  <c r="C184" i="12" s="1"/>
  <c r="N183" i="12"/>
  <c r="M183" i="12"/>
  <c r="L183" i="12"/>
  <c r="H183" i="12"/>
  <c r="E183" i="12"/>
  <c r="F183" i="12" s="1"/>
  <c r="J183" i="12" s="1"/>
  <c r="B183" i="12"/>
  <c r="D183" i="12" s="1"/>
  <c r="A183" i="12"/>
  <c r="C183" i="12" s="1"/>
  <c r="N182" i="12"/>
  <c r="M182" i="12"/>
  <c r="L182" i="12"/>
  <c r="H182" i="12"/>
  <c r="E182" i="12"/>
  <c r="C182" i="12"/>
  <c r="B182" i="12"/>
  <c r="D182" i="12" s="1"/>
  <c r="A182" i="12"/>
  <c r="N181" i="12"/>
  <c r="M181" i="12"/>
  <c r="L181" i="12"/>
  <c r="H181" i="12"/>
  <c r="E181" i="12"/>
  <c r="B181" i="12"/>
  <c r="D181" i="12" s="1"/>
  <c r="A181" i="12"/>
  <c r="C181" i="12" s="1"/>
  <c r="N180" i="12"/>
  <c r="M180" i="12"/>
  <c r="L180" i="12"/>
  <c r="H180" i="12"/>
  <c r="F180" i="12"/>
  <c r="J180" i="12" s="1"/>
  <c r="E180" i="12"/>
  <c r="B180" i="12"/>
  <c r="D180" i="12" s="1"/>
  <c r="A180" i="12"/>
  <c r="C180" i="12" s="1"/>
  <c r="N179" i="12"/>
  <c r="M179" i="12"/>
  <c r="L179" i="12"/>
  <c r="H179" i="12"/>
  <c r="E179" i="12"/>
  <c r="B179" i="12"/>
  <c r="D179" i="12" s="1"/>
  <c r="A179" i="12"/>
  <c r="C179" i="12" s="1"/>
  <c r="N178" i="12"/>
  <c r="M178" i="12"/>
  <c r="L178" i="12"/>
  <c r="H178" i="12"/>
  <c r="E178" i="12"/>
  <c r="D178" i="12"/>
  <c r="B178" i="12"/>
  <c r="A178" i="12"/>
  <c r="C178" i="12" s="1"/>
  <c r="N177" i="12"/>
  <c r="M177" i="12"/>
  <c r="L177" i="12"/>
  <c r="H177" i="12"/>
  <c r="E177" i="12"/>
  <c r="C177" i="12"/>
  <c r="B177" i="12"/>
  <c r="D177" i="12" s="1"/>
  <c r="A177" i="12"/>
  <c r="N176" i="12"/>
  <c r="M176" i="12"/>
  <c r="L176" i="12"/>
  <c r="H176" i="12"/>
  <c r="E176" i="12"/>
  <c r="F176" i="12" s="1"/>
  <c r="B176" i="12"/>
  <c r="D176" i="12" s="1"/>
  <c r="A176" i="12"/>
  <c r="C176" i="12" s="1"/>
  <c r="N175" i="12"/>
  <c r="M175" i="12"/>
  <c r="L175" i="12"/>
  <c r="H175" i="12"/>
  <c r="E175" i="12"/>
  <c r="B175" i="12"/>
  <c r="D175" i="12" s="1"/>
  <c r="A175" i="12"/>
  <c r="C175" i="12" s="1"/>
  <c r="N174" i="12"/>
  <c r="M174" i="12"/>
  <c r="L174" i="12"/>
  <c r="H174" i="12"/>
  <c r="E174" i="12"/>
  <c r="B174" i="12"/>
  <c r="D174" i="12" s="1"/>
  <c r="A174" i="12"/>
  <c r="C174" i="12" s="1"/>
  <c r="N173" i="12"/>
  <c r="M173" i="12"/>
  <c r="L173" i="12"/>
  <c r="H173" i="12"/>
  <c r="E173" i="12"/>
  <c r="F173" i="12" s="1"/>
  <c r="B173" i="12"/>
  <c r="D173" i="12" s="1"/>
  <c r="A173" i="12"/>
  <c r="C173" i="12" s="1"/>
  <c r="N172" i="12"/>
  <c r="M172" i="12"/>
  <c r="L172" i="12"/>
  <c r="H172" i="12"/>
  <c r="E172" i="12"/>
  <c r="F172" i="12" s="1"/>
  <c r="J172" i="12" s="1"/>
  <c r="B172" i="12"/>
  <c r="D172" i="12" s="1"/>
  <c r="A172" i="12"/>
  <c r="C172" i="12" s="1"/>
  <c r="N171" i="12"/>
  <c r="M171" i="12"/>
  <c r="L171" i="12"/>
  <c r="H171" i="12"/>
  <c r="E171" i="12"/>
  <c r="F171" i="12" s="1"/>
  <c r="B171" i="12"/>
  <c r="D171" i="12" s="1"/>
  <c r="A171" i="12"/>
  <c r="C171" i="12" s="1"/>
  <c r="N170" i="12"/>
  <c r="M170" i="12"/>
  <c r="L170" i="12"/>
  <c r="H170" i="12"/>
  <c r="E170" i="12"/>
  <c r="B170" i="12"/>
  <c r="D170" i="12" s="1"/>
  <c r="A170" i="12"/>
  <c r="C170" i="12" s="1"/>
  <c r="N169" i="12"/>
  <c r="M169" i="12"/>
  <c r="L169" i="12"/>
  <c r="H169" i="12"/>
  <c r="E169" i="12"/>
  <c r="F169" i="12" s="1"/>
  <c r="J169" i="12" s="1"/>
  <c r="C169" i="12"/>
  <c r="B169" i="12"/>
  <c r="D169" i="12" s="1"/>
  <c r="A169" i="12"/>
  <c r="N168" i="12"/>
  <c r="M168" i="12"/>
  <c r="L168" i="12"/>
  <c r="H168" i="12"/>
  <c r="E168" i="12"/>
  <c r="C168" i="12"/>
  <c r="B168" i="12"/>
  <c r="D168" i="12" s="1"/>
  <c r="A168" i="12"/>
  <c r="N167" i="12"/>
  <c r="M167" i="12"/>
  <c r="L167" i="12"/>
  <c r="H167" i="12"/>
  <c r="E167" i="12"/>
  <c r="B167" i="12"/>
  <c r="D167" i="12" s="1"/>
  <c r="A167" i="12"/>
  <c r="C167" i="12" s="1"/>
  <c r="N166" i="12"/>
  <c r="M166" i="12"/>
  <c r="L166" i="12"/>
  <c r="H166" i="12"/>
  <c r="E166" i="12"/>
  <c r="F166" i="12" s="1"/>
  <c r="J166" i="12" s="1"/>
  <c r="C166" i="12"/>
  <c r="B166" i="12"/>
  <c r="D166" i="12" s="1"/>
  <c r="A166" i="12"/>
  <c r="N165" i="12"/>
  <c r="M165" i="12"/>
  <c r="L165" i="12"/>
  <c r="H165" i="12"/>
  <c r="E165" i="12"/>
  <c r="C165" i="12"/>
  <c r="B165" i="12"/>
  <c r="D165" i="12" s="1"/>
  <c r="A165" i="12"/>
  <c r="N164" i="12"/>
  <c r="M164" i="12"/>
  <c r="L164" i="12"/>
  <c r="H164" i="12"/>
  <c r="E164" i="12"/>
  <c r="B164" i="12"/>
  <c r="D164" i="12" s="1"/>
  <c r="A164" i="12"/>
  <c r="C164" i="12" s="1"/>
  <c r="N163" i="12"/>
  <c r="M163" i="12"/>
  <c r="L163" i="12"/>
  <c r="H163" i="12"/>
  <c r="E163" i="12"/>
  <c r="B163" i="12"/>
  <c r="D163" i="12" s="1"/>
  <c r="A163" i="12"/>
  <c r="C163" i="12" s="1"/>
  <c r="N162" i="12"/>
  <c r="M162" i="12"/>
  <c r="L162" i="12"/>
  <c r="H162" i="12"/>
  <c r="E162" i="12"/>
  <c r="B162" i="12"/>
  <c r="D162" i="12" s="1"/>
  <c r="A162" i="12"/>
  <c r="C162" i="12" s="1"/>
  <c r="N161" i="12"/>
  <c r="M161" i="12"/>
  <c r="L161" i="12"/>
  <c r="H161" i="12"/>
  <c r="E161" i="12"/>
  <c r="B161" i="12"/>
  <c r="D161" i="12" s="1"/>
  <c r="A161" i="12"/>
  <c r="C161" i="12" s="1"/>
  <c r="N160" i="12"/>
  <c r="M160" i="12"/>
  <c r="L160" i="12"/>
  <c r="H160" i="12"/>
  <c r="E160" i="12"/>
  <c r="B160" i="12"/>
  <c r="D160" i="12" s="1"/>
  <c r="A160" i="12"/>
  <c r="C160" i="12" s="1"/>
  <c r="N159" i="12"/>
  <c r="M159" i="12"/>
  <c r="L159" i="12"/>
  <c r="H159" i="12"/>
  <c r="E159" i="12"/>
  <c r="B159" i="12"/>
  <c r="D159" i="12" s="1"/>
  <c r="A159" i="12"/>
  <c r="C159" i="12" s="1"/>
  <c r="N158" i="12"/>
  <c r="M158" i="12"/>
  <c r="L158" i="12"/>
  <c r="H158" i="12"/>
  <c r="E158" i="12"/>
  <c r="B158" i="12"/>
  <c r="D158" i="12" s="1"/>
  <c r="A158" i="12"/>
  <c r="C158" i="12" s="1"/>
  <c r="N157" i="12"/>
  <c r="M157" i="12"/>
  <c r="L157" i="12"/>
  <c r="H157" i="12"/>
  <c r="E157" i="12"/>
  <c r="F157" i="12" s="1"/>
  <c r="B157" i="12"/>
  <c r="D157" i="12" s="1"/>
  <c r="A157" i="12"/>
  <c r="C157" i="12" s="1"/>
  <c r="N156" i="12"/>
  <c r="M156" i="12"/>
  <c r="L156" i="12"/>
  <c r="H156" i="12"/>
  <c r="F156" i="12"/>
  <c r="J156" i="12" s="1"/>
  <c r="E156" i="12"/>
  <c r="B156" i="12"/>
  <c r="D156" i="12" s="1"/>
  <c r="A156" i="12"/>
  <c r="C156" i="12" s="1"/>
  <c r="N155" i="12"/>
  <c r="M155" i="12"/>
  <c r="L155" i="12"/>
  <c r="H155" i="12"/>
  <c r="E155" i="12"/>
  <c r="B155" i="12"/>
  <c r="D155" i="12" s="1"/>
  <c r="A155" i="12"/>
  <c r="C155" i="12" s="1"/>
  <c r="N154" i="12"/>
  <c r="M154" i="12"/>
  <c r="L154" i="12"/>
  <c r="H154" i="12"/>
  <c r="F154" i="12"/>
  <c r="E154" i="12"/>
  <c r="B154" i="12"/>
  <c r="D154" i="12" s="1"/>
  <c r="A154" i="12"/>
  <c r="C154" i="12" s="1"/>
  <c r="N153" i="12"/>
  <c r="M153" i="12"/>
  <c r="L153" i="12"/>
  <c r="H153" i="12"/>
  <c r="E153" i="12"/>
  <c r="B153" i="12"/>
  <c r="D153" i="12" s="1"/>
  <c r="A153" i="12"/>
  <c r="C153" i="12" s="1"/>
  <c r="N152" i="12"/>
  <c r="M152" i="12"/>
  <c r="L152" i="12"/>
  <c r="H152" i="12"/>
  <c r="E152" i="12"/>
  <c r="B152" i="12"/>
  <c r="D152" i="12" s="1"/>
  <c r="A152" i="12"/>
  <c r="C152" i="12" s="1"/>
  <c r="N151" i="12"/>
  <c r="M151" i="12"/>
  <c r="L151" i="12"/>
  <c r="H151" i="12"/>
  <c r="E151" i="12"/>
  <c r="F151" i="12" s="1"/>
  <c r="J151" i="12" s="1"/>
  <c r="B151" i="12"/>
  <c r="D151" i="12" s="1"/>
  <c r="A151" i="12"/>
  <c r="C151" i="12" s="1"/>
  <c r="N150" i="12"/>
  <c r="M150" i="12"/>
  <c r="L150" i="12"/>
  <c r="H150" i="12"/>
  <c r="F150" i="12"/>
  <c r="J150" i="12" s="1"/>
  <c r="E150" i="12"/>
  <c r="B150" i="12"/>
  <c r="D150" i="12" s="1"/>
  <c r="A150" i="12"/>
  <c r="C150" i="12" s="1"/>
  <c r="N149" i="12"/>
  <c r="M149" i="12"/>
  <c r="L149" i="12"/>
  <c r="H149" i="12"/>
  <c r="E149" i="12"/>
  <c r="B149" i="12"/>
  <c r="D149" i="12" s="1"/>
  <c r="A149" i="12"/>
  <c r="C149" i="12" s="1"/>
  <c r="N148" i="12"/>
  <c r="M148" i="12"/>
  <c r="L148" i="12"/>
  <c r="H148" i="12"/>
  <c r="E148" i="12"/>
  <c r="C148" i="12"/>
  <c r="B148" i="12"/>
  <c r="D148" i="12" s="1"/>
  <c r="A148" i="12"/>
  <c r="N147" i="12"/>
  <c r="M147" i="12"/>
  <c r="L147" i="12"/>
  <c r="H147" i="12"/>
  <c r="E147" i="12"/>
  <c r="F147" i="12" s="1"/>
  <c r="B147" i="12"/>
  <c r="D147" i="12" s="1"/>
  <c r="A147" i="12"/>
  <c r="C147" i="12" s="1"/>
  <c r="N146" i="12"/>
  <c r="M146" i="12"/>
  <c r="L146" i="12"/>
  <c r="H146" i="12"/>
  <c r="E146" i="12"/>
  <c r="F146" i="12" s="1"/>
  <c r="J146" i="12" s="1"/>
  <c r="B146" i="12"/>
  <c r="D146" i="12" s="1"/>
  <c r="A146" i="12"/>
  <c r="C146" i="12" s="1"/>
  <c r="N145" i="12"/>
  <c r="M145" i="12"/>
  <c r="L145" i="12"/>
  <c r="H145" i="12"/>
  <c r="E145" i="12"/>
  <c r="F145" i="12" s="1"/>
  <c r="J145" i="12" s="1"/>
  <c r="B145" i="12"/>
  <c r="D145" i="12" s="1"/>
  <c r="A145" i="12"/>
  <c r="C145" i="12" s="1"/>
  <c r="N144" i="12"/>
  <c r="M144" i="12"/>
  <c r="L144" i="12"/>
  <c r="H144" i="12"/>
  <c r="E144" i="12"/>
  <c r="F144" i="12" s="1"/>
  <c r="B144" i="12"/>
  <c r="D144" i="12" s="1"/>
  <c r="A144" i="12"/>
  <c r="C144" i="12" s="1"/>
  <c r="N143" i="12"/>
  <c r="M143" i="12"/>
  <c r="L143" i="12"/>
  <c r="H143" i="12"/>
  <c r="E143" i="12"/>
  <c r="F143" i="12" s="1"/>
  <c r="B143" i="12"/>
  <c r="D143" i="12" s="1"/>
  <c r="A143" i="12"/>
  <c r="C143" i="12" s="1"/>
  <c r="N142" i="12"/>
  <c r="M142" i="12"/>
  <c r="L142" i="12"/>
  <c r="H142" i="12"/>
  <c r="E142" i="12"/>
  <c r="B142" i="12"/>
  <c r="D142" i="12" s="1"/>
  <c r="A142" i="12"/>
  <c r="C142" i="12" s="1"/>
  <c r="N141" i="12"/>
  <c r="M141" i="12"/>
  <c r="L141" i="12"/>
  <c r="H141" i="12"/>
  <c r="E141" i="12"/>
  <c r="B141" i="12"/>
  <c r="D141" i="12" s="1"/>
  <c r="A141" i="12"/>
  <c r="C141" i="12" s="1"/>
  <c r="N140" i="12"/>
  <c r="M140" i="12"/>
  <c r="L140" i="12"/>
  <c r="H140" i="12"/>
  <c r="E140" i="12"/>
  <c r="B140" i="12"/>
  <c r="D140" i="12" s="1"/>
  <c r="A140" i="12"/>
  <c r="C140" i="12" s="1"/>
  <c r="N139" i="12"/>
  <c r="M139" i="12"/>
  <c r="L139" i="12"/>
  <c r="H139" i="12"/>
  <c r="E139" i="12"/>
  <c r="B139" i="12"/>
  <c r="D139" i="12" s="1"/>
  <c r="A139" i="12"/>
  <c r="C139" i="12" s="1"/>
  <c r="N138" i="12"/>
  <c r="M138" i="12"/>
  <c r="L138" i="12"/>
  <c r="H138" i="12"/>
  <c r="E138" i="12"/>
  <c r="F138" i="12" s="1"/>
  <c r="B138" i="12"/>
  <c r="D138" i="12" s="1"/>
  <c r="A138" i="12"/>
  <c r="C138" i="12" s="1"/>
  <c r="N137" i="12"/>
  <c r="M137" i="12"/>
  <c r="L137" i="12"/>
  <c r="H137" i="12"/>
  <c r="E137" i="12"/>
  <c r="B137" i="12"/>
  <c r="D137" i="12" s="1"/>
  <c r="A137" i="12"/>
  <c r="C137" i="12" s="1"/>
  <c r="N136" i="12"/>
  <c r="M136" i="12"/>
  <c r="L136" i="12"/>
  <c r="H136" i="12"/>
  <c r="E136" i="12"/>
  <c r="B136" i="12"/>
  <c r="D136" i="12" s="1"/>
  <c r="A136" i="12"/>
  <c r="C136" i="12" s="1"/>
  <c r="N135" i="12"/>
  <c r="M135" i="12"/>
  <c r="L135" i="12"/>
  <c r="H135" i="12"/>
  <c r="E135" i="12"/>
  <c r="F135" i="12" s="1"/>
  <c r="J135" i="12" s="1"/>
  <c r="B135" i="12"/>
  <c r="D135" i="12" s="1"/>
  <c r="A135" i="12"/>
  <c r="C135" i="12" s="1"/>
  <c r="N134" i="12"/>
  <c r="M134" i="12"/>
  <c r="L134" i="12"/>
  <c r="H134" i="12"/>
  <c r="F134" i="12"/>
  <c r="E134" i="12"/>
  <c r="I134" i="12" s="1"/>
  <c r="B134" i="12"/>
  <c r="D134" i="12" s="1"/>
  <c r="A134" i="12"/>
  <c r="C134" i="12" s="1"/>
  <c r="N133" i="12"/>
  <c r="M133" i="12"/>
  <c r="L133" i="12"/>
  <c r="H133" i="12"/>
  <c r="E133" i="12"/>
  <c r="C133" i="12"/>
  <c r="B133" i="12"/>
  <c r="D133" i="12" s="1"/>
  <c r="A133" i="12"/>
  <c r="N132" i="12"/>
  <c r="M132" i="12"/>
  <c r="L132" i="12"/>
  <c r="H132" i="12"/>
  <c r="F132" i="12"/>
  <c r="E132" i="12"/>
  <c r="B132" i="12"/>
  <c r="D132" i="12" s="1"/>
  <c r="A132" i="12"/>
  <c r="C132" i="12" s="1"/>
  <c r="N131" i="12"/>
  <c r="M131" i="12"/>
  <c r="L131" i="12"/>
  <c r="H131" i="12"/>
  <c r="E131" i="12"/>
  <c r="B131" i="12"/>
  <c r="D131" i="12" s="1"/>
  <c r="A131" i="12"/>
  <c r="C131" i="12" s="1"/>
  <c r="N130" i="12"/>
  <c r="M130" i="12"/>
  <c r="L130" i="12"/>
  <c r="H130" i="12"/>
  <c r="E130" i="12"/>
  <c r="C130" i="12"/>
  <c r="B130" i="12"/>
  <c r="D130" i="12" s="1"/>
  <c r="A130" i="12"/>
  <c r="N129" i="12"/>
  <c r="M129" i="12"/>
  <c r="L129" i="12"/>
  <c r="H129" i="12"/>
  <c r="E129" i="12"/>
  <c r="B129" i="12"/>
  <c r="D129" i="12" s="1"/>
  <c r="A129" i="12"/>
  <c r="C129" i="12" s="1"/>
  <c r="N128" i="12"/>
  <c r="M128" i="12"/>
  <c r="L128" i="12"/>
  <c r="H128" i="12"/>
  <c r="F128" i="12"/>
  <c r="J128" i="12" s="1"/>
  <c r="E128" i="12"/>
  <c r="B128" i="12"/>
  <c r="D128" i="12" s="1"/>
  <c r="A128" i="12"/>
  <c r="C128" i="12" s="1"/>
  <c r="N127" i="12"/>
  <c r="M127" i="12"/>
  <c r="L127" i="12"/>
  <c r="H127" i="12"/>
  <c r="E127" i="12"/>
  <c r="B127" i="12"/>
  <c r="D127" i="12" s="1"/>
  <c r="A127" i="12"/>
  <c r="C127" i="12" s="1"/>
  <c r="N126" i="12"/>
  <c r="M126" i="12"/>
  <c r="L126" i="12"/>
  <c r="H126" i="12"/>
  <c r="E126" i="12"/>
  <c r="B126" i="12"/>
  <c r="D126" i="12" s="1"/>
  <c r="A126" i="12"/>
  <c r="C126" i="12" s="1"/>
  <c r="N125" i="12"/>
  <c r="M125" i="12"/>
  <c r="L125" i="12"/>
  <c r="H125" i="12"/>
  <c r="E125" i="12"/>
  <c r="B125" i="12"/>
  <c r="D125" i="12" s="1"/>
  <c r="A125" i="12"/>
  <c r="C125" i="12" s="1"/>
  <c r="N124" i="12"/>
  <c r="M124" i="12"/>
  <c r="L124" i="12"/>
  <c r="H124" i="12"/>
  <c r="E124" i="12"/>
  <c r="B124" i="12"/>
  <c r="D124" i="12" s="1"/>
  <c r="A124" i="12"/>
  <c r="C124" i="12" s="1"/>
  <c r="N123" i="12"/>
  <c r="M123" i="12"/>
  <c r="L123" i="12"/>
  <c r="H123" i="12"/>
  <c r="E123" i="12"/>
  <c r="B123" i="12"/>
  <c r="D123" i="12" s="1"/>
  <c r="A123" i="12"/>
  <c r="C123" i="12" s="1"/>
  <c r="N122" i="12"/>
  <c r="M122" i="12"/>
  <c r="L122" i="12"/>
  <c r="H122" i="12"/>
  <c r="E122" i="12"/>
  <c r="B122" i="12"/>
  <c r="D122" i="12" s="1"/>
  <c r="A122" i="12"/>
  <c r="C122" i="12" s="1"/>
  <c r="N121" i="12"/>
  <c r="M121" i="12"/>
  <c r="L121" i="12"/>
  <c r="H121" i="12"/>
  <c r="F121" i="12"/>
  <c r="E121" i="12"/>
  <c r="C121" i="12"/>
  <c r="B121" i="12"/>
  <c r="D121" i="12" s="1"/>
  <c r="A121" i="12"/>
  <c r="N120" i="12"/>
  <c r="M120" i="12"/>
  <c r="L120" i="12"/>
  <c r="H120" i="12"/>
  <c r="E120" i="12"/>
  <c r="B120" i="12"/>
  <c r="D120" i="12" s="1"/>
  <c r="A120" i="12"/>
  <c r="C120" i="12" s="1"/>
  <c r="N119" i="12"/>
  <c r="M119" i="12"/>
  <c r="L119" i="12"/>
  <c r="H119" i="12"/>
  <c r="E119" i="12"/>
  <c r="C119" i="12"/>
  <c r="B119" i="12"/>
  <c r="D119" i="12" s="1"/>
  <c r="A119" i="12"/>
  <c r="N118" i="12"/>
  <c r="M118" i="12"/>
  <c r="L118" i="12"/>
  <c r="H118" i="12"/>
  <c r="E118" i="12"/>
  <c r="B118" i="12"/>
  <c r="D118" i="12" s="1"/>
  <c r="A118" i="12"/>
  <c r="C118" i="12" s="1"/>
  <c r="N117" i="12"/>
  <c r="M117" i="12"/>
  <c r="L117" i="12"/>
  <c r="H117" i="12"/>
  <c r="E117" i="12"/>
  <c r="B117" i="12"/>
  <c r="D117" i="12" s="1"/>
  <c r="A117" i="12"/>
  <c r="C117" i="12" s="1"/>
  <c r="N116" i="12"/>
  <c r="M116" i="12"/>
  <c r="L116" i="12"/>
  <c r="H116" i="12"/>
  <c r="E116" i="12"/>
  <c r="C116" i="12"/>
  <c r="B116" i="12"/>
  <c r="D116" i="12" s="1"/>
  <c r="A116" i="12"/>
  <c r="N115" i="12"/>
  <c r="M115" i="12"/>
  <c r="L115" i="12"/>
  <c r="H115" i="12"/>
  <c r="E115" i="12"/>
  <c r="F115" i="12" s="1"/>
  <c r="B115" i="12"/>
  <c r="A115" i="12"/>
  <c r="C115" i="12" s="1"/>
  <c r="N114" i="12"/>
  <c r="M114" i="12"/>
  <c r="L114" i="12"/>
  <c r="H114" i="12"/>
  <c r="E114" i="12"/>
  <c r="B114" i="12"/>
  <c r="D114" i="12" s="1"/>
  <c r="A114" i="12"/>
  <c r="C114" i="12" s="1"/>
  <c r="N113" i="12"/>
  <c r="M113" i="12"/>
  <c r="L113" i="12"/>
  <c r="H113" i="12"/>
  <c r="E113" i="12"/>
  <c r="B113" i="12"/>
  <c r="D113" i="12" s="1"/>
  <c r="A113" i="12"/>
  <c r="C113" i="12" s="1"/>
  <c r="N112" i="12"/>
  <c r="M112" i="12"/>
  <c r="L112" i="12"/>
  <c r="H112" i="12"/>
  <c r="E112" i="12"/>
  <c r="B112" i="12"/>
  <c r="A112" i="12"/>
  <c r="C112" i="12" s="1"/>
  <c r="N111" i="12"/>
  <c r="M111" i="12"/>
  <c r="L111" i="12"/>
  <c r="H111" i="12"/>
  <c r="E111" i="12"/>
  <c r="B111" i="12"/>
  <c r="D111" i="12" s="1"/>
  <c r="A111" i="12"/>
  <c r="C111" i="12" s="1"/>
  <c r="N110" i="12"/>
  <c r="M110" i="12"/>
  <c r="L110" i="12"/>
  <c r="H110" i="12"/>
  <c r="E110" i="12"/>
  <c r="B110" i="12"/>
  <c r="D110" i="12" s="1"/>
  <c r="A110" i="12"/>
  <c r="C110" i="12" s="1"/>
  <c r="N109" i="12"/>
  <c r="M109" i="12"/>
  <c r="L109" i="12"/>
  <c r="H109" i="12"/>
  <c r="E109" i="12"/>
  <c r="F109" i="12" s="1"/>
  <c r="J109" i="12" s="1"/>
  <c r="B109" i="12"/>
  <c r="A109" i="12"/>
  <c r="C109" i="12" s="1"/>
  <c r="N108" i="12"/>
  <c r="M108" i="12"/>
  <c r="L108" i="12"/>
  <c r="H108" i="12"/>
  <c r="F108" i="12"/>
  <c r="E108" i="12"/>
  <c r="B108" i="12"/>
  <c r="D108" i="12" s="1"/>
  <c r="A108" i="12"/>
  <c r="C108" i="12" s="1"/>
  <c r="N107" i="12"/>
  <c r="M107" i="12"/>
  <c r="L107" i="12"/>
  <c r="H107" i="12"/>
  <c r="E107" i="12"/>
  <c r="F107" i="12" s="1"/>
  <c r="B107" i="12"/>
  <c r="D107" i="12" s="1"/>
  <c r="A107" i="12"/>
  <c r="C107" i="12" s="1"/>
  <c r="N106" i="12"/>
  <c r="M106" i="12"/>
  <c r="L106" i="12"/>
  <c r="H106" i="12"/>
  <c r="E106" i="12"/>
  <c r="F106" i="12" s="1"/>
  <c r="B106" i="12"/>
  <c r="A106" i="12"/>
  <c r="C106" i="12" s="1"/>
  <c r="N105" i="12"/>
  <c r="M105" i="12"/>
  <c r="L105" i="12"/>
  <c r="H105" i="12"/>
  <c r="E105" i="12"/>
  <c r="B105" i="12"/>
  <c r="D105" i="12" s="1"/>
  <c r="A105" i="12"/>
  <c r="C105" i="12" s="1"/>
  <c r="M104" i="12"/>
  <c r="L104" i="12"/>
  <c r="H104" i="12"/>
  <c r="F104" i="12"/>
  <c r="J104" i="12" s="1"/>
  <c r="E104" i="12"/>
  <c r="B104" i="12"/>
  <c r="D104" i="12" s="1"/>
  <c r="A104" i="12"/>
  <c r="C104" i="12" s="1"/>
  <c r="M103" i="12"/>
  <c r="L103" i="12"/>
  <c r="H103" i="12"/>
  <c r="E103" i="12"/>
  <c r="B103" i="12"/>
  <c r="D103" i="12" s="1"/>
  <c r="A103" i="12"/>
  <c r="C103" i="12" s="1"/>
  <c r="M102" i="12"/>
  <c r="L102" i="12"/>
  <c r="H102" i="12"/>
  <c r="E102" i="12"/>
  <c r="B102" i="12"/>
  <c r="D102" i="12" s="1"/>
  <c r="A102" i="12"/>
  <c r="C102" i="12" s="1"/>
  <c r="M101" i="12"/>
  <c r="L101" i="12"/>
  <c r="H101" i="12"/>
  <c r="E101" i="12"/>
  <c r="F101" i="12" s="1"/>
  <c r="C101" i="12"/>
  <c r="B101" i="12"/>
  <c r="D101" i="12" s="1"/>
  <c r="A101" i="12"/>
  <c r="M100" i="12"/>
  <c r="L100" i="12"/>
  <c r="H100" i="12"/>
  <c r="E100" i="12"/>
  <c r="F100" i="12" s="1"/>
  <c r="B100" i="12"/>
  <c r="D100" i="12" s="1"/>
  <c r="A100" i="12"/>
  <c r="C100" i="12" s="1"/>
  <c r="M99" i="12"/>
  <c r="L99" i="12"/>
  <c r="H99" i="12"/>
  <c r="E99" i="12"/>
  <c r="B99" i="12"/>
  <c r="D99" i="12" s="1"/>
  <c r="A99" i="12"/>
  <c r="C99" i="12" s="1"/>
  <c r="M98" i="12"/>
  <c r="L98" i="12"/>
  <c r="H98" i="12"/>
  <c r="E98" i="12"/>
  <c r="D98" i="12"/>
  <c r="B98" i="12"/>
  <c r="A98" i="12"/>
  <c r="C98" i="12" s="1"/>
  <c r="M97" i="12"/>
  <c r="L97" i="12"/>
  <c r="H97" i="12"/>
  <c r="E97" i="12"/>
  <c r="F97" i="12" s="1"/>
  <c r="C97" i="12"/>
  <c r="B97" i="12"/>
  <c r="D97" i="12" s="1"/>
  <c r="A97" i="12"/>
  <c r="M96" i="12"/>
  <c r="L96" i="12"/>
  <c r="H96" i="12"/>
  <c r="E96" i="12"/>
  <c r="F96" i="12" s="1"/>
  <c r="B96" i="12"/>
  <c r="D96" i="12" s="1"/>
  <c r="A96" i="12"/>
  <c r="C96" i="12" s="1"/>
  <c r="M95" i="12"/>
  <c r="L95" i="12"/>
  <c r="H95" i="12"/>
  <c r="E95" i="12"/>
  <c r="B95" i="12"/>
  <c r="D95" i="12" s="1"/>
  <c r="A95" i="12"/>
  <c r="C95" i="12" s="1"/>
  <c r="M94" i="12"/>
  <c r="L94" i="12"/>
  <c r="H94" i="12"/>
  <c r="E94" i="12"/>
  <c r="B94" i="12"/>
  <c r="D94" i="12" s="1"/>
  <c r="A94" i="12"/>
  <c r="C94" i="12" s="1"/>
  <c r="M93" i="12"/>
  <c r="L93" i="12"/>
  <c r="H93" i="12"/>
  <c r="E93" i="12"/>
  <c r="F93" i="12" s="1"/>
  <c r="J93" i="12" s="1"/>
  <c r="B93" i="12"/>
  <c r="D93" i="12" s="1"/>
  <c r="A93" i="12"/>
  <c r="C93" i="12" s="1"/>
  <c r="M92" i="12"/>
  <c r="L92" i="12"/>
  <c r="H92" i="12"/>
  <c r="E92" i="12"/>
  <c r="F92" i="12" s="1"/>
  <c r="B92" i="12"/>
  <c r="D92" i="12" s="1"/>
  <c r="A92" i="12"/>
  <c r="C92" i="12" s="1"/>
  <c r="M91" i="12"/>
  <c r="L91" i="12"/>
  <c r="H91" i="12"/>
  <c r="E91" i="12"/>
  <c r="B91" i="12"/>
  <c r="D91" i="12" s="1"/>
  <c r="A91" i="12"/>
  <c r="C91" i="12" s="1"/>
  <c r="M90" i="12"/>
  <c r="L90" i="12"/>
  <c r="H90" i="12"/>
  <c r="E90" i="12"/>
  <c r="C90" i="12"/>
  <c r="B90" i="12"/>
  <c r="D90" i="12" s="1"/>
  <c r="A90" i="12"/>
  <c r="M89" i="12"/>
  <c r="L89" i="12"/>
  <c r="H89" i="12"/>
  <c r="E89" i="12"/>
  <c r="B89" i="12"/>
  <c r="D89" i="12" s="1"/>
  <c r="A89" i="12"/>
  <c r="C89" i="12" s="1"/>
  <c r="M88" i="12"/>
  <c r="L88" i="12"/>
  <c r="H88" i="12"/>
  <c r="E88" i="12"/>
  <c r="F88" i="12" s="1"/>
  <c r="J88" i="12" s="1"/>
  <c r="B88" i="12"/>
  <c r="D88" i="12" s="1"/>
  <c r="A88" i="12"/>
  <c r="C88" i="12" s="1"/>
  <c r="M87" i="12"/>
  <c r="L87" i="12"/>
  <c r="H87" i="12"/>
  <c r="E87" i="12"/>
  <c r="B87" i="12"/>
  <c r="D87" i="12" s="1"/>
  <c r="A87" i="12"/>
  <c r="C87" i="12" s="1"/>
  <c r="M86" i="12"/>
  <c r="L86" i="12"/>
  <c r="H86" i="12"/>
  <c r="E86" i="12"/>
  <c r="B86" i="12"/>
  <c r="D86" i="12" s="1"/>
  <c r="A86" i="12"/>
  <c r="C86" i="12" s="1"/>
  <c r="M85" i="12"/>
  <c r="L85" i="12"/>
  <c r="H85" i="12"/>
  <c r="E85" i="12"/>
  <c r="B85" i="12"/>
  <c r="D85" i="12" s="1"/>
  <c r="A85" i="12"/>
  <c r="C85" i="12" s="1"/>
  <c r="M84" i="12"/>
  <c r="L84" i="12"/>
  <c r="H84" i="12"/>
  <c r="E84" i="12"/>
  <c r="F84" i="12" s="1"/>
  <c r="C84" i="12"/>
  <c r="B84" i="12"/>
  <c r="D84" i="12" s="1"/>
  <c r="A84" i="12"/>
  <c r="M83" i="12"/>
  <c r="L83" i="12"/>
  <c r="H83" i="12"/>
  <c r="E83" i="12"/>
  <c r="F83" i="12" s="1"/>
  <c r="B83" i="12"/>
  <c r="D83" i="12" s="1"/>
  <c r="A83" i="12"/>
  <c r="C83" i="12" s="1"/>
  <c r="M82" i="12"/>
  <c r="L82" i="12"/>
  <c r="H82" i="12"/>
  <c r="E82" i="12"/>
  <c r="B82" i="12"/>
  <c r="D82" i="12" s="1"/>
  <c r="A82" i="12"/>
  <c r="C82" i="12" s="1"/>
  <c r="M81" i="12"/>
  <c r="L81" i="12"/>
  <c r="H81" i="12"/>
  <c r="E81" i="12"/>
  <c r="B81" i="12"/>
  <c r="D81" i="12" s="1"/>
  <c r="A81" i="12"/>
  <c r="C81" i="12" s="1"/>
  <c r="M80" i="12"/>
  <c r="L80" i="12"/>
  <c r="H80" i="12"/>
  <c r="E80" i="12"/>
  <c r="B80" i="12"/>
  <c r="D80" i="12" s="1"/>
  <c r="A80" i="12"/>
  <c r="C80" i="12" s="1"/>
  <c r="M79" i="12"/>
  <c r="L79" i="12"/>
  <c r="H79" i="12"/>
  <c r="E79" i="12"/>
  <c r="B79" i="12"/>
  <c r="D79" i="12" s="1"/>
  <c r="A79" i="12"/>
  <c r="C79" i="12" s="1"/>
  <c r="M78" i="12"/>
  <c r="L78" i="12"/>
  <c r="H78" i="12"/>
  <c r="E78" i="12"/>
  <c r="C78" i="12"/>
  <c r="B78" i="12"/>
  <c r="D78" i="12" s="1"/>
  <c r="A78" i="12"/>
  <c r="M77" i="12"/>
  <c r="L77" i="12"/>
  <c r="H77" i="12"/>
  <c r="E77" i="12"/>
  <c r="F77" i="12" s="1"/>
  <c r="B77" i="12"/>
  <c r="D77" i="12" s="1"/>
  <c r="A77" i="12"/>
  <c r="C77" i="12" s="1"/>
  <c r="M76" i="12"/>
  <c r="L76" i="12"/>
  <c r="H76" i="12"/>
  <c r="E76" i="12"/>
  <c r="F76" i="12" s="1"/>
  <c r="B76" i="12"/>
  <c r="D76" i="12" s="1"/>
  <c r="A76" i="12"/>
  <c r="C76" i="12" s="1"/>
  <c r="M75" i="12"/>
  <c r="L75" i="12"/>
  <c r="H75" i="12"/>
  <c r="E75" i="12"/>
  <c r="B75" i="12"/>
  <c r="D75" i="12" s="1"/>
  <c r="A75" i="12"/>
  <c r="C75" i="12" s="1"/>
  <c r="M74" i="12"/>
  <c r="L74" i="12"/>
  <c r="H74" i="12"/>
  <c r="E74" i="12"/>
  <c r="B74" i="12"/>
  <c r="D74" i="12" s="1"/>
  <c r="A74" i="12"/>
  <c r="C74" i="12" s="1"/>
  <c r="M73" i="12"/>
  <c r="L73" i="12"/>
  <c r="H73" i="12"/>
  <c r="E73" i="12"/>
  <c r="F73" i="12" s="1"/>
  <c r="J73" i="12" s="1"/>
  <c r="B73" i="12"/>
  <c r="D73" i="12" s="1"/>
  <c r="A73" i="12"/>
  <c r="C73" i="12" s="1"/>
  <c r="M72" i="12"/>
  <c r="L72" i="12"/>
  <c r="H72" i="12"/>
  <c r="E72" i="12"/>
  <c r="F72" i="12" s="1"/>
  <c r="B72" i="12"/>
  <c r="D72" i="12" s="1"/>
  <c r="A72" i="12"/>
  <c r="C72" i="12" s="1"/>
  <c r="M71" i="12"/>
  <c r="L71" i="12"/>
  <c r="H71" i="12"/>
  <c r="E71" i="12"/>
  <c r="B71" i="12"/>
  <c r="D71" i="12" s="1"/>
  <c r="A71" i="12"/>
  <c r="C71" i="12" s="1"/>
  <c r="M70" i="12"/>
  <c r="L70" i="12"/>
  <c r="H70" i="12"/>
  <c r="E70" i="12"/>
  <c r="B70" i="12"/>
  <c r="D70" i="12" s="1"/>
  <c r="A70" i="12"/>
  <c r="C70" i="12" s="1"/>
  <c r="M69" i="12"/>
  <c r="L69" i="12"/>
  <c r="H69" i="12"/>
  <c r="E69" i="12"/>
  <c r="F69" i="12" s="1"/>
  <c r="J69" i="12" s="1"/>
  <c r="B69" i="12"/>
  <c r="D69" i="12" s="1"/>
  <c r="A69" i="12"/>
  <c r="C69" i="12" s="1"/>
  <c r="M68" i="12"/>
  <c r="L68" i="12"/>
  <c r="H68" i="12"/>
  <c r="E68" i="12"/>
  <c r="F68" i="12" s="1"/>
  <c r="J68" i="12" s="1"/>
  <c r="B68" i="12"/>
  <c r="D68" i="12" s="1"/>
  <c r="A68" i="12"/>
  <c r="C68" i="12" s="1"/>
  <c r="M67" i="12"/>
  <c r="L67" i="12"/>
  <c r="H67" i="12"/>
  <c r="E67" i="12"/>
  <c r="D67" i="12"/>
  <c r="B67" i="12"/>
  <c r="A67" i="12"/>
  <c r="C67" i="12" s="1"/>
  <c r="M66" i="12"/>
  <c r="L66" i="12"/>
  <c r="H66" i="12"/>
  <c r="E66" i="12"/>
  <c r="B66" i="12"/>
  <c r="D66" i="12" s="1"/>
  <c r="A66" i="12"/>
  <c r="C66" i="12" s="1"/>
  <c r="M65" i="12"/>
  <c r="L65" i="12"/>
  <c r="H65" i="12"/>
  <c r="F65" i="12"/>
  <c r="J65" i="12" s="1"/>
  <c r="E65" i="12"/>
  <c r="B65" i="12"/>
  <c r="D65" i="12" s="1"/>
  <c r="A65" i="12"/>
  <c r="C65" i="12" s="1"/>
  <c r="M64" i="12"/>
  <c r="L64" i="12"/>
  <c r="H64" i="12"/>
  <c r="E64" i="12"/>
  <c r="B64" i="12"/>
  <c r="D64" i="12" s="1"/>
  <c r="A64" i="12"/>
  <c r="C64" i="12" s="1"/>
  <c r="M63" i="12"/>
  <c r="L63" i="12"/>
  <c r="H63" i="12"/>
  <c r="E63" i="12"/>
  <c r="B63" i="12"/>
  <c r="D63" i="12" s="1"/>
  <c r="A63" i="12"/>
  <c r="C63" i="12" s="1"/>
  <c r="M62" i="12"/>
  <c r="L62" i="12"/>
  <c r="H62" i="12"/>
  <c r="E62" i="12"/>
  <c r="B62" i="12"/>
  <c r="D62" i="12" s="1"/>
  <c r="A62" i="12"/>
  <c r="C62" i="12" s="1"/>
  <c r="M61" i="12"/>
  <c r="L61" i="12"/>
  <c r="H61" i="12"/>
  <c r="E61" i="12"/>
  <c r="F61" i="12" s="1"/>
  <c r="B61" i="12"/>
  <c r="D61" i="12" s="1"/>
  <c r="A61" i="12"/>
  <c r="C61" i="12" s="1"/>
  <c r="M60" i="12"/>
  <c r="L60" i="12"/>
  <c r="H60" i="12"/>
  <c r="E60" i="12"/>
  <c r="B60" i="12"/>
  <c r="D60" i="12" s="1"/>
  <c r="A60" i="12"/>
  <c r="C60" i="12" s="1"/>
  <c r="M59" i="12"/>
  <c r="L59" i="12"/>
  <c r="H59" i="12"/>
  <c r="E59" i="12"/>
  <c r="B59" i="12"/>
  <c r="D59" i="12" s="1"/>
  <c r="A59" i="12"/>
  <c r="C59" i="12" s="1"/>
  <c r="M58" i="12"/>
  <c r="L58" i="12"/>
  <c r="H58" i="12"/>
  <c r="E58" i="12"/>
  <c r="B58" i="12"/>
  <c r="D58" i="12" s="1"/>
  <c r="A58" i="12"/>
  <c r="C58" i="12" s="1"/>
  <c r="M57" i="12"/>
  <c r="L57" i="12"/>
  <c r="H57" i="12"/>
  <c r="E57" i="12"/>
  <c r="B57" i="12"/>
  <c r="D57" i="12" s="1"/>
  <c r="A57" i="12"/>
  <c r="C57" i="12" s="1"/>
  <c r="M56" i="12"/>
  <c r="L56" i="12"/>
  <c r="H56" i="12"/>
  <c r="E56" i="12"/>
  <c r="C56" i="12"/>
  <c r="B56" i="12"/>
  <c r="D56" i="12" s="1"/>
  <c r="A56" i="12"/>
  <c r="M55" i="12"/>
  <c r="L55" i="12"/>
  <c r="H55" i="12"/>
  <c r="E55" i="12"/>
  <c r="B55" i="12"/>
  <c r="D55" i="12" s="1"/>
  <c r="A55" i="12"/>
  <c r="C55" i="12" s="1"/>
  <c r="M54" i="12"/>
  <c r="L54" i="12"/>
  <c r="H54" i="12"/>
  <c r="E54" i="12"/>
  <c r="B54" i="12"/>
  <c r="D54" i="12" s="1"/>
  <c r="A54" i="12"/>
  <c r="C54" i="12" s="1"/>
  <c r="M53" i="12"/>
  <c r="L53" i="12"/>
  <c r="H53" i="12"/>
  <c r="E53" i="12"/>
  <c r="F53" i="12" s="1"/>
  <c r="B53" i="12"/>
  <c r="D53" i="12" s="1"/>
  <c r="A53" i="12"/>
  <c r="C53" i="12" s="1"/>
  <c r="M52" i="12"/>
  <c r="L52" i="12"/>
  <c r="H52" i="12"/>
  <c r="E52" i="12"/>
  <c r="B52" i="12"/>
  <c r="D52" i="12" s="1"/>
  <c r="A52" i="12"/>
  <c r="C52" i="12" s="1"/>
  <c r="M51" i="12"/>
  <c r="L51" i="12"/>
  <c r="H51" i="12"/>
  <c r="E51" i="12"/>
  <c r="B51" i="12"/>
  <c r="D51" i="12" s="1"/>
  <c r="A51" i="12"/>
  <c r="C51" i="12" s="1"/>
  <c r="M50" i="12"/>
  <c r="L50" i="12"/>
  <c r="H50" i="12"/>
  <c r="F50" i="12"/>
  <c r="J50" i="12" s="1"/>
  <c r="E50" i="12"/>
  <c r="B50" i="12"/>
  <c r="D50" i="12" s="1"/>
  <c r="A50" i="12"/>
  <c r="C50" i="12" s="1"/>
  <c r="M49" i="12"/>
  <c r="L49" i="12"/>
  <c r="H49" i="12"/>
  <c r="E49" i="12"/>
  <c r="B49" i="12"/>
  <c r="D49" i="12" s="1"/>
  <c r="A49" i="12"/>
  <c r="C49" i="12" s="1"/>
  <c r="M48" i="12"/>
  <c r="L48" i="12"/>
  <c r="H48" i="12"/>
  <c r="E48" i="12"/>
  <c r="C48" i="12"/>
  <c r="B48" i="12"/>
  <c r="D48" i="12" s="1"/>
  <c r="A48" i="12"/>
  <c r="M47" i="12"/>
  <c r="L47" i="12"/>
  <c r="H47" i="12"/>
  <c r="E47" i="12"/>
  <c r="B47" i="12"/>
  <c r="D47" i="12" s="1"/>
  <c r="A47" i="12"/>
  <c r="C47" i="12" s="1"/>
  <c r="M46" i="12"/>
  <c r="L46" i="12"/>
  <c r="H46" i="12"/>
  <c r="E46" i="12"/>
  <c r="B46" i="12"/>
  <c r="D46" i="12" s="1"/>
  <c r="A46" i="12"/>
  <c r="C46" i="12" s="1"/>
  <c r="M45" i="12"/>
  <c r="L45" i="12"/>
  <c r="H45" i="12"/>
  <c r="E45" i="12"/>
  <c r="F45" i="12" s="1"/>
  <c r="B45" i="12"/>
  <c r="D45" i="12" s="1"/>
  <c r="A45" i="12"/>
  <c r="C45" i="12" s="1"/>
  <c r="M44" i="12"/>
  <c r="L44" i="12"/>
  <c r="H44" i="12"/>
  <c r="F44" i="12"/>
  <c r="E44" i="12"/>
  <c r="B44" i="12"/>
  <c r="D44" i="12" s="1"/>
  <c r="A44" i="12"/>
  <c r="C44" i="12" s="1"/>
  <c r="M43" i="12"/>
  <c r="L43" i="12"/>
  <c r="H43" i="12"/>
  <c r="E43" i="12"/>
  <c r="F43" i="12" s="1"/>
  <c r="B43" i="12"/>
  <c r="D43" i="12" s="1"/>
  <c r="A43" i="12"/>
  <c r="C43" i="12" s="1"/>
  <c r="M42" i="12"/>
  <c r="L42" i="12"/>
  <c r="H42" i="12"/>
  <c r="F42" i="12"/>
  <c r="E42" i="12"/>
  <c r="B42" i="12"/>
  <c r="D42" i="12" s="1"/>
  <c r="A42" i="12"/>
  <c r="C42" i="12" s="1"/>
  <c r="M41" i="12"/>
  <c r="L41" i="12"/>
  <c r="H41" i="12"/>
  <c r="E41" i="12"/>
  <c r="B41" i="12"/>
  <c r="D41" i="12" s="1"/>
  <c r="A41" i="12"/>
  <c r="C41" i="12" s="1"/>
  <c r="M40" i="12"/>
  <c r="L40" i="12"/>
  <c r="H40" i="12"/>
  <c r="E40" i="12"/>
  <c r="F40" i="12" s="1"/>
  <c r="B40" i="12"/>
  <c r="D40" i="12" s="1"/>
  <c r="A40" i="12"/>
  <c r="C40" i="12" s="1"/>
  <c r="M39" i="12"/>
  <c r="L39" i="12"/>
  <c r="H39" i="12"/>
  <c r="E39" i="12"/>
  <c r="F39" i="12" s="1"/>
  <c r="J39" i="12" s="1"/>
  <c r="B39" i="12"/>
  <c r="D39" i="12" s="1"/>
  <c r="A39" i="12"/>
  <c r="C39" i="12" s="1"/>
  <c r="M38" i="12"/>
  <c r="L38" i="12"/>
  <c r="H38" i="12"/>
  <c r="E38" i="12"/>
  <c r="F38" i="12" s="1"/>
  <c r="B38" i="12"/>
  <c r="D38" i="12" s="1"/>
  <c r="A38" i="12"/>
  <c r="C38" i="12" s="1"/>
  <c r="M37" i="12"/>
  <c r="L37" i="12"/>
  <c r="H37" i="12"/>
  <c r="E37" i="12"/>
  <c r="F37" i="12" s="1"/>
  <c r="C37" i="12"/>
  <c r="B37" i="12"/>
  <c r="D37" i="12" s="1"/>
  <c r="A37" i="12"/>
  <c r="M36" i="12"/>
  <c r="L36" i="12"/>
  <c r="H36" i="12"/>
  <c r="E36" i="12"/>
  <c r="F36" i="12" s="1"/>
  <c r="J36" i="12" s="1"/>
  <c r="B36" i="12"/>
  <c r="D36" i="12" s="1"/>
  <c r="A36" i="12"/>
  <c r="C36" i="12" s="1"/>
  <c r="M35" i="12"/>
  <c r="L35" i="12"/>
  <c r="H35" i="12"/>
  <c r="E35" i="12"/>
  <c r="B35" i="12"/>
  <c r="D35" i="12" s="1"/>
  <c r="A35" i="12"/>
  <c r="C35" i="12" s="1"/>
  <c r="M34" i="12"/>
  <c r="L34" i="12"/>
  <c r="H34" i="12"/>
  <c r="E34" i="12"/>
  <c r="F34" i="12" s="1"/>
  <c r="B34" i="12"/>
  <c r="D34" i="12" s="1"/>
  <c r="A34" i="12"/>
  <c r="C34" i="12" s="1"/>
  <c r="M33" i="12"/>
  <c r="L33" i="12"/>
  <c r="H33" i="12"/>
  <c r="E33" i="12"/>
  <c r="F33" i="12" s="1"/>
  <c r="B33" i="12"/>
  <c r="D33" i="12" s="1"/>
  <c r="A33" i="12"/>
  <c r="C33" i="12" s="1"/>
  <c r="M32" i="12"/>
  <c r="L32" i="12"/>
  <c r="H32" i="12"/>
  <c r="E32" i="12"/>
  <c r="B32" i="12"/>
  <c r="D32" i="12" s="1"/>
  <c r="A32" i="12"/>
  <c r="C32" i="12" s="1"/>
  <c r="M31" i="12"/>
  <c r="L31" i="12"/>
  <c r="H31" i="12"/>
  <c r="E31" i="12"/>
  <c r="B31" i="12"/>
  <c r="D31" i="12" s="1"/>
  <c r="A31" i="12"/>
  <c r="C31" i="12" s="1"/>
  <c r="M30" i="12"/>
  <c r="L30" i="12"/>
  <c r="H30" i="12"/>
  <c r="E30" i="12"/>
  <c r="B30" i="12"/>
  <c r="D30" i="12" s="1"/>
  <c r="A30" i="12"/>
  <c r="C30" i="12" s="1"/>
  <c r="M29" i="12"/>
  <c r="L29" i="12"/>
  <c r="H29" i="12"/>
  <c r="E29" i="12"/>
  <c r="B29" i="12"/>
  <c r="D29" i="12" s="1"/>
  <c r="A29" i="12"/>
  <c r="C29" i="12" s="1"/>
  <c r="M28" i="12"/>
  <c r="L28" i="12"/>
  <c r="H28" i="12"/>
  <c r="E28" i="12"/>
  <c r="B28" i="12"/>
  <c r="D28" i="12" s="1"/>
  <c r="A28" i="12"/>
  <c r="C28" i="12" s="1"/>
  <c r="M27" i="12"/>
  <c r="L27" i="12"/>
  <c r="H27" i="12"/>
  <c r="E27" i="12"/>
  <c r="B27" i="12"/>
  <c r="D27" i="12" s="1"/>
  <c r="A27" i="12"/>
  <c r="C27" i="12" s="1"/>
  <c r="M26" i="12"/>
  <c r="L26" i="12"/>
  <c r="H26" i="12"/>
  <c r="E26" i="12"/>
  <c r="B26" i="12"/>
  <c r="D26" i="12" s="1"/>
  <c r="A26" i="12"/>
  <c r="C26" i="12" s="1"/>
  <c r="M25" i="12"/>
  <c r="L25" i="12"/>
  <c r="H25" i="12"/>
  <c r="E25" i="12"/>
  <c r="F25" i="12" s="1"/>
  <c r="B25" i="12"/>
  <c r="D25" i="12" s="1"/>
  <c r="A25" i="12"/>
  <c r="C25" i="12" s="1"/>
  <c r="M24" i="12"/>
  <c r="L24" i="12"/>
  <c r="H24" i="12"/>
  <c r="E24" i="12"/>
  <c r="B24" i="12"/>
  <c r="D24" i="12" s="1"/>
  <c r="A24" i="12"/>
  <c r="C24" i="12" s="1"/>
  <c r="M23" i="12"/>
  <c r="L23" i="12"/>
  <c r="H23" i="12"/>
  <c r="E23" i="12"/>
  <c r="C23" i="12"/>
  <c r="B23" i="12"/>
  <c r="D23" i="12" s="1"/>
  <c r="A23" i="12"/>
  <c r="M22" i="12"/>
  <c r="L22" i="12"/>
  <c r="H22" i="12"/>
  <c r="F22" i="12"/>
  <c r="J22" i="12" s="1"/>
  <c r="E22" i="12"/>
  <c r="B22" i="12"/>
  <c r="D22" i="12" s="1"/>
  <c r="A22" i="12"/>
  <c r="C22" i="12" s="1"/>
  <c r="M21" i="12"/>
  <c r="L21" i="12"/>
  <c r="H21" i="12"/>
  <c r="E21" i="12"/>
  <c r="F21" i="12" s="1"/>
  <c r="B21" i="12"/>
  <c r="D21" i="12" s="1"/>
  <c r="A21" i="12"/>
  <c r="C21" i="12" s="1"/>
  <c r="M20" i="12"/>
  <c r="L20" i="12"/>
  <c r="H20" i="12"/>
  <c r="E20" i="12"/>
  <c r="B20" i="12"/>
  <c r="D20" i="12" s="1"/>
  <c r="A20" i="12"/>
  <c r="C20" i="12" s="1"/>
  <c r="M19" i="12"/>
  <c r="L19" i="12"/>
  <c r="H19" i="12"/>
  <c r="E19" i="12"/>
  <c r="B19" i="12"/>
  <c r="D19" i="12" s="1"/>
  <c r="A19" i="12"/>
  <c r="C19" i="12" s="1"/>
  <c r="M18" i="12"/>
  <c r="L18" i="12"/>
  <c r="H18" i="12"/>
  <c r="E18" i="12"/>
  <c r="F18" i="12" s="1"/>
  <c r="B18" i="12"/>
  <c r="D18" i="12" s="1"/>
  <c r="A18" i="12"/>
  <c r="C18" i="12" s="1"/>
  <c r="M17" i="12"/>
  <c r="L17" i="12"/>
  <c r="H17" i="12"/>
  <c r="E17" i="12"/>
  <c r="B17" i="12"/>
  <c r="D17" i="12" s="1"/>
  <c r="A17" i="12"/>
  <c r="C17" i="12" s="1"/>
  <c r="M16" i="12"/>
  <c r="L16" i="12"/>
  <c r="H16" i="12"/>
  <c r="E16" i="12"/>
  <c r="B16" i="12"/>
  <c r="D16" i="12" s="1"/>
  <c r="A16" i="12"/>
  <c r="C16" i="12" s="1"/>
  <c r="M15" i="12"/>
  <c r="L15" i="12"/>
  <c r="H15" i="12"/>
  <c r="E15" i="12"/>
  <c r="B15" i="12"/>
  <c r="D15" i="12" s="1"/>
  <c r="A15" i="12"/>
  <c r="C15" i="12" s="1"/>
  <c r="M14" i="12"/>
  <c r="L14" i="12"/>
  <c r="H14" i="12"/>
  <c r="E14" i="12"/>
  <c r="B14" i="12"/>
  <c r="D14" i="12" s="1"/>
  <c r="A14" i="12"/>
  <c r="C14" i="12" s="1"/>
  <c r="M13" i="12"/>
  <c r="L13" i="12"/>
  <c r="H13" i="12"/>
  <c r="E13" i="12"/>
  <c r="F13" i="12" s="1"/>
  <c r="B13" i="12"/>
  <c r="D13" i="12" s="1"/>
  <c r="A13" i="12"/>
  <c r="C13" i="12" s="1"/>
  <c r="M12" i="12"/>
  <c r="L12" i="12"/>
  <c r="H12" i="12"/>
  <c r="E12" i="12"/>
  <c r="B12" i="12"/>
  <c r="D12" i="12" s="1"/>
  <c r="A12" i="12"/>
  <c r="C12" i="12" s="1"/>
  <c r="M11" i="12"/>
  <c r="L11" i="12"/>
  <c r="H11" i="12"/>
  <c r="E11" i="12"/>
  <c r="C11" i="12"/>
  <c r="B11" i="12"/>
  <c r="D11" i="12" s="1"/>
  <c r="A11" i="12"/>
  <c r="M10" i="12"/>
  <c r="L10" i="12"/>
  <c r="H10" i="12"/>
  <c r="E10" i="12"/>
  <c r="B10" i="12"/>
  <c r="D10" i="12" s="1"/>
  <c r="A10" i="12"/>
  <c r="C10" i="12" s="1"/>
  <c r="M9" i="12"/>
  <c r="L9" i="12"/>
  <c r="H9" i="12"/>
  <c r="E9" i="12"/>
  <c r="F9" i="12" s="1"/>
  <c r="B9" i="12"/>
  <c r="D9" i="12" s="1"/>
  <c r="A9" i="12"/>
  <c r="C9" i="12" s="1"/>
  <c r="M8" i="12"/>
  <c r="L8" i="12"/>
  <c r="H8" i="12"/>
  <c r="E8" i="12"/>
  <c r="B8" i="12"/>
  <c r="D8" i="12" s="1"/>
  <c r="A8" i="12"/>
  <c r="C8" i="12" s="1"/>
  <c r="M7" i="12"/>
  <c r="L7" i="12"/>
  <c r="H7" i="12"/>
  <c r="E7" i="12"/>
  <c r="F7" i="12" s="1"/>
  <c r="J7" i="12" s="1"/>
  <c r="B7" i="12"/>
  <c r="D7" i="12" s="1"/>
  <c r="A7" i="12"/>
  <c r="C7" i="12" s="1"/>
  <c r="M6" i="12"/>
  <c r="L6" i="12"/>
  <c r="H6" i="12"/>
  <c r="E6" i="12"/>
  <c r="F6" i="12" s="1"/>
  <c r="J6" i="12" s="1"/>
  <c r="B6" i="12"/>
  <c r="D6" i="12" s="1"/>
  <c r="A6" i="12"/>
  <c r="C6" i="12" s="1"/>
  <c r="M5" i="12"/>
  <c r="L5" i="12"/>
  <c r="H5" i="12"/>
  <c r="E5" i="12"/>
  <c r="C5" i="12"/>
  <c r="B5" i="12"/>
  <c r="D5" i="12" s="1"/>
  <c r="A5" i="12"/>
  <c r="M4" i="12"/>
  <c r="L4" i="12"/>
  <c r="H4" i="12"/>
  <c r="E4" i="12"/>
  <c r="B4" i="12"/>
  <c r="D4" i="12" s="1"/>
  <c r="A4" i="12"/>
  <c r="C4" i="12" s="1"/>
  <c r="M3" i="12"/>
  <c r="L3" i="12"/>
  <c r="H3" i="12"/>
  <c r="E3" i="12"/>
  <c r="B3" i="12"/>
  <c r="D3" i="12" s="1"/>
  <c r="A3" i="12"/>
  <c r="C3" i="12" s="1"/>
  <c r="K39" i="10"/>
  <c r="N188" i="10"/>
  <c r="M188" i="10"/>
  <c r="L188" i="10"/>
  <c r="E188" i="10"/>
  <c r="F188" i="10" s="1"/>
  <c r="C188" i="10"/>
  <c r="B188" i="10"/>
  <c r="D188" i="10" s="1"/>
  <c r="A188" i="10"/>
  <c r="N187" i="10"/>
  <c r="M187" i="10"/>
  <c r="L187" i="10"/>
  <c r="E187" i="10"/>
  <c r="B187" i="10"/>
  <c r="D187" i="10" s="1"/>
  <c r="A187" i="10"/>
  <c r="C187" i="10" s="1"/>
  <c r="N186" i="10"/>
  <c r="M186" i="10"/>
  <c r="L186" i="10"/>
  <c r="E186" i="10"/>
  <c r="B186" i="10"/>
  <c r="D186" i="10" s="1"/>
  <c r="A186" i="10"/>
  <c r="C186" i="10" s="1"/>
  <c r="N185" i="10"/>
  <c r="M185" i="10"/>
  <c r="L185" i="10"/>
  <c r="E185" i="10"/>
  <c r="F185" i="10" s="1"/>
  <c r="J185" i="10" s="1"/>
  <c r="B185" i="10"/>
  <c r="D185" i="10" s="1"/>
  <c r="A185" i="10"/>
  <c r="C185" i="10" s="1"/>
  <c r="N184" i="10"/>
  <c r="M184" i="10"/>
  <c r="L184" i="10"/>
  <c r="F184" i="10"/>
  <c r="E184" i="10"/>
  <c r="B184" i="10"/>
  <c r="D184" i="10" s="1"/>
  <c r="A184" i="10"/>
  <c r="C184" i="10" s="1"/>
  <c r="N183" i="10"/>
  <c r="M183" i="10"/>
  <c r="L183" i="10"/>
  <c r="H183" i="10"/>
  <c r="E183" i="10"/>
  <c r="C183" i="10"/>
  <c r="B183" i="10"/>
  <c r="D183" i="10" s="1"/>
  <c r="A183" i="10"/>
  <c r="N182" i="10"/>
  <c r="M182" i="10"/>
  <c r="L182" i="10"/>
  <c r="H182" i="10"/>
  <c r="E182" i="10"/>
  <c r="C182" i="10"/>
  <c r="B182" i="10"/>
  <c r="D182" i="10" s="1"/>
  <c r="A182" i="10"/>
  <c r="N181" i="10"/>
  <c r="M181" i="10"/>
  <c r="L181" i="10"/>
  <c r="H181" i="10"/>
  <c r="E181" i="10"/>
  <c r="F181" i="10" s="1"/>
  <c r="J181" i="10" s="1"/>
  <c r="B181" i="10"/>
  <c r="D181" i="10" s="1"/>
  <c r="A181" i="10"/>
  <c r="C181" i="10" s="1"/>
  <c r="N180" i="10"/>
  <c r="M180" i="10"/>
  <c r="L180" i="10"/>
  <c r="H180" i="10"/>
  <c r="E180" i="10"/>
  <c r="B180" i="10"/>
  <c r="D180" i="10" s="1"/>
  <c r="A180" i="10"/>
  <c r="C180" i="10" s="1"/>
  <c r="N179" i="10"/>
  <c r="M179" i="10"/>
  <c r="L179" i="10"/>
  <c r="H179" i="10"/>
  <c r="E179" i="10"/>
  <c r="F179" i="10" s="1"/>
  <c r="B179" i="10"/>
  <c r="D179" i="10" s="1"/>
  <c r="A179" i="10"/>
  <c r="C179" i="10" s="1"/>
  <c r="N178" i="10"/>
  <c r="M178" i="10"/>
  <c r="L178" i="10"/>
  <c r="H178" i="10"/>
  <c r="E178" i="10"/>
  <c r="F178" i="10" s="1"/>
  <c r="B178" i="10"/>
  <c r="D178" i="10" s="1"/>
  <c r="A178" i="10"/>
  <c r="C178" i="10" s="1"/>
  <c r="N177" i="10"/>
  <c r="M177" i="10"/>
  <c r="L177" i="10"/>
  <c r="H177" i="10"/>
  <c r="E177" i="10"/>
  <c r="B177" i="10"/>
  <c r="D177" i="10" s="1"/>
  <c r="A177" i="10"/>
  <c r="C177" i="10" s="1"/>
  <c r="N176" i="10"/>
  <c r="M176" i="10"/>
  <c r="L176" i="10"/>
  <c r="H176" i="10"/>
  <c r="E176" i="10"/>
  <c r="B176" i="10"/>
  <c r="D176" i="10" s="1"/>
  <c r="A176" i="10"/>
  <c r="C176" i="10" s="1"/>
  <c r="N175" i="10"/>
  <c r="M175" i="10"/>
  <c r="L175" i="10"/>
  <c r="H175" i="10"/>
  <c r="E175" i="10"/>
  <c r="F175" i="10" s="1"/>
  <c r="B175" i="10"/>
  <c r="D175" i="10" s="1"/>
  <c r="A175" i="10"/>
  <c r="N174" i="10"/>
  <c r="M174" i="10"/>
  <c r="L174" i="10"/>
  <c r="H174" i="10"/>
  <c r="E174" i="10"/>
  <c r="B174" i="10"/>
  <c r="D174" i="10" s="1"/>
  <c r="A174" i="10"/>
  <c r="C174" i="10" s="1"/>
  <c r="N173" i="10"/>
  <c r="M173" i="10"/>
  <c r="L173" i="10"/>
  <c r="H173" i="10"/>
  <c r="E173" i="10"/>
  <c r="F173" i="10" s="1"/>
  <c r="J173" i="10" s="1"/>
  <c r="B173" i="10"/>
  <c r="D173" i="10" s="1"/>
  <c r="A173" i="10"/>
  <c r="C173" i="10" s="1"/>
  <c r="N172" i="10"/>
  <c r="M172" i="10"/>
  <c r="L172" i="10"/>
  <c r="H172" i="10"/>
  <c r="E172" i="10"/>
  <c r="B172" i="10"/>
  <c r="D172" i="10" s="1"/>
  <c r="A172" i="10"/>
  <c r="C172" i="10" s="1"/>
  <c r="N171" i="10"/>
  <c r="M171" i="10"/>
  <c r="L171" i="10"/>
  <c r="H171" i="10"/>
  <c r="E171" i="10"/>
  <c r="C171" i="10"/>
  <c r="B171" i="10"/>
  <c r="D171" i="10" s="1"/>
  <c r="A171" i="10"/>
  <c r="N170" i="10"/>
  <c r="M170" i="10"/>
  <c r="L170" i="10"/>
  <c r="H170" i="10"/>
  <c r="E170" i="10"/>
  <c r="F170" i="10" s="1"/>
  <c r="J170" i="10" s="1"/>
  <c r="B170" i="10"/>
  <c r="D170" i="10" s="1"/>
  <c r="A170" i="10"/>
  <c r="C170" i="10" s="1"/>
  <c r="N169" i="10"/>
  <c r="M169" i="10"/>
  <c r="L169" i="10"/>
  <c r="H169" i="10"/>
  <c r="E169" i="10"/>
  <c r="B169" i="10"/>
  <c r="D169" i="10" s="1"/>
  <c r="A169" i="10"/>
  <c r="C169" i="10" s="1"/>
  <c r="N168" i="10"/>
  <c r="M168" i="10"/>
  <c r="L168" i="10"/>
  <c r="H168" i="10"/>
  <c r="E168" i="10"/>
  <c r="B168" i="10"/>
  <c r="D168" i="10" s="1"/>
  <c r="A168" i="10"/>
  <c r="C168" i="10" s="1"/>
  <c r="N167" i="10"/>
  <c r="M167" i="10"/>
  <c r="L167" i="10"/>
  <c r="H167" i="10"/>
  <c r="E167" i="10"/>
  <c r="B167" i="10"/>
  <c r="D167" i="10" s="1"/>
  <c r="A167" i="10"/>
  <c r="C167" i="10" s="1"/>
  <c r="N166" i="10"/>
  <c r="M166" i="10"/>
  <c r="L166" i="10"/>
  <c r="H166" i="10"/>
  <c r="F166" i="10"/>
  <c r="E166" i="10"/>
  <c r="B166" i="10"/>
  <c r="D166" i="10" s="1"/>
  <c r="A166" i="10"/>
  <c r="C166" i="10" s="1"/>
  <c r="N165" i="10"/>
  <c r="M165" i="10"/>
  <c r="L165" i="10"/>
  <c r="H165" i="10"/>
  <c r="E165" i="10"/>
  <c r="C165" i="10"/>
  <c r="B165" i="10"/>
  <c r="D165" i="10" s="1"/>
  <c r="A165" i="10"/>
  <c r="N164" i="10"/>
  <c r="M164" i="10"/>
  <c r="L164" i="10"/>
  <c r="H164" i="10"/>
  <c r="E164" i="10"/>
  <c r="F164" i="10" s="1"/>
  <c r="B164" i="10"/>
  <c r="D164" i="10" s="1"/>
  <c r="A164" i="10"/>
  <c r="C164" i="10" s="1"/>
  <c r="N163" i="10"/>
  <c r="M163" i="10"/>
  <c r="L163" i="10"/>
  <c r="H163" i="10"/>
  <c r="E163" i="10"/>
  <c r="B163" i="10"/>
  <c r="D163" i="10" s="1"/>
  <c r="A163" i="10"/>
  <c r="C163" i="10" s="1"/>
  <c r="N162" i="10"/>
  <c r="M162" i="10"/>
  <c r="L162" i="10"/>
  <c r="H162" i="10"/>
  <c r="E162" i="10"/>
  <c r="B162" i="10"/>
  <c r="D162" i="10" s="1"/>
  <c r="A162" i="10"/>
  <c r="C162" i="10" s="1"/>
  <c r="N161" i="10"/>
  <c r="M161" i="10"/>
  <c r="L161" i="10"/>
  <c r="H161" i="10"/>
  <c r="E161" i="10"/>
  <c r="F161" i="10" s="1"/>
  <c r="B161" i="10"/>
  <c r="D161" i="10" s="1"/>
  <c r="A161" i="10"/>
  <c r="C161" i="10" s="1"/>
  <c r="N160" i="10"/>
  <c r="M160" i="10"/>
  <c r="L160" i="10"/>
  <c r="H160" i="10"/>
  <c r="E160" i="10"/>
  <c r="F160" i="10" s="1"/>
  <c r="B160" i="10"/>
  <c r="D160" i="10" s="1"/>
  <c r="A160" i="10"/>
  <c r="C160" i="10" s="1"/>
  <c r="N159" i="10"/>
  <c r="M159" i="10"/>
  <c r="L159" i="10"/>
  <c r="H159" i="10"/>
  <c r="E159" i="10"/>
  <c r="C159" i="10"/>
  <c r="B159" i="10"/>
  <c r="D159" i="10" s="1"/>
  <c r="A159" i="10"/>
  <c r="N158" i="10"/>
  <c r="M158" i="10"/>
  <c r="L158" i="10"/>
  <c r="H158" i="10"/>
  <c r="E158" i="10"/>
  <c r="F158" i="10" s="1"/>
  <c r="B158" i="10"/>
  <c r="D158" i="10" s="1"/>
  <c r="A158" i="10"/>
  <c r="C158" i="10" s="1"/>
  <c r="N157" i="10"/>
  <c r="M157" i="10"/>
  <c r="L157" i="10"/>
  <c r="H157" i="10"/>
  <c r="E157" i="10"/>
  <c r="F157" i="10" s="1"/>
  <c r="B157" i="10"/>
  <c r="D157" i="10" s="1"/>
  <c r="A157" i="10"/>
  <c r="C157" i="10" s="1"/>
  <c r="N156" i="10"/>
  <c r="M156" i="10"/>
  <c r="L156" i="10"/>
  <c r="H156" i="10"/>
  <c r="E156" i="10"/>
  <c r="B156" i="10"/>
  <c r="D156" i="10" s="1"/>
  <c r="A156" i="10"/>
  <c r="C156" i="10" s="1"/>
  <c r="N155" i="10"/>
  <c r="M155" i="10"/>
  <c r="L155" i="10"/>
  <c r="H155" i="10"/>
  <c r="E155" i="10"/>
  <c r="F155" i="10" s="1"/>
  <c r="B155" i="10"/>
  <c r="D155" i="10" s="1"/>
  <c r="A155" i="10"/>
  <c r="C155" i="10" s="1"/>
  <c r="N154" i="10"/>
  <c r="M154" i="10"/>
  <c r="L154" i="10"/>
  <c r="H154" i="10"/>
  <c r="E154" i="10"/>
  <c r="B154" i="10"/>
  <c r="D154" i="10" s="1"/>
  <c r="A154" i="10"/>
  <c r="C154" i="10" s="1"/>
  <c r="N153" i="10"/>
  <c r="M153" i="10"/>
  <c r="L153" i="10"/>
  <c r="H153" i="10"/>
  <c r="E153" i="10"/>
  <c r="B153" i="10"/>
  <c r="D153" i="10" s="1"/>
  <c r="A153" i="10"/>
  <c r="C153" i="10" s="1"/>
  <c r="N152" i="10"/>
  <c r="M152" i="10"/>
  <c r="L152" i="10"/>
  <c r="H152" i="10"/>
  <c r="E152" i="10"/>
  <c r="F152" i="10" s="1"/>
  <c r="B152" i="10"/>
  <c r="D152" i="10" s="1"/>
  <c r="A152" i="10"/>
  <c r="C152" i="10" s="1"/>
  <c r="N151" i="10"/>
  <c r="M151" i="10"/>
  <c r="L151" i="10"/>
  <c r="H151" i="10"/>
  <c r="E151" i="10"/>
  <c r="B151" i="10"/>
  <c r="D151" i="10" s="1"/>
  <c r="A151" i="10"/>
  <c r="C151" i="10" s="1"/>
  <c r="N150" i="10"/>
  <c r="M150" i="10"/>
  <c r="L150" i="10"/>
  <c r="H150" i="10"/>
  <c r="E150" i="10"/>
  <c r="B150" i="10"/>
  <c r="D150" i="10" s="1"/>
  <c r="A150" i="10"/>
  <c r="C150" i="10" s="1"/>
  <c r="N149" i="10"/>
  <c r="M149" i="10"/>
  <c r="L149" i="10"/>
  <c r="H149" i="10"/>
  <c r="E149" i="10"/>
  <c r="F149" i="10" s="1"/>
  <c r="J149" i="10" s="1"/>
  <c r="B149" i="10"/>
  <c r="D149" i="10" s="1"/>
  <c r="A149" i="10"/>
  <c r="C149" i="10" s="1"/>
  <c r="N148" i="10"/>
  <c r="M148" i="10"/>
  <c r="L148" i="10"/>
  <c r="H148" i="10"/>
  <c r="E148" i="10"/>
  <c r="F148" i="10" s="1"/>
  <c r="B148" i="10"/>
  <c r="D148" i="10" s="1"/>
  <c r="A148" i="10"/>
  <c r="N147" i="10"/>
  <c r="M147" i="10"/>
  <c r="L147" i="10"/>
  <c r="H147" i="10"/>
  <c r="E147" i="10"/>
  <c r="F147" i="10" s="1"/>
  <c r="B147" i="10"/>
  <c r="A147" i="10"/>
  <c r="C147" i="10" s="1"/>
  <c r="N146" i="10"/>
  <c r="M146" i="10"/>
  <c r="L146" i="10"/>
  <c r="H146" i="10"/>
  <c r="E146" i="10"/>
  <c r="F146" i="10" s="1"/>
  <c r="B146" i="10"/>
  <c r="D146" i="10" s="1"/>
  <c r="A146" i="10"/>
  <c r="C146" i="10" s="1"/>
  <c r="N145" i="10"/>
  <c r="M145" i="10"/>
  <c r="L145" i="10"/>
  <c r="H145" i="10"/>
  <c r="E145" i="10"/>
  <c r="B145" i="10"/>
  <c r="D145" i="10" s="1"/>
  <c r="A145" i="10"/>
  <c r="C145" i="10" s="1"/>
  <c r="N144" i="10"/>
  <c r="M144" i="10"/>
  <c r="L144" i="10"/>
  <c r="H144" i="10"/>
  <c r="E144" i="10"/>
  <c r="B144" i="10"/>
  <c r="D144" i="10" s="1"/>
  <c r="A144" i="10"/>
  <c r="C144" i="10" s="1"/>
  <c r="N143" i="10"/>
  <c r="M143" i="10"/>
  <c r="L143" i="10"/>
  <c r="H143" i="10"/>
  <c r="E143" i="10"/>
  <c r="F143" i="10" s="1"/>
  <c r="B143" i="10"/>
  <c r="D143" i="10" s="1"/>
  <c r="A143" i="10"/>
  <c r="C143" i="10" s="1"/>
  <c r="N142" i="10"/>
  <c r="M142" i="10"/>
  <c r="L142" i="10"/>
  <c r="H142" i="10"/>
  <c r="E142" i="10"/>
  <c r="F142" i="10" s="1"/>
  <c r="B142" i="10"/>
  <c r="D142" i="10" s="1"/>
  <c r="A142" i="10"/>
  <c r="C142" i="10" s="1"/>
  <c r="N141" i="10"/>
  <c r="M141" i="10"/>
  <c r="L141" i="10"/>
  <c r="H141" i="10"/>
  <c r="E141" i="10"/>
  <c r="C141" i="10"/>
  <c r="B141" i="10"/>
  <c r="D141" i="10" s="1"/>
  <c r="A141" i="10"/>
  <c r="N140" i="10"/>
  <c r="M140" i="10"/>
  <c r="L140" i="10"/>
  <c r="H140" i="10"/>
  <c r="E140" i="10"/>
  <c r="B140" i="10"/>
  <c r="D140" i="10" s="1"/>
  <c r="A140" i="10"/>
  <c r="C140" i="10" s="1"/>
  <c r="N139" i="10"/>
  <c r="M139" i="10"/>
  <c r="L139" i="10"/>
  <c r="H139" i="10"/>
  <c r="E139" i="10"/>
  <c r="F139" i="10" s="1"/>
  <c r="B139" i="10"/>
  <c r="D139" i="10" s="1"/>
  <c r="A139" i="10"/>
  <c r="C139" i="10" s="1"/>
  <c r="N138" i="10"/>
  <c r="M138" i="10"/>
  <c r="L138" i="10"/>
  <c r="H138" i="10"/>
  <c r="E138" i="10"/>
  <c r="B138" i="10"/>
  <c r="D138" i="10" s="1"/>
  <c r="A138" i="10"/>
  <c r="C138" i="10" s="1"/>
  <c r="N137" i="10"/>
  <c r="M137" i="10"/>
  <c r="L137" i="10"/>
  <c r="H137" i="10"/>
  <c r="F137" i="10"/>
  <c r="E137" i="10"/>
  <c r="B137" i="10"/>
  <c r="D137" i="10" s="1"/>
  <c r="A137" i="10"/>
  <c r="C137" i="10" s="1"/>
  <c r="N136" i="10"/>
  <c r="M136" i="10"/>
  <c r="L136" i="10"/>
  <c r="H136" i="10"/>
  <c r="E136" i="10"/>
  <c r="B136" i="10"/>
  <c r="D136" i="10" s="1"/>
  <c r="A136" i="10"/>
  <c r="C136" i="10" s="1"/>
  <c r="N135" i="10"/>
  <c r="M135" i="10"/>
  <c r="L135" i="10"/>
  <c r="H135" i="10"/>
  <c r="E135" i="10"/>
  <c r="B135" i="10"/>
  <c r="D135" i="10" s="1"/>
  <c r="A135" i="10"/>
  <c r="C135" i="10" s="1"/>
  <c r="N134" i="10"/>
  <c r="M134" i="10"/>
  <c r="L134" i="10"/>
  <c r="H134" i="10"/>
  <c r="F134" i="10"/>
  <c r="J134" i="10" s="1"/>
  <c r="E134" i="10"/>
  <c r="B134" i="10"/>
  <c r="D134" i="10" s="1"/>
  <c r="A134" i="10"/>
  <c r="C134" i="10" s="1"/>
  <c r="N133" i="10"/>
  <c r="M133" i="10"/>
  <c r="L133" i="10"/>
  <c r="H133" i="10"/>
  <c r="E133" i="10"/>
  <c r="F133" i="10" s="1"/>
  <c r="B133" i="10"/>
  <c r="D133" i="10" s="1"/>
  <c r="A133" i="10"/>
  <c r="C133" i="10" s="1"/>
  <c r="N132" i="10"/>
  <c r="M132" i="10"/>
  <c r="L132" i="10"/>
  <c r="H132" i="10"/>
  <c r="E132" i="10"/>
  <c r="F132" i="10" s="1"/>
  <c r="B132" i="10"/>
  <c r="A132" i="10"/>
  <c r="C132" i="10" s="1"/>
  <c r="N131" i="10"/>
  <c r="M131" i="10"/>
  <c r="L131" i="10"/>
  <c r="H131" i="10"/>
  <c r="E131" i="10"/>
  <c r="F131" i="10" s="1"/>
  <c r="B131" i="10"/>
  <c r="D131" i="10" s="1"/>
  <c r="A131" i="10"/>
  <c r="C131" i="10" s="1"/>
  <c r="N130" i="10"/>
  <c r="M130" i="10"/>
  <c r="L130" i="10"/>
  <c r="H130" i="10"/>
  <c r="E130" i="10"/>
  <c r="F130" i="10" s="1"/>
  <c r="J130" i="10" s="1"/>
  <c r="B130" i="10"/>
  <c r="D130" i="10" s="1"/>
  <c r="A130" i="10"/>
  <c r="N129" i="10"/>
  <c r="M129" i="10"/>
  <c r="L129" i="10"/>
  <c r="H129" i="10"/>
  <c r="E129" i="10"/>
  <c r="F129" i="10" s="1"/>
  <c r="B129" i="10"/>
  <c r="A129" i="10"/>
  <c r="C129" i="10" s="1"/>
  <c r="N128" i="10"/>
  <c r="M128" i="10"/>
  <c r="L128" i="10"/>
  <c r="H128" i="10"/>
  <c r="E128" i="10"/>
  <c r="F128" i="10" s="1"/>
  <c r="B128" i="10"/>
  <c r="D128" i="10" s="1"/>
  <c r="A128" i="10"/>
  <c r="C128" i="10" s="1"/>
  <c r="N127" i="10"/>
  <c r="M127" i="10"/>
  <c r="L127" i="10"/>
  <c r="H127" i="10"/>
  <c r="E127" i="10"/>
  <c r="B127" i="10"/>
  <c r="D127" i="10" s="1"/>
  <c r="A127" i="10"/>
  <c r="C127" i="10" s="1"/>
  <c r="N126" i="10"/>
  <c r="M126" i="10"/>
  <c r="L126" i="10"/>
  <c r="H126" i="10"/>
  <c r="E126" i="10"/>
  <c r="F126" i="10" s="1"/>
  <c r="B126" i="10"/>
  <c r="A126" i="10"/>
  <c r="C126" i="10" s="1"/>
  <c r="N125" i="10"/>
  <c r="M125" i="10"/>
  <c r="L125" i="10"/>
  <c r="H125" i="10"/>
  <c r="E125" i="10"/>
  <c r="F125" i="10" s="1"/>
  <c r="C125" i="10"/>
  <c r="B125" i="10"/>
  <c r="D125" i="10" s="1"/>
  <c r="A125" i="10"/>
  <c r="N124" i="10"/>
  <c r="M124" i="10"/>
  <c r="L124" i="10"/>
  <c r="H124" i="10"/>
  <c r="E124" i="10"/>
  <c r="F124" i="10" s="1"/>
  <c r="B124" i="10"/>
  <c r="D124" i="10" s="1"/>
  <c r="A124" i="10"/>
  <c r="C124" i="10" s="1"/>
  <c r="N123" i="10"/>
  <c r="M123" i="10"/>
  <c r="L123" i="10"/>
  <c r="H123" i="10"/>
  <c r="E123" i="10"/>
  <c r="F123" i="10" s="1"/>
  <c r="B123" i="10"/>
  <c r="D123" i="10" s="1"/>
  <c r="A123" i="10"/>
  <c r="C123" i="10" s="1"/>
  <c r="N122" i="10"/>
  <c r="M122" i="10"/>
  <c r="L122" i="10"/>
  <c r="H122" i="10"/>
  <c r="E122" i="10"/>
  <c r="F122" i="10" s="1"/>
  <c r="B122" i="10"/>
  <c r="D122" i="10" s="1"/>
  <c r="A122" i="10"/>
  <c r="C122" i="10" s="1"/>
  <c r="N121" i="10"/>
  <c r="M121" i="10"/>
  <c r="L121" i="10"/>
  <c r="H121" i="10"/>
  <c r="E121" i="10"/>
  <c r="B121" i="10"/>
  <c r="D121" i="10" s="1"/>
  <c r="A121" i="10"/>
  <c r="C121" i="10" s="1"/>
  <c r="N120" i="10"/>
  <c r="M120" i="10"/>
  <c r="L120" i="10"/>
  <c r="H120" i="10"/>
  <c r="F120" i="10"/>
  <c r="E120" i="10"/>
  <c r="B120" i="10"/>
  <c r="A120" i="10"/>
  <c r="C120" i="10" s="1"/>
  <c r="N119" i="10"/>
  <c r="M119" i="10"/>
  <c r="L119" i="10"/>
  <c r="H119" i="10"/>
  <c r="E119" i="10"/>
  <c r="F119" i="10" s="1"/>
  <c r="B119" i="10"/>
  <c r="D119" i="10" s="1"/>
  <c r="A119" i="10"/>
  <c r="C119" i="10" s="1"/>
  <c r="N118" i="10"/>
  <c r="M118" i="10"/>
  <c r="L118" i="10"/>
  <c r="H118" i="10"/>
  <c r="E118" i="10"/>
  <c r="B118" i="10"/>
  <c r="D118" i="10" s="1"/>
  <c r="A118" i="10"/>
  <c r="C118" i="10" s="1"/>
  <c r="N117" i="10"/>
  <c r="M117" i="10"/>
  <c r="L117" i="10"/>
  <c r="H117" i="10"/>
  <c r="E117" i="10"/>
  <c r="B117" i="10"/>
  <c r="D117" i="10" s="1"/>
  <c r="A117" i="10"/>
  <c r="C117" i="10" s="1"/>
  <c r="N116" i="10"/>
  <c r="M116" i="10"/>
  <c r="L116" i="10"/>
  <c r="H116" i="10"/>
  <c r="E116" i="10"/>
  <c r="F116" i="10" s="1"/>
  <c r="B116" i="10"/>
  <c r="D116" i="10" s="1"/>
  <c r="A116" i="10"/>
  <c r="C116" i="10" s="1"/>
  <c r="N115" i="10"/>
  <c r="M115" i="10"/>
  <c r="L115" i="10"/>
  <c r="H115" i="10"/>
  <c r="E115" i="10"/>
  <c r="B115" i="10"/>
  <c r="D115" i="10" s="1"/>
  <c r="A115" i="10"/>
  <c r="C115" i="10" s="1"/>
  <c r="N114" i="10"/>
  <c r="M114" i="10"/>
  <c r="L114" i="10"/>
  <c r="H114" i="10"/>
  <c r="E114" i="10"/>
  <c r="B114" i="10"/>
  <c r="D114" i="10" s="1"/>
  <c r="A114" i="10"/>
  <c r="C114" i="10" s="1"/>
  <c r="N113" i="10"/>
  <c r="M113" i="10"/>
  <c r="L113" i="10"/>
  <c r="H113" i="10"/>
  <c r="E113" i="10"/>
  <c r="F113" i="10" s="1"/>
  <c r="B113" i="10"/>
  <c r="D113" i="10" s="1"/>
  <c r="A113" i="10"/>
  <c r="C113" i="10" s="1"/>
  <c r="N112" i="10"/>
  <c r="M112" i="10"/>
  <c r="L112" i="10"/>
  <c r="H112" i="10"/>
  <c r="E112" i="10"/>
  <c r="B112" i="10"/>
  <c r="D112" i="10" s="1"/>
  <c r="A112" i="10"/>
  <c r="C112" i="10" s="1"/>
  <c r="N111" i="10"/>
  <c r="M111" i="10"/>
  <c r="L111" i="10"/>
  <c r="H111" i="10"/>
  <c r="E111" i="10"/>
  <c r="F111" i="10" s="1"/>
  <c r="B111" i="10"/>
  <c r="A111" i="10"/>
  <c r="C111" i="10" s="1"/>
  <c r="N110" i="10"/>
  <c r="M110" i="10"/>
  <c r="L110" i="10"/>
  <c r="H110" i="10"/>
  <c r="E110" i="10"/>
  <c r="B110" i="10"/>
  <c r="D110" i="10" s="1"/>
  <c r="A110" i="10"/>
  <c r="C110" i="10" s="1"/>
  <c r="N109" i="10"/>
  <c r="M109" i="10"/>
  <c r="L109" i="10"/>
  <c r="H109" i="10"/>
  <c r="F109" i="10"/>
  <c r="J109" i="10" s="1"/>
  <c r="E109" i="10"/>
  <c r="B109" i="10"/>
  <c r="D109" i="10" s="1"/>
  <c r="A109" i="10"/>
  <c r="C109" i="10" s="1"/>
  <c r="N108" i="10"/>
  <c r="M108" i="10"/>
  <c r="L108" i="10"/>
  <c r="H108" i="10"/>
  <c r="E108" i="10"/>
  <c r="F108" i="10" s="1"/>
  <c r="B108" i="10"/>
  <c r="D108" i="10" s="1"/>
  <c r="A108" i="10"/>
  <c r="C108" i="10" s="1"/>
  <c r="N107" i="10"/>
  <c r="M107" i="10"/>
  <c r="L107" i="10"/>
  <c r="H107" i="10"/>
  <c r="E107" i="10"/>
  <c r="B107" i="10"/>
  <c r="D107" i="10" s="1"/>
  <c r="A107" i="10"/>
  <c r="C107" i="10" s="1"/>
  <c r="N106" i="10"/>
  <c r="M106" i="10"/>
  <c r="L106" i="10"/>
  <c r="H106" i="10"/>
  <c r="F106" i="10"/>
  <c r="E106" i="10"/>
  <c r="B106" i="10"/>
  <c r="D106" i="10" s="1"/>
  <c r="A106" i="10"/>
  <c r="N105" i="10"/>
  <c r="M105" i="10"/>
  <c r="L105" i="10"/>
  <c r="H105" i="10"/>
  <c r="E105" i="10"/>
  <c r="F105" i="10" s="1"/>
  <c r="B105" i="10"/>
  <c r="D105" i="10" s="1"/>
  <c r="A105" i="10"/>
  <c r="C105" i="10" s="1"/>
  <c r="M104" i="10"/>
  <c r="L104" i="10"/>
  <c r="H104" i="10"/>
  <c r="E104" i="10"/>
  <c r="B104" i="10"/>
  <c r="D104" i="10" s="1"/>
  <c r="A104" i="10"/>
  <c r="C104" i="10" s="1"/>
  <c r="M103" i="10"/>
  <c r="L103" i="10"/>
  <c r="H103" i="10"/>
  <c r="E103" i="10"/>
  <c r="F103" i="10" s="1"/>
  <c r="B103" i="10"/>
  <c r="D103" i="10" s="1"/>
  <c r="A103" i="10"/>
  <c r="C103" i="10" s="1"/>
  <c r="M102" i="10"/>
  <c r="L102" i="10"/>
  <c r="H102" i="10"/>
  <c r="E102" i="10"/>
  <c r="F102" i="10" s="1"/>
  <c r="B102" i="10"/>
  <c r="D102" i="10" s="1"/>
  <c r="A102" i="10"/>
  <c r="C102" i="10" s="1"/>
  <c r="M101" i="10"/>
  <c r="L101" i="10"/>
  <c r="H101" i="10"/>
  <c r="E101" i="10"/>
  <c r="F101" i="10" s="1"/>
  <c r="B101" i="10"/>
  <c r="D101" i="10" s="1"/>
  <c r="A101" i="10"/>
  <c r="C101" i="10" s="1"/>
  <c r="M100" i="10"/>
  <c r="L100" i="10"/>
  <c r="H100" i="10"/>
  <c r="E100" i="10"/>
  <c r="F100" i="10" s="1"/>
  <c r="B100" i="10"/>
  <c r="D100" i="10" s="1"/>
  <c r="A100" i="10"/>
  <c r="C100" i="10" s="1"/>
  <c r="M99" i="10"/>
  <c r="L99" i="10"/>
  <c r="H99" i="10"/>
  <c r="E99" i="10"/>
  <c r="F99" i="10" s="1"/>
  <c r="B99" i="10"/>
  <c r="D99" i="10" s="1"/>
  <c r="A99" i="10"/>
  <c r="C99" i="10" s="1"/>
  <c r="M98" i="10"/>
  <c r="L98" i="10"/>
  <c r="H98" i="10"/>
  <c r="E98" i="10"/>
  <c r="F98" i="10" s="1"/>
  <c r="J98" i="10" s="1"/>
  <c r="D98" i="10"/>
  <c r="B98" i="10"/>
  <c r="A98" i="10"/>
  <c r="C98" i="10" s="1"/>
  <c r="M97" i="10"/>
  <c r="L97" i="10"/>
  <c r="H97" i="10"/>
  <c r="E97" i="10"/>
  <c r="F97" i="10" s="1"/>
  <c r="C97" i="10"/>
  <c r="B97" i="10"/>
  <c r="D97" i="10" s="1"/>
  <c r="A97" i="10"/>
  <c r="M96" i="10"/>
  <c r="L96" i="10"/>
  <c r="H96" i="10"/>
  <c r="E96" i="10"/>
  <c r="F96" i="10" s="1"/>
  <c r="B96" i="10"/>
  <c r="D96" i="10" s="1"/>
  <c r="A96" i="10"/>
  <c r="C96" i="10" s="1"/>
  <c r="M95" i="10"/>
  <c r="L95" i="10"/>
  <c r="H95" i="10"/>
  <c r="E95" i="10"/>
  <c r="F95" i="10" s="1"/>
  <c r="B95" i="10"/>
  <c r="D95" i="10" s="1"/>
  <c r="A95" i="10"/>
  <c r="C95" i="10" s="1"/>
  <c r="M94" i="10"/>
  <c r="L94" i="10"/>
  <c r="H94" i="10"/>
  <c r="E94" i="10"/>
  <c r="F94" i="10" s="1"/>
  <c r="D94" i="10"/>
  <c r="B94" i="10"/>
  <c r="A94" i="10"/>
  <c r="C94" i="10" s="1"/>
  <c r="M93" i="10"/>
  <c r="L93" i="10"/>
  <c r="H93" i="10"/>
  <c r="E93" i="10"/>
  <c r="F93" i="10" s="1"/>
  <c r="B93" i="10"/>
  <c r="D93" i="10" s="1"/>
  <c r="A93" i="10"/>
  <c r="C93" i="10" s="1"/>
  <c r="M92" i="10"/>
  <c r="L92" i="10"/>
  <c r="H92" i="10"/>
  <c r="E92" i="10"/>
  <c r="F92" i="10" s="1"/>
  <c r="B92" i="10"/>
  <c r="D92" i="10" s="1"/>
  <c r="A92" i="10"/>
  <c r="C92" i="10" s="1"/>
  <c r="M91" i="10"/>
  <c r="L91" i="10"/>
  <c r="H91" i="10"/>
  <c r="E91" i="10"/>
  <c r="F91" i="10" s="1"/>
  <c r="B91" i="10"/>
  <c r="D91" i="10" s="1"/>
  <c r="A91" i="10"/>
  <c r="C91" i="10" s="1"/>
  <c r="M90" i="10"/>
  <c r="L90" i="10"/>
  <c r="H90" i="10"/>
  <c r="E90" i="10"/>
  <c r="F90" i="10" s="1"/>
  <c r="B90" i="10"/>
  <c r="D90" i="10" s="1"/>
  <c r="A90" i="10"/>
  <c r="C90" i="10" s="1"/>
  <c r="M89" i="10"/>
  <c r="L89" i="10"/>
  <c r="H89" i="10"/>
  <c r="E89" i="10"/>
  <c r="F89" i="10" s="1"/>
  <c r="B89" i="10"/>
  <c r="D89" i="10" s="1"/>
  <c r="A89" i="10"/>
  <c r="C89" i="10" s="1"/>
  <c r="M88" i="10"/>
  <c r="L88" i="10"/>
  <c r="H88" i="10"/>
  <c r="E88" i="10"/>
  <c r="F88" i="10" s="1"/>
  <c r="B88" i="10"/>
  <c r="D88" i="10" s="1"/>
  <c r="A88" i="10"/>
  <c r="C88" i="10" s="1"/>
  <c r="M87" i="10"/>
  <c r="L87" i="10"/>
  <c r="H87" i="10"/>
  <c r="E87" i="10"/>
  <c r="F87" i="10" s="1"/>
  <c r="B87" i="10"/>
  <c r="D87" i="10" s="1"/>
  <c r="A87" i="10"/>
  <c r="C87" i="10" s="1"/>
  <c r="M86" i="10"/>
  <c r="L86" i="10"/>
  <c r="H86" i="10"/>
  <c r="E86" i="10"/>
  <c r="F86" i="10" s="1"/>
  <c r="B86" i="10"/>
  <c r="D86" i="10" s="1"/>
  <c r="A86" i="10"/>
  <c r="C86" i="10" s="1"/>
  <c r="M85" i="10"/>
  <c r="L85" i="10"/>
  <c r="H85" i="10"/>
  <c r="E85" i="10"/>
  <c r="F85" i="10" s="1"/>
  <c r="B85" i="10"/>
  <c r="D85" i="10" s="1"/>
  <c r="A85" i="10"/>
  <c r="C85" i="10" s="1"/>
  <c r="M84" i="10"/>
  <c r="L84" i="10"/>
  <c r="H84" i="10"/>
  <c r="E84" i="10"/>
  <c r="F84" i="10" s="1"/>
  <c r="B84" i="10"/>
  <c r="D84" i="10" s="1"/>
  <c r="A84" i="10"/>
  <c r="C84" i="10" s="1"/>
  <c r="M83" i="10"/>
  <c r="L83" i="10"/>
  <c r="H83" i="10"/>
  <c r="E83" i="10"/>
  <c r="F83" i="10" s="1"/>
  <c r="B83" i="10"/>
  <c r="D83" i="10" s="1"/>
  <c r="A83" i="10"/>
  <c r="C83" i="10" s="1"/>
  <c r="M82" i="10"/>
  <c r="L82" i="10"/>
  <c r="H82" i="10"/>
  <c r="E82" i="10"/>
  <c r="F82" i="10" s="1"/>
  <c r="B82" i="10"/>
  <c r="D82" i="10" s="1"/>
  <c r="A82" i="10"/>
  <c r="C82" i="10" s="1"/>
  <c r="M81" i="10"/>
  <c r="L81" i="10"/>
  <c r="H81" i="10"/>
  <c r="E81" i="10"/>
  <c r="F81" i="10" s="1"/>
  <c r="B81" i="10"/>
  <c r="D81" i="10" s="1"/>
  <c r="A81" i="10"/>
  <c r="I81" i="10" s="1"/>
  <c r="M80" i="10"/>
  <c r="L80" i="10"/>
  <c r="H80" i="10"/>
  <c r="E80" i="10"/>
  <c r="D80" i="10"/>
  <c r="B80" i="10"/>
  <c r="A80" i="10"/>
  <c r="C80" i="10" s="1"/>
  <c r="M79" i="10"/>
  <c r="L79" i="10"/>
  <c r="H79" i="10"/>
  <c r="E79" i="10"/>
  <c r="F79" i="10" s="1"/>
  <c r="B79" i="10"/>
  <c r="D79" i="10" s="1"/>
  <c r="A79" i="10"/>
  <c r="C79" i="10" s="1"/>
  <c r="M78" i="10"/>
  <c r="L78" i="10"/>
  <c r="H78" i="10"/>
  <c r="E78" i="10"/>
  <c r="F78" i="10" s="1"/>
  <c r="B78" i="10"/>
  <c r="D78" i="10" s="1"/>
  <c r="A78" i="10"/>
  <c r="C78" i="10" s="1"/>
  <c r="M77" i="10"/>
  <c r="L77" i="10"/>
  <c r="H77" i="10"/>
  <c r="E77" i="10"/>
  <c r="F77" i="10" s="1"/>
  <c r="B77" i="10"/>
  <c r="D77" i="10" s="1"/>
  <c r="A77" i="10"/>
  <c r="C77" i="10" s="1"/>
  <c r="M76" i="10"/>
  <c r="L76" i="10"/>
  <c r="H76" i="10"/>
  <c r="E76" i="10"/>
  <c r="F76" i="10" s="1"/>
  <c r="B76" i="10"/>
  <c r="D76" i="10" s="1"/>
  <c r="A76" i="10"/>
  <c r="C76" i="10" s="1"/>
  <c r="M75" i="10"/>
  <c r="L75" i="10"/>
  <c r="H75" i="10"/>
  <c r="E75" i="10"/>
  <c r="F75" i="10" s="1"/>
  <c r="D75" i="10"/>
  <c r="B75" i="10"/>
  <c r="A75" i="10"/>
  <c r="C75" i="10" s="1"/>
  <c r="M74" i="10"/>
  <c r="L74" i="10"/>
  <c r="H74" i="10"/>
  <c r="E74" i="10"/>
  <c r="F74" i="10" s="1"/>
  <c r="B74" i="10"/>
  <c r="D74" i="10" s="1"/>
  <c r="A74" i="10"/>
  <c r="C74" i="10" s="1"/>
  <c r="M73" i="10"/>
  <c r="L73" i="10"/>
  <c r="H73" i="10"/>
  <c r="E73" i="10"/>
  <c r="F73" i="10" s="1"/>
  <c r="B73" i="10"/>
  <c r="D73" i="10" s="1"/>
  <c r="A73" i="10"/>
  <c r="C73" i="10" s="1"/>
  <c r="M72" i="10"/>
  <c r="L72" i="10"/>
  <c r="H72" i="10"/>
  <c r="E72" i="10"/>
  <c r="B72" i="10"/>
  <c r="D72" i="10" s="1"/>
  <c r="A72" i="10"/>
  <c r="C72" i="10" s="1"/>
  <c r="M71" i="10"/>
  <c r="L71" i="10"/>
  <c r="H71" i="10"/>
  <c r="E71" i="10"/>
  <c r="F71" i="10" s="1"/>
  <c r="B71" i="10"/>
  <c r="D71" i="10" s="1"/>
  <c r="A71" i="10"/>
  <c r="C71" i="10" s="1"/>
  <c r="M70" i="10"/>
  <c r="L70" i="10"/>
  <c r="J70" i="10"/>
  <c r="H70" i="10"/>
  <c r="E70" i="10"/>
  <c r="F70" i="10" s="1"/>
  <c r="B70" i="10"/>
  <c r="D70" i="10" s="1"/>
  <c r="A70" i="10"/>
  <c r="C70" i="10" s="1"/>
  <c r="M69" i="10"/>
  <c r="L69" i="10"/>
  <c r="H69" i="10"/>
  <c r="E69" i="10"/>
  <c r="F69" i="10" s="1"/>
  <c r="C69" i="10"/>
  <c r="B69" i="10"/>
  <c r="D69" i="10" s="1"/>
  <c r="A69" i="10"/>
  <c r="M68" i="10"/>
  <c r="L68" i="10"/>
  <c r="H68" i="10"/>
  <c r="E68" i="10"/>
  <c r="F68" i="10" s="1"/>
  <c r="B68" i="10"/>
  <c r="D68" i="10" s="1"/>
  <c r="A68" i="10"/>
  <c r="C68" i="10" s="1"/>
  <c r="M67" i="10"/>
  <c r="L67" i="10"/>
  <c r="H67" i="10"/>
  <c r="E67" i="10"/>
  <c r="F67" i="10" s="1"/>
  <c r="J67" i="10" s="1"/>
  <c r="B67" i="10"/>
  <c r="D67" i="10" s="1"/>
  <c r="A67" i="10"/>
  <c r="C67" i="10" s="1"/>
  <c r="M66" i="10"/>
  <c r="L66" i="10"/>
  <c r="H66" i="10"/>
  <c r="E66" i="10"/>
  <c r="F66" i="10" s="1"/>
  <c r="B66" i="10"/>
  <c r="D66" i="10" s="1"/>
  <c r="A66" i="10"/>
  <c r="C66" i="10" s="1"/>
  <c r="M65" i="10"/>
  <c r="L65" i="10"/>
  <c r="H65" i="10"/>
  <c r="E65" i="10"/>
  <c r="F65" i="10" s="1"/>
  <c r="B65" i="10"/>
  <c r="D65" i="10" s="1"/>
  <c r="A65" i="10"/>
  <c r="C65" i="10" s="1"/>
  <c r="M64" i="10"/>
  <c r="L64" i="10"/>
  <c r="H64" i="10"/>
  <c r="E64" i="10"/>
  <c r="B64" i="10"/>
  <c r="D64" i="10" s="1"/>
  <c r="A64" i="10"/>
  <c r="C64" i="10" s="1"/>
  <c r="M63" i="10"/>
  <c r="L63" i="10"/>
  <c r="H63" i="10"/>
  <c r="E63" i="10"/>
  <c r="F63" i="10" s="1"/>
  <c r="J63" i="10" s="1"/>
  <c r="B63" i="10"/>
  <c r="D63" i="10" s="1"/>
  <c r="A63" i="10"/>
  <c r="C63" i="10" s="1"/>
  <c r="M62" i="10"/>
  <c r="L62" i="10"/>
  <c r="H62" i="10"/>
  <c r="E62" i="10"/>
  <c r="F62" i="10" s="1"/>
  <c r="B62" i="10"/>
  <c r="A62" i="10"/>
  <c r="C62" i="10" s="1"/>
  <c r="M61" i="10"/>
  <c r="L61" i="10"/>
  <c r="H61" i="10"/>
  <c r="E61" i="10"/>
  <c r="F61" i="10" s="1"/>
  <c r="C61" i="10"/>
  <c r="B61" i="10"/>
  <c r="D61" i="10" s="1"/>
  <c r="A61" i="10"/>
  <c r="M60" i="10"/>
  <c r="L60" i="10"/>
  <c r="H60" i="10"/>
  <c r="E60" i="10"/>
  <c r="B60" i="10"/>
  <c r="D60" i="10" s="1"/>
  <c r="A60" i="10"/>
  <c r="C60" i="10" s="1"/>
  <c r="M59" i="10"/>
  <c r="L59" i="10"/>
  <c r="H59" i="10"/>
  <c r="E59" i="10"/>
  <c r="F59" i="10" s="1"/>
  <c r="B59" i="10"/>
  <c r="D59" i="10" s="1"/>
  <c r="A59" i="10"/>
  <c r="C59" i="10" s="1"/>
  <c r="M58" i="10"/>
  <c r="L58" i="10"/>
  <c r="H58" i="10"/>
  <c r="E58" i="10"/>
  <c r="F58" i="10" s="1"/>
  <c r="B58" i="10"/>
  <c r="A58" i="10"/>
  <c r="C58" i="10" s="1"/>
  <c r="M57" i="10"/>
  <c r="L57" i="10"/>
  <c r="H57" i="10"/>
  <c r="E57" i="10"/>
  <c r="F57" i="10" s="1"/>
  <c r="B57" i="10"/>
  <c r="D57" i="10" s="1"/>
  <c r="A57" i="10"/>
  <c r="C57" i="10" s="1"/>
  <c r="M56" i="10"/>
  <c r="L56" i="10"/>
  <c r="H56" i="10"/>
  <c r="E56" i="10"/>
  <c r="F56" i="10" s="1"/>
  <c r="B56" i="10"/>
  <c r="D56" i="10" s="1"/>
  <c r="A56" i="10"/>
  <c r="C56" i="10" s="1"/>
  <c r="M55" i="10"/>
  <c r="L55" i="10"/>
  <c r="H55" i="10"/>
  <c r="E55" i="10"/>
  <c r="B55" i="10"/>
  <c r="D55" i="10" s="1"/>
  <c r="A55" i="10"/>
  <c r="C55" i="10" s="1"/>
  <c r="M54" i="10"/>
  <c r="L54" i="10"/>
  <c r="H54" i="10"/>
  <c r="E54" i="10"/>
  <c r="F54" i="10" s="1"/>
  <c r="C54" i="10"/>
  <c r="B54" i="10"/>
  <c r="A54" i="10"/>
  <c r="M53" i="10"/>
  <c r="L53" i="10"/>
  <c r="H53" i="10"/>
  <c r="E53" i="10"/>
  <c r="F53" i="10" s="1"/>
  <c r="B53" i="10"/>
  <c r="D53" i="10" s="1"/>
  <c r="A53" i="10"/>
  <c r="C53" i="10" s="1"/>
  <c r="M52" i="10"/>
  <c r="L52" i="10"/>
  <c r="H52" i="10"/>
  <c r="E52" i="10"/>
  <c r="F52" i="10" s="1"/>
  <c r="J52" i="10" s="1"/>
  <c r="B52" i="10"/>
  <c r="D52" i="10" s="1"/>
  <c r="A52" i="10"/>
  <c r="M51" i="10"/>
  <c r="L51" i="10"/>
  <c r="H51" i="10"/>
  <c r="E51" i="10"/>
  <c r="F51" i="10" s="1"/>
  <c r="B51" i="10"/>
  <c r="A51" i="10"/>
  <c r="C51" i="10" s="1"/>
  <c r="M50" i="10"/>
  <c r="L50" i="10"/>
  <c r="H50" i="10"/>
  <c r="E50" i="10"/>
  <c r="D50" i="10"/>
  <c r="C50" i="10"/>
  <c r="B50" i="10"/>
  <c r="A50" i="10"/>
  <c r="M49" i="10"/>
  <c r="L49" i="10"/>
  <c r="H49" i="10"/>
  <c r="E49" i="10"/>
  <c r="F49" i="10" s="1"/>
  <c r="B49" i="10"/>
  <c r="D49" i="10" s="1"/>
  <c r="A49" i="10"/>
  <c r="C49" i="10" s="1"/>
  <c r="M48" i="10"/>
  <c r="L48" i="10"/>
  <c r="H48" i="10"/>
  <c r="E48" i="10"/>
  <c r="F48" i="10" s="1"/>
  <c r="J48" i="10" s="1"/>
  <c r="B48" i="10"/>
  <c r="D48" i="10" s="1"/>
  <c r="A48" i="10"/>
  <c r="C48" i="10" s="1"/>
  <c r="M47" i="10"/>
  <c r="L47" i="10"/>
  <c r="H47" i="10"/>
  <c r="F47" i="10"/>
  <c r="J47" i="10" s="1"/>
  <c r="E47" i="10"/>
  <c r="B47" i="10"/>
  <c r="D47" i="10" s="1"/>
  <c r="A47" i="10"/>
  <c r="C47" i="10" s="1"/>
  <c r="M46" i="10"/>
  <c r="L46" i="10"/>
  <c r="H46" i="10"/>
  <c r="E46" i="10"/>
  <c r="B46" i="10"/>
  <c r="D46" i="10" s="1"/>
  <c r="A46" i="10"/>
  <c r="C46" i="10" s="1"/>
  <c r="M45" i="10"/>
  <c r="L45" i="10"/>
  <c r="H45" i="10"/>
  <c r="E45" i="10"/>
  <c r="F45" i="10" s="1"/>
  <c r="B45" i="10"/>
  <c r="D45" i="10" s="1"/>
  <c r="A45" i="10"/>
  <c r="I45" i="10" s="1"/>
  <c r="M44" i="10"/>
  <c r="L44" i="10"/>
  <c r="H44" i="10"/>
  <c r="F44" i="10"/>
  <c r="E44" i="10"/>
  <c r="B44" i="10"/>
  <c r="D44" i="10" s="1"/>
  <c r="A44" i="10"/>
  <c r="C44" i="10" s="1"/>
  <c r="M43" i="10"/>
  <c r="L43" i="10"/>
  <c r="H43" i="10"/>
  <c r="E43" i="10"/>
  <c r="F43" i="10" s="1"/>
  <c r="B43" i="10"/>
  <c r="D43" i="10" s="1"/>
  <c r="A43" i="10"/>
  <c r="C43" i="10" s="1"/>
  <c r="M42" i="10"/>
  <c r="L42" i="10"/>
  <c r="H42" i="10"/>
  <c r="E42" i="10"/>
  <c r="C42" i="10"/>
  <c r="B42" i="10"/>
  <c r="D42" i="10" s="1"/>
  <c r="A42" i="10"/>
  <c r="M41" i="10"/>
  <c r="L41" i="10"/>
  <c r="H41" i="10"/>
  <c r="E41" i="10"/>
  <c r="F41" i="10" s="1"/>
  <c r="B41" i="10"/>
  <c r="D41" i="10" s="1"/>
  <c r="A41" i="10"/>
  <c r="C41" i="10" s="1"/>
  <c r="M40" i="10"/>
  <c r="L40" i="10"/>
  <c r="H40" i="10"/>
  <c r="E40" i="10"/>
  <c r="B40" i="10"/>
  <c r="D40" i="10" s="1"/>
  <c r="A40" i="10"/>
  <c r="C40" i="10" s="1"/>
  <c r="M39" i="10"/>
  <c r="L39" i="10"/>
  <c r="H39" i="10"/>
  <c r="F39" i="10"/>
  <c r="J39" i="10" s="1"/>
  <c r="E39" i="10"/>
  <c r="B39" i="10"/>
  <c r="D39" i="10" s="1"/>
  <c r="A39" i="10"/>
  <c r="C39" i="10" s="1"/>
  <c r="M38" i="10"/>
  <c r="L38" i="10"/>
  <c r="H38" i="10"/>
  <c r="E38" i="10"/>
  <c r="B38" i="10"/>
  <c r="D38" i="10" s="1"/>
  <c r="A38" i="10"/>
  <c r="C38" i="10" s="1"/>
  <c r="M37" i="10"/>
  <c r="L37" i="10"/>
  <c r="I37" i="10"/>
  <c r="H37" i="10"/>
  <c r="E37" i="10"/>
  <c r="F37" i="10" s="1"/>
  <c r="B37" i="10"/>
  <c r="D37" i="10" s="1"/>
  <c r="A37" i="10"/>
  <c r="C37" i="10" s="1"/>
  <c r="M36" i="10"/>
  <c r="L36" i="10"/>
  <c r="H36" i="10"/>
  <c r="E36" i="10"/>
  <c r="F36" i="10" s="1"/>
  <c r="J36" i="10" s="1"/>
  <c r="B36" i="10"/>
  <c r="D36" i="10" s="1"/>
  <c r="A36" i="10"/>
  <c r="M35" i="10"/>
  <c r="L35" i="10"/>
  <c r="H35" i="10"/>
  <c r="E35" i="10"/>
  <c r="F35" i="10" s="1"/>
  <c r="B35" i="10"/>
  <c r="A35" i="10"/>
  <c r="C35" i="10" s="1"/>
  <c r="M34" i="10"/>
  <c r="L34" i="10"/>
  <c r="H34" i="10"/>
  <c r="E34" i="10"/>
  <c r="D34" i="10"/>
  <c r="B34" i="10"/>
  <c r="A34" i="10"/>
  <c r="C34" i="10" s="1"/>
  <c r="M33" i="10"/>
  <c r="L33" i="10"/>
  <c r="H33" i="10"/>
  <c r="E33" i="10"/>
  <c r="F33" i="10" s="1"/>
  <c r="C33" i="10"/>
  <c r="B33" i="10"/>
  <c r="D33" i="10" s="1"/>
  <c r="A33" i="10"/>
  <c r="M32" i="10"/>
  <c r="L32" i="10"/>
  <c r="H32" i="10"/>
  <c r="E32" i="10"/>
  <c r="B32" i="10"/>
  <c r="D32" i="10" s="1"/>
  <c r="A32" i="10"/>
  <c r="C32" i="10" s="1"/>
  <c r="M31" i="10"/>
  <c r="L31" i="10"/>
  <c r="H31" i="10"/>
  <c r="E31" i="10"/>
  <c r="F31" i="10" s="1"/>
  <c r="J31" i="10" s="1"/>
  <c r="B31" i="10"/>
  <c r="D31" i="10" s="1"/>
  <c r="A31" i="10"/>
  <c r="C31" i="10" s="1"/>
  <c r="M30" i="10"/>
  <c r="L30" i="10"/>
  <c r="H30" i="10"/>
  <c r="E30" i="10"/>
  <c r="B30" i="10"/>
  <c r="D30" i="10" s="1"/>
  <c r="A30" i="10"/>
  <c r="C30" i="10" s="1"/>
  <c r="M29" i="10"/>
  <c r="L29" i="10"/>
  <c r="H29" i="10"/>
  <c r="E29" i="10"/>
  <c r="F29" i="10" s="1"/>
  <c r="B29" i="10"/>
  <c r="D29" i="10" s="1"/>
  <c r="A29" i="10"/>
  <c r="C29" i="10" s="1"/>
  <c r="M28" i="10"/>
  <c r="L28" i="10"/>
  <c r="H28" i="10"/>
  <c r="E28" i="10"/>
  <c r="B28" i="10"/>
  <c r="D28" i="10" s="1"/>
  <c r="A28" i="10"/>
  <c r="C28" i="10" s="1"/>
  <c r="M27" i="10"/>
  <c r="L27" i="10"/>
  <c r="H27" i="10"/>
  <c r="E27" i="10"/>
  <c r="F27" i="10" s="1"/>
  <c r="B27" i="10"/>
  <c r="D27" i="10" s="1"/>
  <c r="A27" i="10"/>
  <c r="C27" i="10" s="1"/>
  <c r="M26" i="10"/>
  <c r="L26" i="10"/>
  <c r="H26" i="10"/>
  <c r="E26" i="10"/>
  <c r="B26" i="10"/>
  <c r="D26" i="10" s="1"/>
  <c r="A26" i="10"/>
  <c r="C26" i="10" s="1"/>
  <c r="M25" i="10"/>
  <c r="L25" i="10"/>
  <c r="H25" i="10"/>
  <c r="E25" i="10"/>
  <c r="B25" i="10"/>
  <c r="D25" i="10" s="1"/>
  <c r="A25" i="10"/>
  <c r="C25" i="10" s="1"/>
  <c r="M24" i="10"/>
  <c r="L24" i="10"/>
  <c r="H24" i="10"/>
  <c r="E24" i="10"/>
  <c r="F24" i="10" s="1"/>
  <c r="B24" i="10"/>
  <c r="D24" i="10" s="1"/>
  <c r="A24" i="10"/>
  <c r="C24" i="10" s="1"/>
  <c r="M23" i="10"/>
  <c r="L23" i="10"/>
  <c r="H23" i="10"/>
  <c r="F23" i="10"/>
  <c r="E23" i="10"/>
  <c r="B23" i="10"/>
  <c r="D23" i="10" s="1"/>
  <c r="A23" i="10"/>
  <c r="C23" i="10" s="1"/>
  <c r="M22" i="10"/>
  <c r="L22" i="10"/>
  <c r="H22" i="10"/>
  <c r="E22" i="10"/>
  <c r="B22" i="10"/>
  <c r="D22" i="10" s="1"/>
  <c r="A22" i="10"/>
  <c r="C22" i="10" s="1"/>
  <c r="M21" i="10"/>
  <c r="L21" i="10"/>
  <c r="H21" i="10"/>
  <c r="E21" i="10"/>
  <c r="D21" i="10"/>
  <c r="C21" i="10"/>
  <c r="B21" i="10"/>
  <c r="A21" i="10"/>
  <c r="M20" i="10"/>
  <c r="L20" i="10"/>
  <c r="H20" i="10"/>
  <c r="E20" i="10"/>
  <c r="F20" i="10" s="1"/>
  <c r="J20" i="10" s="1"/>
  <c r="B20" i="10"/>
  <c r="D20" i="10" s="1"/>
  <c r="A20" i="10"/>
  <c r="C20" i="10" s="1"/>
  <c r="M19" i="10"/>
  <c r="L19" i="10"/>
  <c r="H19" i="10"/>
  <c r="E19" i="10"/>
  <c r="F19" i="10" s="1"/>
  <c r="B19" i="10"/>
  <c r="D19" i="10" s="1"/>
  <c r="A19" i="10"/>
  <c r="C19" i="10" s="1"/>
  <c r="M18" i="10"/>
  <c r="L18" i="10"/>
  <c r="H18" i="10"/>
  <c r="E18" i="10"/>
  <c r="B18" i="10"/>
  <c r="D18" i="10" s="1"/>
  <c r="A18" i="10"/>
  <c r="C18" i="10" s="1"/>
  <c r="M17" i="10"/>
  <c r="L17" i="10"/>
  <c r="H17" i="10"/>
  <c r="E17" i="10"/>
  <c r="F17" i="10" s="1"/>
  <c r="J17" i="10" s="1"/>
  <c r="D17" i="10"/>
  <c r="B17" i="10"/>
  <c r="A17" i="10"/>
  <c r="C17" i="10" s="1"/>
  <c r="M16" i="10"/>
  <c r="L16" i="10"/>
  <c r="H16" i="10"/>
  <c r="E16" i="10"/>
  <c r="F16" i="10" s="1"/>
  <c r="B16" i="10"/>
  <c r="D16" i="10" s="1"/>
  <c r="A16" i="10"/>
  <c r="C16" i="10" s="1"/>
  <c r="M15" i="10"/>
  <c r="L15" i="10"/>
  <c r="H15" i="10"/>
  <c r="E15" i="10"/>
  <c r="F15" i="10" s="1"/>
  <c r="B15" i="10"/>
  <c r="D15" i="10" s="1"/>
  <c r="A15" i="10"/>
  <c r="C15" i="10" s="1"/>
  <c r="M14" i="10"/>
  <c r="L14" i="10"/>
  <c r="H14" i="10"/>
  <c r="E14" i="10"/>
  <c r="B14" i="10"/>
  <c r="D14" i="10" s="1"/>
  <c r="A14" i="10"/>
  <c r="C14" i="10" s="1"/>
  <c r="M13" i="10"/>
  <c r="L13" i="10"/>
  <c r="H13" i="10"/>
  <c r="E13" i="10"/>
  <c r="F13" i="10" s="1"/>
  <c r="B13" i="10"/>
  <c r="D13" i="10" s="1"/>
  <c r="A13" i="10"/>
  <c r="C13" i="10" s="1"/>
  <c r="M12" i="10"/>
  <c r="L12" i="10"/>
  <c r="H12" i="10"/>
  <c r="E12" i="10"/>
  <c r="F12" i="10" s="1"/>
  <c r="C12" i="10"/>
  <c r="B12" i="10"/>
  <c r="D12" i="10" s="1"/>
  <c r="A12" i="10"/>
  <c r="M11" i="10"/>
  <c r="L11" i="10"/>
  <c r="H11" i="10"/>
  <c r="E11" i="10"/>
  <c r="F11" i="10" s="1"/>
  <c r="B11" i="10"/>
  <c r="D11" i="10" s="1"/>
  <c r="A11" i="10"/>
  <c r="C11" i="10" s="1"/>
  <c r="M10" i="10"/>
  <c r="L10" i="10"/>
  <c r="H10" i="10"/>
  <c r="E10" i="10"/>
  <c r="B10" i="10"/>
  <c r="D10" i="10" s="1"/>
  <c r="A10" i="10"/>
  <c r="C10" i="10" s="1"/>
  <c r="M9" i="10"/>
  <c r="L9" i="10"/>
  <c r="H9" i="10"/>
  <c r="E9" i="10"/>
  <c r="F9" i="10" s="1"/>
  <c r="B9" i="10"/>
  <c r="D9" i="10" s="1"/>
  <c r="A9" i="10"/>
  <c r="C9" i="10" s="1"/>
  <c r="M8" i="10"/>
  <c r="L8" i="10"/>
  <c r="H8" i="10"/>
  <c r="E8" i="10"/>
  <c r="F8" i="10" s="1"/>
  <c r="B8" i="10"/>
  <c r="D8" i="10" s="1"/>
  <c r="A8" i="10"/>
  <c r="C8" i="10" s="1"/>
  <c r="M7" i="10"/>
  <c r="L7" i="10"/>
  <c r="H7" i="10"/>
  <c r="E7" i="10"/>
  <c r="F7" i="10" s="1"/>
  <c r="C7" i="10"/>
  <c r="B7" i="10"/>
  <c r="D7" i="10" s="1"/>
  <c r="A7" i="10"/>
  <c r="M6" i="10"/>
  <c r="L6" i="10"/>
  <c r="H6" i="10"/>
  <c r="E6" i="10"/>
  <c r="B6" i="10"/>
  <c r="D6" i="10" s="1"/>
  <c r="A6" i="10"/>
  <c r="C6" i="10" s="1"/>
  <c r="M5" i="10"/>
  <c r="L5" i="10"/>
  <c r="H5" i="10"/>
  <c r="F5" i="10"/>
  <c r="J5" i="10" s="1"/>
  <c r="E5" i="10"/>
  <c r="B5" i="10"/>
  <c r="D5" i="10" s="1"/>
  <c r="A5" i="10"/>
  <c r="C5" i="10" s="1"/>
  <c r="M4" i="10"/>
  <c r="L4" i="10"/>
  <c r="H4" i="10"/>
  <c r="E4" i="10"/>
  <c r="B4" i="10"/>
  <c r="D4" i="10" s="1"/>
  <c r="A4" i="10"/>
  <c r="C4" i="10" s="1"/>
  <c r="M3" i="10"/>
  <c r="L3" i="10"/>
  <c r="H3" i="10"/>
  <c r="E3" i="10"/>
  <c r="F3" i="10" s="1"/>
  <c r="B3" i="10"/>
  <c r="D3" i="10" s="1"/>
  <c r="A3" i="10"/>
  <c r="C3" i="10" s="1"/>
  <c r="A141" i="2"/>
  <c r="C141" i="2" s="1"/>
  <c r="B141" i="2"/>
  <c r="D141" i="2" s="1"/>
  <c r="E141" i="2"/>
  <c r="F141" i="2" s="1"/>
  <c r="H141" i="2"/>
  <c r="L141" i="2"/>
  <c r="M141" i="2"/>
  <c r="A142" i="2"/>
  <c r="C142" i="2" s="1"/>
  <c r="B142" i="2"/>
  <c r="D142" i="2" s="1"/>
  <c r="E142" i="2"/>
  <c r="F142" i="2" s="1"/>
  <c r="H142" i="2"/>
  <c r="L142" i="2"/>
  <c r="M142" i="2"/>
  <c r="A143" i="2"/>
  <c r="C143" i="2" s="1"/>
  <c r="B143" i="2"/>
  <c r="D143" i="2"/>
  <c r="E143" i="2"/>
  <c r="H143" i="2"/>
  <c r="L143" i="2"/>
  <c r="M143" i="2"/>
  <c r="A144" i="2"/>
  <c r="C144" i="2" s="1"/>
  <c r="B144" i="2"/>
  <c r="D144" i="2" s="1"/>
  <c r="E144" i="2"/>
  <c r="F144" i="2" s="1"/>
  <c r="H144" i="2"/>
  <c r="L144" i="2"/>
  <c r="M144" i="2"/>
  <c r="A145" i="2"/>
  <c r="C145" i="2" s="1"/>
  <c r="B145" i="2"/>
  <c r="D145" i="2" s="1"/>
  <c r="E145" i="2"/>
  <c r="F145" i="2" s="1"/>
  <c r="H145" i="2"/>
  <c r="L145" i="2"/>
  <c r="M145" i="2"/>
  <c r="A146" i="2"/>
  <c r="C146" i="2" s="1"/>
  <c r="B146" i="2"/>
  <c r="D146" i="2" s="1"/>
  <c r="E146" i="2"/>
  <c r="H146" i="2"/>
  <c r="L146" i="2"/>
  <c r="M146" i="2"/>
  <c r="A147" i="2"/>
  <c r="C147" i="2" s="1"/>
  <c r="B147" i="2"/>
  <c r="D147" i="2" s="1"/>
  <c r="E147" i="2"/>
  <c r="H147" i="2"/>
  <c r="L147" i="2"/>
  <c r="M147" i="2"/>
  <c r="A148" i="2"/>
  <c r="C148" i="2" s="1"/>
  <c r="B148" i="2"/>
  <c r="D148" i="2" s="1"/>
  <c r="E148" i="2"/>
  <c r="F148" i="2" s="1"/>
  <c r="H148" i="2"/>
  <c r="L148" i="2"/>
  <c r="M148" i="2"/>
  <c r="A149" i="2"/>
  <c r="C149" i="2" s="1"/>
  <c r="B149" i="2"/>
  <c r="D149" i="2" s="1"/>
  <c r="E149" i="2"/>
  <c r="H149" i="2"/>
  <c r="L149" i="2"/>
  <c r="M149" i="2"/>
  <c r="A150" i="2"/>
  <c r="C150" i="2" s="1"/>
  <c r="B150" i="2"/>
  <c r="D150" i="2" s="1"/>
  <c r="E150" i="2"/>
  <c r="H150" i="2"/>
  <c r="L150" i="2"/>
  <c r="M150" i="2"/>
  <c r="A151" i="2"/>
  <c r="C151" i="2" s="1"/>
  <c r="B151" i="2"/>
  <c r="D151" i="2" s="1"/>
  <c r="E151" i="2"/>
  <c r="H151" i="2"/>
  <c r="L151" i="2"/>
  <c r="M151" i="2"/>
  <c r="A152" i="2"/>
  <c r="C152" i="2" s="1"/>
  <c r="B152" i="2"/>
  <c r="D152" i="2" s="1"/>
  <c r="E152" i="2"/>
  <c r="F152" i="2" s="1"/>
  <c r="H152" i="2"/>
  <c r="L152" i="2"/>
  <c r="M152" i="2"/>
  <c r="A153" i="2"/>
  <c r="C153" i="2" s="1"/>
  <c r="B153" i="2"/>
  <c r="D153" i="2" s="1"/>
  <c r="E153" i="2"/>
  <c r="F153" i="2" s="1"/>
  <c r="J153" i="2" s="1"/>
  <c r="H153" i="2"/>
  <c r="L153" i="2"/>
  <c r="M153" i="2"/>
  <c r="A154" i="2"/>
  <c r="C154" i="2" s="1"/>
  <c r="B154" i="2"/>
  <c r="D154" i="2" s="1"/>
  <c r="E154" i="2"/>
  <c r="H154" i="2"/>
  <c r="L154" i="2"/>
  <c r="M154" i="2"/>
  <c r="A155" i="2"/>
  <c r="C155" i="2" s="1"/>
  <c r="B155" i="2"/>
  <c r="D155" i="2" s="1"/>
  <c r="E155" i="2"/>
  <c r="H155" i="2"/>
  <c r="L155" i="2"/>
  <c r="M155" i="2"/>
  <c r="A156" i="2"/>
  <c r="C156" i="2" s="1"/>
  <c r="B156" i="2"/>
  <c r="D156" i="2" s="1"/>
  <c r="E156" i="2"/>
  <c r="F156" i="2" s="1"/>
  <c r="H156" i="2"/>
  <c r="L156" i="2"/>
  <c r="M156" i="2"/>
  <c r="A157" i="2"/>
  <c r="C157" i="2" s="1"/>
  <c r="B157" i="2"/>
  <c r="D157" i="2" s="1"/>
  <c r="E157" i="2"/>
  <c r="F157" i="2" s="1"/>
  <c r="H157" i="2"/>
  <c r="L157" i="2"/>
  <c r="M157" i="2"/>
  <c r="A158" i="2"/>
  <c r="C158" i="2" s="1"/>
  <c r="B158" i="2"/>
  <c r="D158" i="2" s="1"/>
  <c r="E158" i="2"/>
  <c r="H158" i="2"/>
  <c r="L158" i="2"/>
  <c r="M158" i="2"/>
  <c r="A159" i="2"/>
  <c r="C159" i="2" s="1"/>
  <c r="B159" i="2"/>
  <c r="D159" i="2" s="1"/>
  <c r="E159" i="2"/>
  <c r="H159" i="2"/>
  <c r="L159" i="2"/>
  <c r="M159" i="2"/>
  <c r="A160" i="2"/>
  <c r="C160" i="2" s="1"/>
  <c r="B160" i="2"/>
  <c r="D160" i="2" s="1"/>
  <c r="E160" i="2"/>
  <c r="F160" i="2" s="1"/>
  <c r="H160" i="2"/>
  <c r="L160" i="2"/>
  <c r="M160" i="2"/>
  <c r="A161" i="2"/>
  <c r="C161" i="2" s="1"/>
  <c r="B161" i="2"/>
  <c r="D161" i="2" s="1"/>
  <c r="E161" i="2"/>
  <c r="F161" i="2" s="1"/>
  <c r="H161" i="2"/>
  <c r="L161" i="2"/>
  <c r="M161" i="2"/>
  <c r="A162" i="2"/>
  <c r="C162" i="2" s="1"/>
  <c r="B162" i="2"/>
  <c r="D162" i="2" s="1"/>
  <c r="E162" i="2"/>
  <c r="H162" i="2"/>
  <c r="L162" i="2"/>
  <c r="M162" i="2"/>
  <c r="A163" i="2"/>
  <c r="C163" i="2" s="1"/>
  <c r="B163" i="2"/>
  <c r="D163" i="2" s="1"/>
  <c r="E163" i="2"/>
  <c r="H163" i="2"/>
  <c r="L163" i="2"/>
  <c r="M163" i="2"/>
  <c r="A164" i="2"/>
  <c r="C164" i="2" s="1"/>
  <c r="B164" i="2"/>
  <c r="D164" i="2" s="1"/>
  <c r="E164" i="2"/>
  <c r="F164" i="2" s="1"/>
  <c r="H164" i="2"/>
  <c r="L164" i="2"/>
  <c r="M164" i="2"/>
  <c r="A165" i="2"/>
  <c r="C165" i="2" s="1"/>
  <c r="B165" i="2"/>
  <c r="D165" i="2" s="1"/>
  <c r="E165" i="2"/>
  <c r="F165" i="2" s="1"/>
  <c r="I165" i="2" s="1"/>
  <c r="H165" i="2"/>
  <c r="L165" i="2"/>
  <c r="M165" i="2"/>
  <c r="A166" i="2"/>
  <c r="C166" i="2" s="1"/>
  <c r="B166" i="2"/>
  <c r="D166" i="2" s="1"/>
  <c r="E166" i="2"/>
  <c r="H166" i="2"/>
  <c r="L166" i="2"/>
  <c r="M166" i="2"/>
  <c r="A167" i="2"/>
  <c r="B167" i="2"/>
  <c r="D167" i="2" s="1"/>
  <c r="C167" i="2"/>
  <c r="E167" i="2"/>
  <c r="H167" i="2"/>
  <c r="L167" i="2"/>
  <c r="M167" i="2"/>
  <c r="A168" i="2"/>
  <c r="C168" i="2" s="1"/>
  <c r="B168" i="2"/>
  <c r="D168" i="2" s="1"/>
  <c r="E168" i="2"/>
  <c r="F168" i="2" s="1"/>
  <c r="H168" i="2"/>
  <c r="L168" i="2"/>
  <c r="M168" i="2"/>
  <c r="A169" i="2"/>
  <c r="C169" i="2" s="1"/>
  <c r="B169" i="2"/>
  <c r="D169" i="2" s="1"/>
  <c r="E169" i="2"/>
  <c r="H169" i="2"/>
  <c r="L169" i="2"/>
  <c r="M169" i="2"/>
  <c r="A170" i="2"/>
  <c r="C170" i="2" s="1"/>
  <c r="B170" i="2"/>
  <c r="D170" i="2" s="1"/>
  <c r="E170" i="2"/>
  <c r="H170" i="2"/>
  <c r="L170" i="2"/>
  <c r="M170" i="2"/>
  <c r="A171" i="2"/>
  <c r="C171" i="2" s="1"/>
  <c r="B171" i="2"/>
  <c r="D171" i="2" s="1"/>
  <c r="E171" i="2"/>
  <c r="H171" i="2"/>
  <c r="L171" i="2"/>
  <c r="M171" i="2"/>
  <c r="A172" i="2"/>
  <c r="C172" i="2" s="1"/>
  <c r="B172" i="2"/>
  <c r="D172" i="2" s="1"/>
  <c r="E172" i="2"/>
  <c r="F172" i="2" s="1"/>
  <c r="H172" i="2"/>
  <c r="L172" i="2"/>
  <c r="M172" i="2"/>
  <c r="A173" i="2"/>
  <c r="C173" i="2" s="1"/>
  <c r="B173" i="2"/>
  <c r="D173" i="2" s="1"/>
  <c r="E173" i="2"/>
  <c r="F173" i="2" s="1"/>
  <c r="H173" i="2"/>
  <c r="L173" i="2"/>
  <c r="M173" i="2"/>
  <c r="A174" i="2"/>
  <c r="C174" i="2" s="1"/>
  <c r="B174" i="2"/>
  <c r="D174" i="2" s="1"/>
  <c r="E174" i="2"/>
  <c r="H174" i="2"/>
  <c r="L174" i="2"/>
  <c r="M174" i="2"/>
  <c r="A175" i="2"/>
  <c r="C175" i="2" s="1"/>
  <c r="B175" i="2"/>
  <c r="D175" i="2" s="1"/>
  <c r="E175" i="2"/>
  <c r="H175" i="2"/>
  <c r="L175" i="2"/>
  <c r="M175" i="2"/>
  <c r="A176" i="2"/>
  <c r="C176" i="2" s="1"/>
  <c r="B176" i="2"/>
  <c r="D176" i="2" s="1"/>
  <c r="E176" i="2"/>
  <c r="F176" i="2" s="1"/>
  <c r="J176" i="2" s="1"/>
  <c r="H176" i="2"/>
  <c r="L176" i="2"/>
  <c r="M176" i="2"/>
  <c r="A177" i="2"/>
  <c r="B177" i="2"/>
  <c r="D177" i="2" s="1"/>
  <c r="E177" i="2"/>
  <c r="F177" i="2" s="1"/>
  <c r="J177" i="2" s="1"/>
  <c r="H177" i="2"/>
  <c r="L177" i="2"/>
  <c r="M177" i="2"/>
  <c r="A178" i="2"/>
  <c r="C178" i="2" s="1"/>
  <c r="B178" i="2"/>
  <c r="D178" i="2" s="1"/>
  <c r="E178" i="2"/>
  <c r="H178" i="2"/>
  <c r="L178" i="2"/>
  <c r="M178" i="2"/>
  <c r="A179" i="2"/>
  <c r="C179" i="2" s="1"/>
  <c r="B179" i="2"/>
  <c r="D179" i="2" s="1"/>
  <c r="E179" i="2"/>
  <c r="H179" i="2"/>
  <c r="L179" i="2"/>
  <c r="M179" i="2"/>
  <c r="A180" i="2"/>
  <c r="C180" i="2" s="1"/>
  <c r="B180" i="2"/>
  <c r="D180" i="2" s="1"/>
  <c r="E180" i="2"/>
  <c r="F180" i="2" s="1"/>
  <c r="H180" i="2"/>
  <c r="L180" i="2"/>
  <c r="M180" i="2"/>
  <c r="A181" i="2"/>
  <c r="C181" i="2" s="1"/>
  <c r="B181" i="2"/>
  <c r="D181" i="2" s="1"/>
  <c r="E181" i="2"/>
  <c r="F181" i="2" s="1"/>
  <c r="H181" i="2"/>
  <c r="L181" i="2"/>
  <c r="M181" i="2"/>
  <c r="A182" i="2"/>
  <c r="C182" i="2" s="1"/>
  <c r="B182" i="2"/>
  <c r="D182" i="2" s="1"/>
  <c r="E182" i="2"/>
  <c r="H182" i="2"/>
  <c r="L182" i="2"/>
  <c r="M182" i="2"/>
  <c r="A183" i="2"/>
  <c r="C183" i="2" s="1"/>
  <c r="B183" i="2"/>
  <c r="D183" i="2" s="1"/>
  <c r="E183" i="2"/>
  <c r="H183" i="2"/>
  <c r="L183" i="2"/>
  <c r="M183" i="2"/>
  <c r="A184" i="2"/>
  <c r="C184" i="2" s="1"/>
  <c r="B184" i="2"/>
  <c r="D184" i="2" s="1"/>
  <c r="E184" i="2"/>
  <c r="F184" i="2" s="1"/>
  <c r="L184" i="2"/>
  <c r="M184" i="2"/>
  <c r="A185" i="2"/>
  <c r="C185" i="2" s="1"/>
  <c r="B185" i="2"/>
  <c r="D185" i="2" s="1"/>
  <c r="E185" i="2"/>
  <c r="L185" i="2"/>
  <c r="M185" i="2"/>
  <c r="A186" i="2"/>
  <c r="C186" i="2" s="1"/>
  <c r="B186" i="2"/>
  <c r="D186" i="2" s="1"/>
  <c r="E186" i="2"/>
  <c r="L186" i="2"/>
  <c r="M186" i="2"/>
  <c r="A187" i="2"/>
  <c r="C187" i="2" s="1"/>
  <c r="B187" i="2"/>
  <c r="D187" i="2" s="1"/>
  <c r="E187" i="2"/>
  <c r="L187" i="2"/>
  <c r="M187" i="2"/>
  <c r="A188" i="2"/>
  <c r="C188" i="2" s="1"/>
  <c r="B188" i="2"/>
  <c r="D188" i="2" s="1"/>
  <c r="E188" i="2"/>
  <c r="F188" i="2" s="1"/>
  <c r="J188" i="2" s="1"/>
  <c r="L188" i="2"/>
  <c r="M188" i="2"/>
  <c r="A189" i="2"/>
  <c r="C189" i="2" s="1"/>
  <c r="B189" i="2"/>
  <c r="D189" i="2" s="1"/>
  <c r="E189" i="2"/>
  <c r="F189" i="2" s="1"/>
  <c r="H189" i="2"/>
  <c r="L189" i="2"/>
  <c r="M189" i="2"/>
  <c r="A178" i="9"/>
  <c r="C178" i="9" s="1"/>
  <c r="B178" i="9"/>
  <c r="D178" i="9" s="1"/>
  <c r="E178" i="9"/>
  <c r="F178" i="9" s="1"/>
  <c r="H178" i="9"/>
  <c r="L178" i="9"/>
  <c r="M178" i="9"/>
  <c r="N178" i="9"/>
  <c r="A179" i="9"/>
  <c r="C179" i="9" s="1"/>
  <c r="B179" i="9"/>
  <c r="D179" i="9" s="1"/>
  <c r="E179" i="9"/>
  <c r="F179" i="9" s="1"/>
  <c r="H179" i="9"/>
  <c r="L179" i="9"/>
  <c r="M179" i="9"/>
  <c r="N179" i="9"/>
  <c r="A180" i="9"/>
  <c r="C180" i="9" s="1"/>
  <c r="B180" i="9"/>
  <c r="D180" i="9" s="1"/>
  <c r="E180" i="9"/>
  <c r="F180" i="9" s="1"/>
  <c r="I180" i="9" s="1"/>
  <c r="H180" i="9"/>
  <c r="L180" i="9"/>
  <c r="M180" i="9"/>
  <c r="N180" i="9"/>
  <c r="A181" i="9"/>
  <c r="C181" i="9" s="1"/>
  <c r="B181" i="9"/>
  <c r="D181" i="9" s="1"/>
  <c r="E181" i="9"/>
  <c r="F181" i="9" s="1"/>
  <c r="H181" i="9"/>
  <c r="L181" i="9"/>
  <c r="M181" i="9"/>
  <c r="N181" i="9"/>
  <c r="A182" i="9"/>
  <c r="C182" i="9" s="1"/>
  <c r="B182" i="9"/>
  <c r="D182" i="9" s="1"/>
  <c r="E182" i="9"/>
  <c r="F182" i="9" s="1"/>
  <c r="H182" i="9"/>
  <c r="L182" i="9"/>
  <c r="M182" i="9"/>
  <c r="N182" i="9"/>
  <c r="A183" i="9"/>
  <c r="B183" i="9"/>
  <c r="D183" i="9" s="1"/>
  <c r="E183" i="9"/>
  <c r="F183" i="9" s="1"/>
  <c r="H183" i="9"/>
  <c r="L183" i="9"/>
  <c r="M183" i="9"/>
  <c r="N183" i="9"/>
  <c r="A184" i="9"/>
  <c r="B184" i="9"/>
  <c r="D184" i="9" s="1"/>
  <c r="C184" i="9"/>
  <c r="E184" i="9"/>
  <c r="F184" i="9"/>
  <c r="I184" i="9" s="1"/>
  <c r="L184" i="9"/>
  <c r="M184" i="9"/>
  <c r="N184" i="9"/>
  <c r="A185" i="9"/>
  <c r="C185" i="9" s="1"/>
  <c r="B185" i="9"/>
  <c r="D185" i="9" s="1"/>
  <c r="E185" i="9"/>
  <c r="F185" i="9" s="1"/>
  <c r="I185" i="9" s="1"/>
  <c r="L185" i="9"/>
  <c r="M185" i="9"/>
  <c r="N185" i="9"/>
  <c r="A186" i="9"/>
  <c r="C186" i="9" s="1"/>
  <c r="B186" i="9"/>
  <c r="D186" i="9" s="1"/>
  <c r="E186" i="9"/>
  <c r="F186" i="9" s="1"/>
  <c r="L186" i="9"/>
  <c r="M186" i="9"/>
  <c r="N186" i="9"/>
  <c r="A187" i="9"/>
  <c r="C187" i="9" s="1"/>
  <c r="B187" i="9"/>
  <c r="D187" i="9" s="1"/>
  <c r="E187" i="9"/>
  <c r="F187" i="9" s="1"/>
  <c r="J187" i="9"/>
  <c r="L187" i="9"/>
  <c r="M187" i="9"/>
  <c r="N187" i="9"/>
  <c r="A188" i="9"/>
  <c r="C188" i="9" s="1"/>
  <c r="B188" i="9"/>
  <c r="D188" i="9" s="1"/>
  <c r="E188" i="9"/>
  <c r="F188" i="9" s="1"/>
  <c r="L188" i="9"/>
  <c r="M188" i="9"/>
  <c r="N188" i="9"/>
  <c r="A189" i="9"/>
  <c r="C189" i="9" s="1"/>
  <c r="B189" i="9"/>
  <c r="D189" i="9" s="1"/>
  <c r="E189" i="9"/>
  <c r="F189" i="9" s="1"/>
  <c r="H189" i="9"/>
  <c r="L189" i="9"/>
  <c r="M189" i="9"/>
  <c r="N189" i="9"/>
  <c r="A190" i="9"/>
  <c r="B190" i="9"/>
  <c r="D190" i="9" s="1"/>
  <c r="C190" i="9"/>
  <c r="E190" i="9"/>
  <c r="F190" i="9" s="1"/>
  <c r="H190" i="9"/>
  <c r="L190" i="9"/>
  <c r="M190" i="9"/>
  <c r="N190" i="9"/>
  <c r="A191" i="9"/>
  <c r="C191" i="9" s="1"/>
  <c r="B191" i="9"/>
  <c r="D191" i="9" s="1"/>
  <c r="E191" i="9"/>
  <c r="F191" i="9" s="1"/>
  <c r="H191" i="9"/>
  <c r="L191" i="9"/>
  <c r="M191" i="9"/>
  <c r="N191" i="9"/>
  <c r="A185" i="6"/>
  <c r="C185" i="6" s="1"/>
  <c r="B185" i="6"/>
  <c r="D185" i="6" s="1"/>
  <c r="E185" i="6"/>
  <c r="F185" i="6" s="1"/>
  <c r="L185" i="6"/>
  <c r="M185" i="6"/>
  <c r="N185" i="6"/>
  <c r="A186" i="6"/>
  <c r="C186" i="6" s="1"/>
  <c r="B186" i="6"/>
  <c r="D186" i="6" s="1"/>
  <c r="E186" i="6"/>
  <c r="F186" i="6" s="1"/>
  <c r="L186" i="6"/>
  <c r="M186" i="6"/>
  <c r="N186" i="6"/>
  <c r="A187" i="6"/>
  <c r="C187" i="6" s="1"/>
  <c r="B187" i="6"/>
  <c r="D187" i="6" s="1"/>
  <c r="E187" i="6"/>
  <c r="F187" i="6" s="1"/>
  <c r="L187" i="6"/>
  <c r="M187" i="6"/>
  <c r="N187" i="6"/>
  <c r="A188" i="6"/>
  <c r="C188" i="6" s="1"/>
  <c r="B188" i="6"/>
  <c r="D188" i="6" s="1"/>
  <c r="E188" i="6"/>
  <c r="F188" i="6" s="1"/>
  <c r="I188" i="6" s="1"/>
  <c r="L188" i="6"/>
  <c r="M188" i="6"/>
  <c r="N188" i="6"/>
  <c r="A189" i="6"/>
  <c r="C189" i="6" s="1"/>
  <c r="B189" i="6"/>
  <c r="D189" i="6" s="1"/>
  <c r="E189" i="6"/>
  <c r="F189" i="6" s="1"/>
  <c r="J189" i="6" s="1"/>
  <c r="H189" i="6"/>
  <c r="L189" i="6"/>
  <c r="M189" i="6"/>
  <c r="N189" i="6"/>
  <c r="A190" i="6"/>
  <c r="C190" i="6" s="1"/>
  <c r="B190" i="6"/>
  <c r="D190" i="6" s="1"/>
  <c r="E190" i="6"/>
  <c r="F190" i="6"/>
  <c r="H190" i="6"/>
  <c r="L190" i="6"/>
  <c r="M190" i="6"/>
  <c r="N190" i="6"/>
  <c r="A191" i="6"/>
  <c r="C191" i="6" s="1"/>
  <c r="B191" i="6"/>
  <c r="D191" i="6" s="1"/>
  <c r="E191" i="6"/>
  <c r="F191" i="6" s="1"/>
  <c r="H191" i="6"/>
  <c r="L191" i="6"/>
  <c r="M191" i="6"/>
  <c r="N191" i="6"/>
  <c r="A192" i="6"/>
  <c r="C192" i="6" s="1"/>
  <c r="B192" i="6"/>
  <c r="D192" i="6" s="1"/>
  <c r="E192" i="6"/>
  <c r="F192" i="6" s="1"/>
  <c r="H192" i="6"/>
  <c r="L192" i="6"/>
  <c r="M192" i="6"/>
  <c r="N192" i="6"/>
  <c r="A193" i="6"/>
  <c r="C193" i="6" s="1"/>
  <c r="B193" i="6"/>
  <c r="D193" i="6" s="1"/>
  <c r="E193" i="6"/>
  <c r="F193" i="6" s="1"/>
  <c r="H193" i="6"/>
  <c r="L193" i="6"/>
  <c r="M193" i="6"/>
  <c r="N193" i="6"/>
  <c r="A194" i="6"/>
  <c r="C194" i="6" s="1"/>
  <c r="B194" i="6"/>
  <c r="D194" i="6" s="1"/>
  <c r="E194" i="6"/>
  <c r="F194" i="6" s="1"/>
  <c r="H194" i="6"/>
  <c r="L194" i="6"/>
  <c r="M194" i="6"/>
  <c r="N194" i="6"/>
  <c r="A195" i="6"/>
  <c r="C195" i="6" s="1"/>
  <c r="B195" i="6"/>
  <c r="D195" i="6" s="1"/>
  <c r="E195" i="6"/>
  <c r="H195" i="6"/>
  <c r="L195" i="6"/>
  <c r="M195" i="6"/>
  <c r="N195" i="6"/>
  <c r="A177" i="4"/>
  <c r="C177" i="4" s="1"/>
  <c r="B177" i="4"/>
  <c r="D177" i="4" s="1"/>
  <c r="E177" i="4"/>
  <c r="F177" i="4"/>
  <c r="H177" i="4"/>
  <c r="L177" i="4"/>
  <c r="M177" i="4"/>
  <c r="N177" i="4"/>
  <c r="A178" i="4"/>
  <c r="C178" i="4" s="1"/>
  <c r="B178" i="4"/>
  <c r="D178" i="4" s="1"/>
  <c r="E178" i="4"/>
  <c r="H178" i="4"/>
  <c r="L178" i="4"/>
  <c r="M178" i="4"/>
  <c r="N178" i="4"/>
  <c r="A179" i="4"/>
  <c r="C179" i="4" s="1"/>
  <c r="B179" i="4"/>
  <c r="D179" i="4" s="1"/>
  <c r="E179" i="4"/>
  <c r="F179" i="4" s="1"/>
  <c r="H179" i="4"/>
  <c r="L179" i="4"/>
  <c r="M179" i="4"/>
  <c r="N179" i="4"/>
  <c r="A180" i="4"/>
  <c r="B180" i="4"/>
  <c r="D180" i="4" s="1"/>
  <c r="C180" i="4"/>
  <c r="E180" i="4"/>
  <c r="F180" i="4" s="1"/>
  <c r="J180" i="4" s="1"/>
  <c r="H180" i="4"/>
  <c r="L180" i="4"/>
  <c r="M180" i="4"/>
  <c r="N180" i="4"/>
  <c r="A181" i="4"/>
  <c r="C181" i="4" s="1"/>
  <c r="B181" i="4"/>
  <c r="D181" i="4" s="1"/>
  <c r="E181" i="4"/>
  <c r="H181" i="4"/>
  <c r="L181" i="4"/>
  <c r="M181" i="4"/>
  <c r="N181" i="4"/>
  <c r="A182" i="4"/>
  <c r="C182" i="4" s="1"/>
  <c r="B182" i="4"/>
  <c r="D182" i="4" s="1"/>
  <c r="E182" i="4"/>
  <c r="F182" i="4" s="1"/>
  <c r="J182" i="4" s="1"/>
  <c r="H182" i="4"/>
  <c r="L182" i="4"/>
  <c r="M182" i="4"/>
  <c r="N182" i="4"/>
  <c r="A183" i="4"/>
  <c r="B183" i="4"/>
  <c r="D183" i="4" s="1"/>
  <c r="E183" i="4"/>
  <c r="F183" i="4" s="1"/>
  <c r="H183" i="4"/>
  <c r="L183" i="4"/>
  <c r="M183" i="4"/>
  <c r="N183" i="4"/>
  <c r="A184" i="4"/>
  <c r="C184" i="4" s="1"/>
  <c r="B184" i="4"/>
  <c r="D184" i="4" s="1"/>
  <c r="E184" i="4"/>
  <c r="L184" i="4"/>
  <c r="M184" i="4"/>
  <c r="N184" i="4"/>
  <c r="A185" i="4"/>
  <c r="C185" i="4" s="1"/>
  <c r="B185" i="4"/>
  <c r="D185" i="4" s="1"/>
  <c r="E185" i="4"/>
  <c r="F185" i="4" s="1"/>
  <c r="L185" i="4"/>
  <c r="M185" i="4"/>
  <c r="N185" i="4"/>
  <c r="A186" i="4"/>
  <c r="C186" i="4" s="1"/>
  <c r="B186" i="4"/>
  <c r="D186" i="4" s="1"/>
  <c r="E186" i="4"/>
  <c r="F186" i="4" s="1"/>
  <c r="J186" i="4" s="1"/>
  <c r="L186" i="4"/>
  <c r="M186" i="4"/>
  <c r="N186" i="4"/>
  <c r="A187" i="4"/>
  <c r="C187" i="4" s="1"/>
  <c r="B187" i="4"/>
  <c r="D187" i="4" s="1"/>
  <c r="E187" i="4"/>
  <c r="L187" i="4"/>
  <c r="M187" i="4"/>
  <c r="N187" i="4"/>
  <c r="A188" i="4"/>
  <c r="C188" i="4" s="1"/>
  <c r="B188" i="4"/>
  <c r="D188" i="4" s="1"/>
  <c r="E188" i="4"/>
  <c r="F188" i="4" s="1"/>
  <c r="L188" i="4"/>
  <c r="M188" i="4"/>
  <c r="N188" i="4"/>
  <c r="A189" i="4"/>
  <c r="C189" i="4" s="1"/>
  <c r="B189" i="4"/>
  <c r="D189" i="4" s="1"/>
  <c r="E189" i="4"/>
  <c r="F189" i="4" s="1"/>
  <c r="J189" i="4" s="1"/>
  <c r="H189" i="4"/>
  <c r="L189" i="4"/>
  <c r="M189" i="4"/>
  <c r="N189" i="4"/>
  <c r="A190" i="4"/>
  <c r="C190" i="4" s="1"/>
  <c r="B190" i="4"/>
  <c r="D190" i="4" s="1"/>
  <c r="E190" i="4"/>
  <c r="H190" i="4"/>
  <c r="L190" i="4"/>
  <c r="M190" i="4"/>
  <c r="N190" i="4"/>
  <c r="A189" i="3"/>
  <c r="C189" i="3" s="1"/>
  <c r="B189" i="3"/>
  <c r="E189" i="3"/>
  <c r="I189" i="3" s="1"/>
  <c r="F189" i="3"/>
  <c r="L189" i="3"/>
  <c r="M189" i="3"/>
  <c r="N189" i="3"/>
  <c r="A190" i="3"/>
  <c r="C190" i="3" s="1"/>
  <c r="B190" i="3"/>
  <c r="D190" i="3" s="1"/>
  <c r="E190" i="3"/>
  <c r="F190" i="3"/>
  <c r="L190" i="3"/>
  <c r="M190" i="3"/>
  <c r="N190" i="3"/>
  <c r="A191" i="3"/>
  <c r="C191" i="3" s="1"/>
  <c r="B191" i="3"/>
  <c r="D191" i="3" s="1"/>
  <c r="E191" i="3"/>
  <c r="F191" i="3"/>
  <c r="L191" i="3"/>
  <c r="M191" i="3"/>
  <c r="N191" i="3"/>
  <c r="A192" i="3"/>
  <c r="C192" i="3" s="1"/>
  <c r="B192" i="3"/>
  <c r="D192" i="3" s="1"/>
  <c r="E192" i="3"/>
  <c r="F192" i="3"/>
  <c r="J192" i="3" s="1"/>
  <c r="L192" i="3"/>
  <c r="M192" i="3"/>
  <c r="N192" i="3"/>
  <c r="A193" i="3"/>
  <c r="C193" i="3" s="1"/>
  <c r="B193" i="3"/>
  <c r="D193" i="3" s="1"/>
  <c r="E193" i="3"/>
  <c r="F193" i="3"/>
  <c r="L193" i="3"/>
  <c r="M193" i="3"/>
  <c r="N193" i="3"/>
  <c r="A194" i="3"/>
  <c r="C194" i="3" s="1"/>
  <c r="B194" i="3"/>
  <c r="D194" i="3" s="1"/>
  <c r="E194" i="3"/>
  <c r="F194" i="3"/>
  <c r="L194" i="3"/>
  <c r="M194" i="3"/>
  <c r="N194" i="3"/>
  <c r="A195" i="3"/>
  <c r="C195" i="3" s="1"/>
  <c r="B195" i="3"/>
  <c r="D195" i="3" s="1"/>
  <c r="E195" i="3"/>
  <c r="F195" i="3"/>
  <c r="L195" i="3"/>
  <c r="M195" i="3"/>
  <c r="N195" i="3"/>
  <c r="A196" i="3"/>
  <c r="C196" i="3" s="1"/>
  <c r="B196" i="3"/>
  <c r="D196" i="3" s="1"/>
  <c r="E196" i="3"/>
  <c r="F196" i="3"/>
  <c r="L196" i="3"/>
  <c r="M196" i="3"/>
  <c r="N196" i="3"/>
  <c r="A197" i="3"/>
  <c r="C197" i="3" s="1"/>
  <c r="B197" i="3"/>
  <c r="D197" i="3" s="1"/>
  <c r="E197" i="3"/>
  <c r="F197" i="3"/>
  <c r="L197" i="3"/>
  <c r="M197" i="3"/>
  <c r="N197" i="3"/>
  <c r="A198" i="3"/>
  <c r="C198" i="3" s="1"/>
  <c r="B198" i="3"/>
  <c r="D198" i="3" s="1"/>
  <c r="E198" i="3"/>
  <c r="F198" i="3"/>
  <c r="L198" i="3"/>
  <c r="M198" i="3"/>
  <c r="N198" i="3"/>
  <c r="A199" i="3"/>
  <c r="C199" i="3" s="1"/>
  <c r="B199" i="3"/>
  <c r="D199" i="3" s="1"/>
  <c r="E199" i="3"/>
  <c r="F199" i="3"/>
  <c r="L199" i="3"/>
  <c r="M199" i="3"/>
  <c r="N199" i="3"/>
  <c r="A200" i="3"/>
  <c r="C200" i="3" s="1"/>
  <c r="B200" i="3"/>
  <c r="D200" i="3" s="1"/>
  <c r="E200" i="3"/>
  <c r="F200" i="3"/>
  <c r="L200" i="3"/>
  <c r="M200" i="3"/>
  <c r="N200" i="3"/>
  <c r="A201" i="3"/>
  <c r="C201" i="3" s="1"/>
  <c r="B201" i="3"/>
  <c r="D201" i="3" s="1"/>
  <c r="E201" i="3"/>
  <c r="F201" i="3"/>
  <c r="L201" i="3"/>
  <c r="M201" i="3"/>
  <c r="N201" i="3"/>
  <c r="A202" i="3"/>
  <c r="C202" i="3" s="1"/>
  <c r="B202" i="3"/>
  <c r="D202" i="3" s="1"/>
  <c r="E202" i="3"/>
  <c r="F202" i="3"/>
  <c r="L202" i="3"/>
  <c r="M202" i="3"/>
  <c r="N202" i="3"/>
  <c r="A203" i="3"/>
  <c r="C203" i="3" s="1"/>
  <c r="B203" i="3"/>
  <c r="D203" i="3" s="1"/>
  <c r="E203" i="3"/>
  <c r="F203" i="3"/>
  <c r="L203" i="3"/>
  <c r="M203" i="3"/>
  <c r="N203" i="3"/>
  <c r="A204" i="3"/>
  <c r="C204" i="3" s="1"/>
  <c r="B204" i="3"/>
  <c r="D204" i="3" s="1"/>
  <c r="E204" i="3"/>
  <c r="F204" i="3"/>
  <c r="L204" i="3"/>
  <c r="M204" i="3"/>
  <c r="N204" i="3"/>
  <c r="A205" i="3"/>
  <c r="C205" i="3" s="1"/>
  <c r="B205" i="3"/>
  <c r="D205" i="3" s="1"/>
  <c r="E205" i="3"/>
  <c r="F205" i="3"/>
  <c r="L205" i="3"/>
  <c r="M205" i="3"/>
  <c r="N205" i="3"/>
  <c r="A206" i="3"/>
  <c r="C206" i="3" s="1"/>
  <c r="B206" i="3"/>
  <c r="D206" i="3" s="1"/>
  <c r="E206" i="3"/>
  <c r="F206" i="3"/>
  <c r="H206" i="3"/>
  <c r="L206" i="3"/>
  <c r="M206" i="3"/>
  <c r="N206" i="3"/>
  <c r="A207" i="3"/>
  <c r="C207" i="3" s="1"/>
  <c r="B207" i="3"/>
  <c r="D207" i="3" s="1"/>
  <c r="E207" i="3"/>
  <c r="F207" i="3"/>
  <c r="H207" i="3"/>
  <c r="L207" i="3"/>
  <c r="M207" i="3"/>
  <c r="N207" i="3"/>
  <c r="A208" i="3"/>
  <c r="C208" i="3" s="1"/>
  <c r="B208" i="3"/>
  <c r="D208" i="3" s="1"/>
  <c r="E208" i="3"/>
  <c r="F208" i="3"/>
  <c r="H208" i="3"/>
  <c r="L208" i="3"/>
  <c r="M208" i="3"/>
  <c r="N208" i="3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A169" i="7"/>
  <c r="C169" i="7" s="1"/>
  <c r="B169" i="7"/>
  <c r="D169" i="7" s="1"/>
  <c r="E169" i="7"/>
  <c r="F169" i="7" s="1"/>
  <c r="L169" i="7"/>
  <c r="M169" i="7"/>
  <c r="N169" i="7"/>
  <c r="A170" i="7"/>
  <c r="C170" i="7" s="1"/>
  <c r="B170" i="7"/>
  <c r="D170" i="7" s="1"/>
  <c r="E170" i="7"/>
  <c r="F170" i="7" s="1"/>
  <c r="L170" i="7"/>
  <c r="M170" i="7"/>
  <c r="N170" i="7"/>
  <c r="A171" i="7"/>
  <c r="C171" i="7" s="1"/>
  <c r="B171" i="7"/>
  <c r="D171" i="7"/>
  <c r="E171" i="7"/>
  <c r="L171" i="7"/>
  <c r="M171" i="7"/>
  <c r="N171" i="7"/>
  <c r="A172" i="7"/>
  <c r="C172" i="7" s="1"/>
  <c r="B172" i="7"/>
  <c r="D172" i="7" s="1"/>
  <c r="E172" i="7"/>
  <c r="F172" i="7" s="1"/>
  <c r="L172" i="7"/>
  <c r="M172" i="7"/>
  <c r="N172" i="7"/>
  <c r="A173" i="7"/>
  <c r="C173" i="7" s="1"/>
  <c r="B173" i="7"/>
  <c r="D173" i="7" s="1"/>
  <c r="E173" i="7"/>
  <c r="F173" i="7" s="1"/>
  <c r="L173" i="7"/>
  <c r="M173" i="7"/>
  <c r="N173" i="7"/>
  <c r="A174" i="7"/>
  <c r="C174" i="7" s="1"/>
  <c r="B174" i="7"/>
  <c r="D174" i="7" s="1"/>
  <c r="E174" i="7"/>
  <c r="F174" i="7" s="1"/>
  <c r="L174" i="7"/>
  <c r="M174" i="7"/>
  <c r="N174" i="7"/>
  <c r="A175" i="7"/>
  <c r="C175" i="7" s="1"/>
  <c r="B175" i="7"/>
  <c r="D175" i="7" s="1"/>
  <c r="E175" i="7"/>
  <c r="L175" i="7"/>
  <c r="M175" i="7"/>
  <c r="N175" i="7"/>
  <c r="A176" i="7"/>
  <c r="C176" i="7" s="1"/>
  <c r="B176" i="7"/>
  <c r="D176" i="7" s="1"/>
  <c r="E176" i="7"/>
  <c r="F176" i="7" s="1"/>
  <c r="J176" i="7" s="1"/>
  <c r="L176" i="7"/>
  <c r="M176" i="7"/>
  <c r="N176" i="7"/>
  <c r="A177" i="7"/>
  <c r="C177" i="7" s="1"/>
  <c r="B177" i="7"/>
  <c r="D177" i="7" s="1"/>
  <c r="E177" i="7"/>
  <c r="F177" i="7" s="1"/>
  <c r="L177" i="7"/>
  <c r="M177" i="7"/>
  <c r="N177" i="7"/>
  <c r="A178" i="7"/>
  <c r="C178" i="7" s="1"/>
  <c r="B178" i="7"/>
  <c r="D178" i="7" s="1"/>
  <c r="E178" i="7"/>
  <c r="F178" i="7" s="1"/>
  <c r="J178" i="7" s="1"/>
  <c r="L178" i="7"/>
  <c r="M178" i="7"/>
  <c r="N178" i="7"/>
  <c r="A179" i="7"/>
  <c r="C179" i="7" s="1"/>
  <c r="B179" i="7"/>
  <c r="D179" i="7" s="1"/>
  <c r="E179" i="7"/>
  <c r="L179" i="7"/>
  <c r="M179" i="7"/>
  <c r="N179" i="7"/>
  <c r="A180" i="7"/>
  <c r="C180" i="7" s="1"/>
  <c r="B180" i="7"/>
  <c r="D180" i="7" s="1"/>
  <c r="E180" i="7"/>
  <c r="F180" i="7" s="1"/>
  <c r="L180" i="7"/>
  <c r="M180" i="7"/>
  <c r="N180" i="7"/>
  <c r="A181" i="7"/>
  <c r="C181" i="7" s="1"/>
  <c r="B181" i="7"/>
  <c r="D181" i="7" s="1"/>
  <c r="E181" i="7"/>
  <c r="F181" i="7" s="1"/>
  <c r="L181" i="7"/>
  <c r="M181" i="7"/>
  <c r="N181" i="7"/>
  <c r="A182" i="7"/>
  <c r="C182" i="7" s="1"/>
  <c r="B182" i="7"/>
  <c r="D182" i="7" s="1"/>
  <c r="E182" i="7"/>
  <c r="F182" i="7" s="1"/>
  <c r="L182" i="7"/>
  <c r="M182" i="7"/>
  <c r="N182" i="7"/>
  <c r="A183" i="7"/>
  <c r="C183" i="7" s="1"/>
  <c r="B183" i="7"/>
  <c r="D183" i="7" s="1"/>
  <c r="E183" i="7"/>
  <c r="L183" i="7"/>
  <c r="M183" i="7"/>
  <c r="N183" i="7"/>
  <c r="A184" i="7"/>
  <c r="C184" i="7" s="1"/>
  <c r="B184" i="7"/>
  <c r="D184" i="7" s="1"/>
  <c r="E184" i="7"/>
  <c r="F184" i="7" s="1"/>
  <c r="L184" i="7"/>
  <c r="M184" i="7"/>
  <c r="N184" i="7"/>
  <c r="A185" i="7"/>
  <c r="C185" i="7" s="1"/>
  <c r="B185" i="7"/>
  <c r="D185" i="7" s="1"/>
  <c r="E185" i="7"/>
  <c r="F185" i="7" s="1"/>
  <c r="L185" i="7"/>
  <c r="M185" i="7"/>
  <c r="N185" i="7"/>
  <c r="A186" i="7"/>
  <c r="C186" i="7" s="1"/>
  <c r="B186" i="7"/>
  <c r="D186" i="7" s="1"/>
  <c r="E186" i="7"/>
  <c r="F186" i="7" s="1"/>
  <c r="L186" i="7"/>
  <c r="M186" i="7"/>
  <c r="N186" i="7"/>
  <c r="A187" i="7"/>
  <c r="C187" i="7" s="1"/>
  <c r="B187" i="7"/>
  <c r="D187" i="7" s="1"/>
  <c r="E187" i="7"/>
  <c r="L187" i="7"/>
  <c r="M187" i="7"/>
  <c r="N187" i="7"/>
  <c r="A188" i="7"/>
  <c r="C188" i="7" s="1"/>
  <c r="B188" i="7"/>
  <c r="D188" i="7" s="1"/>
  <c r="E188" i="7"/>
  <c r="F188" i="7" s="1"/>
  <c r="J188" i="7" s="1"/>
  <c r="L188" i="7"/>
  <c r="M188" i="7"/>
  <c r="N188" i="7"/>
  <c r="C185" i="1"/>
  <c r="D185" i="1"/>
  <c r="F185" i="1"/>
  <c r="C186" i="1"/>
  <c r="D186" i="1"/>
  <c r="F186" i="1"/>
  <c r="C187" i="1"/>
  <c r="D187" i="1"/>
  <c r="F187" i="1"/>
  <c r="C188" i="1"/>
  <c r="D188" i="1"/>
  <c r="F188" i="1"/>
  <c r="J188" i="1" s="1"/>
  <c r="B184" i="3"/>
  <c r="D184" i="3" s="1"/>
  <c r="A177" i="3"/>
  <c r="C177" i="3" s="1"/>
  <c r="B177" i="3"/>
  <c r="D177" i="3" s="1"/>
  <c r="E177" i="3"/>
  <c r="F177" i="3"/>
  <c r="H177" i="3"/>
  <c r="L177" i="3"/>
  <c r="M177" i="3"/>
  <c r="N177" i="3"/>
  <c r="A178" i="3"/>
  <c r="C178" i="3" s="1"/>
  <c r="B178" i="3"/>
  <c r="D178" i="3" s="1"/>
  <c r="E178" i="3"/>
  <c r="F178" i="3"/>
  <c r="H178" i="3"/>
  <c r="L178" i="3"/>
  <c r="M178" i="3"/>
  <c r="N178" i="3"/>
  <c r="A179" i="3"/>
  <c r="C179" i="3" s="1"/>
  <c r="B179" i="3"/>
  <c r="D179" i="3" s="1"/>
  <c r="E179" i="3"/>
  <c r="F179" i="3"/>
  <c r="J179" i="3" s="1"/>
  <c r="H179" i="3"/>
  <c r="L179" i="3"/>
  <c r="M179" i="3"/>
  <c r="N179" i="3"/>
  <c r="A180" i="3"/>
  <c r="B180" i="3"/>
  <c r="D180" i="3" s="1"/>
  <c r="E180" i="3"/>
  <c r="H180" i="3"/>
  <c r="L180" i="3"/>
  <c r="M180" i="3"/>
  <c r="N180" i="3"/>
  <c r="A181" i="3"/>
  <c r="C181" i="3" s="1"/>
  <c r="B181" i="3"/>
  <c r="D181" i="3" s="1"/>
  <c r="E181" i="3"/>
  <c r="H181" i="3"/>
  <c r="L181" i="3"/>
  <c r="M181" i="3"/>
  <c r="N181" i="3"/>
  <c r="A182" i="3"/>
  <c r="B182" i="3"/>
  <c r="D182" i="3" s="1"/>
  <c r="C182" i="3"/>
  <c r="E182" i="3"/>
  <c r="H182" i="3"/>
  <c r="L182" i="3"/>
  <c r="M182" i="3"/>
  <c r="N182" i="3"/>
  <c r="A183" i="3"/>
  <c r="C183" i="3" s="1"/>
  <c r="B183" i="3"/>
  <c r="D183" i="3" s="1"/>
  <c r="E183" i="3"/>
  <c r="H183" i="3"/>
  <c r="L183" i="3"/>
  <c r="M183" i="3"/>
  <c r="N183" i="3"/>
  <c r="A184" i="3"/>
  <c r="C184" i="3" s="1"/>
  <c r="E184" i="3"/>
  <c r="L184" i="3"/>
  <c r="M184" i="3"/>
  <c r="N184" i="3"/>
  <c r="A185" i="3"/>
  <c r="C185" i="3" s="1"/>
  <c r="B185" i="3"/>
  <c r="D185" i="3" s="1"/>
  <c r="E185" i="3"/>
  <c r="L185" i="3"/>
  <c r="M185" i="3"/>
  <c r="N185" i="3"/>
  <c r="A186" i="3"/>
  <c r="C186" i="3" s="1"/>
  <c r="B186" i="3"/>
  <c r="D186" i="3" s="1"/>
  <c r="E186" i="3"/>
  <c r="L186" i="3"/>
  <c r="M186" i="3"/>
  <c r="N186" i="3"/>
  <c r="A187" i="3"/>
  <c r="C187" i="3" s="1"/>
  <c r="B187" i="3"/>
  <c r="D187" i="3" s="1"/>
  <c r="E187" i="3"/>
  <c r="L187" i="3"/>
  <c r="M187" i="3"/>
  <c r="N187" i="3"/>
  <c r="A188" i="3"/>
  <c r="C188" i="3" s="1"/>
  <c r="B188" i="3"/>
  <c r="D188" i="3" s="1"/>
  <c r="E188" i="3"/>
  <c r="L188" i="3"/>
  <c r="M188" i="3"/>
  <c r="N188" i="3"/>
  <c r="C177" i="1"/>
  <c r="D177" i="1"/>
  <c r="F177" i="1"/>
  <c r="C178" i="1"/>
  <c r="D178" i="1"/>
  <c r="F178" i="1"/>
  <c r="C179" i="1"/>
  <c r="D179" i="1"/>
  <c r="F179" i="1"/>
  <c r="C180" i="1"/>
  <c r="D180" i="1"/>
  <c r="F180" i="1"/>
  <c r="F180" i="3" s="1"/>
  <c r="C181" i="1"/>
  <c r="D181" i="1"/>
  <c r="F181" i="1"/>
  <c r="C182" i="1"/>
  <c r="D182" i="1"/>
  <c r="F182" i="1"/>
  <c r="I182" i="1" s="1"/>
  <c r="C183" i="1"/>
  <c r="D183" i="1"/>
  <c r="F183" i="1"/>
  <c r="C184" i="1"/>
  <c r="D184" i="1"/>
  <c r="F184" i="1"/>
  <c r="F184" i="3" s="1"/>
  <c r="A141" i="8"/>
  <c r="C141" i="8" s="1"/>
  <c r="B141" i="8"/>
  <c r="D141" i="8" s="1"/>
  <c r="E141" i="8"/>
  <c r="F141" i="8" s="1"/>
  <c r="H141" i="8"/>
  <c r="L141" i="8"/>
  <c r="M141" i="8"/>
  <c r="N141" i="8"/>
  <c r="A142" i="8"/>
  <c r="B142" i="8"/>
  <c r="D142" i="8" s="1"/>
  <c r="C142" i="8"/>
  <c r="E142" i="8"/>
  <c r="F142" i="8" s="1"/>
  <c r="I142" i="8" s="1"/>
  <c r="H142" i="8"/>
  <c r="L142" i="8"/>
  <c r="M142" i="8"/>
  <c r="N142" i="8"/>
  <c r="A143" i="8"/>
  <c r="C143" i="8" s="1"/>
  <c r="B143" i="8"/>
  <c r="D143" i="8" s="1"/>
  <c r="E143" i="8"/>
  <c r="F143" i="8"/>
  <c r="H143" i="8"/>
  <c r="L143" i="8"/>
  <c r="M143" i="8"/>
  <c r="N143" i="8"/>
  <c r="A144" i="8"/>
  <c r="C144" i="8" s="1"/>
  <c r="B144" i="8"/>
  <c r="D144" i="8" s="1"/>
  <c r="E144" i="8"/>
  <c r="F144" i="8" s="1"/>
  <c r="J144" i="8" s="1"/>
  <c r="H144" i="8"/>
  <c r="L144" i="8"/>
  <c r="M144" i="8"/>
  <c r="N144" i="8"/>
  <c r="A145" i="8"/>
  <c r="C145" i="8" s="1"/>
  <c r="B145" i="8"/>
  <c r="D145" i="8" s="1"/>
  <c r="E145" i="8"/>
  <c r="F145" i="8" s="1"/>
  <c r="H145" i="8"/>
  <c r="L145" i="8"/>
  <c r="M145" i="8"/>
  <c r="N145" i="8"/>
  <c r="A146" i="8"/>
  <c r="C146" i="8" s="1"/>
  <c r="B146" i="8"/>
  <c r="D146" i="8" s="1"/>
  <c r="E146" i="8"/>
  <c r="F146" i="8"/>
  <c r="H146" i="8"/>
  <c r="L146" i="8"/>
  <c r="M146" i="8"/>
  <c r="N146" i="8"/>
  <c r="A147" i="8"/>
  <c r="C147" i="8" s="1"/>
  <c r="B147" i="8"/>
  <c r="E147" i="8"/>
  <c r="F147" i="8" s="1"/>
  <c r="H147" i="8"/>
  <c r="L147" i="8"/>
  <c r="M147" i="8"/>
  <c r="N147" i="8"/>
  <c r="A148" i="8"/>
  <c r="C148" i="8" s="1"/>
  <c r="B148" i="8"/>
  <c r="D148" i="8" s="1"/>
  <c r="E148" i="8"/>
  <c r="F148" i="8" s="1"/>
  <c r="H148" i="8"/>
  <c r="L148" i="8"/>
  <c r="M148" i="8"/>
  <c r="N148" i="8"/>
  <c r="A149" i="8"/>
  <c r="C149" i="8" s="1"/>
  <c r="B149" i="8"/>
  <c r="D149" i="8" s="1"/>
  <c r="E149" i="8"/>
  <c r="F149" i="8"/>
  <c r="H149" i="8"/>
  <c r="L149" i="8"/>
  <c r="M149" i="8"/>
  <c r="N149" i="8"/>
  <c r="A150" i="8"/>
  <c r="C150" i="8" s="1"/>
  <c r="B150" i="8"/>
  <c r="D150" i="8" s="1"/>
  <c r="E150" i="8"/>
  <c r="F150" i="8" s="1"/>
  <c r="H150" i="8"/>
  <c r="L150" i="8"/>
  <c r="M150" i="8"/>
  <c r="N150" i="8"/>
  <c r="A151" i="8"/>
  <c r="C151" i="8" s="1"/>
  <c r="B151" i="8"/>
  <c r="D151" i="8" s="1"/>
  <c r="E151" i="8"/>
  <c r="F151" i="8" s="1"/>
  <c r="H151" i="8"/>
  <c r="L151" i="8"/>
  <c r="M151" i="8"/>
  <c r="N151" i="8"/>
  <c r="A152" i="8"/>
  <c r="C152" i="8" s="1"/>
  <c r="B152" i="8"/>
  <c r="D152" i="8" s="1"/>
  <c r="E152" i="8"/>
  <c r="F152" i="8" s="1"/>
  <c r="H152" i="8"/>
  <c r="L152" i="8"/>
  <c r="M152" i="8"/>
  <c r="N152" i="8"/>
  <c r="A153" i="8"/>
  <c r="C153" i="8" s="1"/>
  <c r="B153" i="8"/>
  <c r="D153" i="8" s="1"/>
  <c r="E153" i="8"/>
  <c r="F153" i="8" s="1"/>
  <c r="H153" i="8"/>
  <c r="L153" i="8"/>
  <c r="M153" i="8"/>
  <c r="N153" i="8"/>
  <c r="A154" i="8"/>
  <c r="C154" i="8" s="1"/>
  <c r="B154" i="8"/>
  <c r="D154" i="8" s="1"/>
  <c r="E154" i="8"/>
  <c r="F154" i="8" s="1"/>
  <c r="H154" i="8"/>
  <c r="L154" i="8"/>
  <c r="M154" i="8"/>
  <c r="N154" i="8"/>
  <c r="A155" i="8"/>
  <c r="C155" i="8" s="1"/>
  <c r="B155" i="8"/>
  <c r="D155" i="8" s="1"/>
  <c r="E155" i="8"/>
  <c r="F155" i="8" s="1"/>
  <c r="H155" i="8"/>
  <c r="L155" i="8"/>
  <c r="M155" i="8"/>
  <c r="N155" i="8"/>
  <c r="A156" i="8"/>
  <c r="C156" i="8" s="1"/>
  <c r="B156" i="8"/>
  <c r="D156" i="8" s="1"/>
  <c r="E156" i="8"/>
  <c r="F156" i="8" s="1"/>
  <c r="H156" i="8"/>
  <c r="L156" i="8"/>
  <c r="M156" i="8"/>
  <c r="N156" i="8"/>
  <c r="A157" i="8"/>
  <c r="C157" i="8" s="1"/>
  <c r="B157" i="8"/>
  <c r="D157" i="8" s="1"/>
  <c r="E157" i="8"/>
  <c r="F157" i="8" s="1"/>
  <c r="H157" i="8"/>
  <c r="L157" i="8"/>
  <c r="M157" i="8"/>
  <c r="N157" i="8"/>
  <c r="A158" i="8"/>
  <c r="C158" i="8" s="1"/>
  <c r="B158" i="8"/>
  <c r="D158" i="8" s="1"/>
  <c r="E158" i="8"/>
  <c r="H158" i="8"/>
  <c r="L158" i="8"/>
  <c r="M158" i="8"/>
  <c r="N158" i="8"/>
  <c r="A159" i="8"/>
  <c r="C159" i="8" s="1"/>
  <c r="B159" i="8"/>
  <c r="D159" i="8" s="1"/>
  <c r="E159" i="8"/>
  <c r="F159" i="8" s="1"/>
  <c r="H159" i="8"/>
  <c r="L159" i="8"/>
  <c r="M159" i="8"/>
  <c r="N159" i="8"/>
  <c r="A160" i="8"/>
  <c r="C160" i="8" s="1"/>
  <c r="B160" i="8"/>
  <c r="D160" i="8" s="1"/>
  <c r="E160" i="8"/>
  <c r="F160" i="8" s="1"/>
  <c r="H160" i="8"/>
  <c r="L160" i="8"/>
  <c r="M160" i="8"/>
  <c r="N160" i="8"/>
  <c r="A161" i="8"/>
  <c r="C161" i="8" s="1"/>
  <c r="B161" i="8"/>
  <c r="D161" i="8" s="1"/>
  <c r="E161" i="8"/>
  <c r="F161" i="8" s="1"/>
  <c r="H161" i="8"/>
  <c r="L161" i="8"/>
  <c r="M161" i="8"/>
  <c r="N161" i="8"/>
  <c r="A162" i="8"/>
  <c r="C162" i="8" s="1"/>
  <c r="B162" i="8"/>
  <c r="D162" i="8" s="1"/>
  <c r="E162" i="8"/>
  <c r="F162" i="8" s="1"/>
  <c r="H162" i="8"/>
  <c r="L162" i="8"/>
  <c r="M162" i="8"/>
  <c r="N162" i="8"/>
  <c r="A163" i="8"/>
  <c r="C163" i="8" s="1"/>
  <c r="B163" i="8"/>
  <c r="D163" i="8" s="1"/>
  <c r="E163" i="8"/>
  <c r="F163" i="8" s="1"/>
  <c r="I163" i="8" s="1"/>
  <c r="H163" i="8"/>
  <c r="L163" i="8"/>
  <c r="M163" i="8"/>
  <c r="N163" i="8"/>
  <c r="A164" i="8"/>
  <c r="C164" i="8" s="1"/>
  <c r="B164" i="8"/>
  <c r="D164" i="8" s="1"/>
  <c r="E164" i="8"/>
  <c r="F164" i="8" s="1"/>
  <c r="H164" i="8"/>
  <c r="L164" i="8"/>
  <c r="M164" i="8"/>
  <c r="N164" i="8"/>
  <c r="A165" i="8"/>
  <c r="C165" i="8" s="1"/>
  <c r="B165" i="8"/>
  <c r="D165" i="8" s="1"/>
  <c r="E165" i="8"/>
  <c r="F165" i="8" s="1"/>
  <c r="H165" i="8"/>
  <c r="L165" i="8"/>
  <c r="M165" i="8"/>
  <c r="N165" i="8"/>
  <c r="A166" i="8"/>
  <c r="C166" i="8" s="1"/>
  <c r="B166" i="8"/>
  <c r="D166" i="8" s="1"/>
  <c r="E166" i="8"/>
  <c r="F166" i="8" s="1"/>
  <c r="H166" i="8"/>
  <c r="L166" i="8"/>
  <c r="M166" i="8"/>
  <c r="N166" i="8"/>
  <c r="A167" i="8"/>
  <c r="C167" i="8" s="1"/>
  <c r="B167" i="8"/>
  <c r="D167" i="8" s="1"/>
  <c r="E167" i="8"/>
  <c r="F167" i="8" s="1"/>
  <c r="H167" i="8"/>
  <c r="L167" i="8"/>
  <c r="M167" i="8"/>
  <c r="N167" i="8"/>
  <c r="A168" i="8"/>
  <c r="C168" i="8" s="1"/>
  <c r="B168" i="8"/>
  <c r="D168" i="8" s="1"/>
  <c r="E168" i="8"/>
  <c r="F168" i="8" s="1"/>
  <c r="H168" i="8"/>
  <c r="L168" i="8"/>
  <c r="M168" i="8"/>
  <c r="N168" i="8"/>
  <c r="A169" i="8"/>
  <c r="C169" i="8" s="1"/>
  <c r="B169" i="8"/>
  <c r="D169" i="8" s="1"/>
  <c r="E169" i="8"/>
  <c r="F169" i="8" s="1"/>
  <c r="H169" i="8"/>
  <c r="L169" i="8"/>
  <c r="M169" i="8"/>
  <c r="N169" i="8"/>
  <c r="A170" i="8"/>
  <c r="C170" i="8" s="1"/>
  <c r="B170" i="8"/>
  <c r="D170" i="8" s="1"/>
  <c r="E170" i="8"/>
  <c r="F170" i="8" s="1"/>
  <c r="H170" i="8"/>
  <c r="L170" i="8"/>
  <c r="M170" i="8"/>
  <c r="N170" i="8"/>
  <c r="A171" i="8"/>
  <c r="C171" i="8" s="1"/>
  <c r="B171" i="8"/>
  <c r="D171" i="8" s="1"/>
  <c r="E171" i="8"/>
  <c r="F171" i="8" s="1"/>
  <c r="H171" i="8"/>
  <c r="L171" i="8"/>
  <c r="M171" i="8"/>
  <c r="N171" i="8"/>
  <c r="A172" i="8"/>
  <c r="C172" i="8" s="1"/>
  <c r="B172" i="8"/>
  <c r="D172" i="8" s="1"/>
  <c r="E172" i="8"/>
  <c r="F172" i="8" s="1"/>
  <c r="I172" i="8" s="1"/>
  <c r="H172" i="8"/>
  <c r="L172" i="8"/>
  <c r="M172" i="8"/>
  <c r="N172" i="8"/>
  <c r="A173" i="8"/>
  <c r="B173" i="8"/>
  <c r="D173" i="8" s="1"/>
  <c r="C173" i="8"/>
  <c r="E173" i="8"/>
  <c r="F173" i="8" s="1"/>
  <c r="H173" i="8"/>
  <c r="L173" i="8"/>
  <c r="M173" i="8"/>
  <c r="N173" i="8"/>
  <c r="A174" i="8"/>
  <c r="C174" i="8" s="1"/>
  <c r="B174" i="8"/>
  <c r="D174" i="8" s="1"/>
  <c r="E174" i="8"/>
  <c r="F174" i="8" s="1"/>
  <c r="H174" i="8"/>
  <c r="L174" i="8"/>
  <c r="M174" i="8"/>
  <c r="N174" i="8"/>
  <c r="A175" i="8"/>
  <c r="C175" i="8" s="1"/>
  <c r="B175" i="8"/>
  <c r="D175" i="8" s="1"/>
  <c r="E175" i="8"/>
  <c r="F175" i="8" s="1"/>
  <c r="H175" i="8"/>
  <c r="L175" i="8"/>
  <c r="M175" i="8"/>
  <c r="N175" i="8"/>
  <c r="A176" i="8"/>
  <c r="C176" i="8" s="1"/>
  <c r="B176" i="8"/>
  <c r="D176" i="8" s="1"/>
  <c r="E176" i="8"/>
  <c r="F176" i="8" s="1"/>
  <c r="J176" i="8" s="1"/>
  <c r="H176" i="8"/>
  <c r="L176" i="8"/>
  <c r="M176" i="8"/>
  <c r="N176" i="8"/>
  <c r="A177" i="8"/>
  <c r="C177" i="8" s="1"/>
  <c r="B177" i="8"/>
  <c r="D177" i="8" s="1"/>
  <c r="E177" i="8"/>
  <c r="F177" i="8" s="1"/>
  <c r="H177" i="8"/>
  <c r="L177" i="8"/>
  <c r="M177" i="8"/>
  <c r="N177" i="8"/>
  <c r="A178" i="8"/>
  <c r="C178" i="8" s="1"/>
  <c r="B178" i="8"/>
  <c r="D178" i="8" s="1"/>
  <c r="E178" i="8"/>
  <c r="F178" i="8" s="1"/>
  <c r="H178" i="8"/>
  <c r="L178" i="8"/>
  <c r="M178" i="8"/>
  <c r="N178" i="8"/>
  <c r="A179" i="8"/>
  <c r="C179" i="8" s="1"/>
  <c r="B179" i="8"/>
  <c r="D179" i="8" s="1"/>
  <c r="E179" i="8"/>
  <c r="F179" i="8" s="1"/>
  <c r="H179" i="8"/>
  <c r="L179" i="8"/>
  <c r="M179" i="8"/>
  <c r="N179" i="8"/>
  <c r="A141" i="5"/>
  <c r="C141" i="5" s="1"/>
  <c r="B141" i="5"/>
  <c r="D141" i="5" s="1"/>
  <c r="E141" i="5"/>
  <c r="F141" i="5" s="1"/>
  <c r="H141" i="5"/>
  <c r="L141" i="5"/>
  <c r="M141" i="5"/>
  <c r="N141" i="5"/>
  <c r="A142" i="5"/>
  <c r="C142" i="5" s="1"/>
  <c r="B142" i="5"/>
  <c r="D142" i="5" s="1"/>
  <c r="E142" i="5"/>
  <c r="F142" i="5" s="1"/>
  <c r="H142" i="5"/>
  <c r="L142" i="5"/>
  <c r="M142" i="5"/>
  <c r="N142" i="5"/>
  <c r="A143" i="5"/>
  <c r="C143" i="5" s="1"/>
  <c r="B143" i="5"/>
  <c r="D143" i="5" s="1"/>
  <c r="E143" i="5"/>
  <c r="F143" i="5" s="1"/>
  <c r="H143" i="5"/>
  <c r="L143" i="5"/>
  <c r="M143" i="5"/>
  <c r="N143" i="5"/>
  <c r="A144" i="5"/>
  <c r="C144" i="5" s="1"/>
  <c r="B144" i="5"/>
  <c r="D144" i="5" s="1"/>
  <c r="E144" i="5"/>
  <c r="F144" i="5" s="1"/>
  <c r="I144" i="5" s="1"/>
  <c r="H144" i="5"/>
  <c r="L144" i="5"/>
  <c r="M144" i="5"/>
  <c r="N144" i="5"/>
  <c r="A145" i="5"/>
  <c r="C145" i="5" s="1"/>
  <c r="B145" i="5"/>
  <c r="D145" i="5" s="1"/>
  <c r="E145" i="5"/>
  <c r="F145" i="5"/>
  <c r="H145" i="5"/>
  <c r="L145" i="5"/>
  <c r="M145" i="5"/>
  <c r="N145" i="5"/>
  <c r="A146" i="5"/>
  <c r="C146" i="5" s="1"/>
  <c r="B146" i="5"/>
  <c r="D146" i="5" s="1"/>
  <c r="E146" i="5"/>
  <c r="F146" i="5" s="1"/>
  <c r="H146" i="5"/>
  <c r="L146" i="5"/>
  <c r="M146" i="5"/>
  <c r="N146" i="5"/>
  <c r="A147" i="5"/>
  <c r="C147" i="5" s="1"/>
  <c r="B147" i="5"/>
  <c r="D147" i="5" s="1"/>
  <c r="E147" i="5"/>
  <c r="F147" i="5"/>
  <c r="H147" i="5"/>
  <c r="L147" i="5"/>
  <c r="M147" i="5"/>
  <c r="N147" i="5"/>
  <c r="A148" i="5"/>
  <c r="C148" i="5" s="1"/>
  <c r="B148" i="5"/>
  <c r="D148" i="5"/>
  <c r="E148" i="5"/>
  <c r="F148" i="5" s="1"/>
  <c r="H148" i="5"/>
  <c r="L148" i="5"/>
  <c r="M148" i="5"/>
  <c r="N148" i="5"/>
  <c r="A149" i="5"/>
  <c r="C149" i="5" s="1"/>
  <c r="B149" i="5"/>
  <c r="D149" i="5" s="1"/>
  <c r="E149" i="5"/>
  <c r="F149" i="5" s="1"/>
  <c r="H149" i="5"/>
  <c r="L149" i="5"/>
  <c r="M149" i="5"/>
  <c r="N149" i="5"/>
  <c r="A150" i="5"/>
  <c r="C150" i="5" s="1"/>
  <c r="B150" i="5"/>
  <c r="D150" i="5" s="1"/>
  <c r="E150" i="5"/>
  <c r="F150" i="5" s="1"/>
  <c r="H150" i="5"/>
  <c r="L150" i="5"/>
  <c r="M150" i="5"/>
  <c r="N150" i="5"/>
  <c r="A151" i="5"/>
  <c r="C151" i="5" s="1"/>
  <c r="B151" i="5"/>
  <c r="D151" i="5" s="1"/>
  <c r="E151" i="5"/>
  <c r="F151" i="5" s="1"/>
  <c r="H151" i="5"/>
  <c r="L151" i="5"/>
  <c r="M151" i="5"/>
  <c r="N151" i="5"/>
  <c r="A152" i="5"/>
  <c r="C152" i="5" s="1"/>
  <c r="B152" i="5"/>
  <c r="D152" i="5" s="1"/>
  <c r="E152" i="5"/>
  <c r="F152" i="5" s="1"/>
  <c r="H152" i="5"/>
  <c r="L152" i="5"/>
  <c r="M152" i="5"/>
  <c r="N152" i="5"/>
  <c r="A153" i="5"/>
  <c r="C153" i="5" s="1"/>
  <c r="B153" i="5"/>
  <c r="D153" i="5" s="1"/>
  <c r="E153" i="5"/>
  <c r="F153" i="5" s="1"/>
  <c r="H153" i="5"/>
  <c r="L153" i="5"/>
  <c r="M153" i="5"/>
  <c r="N153" i="5"/>
  <c r="A154" i="5"/>
  <c r="C154" i="5" s="1"/>
  <c r="B154" i="5"/>
  <c r="D154" i="5" s="1"/>
  <c r="E154" i="5"/>
  <c r="F154" i="5"/>
  <c r="H154" i="5"/>
  <c r="L154" i="5"/>
  <c r="M154" i="5"/>
  <c r="N154" i="5"/>
  <c r="A155" i="5"/>
  <c r="C155" i="5" s="1"/>
  <c r="B155" i="5"/>
  <c r="D155" i="5" s="1"/>
  <c r="E155" i="5"/>
  <c r="F155" i="5" s="1"/>
  <c r="H155" i="5"/>
  <c r="L155" i="5"/>
  <c r="M155" i="5"/>
  <c r="N155" i="5"/>
  <c r="A156" i="5"/>
  <c r="C156" i="5" s="1"/>
  <c r="B156" i="5"/>
  <c r="D156" i="5" s="1"/>
  <c r="E156" i="5"/>
  <c r="F156" i="5" s="1"/>
  <c r="H156" i="5"/>
  <c r="L156" i="5"/>
  <c r="M156" i="5"/>
  <c r="N156" i="5"/>
  <c r="A157" i="5"/>
  <c r="C157" i="5" s="1"/>
  <c r="B157" i="5"/>
  <c r="D157" i="5" s="1"/>
  <c r="E157" i="5"/>
  <c r="F157" i="5" s="1"/>
  <c r="H157" i="5"/>
  <c r="L157" i="5"/>
  <c r="M157" i="5"/>
  <c r="N157" i="5"/>
  <c r="A158" i="5"/>
  <c r="C158" i="5" s="1"/>
  <c r="B158" i="5"/>
  <c r="D158" i="5" s="1"/>
  <c r="E158" i="5"/>
  <c r="F158" i="5" s="1"/>
  <c r="H158" i="5"/>
  <c r="L158" i="5"/>
  <c r="M158" i="5"/>
  <c r="N158" i="5"/>
  <c r="A159" i="5"/>
  <c r="C159" i="5" s="1"/>
  <c r="B159" i="5"/>
  <c r="D159" i="5" s="1"/>
  <c r="E159" i="5"/>
  <c r="F159" i="5" s="1"/>
  <c r="H159" i="5"/>
  <c r="L159" i="5"/>
  <c r="M159" i="5"/>
  <c r="N159" i="5"/>
  <c r="A160" i="5"/>
  <c r="C160" i="5" s="1"/>
  <c r="B160" i="5"/>
  <c r="D160" i="5" s="1"/>
  <c r="E160" i="5"/>
  <c r="F160" i="5" s="1"/>
  <c r="H160" i="5"/>
  <c r="L160" i="5"/>
  <c r="M160" i="5"/>
  <c r="N160" i="5"/>
  <c r="A161" i="5"/>
  <c r="C161" i="5" s="1"/>
  <c r="B161" i="5"/>
  <c r="D161" i="5" s="1"/>
  <c r="E161" i="5"/>
  <c r="F161" i="5" s="1"/>
  <c r="H161" i="5"/>
  <c r="L161" i="5"/>
  <c r="M161" i="5"/>
  <c r="N161" i="5"/>
  <c r="A162" i="5"/>
  <c r="C162" i="5" s="1"/>
  <c r="B162" i="5"/>
  <c r="D162" i="5" s="1"/>
  <c r="E162" i="5"/>
  <c r="F162" i="5" s="1"/>
  <c r="H162" i="5"/>
  <c r="L162" i="5"/>
  <c r="M162" i="5"/>
  <c r="N162" i="5"/>
  <c r="A163" i="5"/>
  <c r="C163" i="5" s="1"/>
  <c r="B163" i="5"/>
  <c r="D163" i="5" s="1"/>
  <c r="E163" i="5"/>
  <c r="F163" i="5" s="1"/>
  <c r="I163" i="5" s="1"/>
  <c r="H163" i="5"/>
  <c r="L163" i="5"/>
  <c r="M163" i="5"/>
  <c r="N163" i="5"/>
  <c r="A164" i="5"/>
  <c r="C164" i="5" s="1"/>
  <c r="B164" i="5"/>
  <c r="D164" i="5" s="1"/>
  <c r="E164" i="5"/>
  <c r="F164" i="5" s="1"/>
  <c r="H164" i="5"/>
  <c r="L164" i="5"/>
  <c r="M164" i="5"/>
  <c r="N164" i="5"/>
  <c r="A165" i="5"/>
  <c r="C165" i="5" s="1"/>
  <c r="B165" i="5"/>
  <c r="D165" i="5" s="1"/>
  <c r="E165" i="5"/>
  <c r="F165" i="5" s="1"/>
  <c r="H165" i="5"/>
  <c r="L165" i="5"/>
  <c r="M165" i="5"/>
  <c r="N165" i="5"/>
  <c r="A166" i="5"/>
  <c r="C166" i="5" s="1"/>
  <c r="B166" i="5"/>
  <c r="D166" i="5" s="1"/>
  <c r="E166" i="5"/>
  <c r="F166" i="5"/>
  <c r="I166" i="5" s="1"/>
  <c r="H166" i="5"/>
  <c r="L166" i="5"/>
  <c r="M166" i="5"/>
  <c r="N166" i="5"/>
  <c r="A167" i="5"/>
  <c r="C167" i="5" s="1"/>
  <c r="B167" i="5"/>
  <c r="D167" i="5" s="1"/>
  <c r="E167" i="5"/>
  <c r="F167" i="5" s="1"/>
  <c r="H167" i="5"/>
  <c r="L167" i="5"/>
  <c r="M167" i="5"/>
  <c r="N167" i="5"/>
  <c r="A168" i="5"/>
  <c r="C168" i="5" s="1"/>
  <c r="B168" i="5"/>
  <c r="D168" i="5" s="1"/>
  <c r="E168" i="5"/>
  <c r="F168" i="5" s="1"/>
  <c r="H168" i="5"/>
  <c r="L168" i="5"/>
  <c r="M168" i="5"/>
  <c r="N168" i="5"/>
  <c r="A169" i="5"/>
  <c r="C169" i="5" s="1"/>
  <c r="B169" i="5"/>
  <c r="D169" i="5" s="1"/>
  <c r="E169" i="5"/>
  <c r="F169" i="5" s="1"/>
  <c r="H169" i="5"/>
  <c r="L169" i="5"/>
  <c r="M169" i="5"/>
  <c r="N169" i="5"/>
  <c r="A170" i="5"/>
  <c r="C170" i="5" s="1"/>
  <c r="B170" i="5"/>
  <c r="D170" i="5" s="1"/>
  <c r="E170" i="5"/>
  <c r="F170" i="5" s="1"/>
  <c r="H170" i="5"/>
  <c r="L170" i="5"/>
  <c r="M170" i="5"/>
  <c r="N170" i="5"/>
  <c r="A171" i="5"/>
  <c r="B171" i="5"/>
  <c r="D171" i="5" s="1"/>
  <c r="C171" i="5"/>
  <c r="E171" i="5"/>
  <c r="F171" i="5" s="1"/>
  <c r="H171" i="5"/>
  <c r="L171" i="5"/>
  <c r="M171" i="5"/>
  <c r="N171" i="5"/>
  <c r="A172" i="5"/>
  <c r="C172" i="5" s="1"/>
  <c r="B172" i="5"/>
  <c r="D172" i="5" s="1"/>
  <c r="E172" i="5"/>
  <c r="F172" i="5" s="1"/>
  <c r="I172" i="5" s="1"/>
  <c r="H172" i="5"/>
  <c r="L172" i="5"/>
  <c r="M172" i="5"/>
  <c r="N172" i="5"/>
  <c r="A173" i="5"/>
  <c r="C173" i="5" s="1"/>
  <c r="B173" i="5"/>
  <c r="D173" i="5" s="1"/>
  <c r="E173" i="5"/>
  <c r="F173" i="5" s="1"/>
  <c r="H173" i="5"/>
  <c r="L173" i="5"/>
  <c r="M173" i="5"/>
  <c r="N173" i="5"/>
  <c r="A174" i="5"/>
  <c r="C174" i="5" s="1"/>
  <c r="B174" i="5"/>
  <c r="D174" i="5" s="1"/>
  <c r="E174" i="5"/>
  <c r="F174" i="5" s="1"/>
  <c r="H174" i="5"/>
  <c r="L174" i="5"/>
  <c r="M174" i="5"/>
  <c r="N174" i="5"/>
  <c r="A175" i="5"/>
  <c r="C175" i="5" s="1"/>
  <c r="B175" i="5"/>
  <c r="D175" i="5" s="1"/>
  <c r="E175" i="5"/>
  <c r="F175" i="5" s="1"/>
  <c r="H175" i="5"/>
  <c r="L175" i="5"/>
  <c r="M175" i="5"/>
  <c r="N175" i="5"/>
  <c r="A176" i="5"/>
  <c r="C176" i="5" s="1"/>
  <c r="B176" i="5"/>
  <c r="D176" i="5" s="1"/>
  <c r="E176" i="5"/>
  <c r="F176" i="5" s="1"/>
  <c r="H176" i="5"/>
  <c r="L176" i="5"/>
  <c r="M176" i="5"/>
  <c r="N176" i="5"/>
  <c r="A177" i="5"/>
  <c r="C177" i="5" s="1"/>
  <c r="B177" i="5"/>
  <c r="D177" i="5" s="1"/>
  <c r="E177" i="5"/>
  <c r="F177" i="5" s="1"/>
  <c r="H177" i="5"/>
  <c r="L177" i="5"/>
  <c r="M177" i="5"/>
  <c r="N177" i="5"/>
  <c r="A178" i="5"/>
  <c r="C178" i="5" s="1"/>
  <c r="B178" i="5"/>
  <c r="D178" i="5" s="1"/>
  <c r="E178" i="5"/>
  <c r="F178" i="5" s="1"/>
  <c r="H178" i="5"/>
  <c r="L178" i="5"/>
  <c r="M178" i="5"/>
  <c r="N178" i="5"/>
  <c r="A171" i="9"/>
  <c r="C171" i="9" s="1"/>
  <c r="B171" i="9"/>
  <c r="D171" i="9" s="1"/>
  <c r="E171" i="9"/>
  <c r="F171" i="9" s="1"/>
  <c r="H171" i="9"/>
  <c r="L171" i="9"/>
  <c r="M171" i="9"/>
  <c r="N171" i="9"/>
  <c r="A172" i="9"/>
  <c r="C172" i="9" s="1"/>
  <c r="B172" i="9"/>
  <c r="D172" i="9" s="1"/>
  <c r="E172" i="9"/>
  <c r="F172" i="9" s="1"/>
  <c r="H172" i="9"/>
  <c r="L172" i="9"/>
  <c r="M172" i="9"/>
  <c r="N172" i="9"/>
  <c r="A173" i="9"/>
  <c r="C173" i="9" s="1"/>
  <c r="B173" i="9"/>
  <c r="D173" i="9" s="1"/>
  <c r="E173" i="9"/>
  <c r="F173" i="9" s="1"/>
  <c r="H173" i="9"/>
  <c r="L173" i="9"/>
  <c r="M173" i="9"/>
  <c r="N173" i="9"/>
  <c r="A174" i="9"/>
  <c r="C174" i="9" s="1"/>
  <c r="B174" i="9"/>
  <c r="D174" i="9"/>
  <c r="E174" i="9"/>
  <c r="F174" i="9" s="1"/>
  <c r="H174" i="9"/>
  <c r="L174" i="9"/>
  <c r="M174" i="9"/>
  <c r="N174" i="9"/>
  <c r="A175" i="9"/>
  <c r="C175" i="9" s="1"/>
  <c r="B175" i="9"/>
  <c r="D175" i="9" s="1"/>
  <c r="E175" i="9"/>
  <c r="F175" i="9" s="1"/>
  <c r="H175" i="9"/>
  <c r="L175" i="9"/>
  <c r="M175" i="9"/>
  <c r="N175" i="9"/>
  <c r="A176" i="9"/>
  <c r="C176" i="9" s="1"/>
  <c r="B176" i="9"/>
  <c r="D176" i="9" s="1"/>
  <c r="E176" i="9"/>
  <c r="F176" i="9" s="1"/>
  <c r="J176" i="9" s="1"/>
  <c r="H176" i="9"/>
  <c r="L176" i="9"/>
  <c r="M176" i="9"/>
  <c r="N176" i="9"/>
  <c r="A177" i="9"/>
  <c r="C177" i="9" s="1"/>
  <c r="B177" i="9"/>
  <c r="D177" i="9"/>
  <c r="E177" i="9"/>
  <c r="H177" i="9"/>
  <c r="L177" i="9"/>
  <c r="M177" i="9"/>
  <c r="N177" i="9"/>
  <c r="A173" i="6"/>
  <c r="C173" i="6" s="1"/>
  <c r="B173" i="6"/>
  <c r="D173" i="6" s="1"/>
  <c r="E173" i="6"/>
  <c r="F173" i="6" s="1"/>
  <c r="H173" i="6"/>
  <c r="L173" i="6"/>
  <c r="M173" i="6"/>
  <c r="N173" i="6"/>
  <c r="A174" i="6"/>
  <c r="C174" i="6" s="1"/>
  <c r="B174" i="6"/>
  <c r="D174" i="6" s="1"/>
  <c r="E174" i="6"/>
  <c r="F174" i="6" s="1"/>
  <c r="H174" i="6"/>
  <c r="L174" i="6"/>
  <c r="M174" i="6"/>
  <c r="N174" i="6"/>
  <c r="A175" i="6"/>
  <c r="C175" i="6" s="1"/>
  <c r="B175" i="6"/>
  <c r="D175" i="6" s="1"/>
  <c r="E175" i="6"/>
  <c r="F175" i="6" s="1"/>
  <c r="H175" i="6"/>
  <c r="L175" i="6"/>
  <c r="M175" i="6"/>
  <c r="N175" i="6"/>
  <c r="A176" i="6"/>
  <c r="C176" i="6" s="1"/>
  <c r="B176" i="6"/>
  <c r="D176" i="6" s="1"/>
  <c r="E176" i="6"/>
  <c r="F176" i="6" s="1"/>
  <c r="H176" i="6"/>
  <c r="L176" i="6"/>
  <c r="M176" i="6"/>
  <c r="N176" i="6"/>
  <c r="A177" i="6"/>
  <c r="C177" i="6" s="1"/>
  <c r="B177" i="6"/>
  <c r="D177" i="6"/>
  <c r="E177" i="6"/>
  <c r="F177" i="6" s="1"/>
  <c r="H177" i="6"/>
  <c r="L177" i="6"/>
  <c r="M177" i="6"/>
  <c r="N177" i="6"/>
  <c r="A178" i="6"/>
  <c r="C178" i="6" s="1"/>
  <c r="B178" i="6"/>
  <c r="D178" i="6" s="1"/>
  <c r="E178" i="6"/>
  <c r="F178" i="6" s="1"/>
  <c r="H178" i="6"/>
  <c r="L178" i="6"/>
  <c r="M178" i="6"/>
  <c r="N178" i="6"/>
  <c r="A179" i="6"/>
  <c r="C179" i="6" s="1"/>
  <c r="B179" i="6"/>
  <c r="D179" i="6" s="1"/>
  <c r="E179" i="6"/>
  <c r="F179" i="6" s="1"/>
  <c r="H179" i="6"/>
  <c r="L179" i="6"/>
  <c r="M179" i="6"/>
  <c r="N179" i="6"/>
  <c r="A180" i="6"/>
  <c r="C180" i="6" s="1"/>
  <c r="B180" i="6"/>
  <c r="D180" i="6" s="1"/>
  <c r="E180" i="6"/>
  <c r="F180" i="6" s="1"/>
  <c r="H180" i="6"/>
  <c r="L180" i="6"/>
  <c r="M180" i="6"/>
  <c r="N180" i="6"/>
  <c r="A181" i="6"/>
  <c r="C181" i="6" s="1"/>
  <c r="B181" i="6"/>
  <c r="D181" i="6" s="1"/>
  <c r="E181" i="6"/>
  <c r="H181" i="6"/>
  <c r="L181" i="6"/>
  <c r="M181" i="6"/>
  <c r="N181" i="6"/>
  <c r="A182" i="6"/>
  <c r="C182" i="6" s="1"/>
  <c r="B182" i="6"/>
  <c r="D182" i="6" s="1"/>
  <c r="E182" i="6"/>
  <c r="F182" i="6" s="1"/>
  <c r="H182" i="6"/>
  <c r="L182" i="6"/>
  <c r="M182" i="6"/>
  <c r="N182" i="6"/>
  <c r="A183" i="6"/>
  <c r="C183" i="6" s="1"/>
  <c r="B183" i="6"/>
  <c r="D183" i="6" s="1"/>
  <c r="E183" i="6"/>
  <c r="F183" i="6" s="1"/>
  <c r="H183" i="6"/>
  <c r="L183" i="6"/>
  <c r="M183" i="6"/>
  <c r="N183" i="6"/>
  <c r="A184" i="6"/>
  <c r="C184" i="6" s="1"/>
  <c r="B184" i="6"/>
  <c r="D184" i="6" s="1"/>
  <c r="E184" i="6"/>
  <c r="F184" i="6" s="1"/>
  <c r="L184" i="6"/>
  <c r="M184" i="6"/>
  <c r="N184" i="6"/>
  <c r="A142" i="4"/>
  <c r="C142" i="4" s="1"/>
  <c r="B142" i="4"/>
  <c r="D142" i="4" s="1"/>
  <c r="E142" i="4"/>
  <c r="F142" i="4" s="1"/>
  <c r="H142" i="4"/>
  <c r="L142" i="4"/>
  <c r="M142" i="4"/>
  <c r="N142" i="4"/>
  <c r="A143" i="4"/>
  <c r="C143" i="4" s="1"/>
  <c r="B143" i="4"/>
  <c r="D143" i="4" s="1"/>
  <c r="E143" i="4"/>
  <c r="F143" i="4" s="1"/>
  <c r="I143" i="4" s="1"/>
  <c r="H143" i="4"/>
  <c r="L143" i="4"/>
  <c r="M143" i="4"/>
  <c r="N143" i="4"/>
  <c r="A144" i="4"/>
  <c r="C144" i="4" s="1"/>
  <c r="B144" i="4"/>
  <c r="E144" i="4"/>
  <c r="F144" i="4" s="1"/>
  <c r="H144" i="4"/>
  <c r="L144" i="4"/>
  <c r="M144" i="4"/>
  <c r="N144" i="4"/>
  <c r="A145" i="4"/>
  <c r="C145" i="4" s="1"/>
  <c r="B145" i="4"/>
  <c r="D145" i="4" s="1"/>
  <c r="E145" i="4"/>
  <c r="F145" i="4" s="1"/>
  <c r="J145" i="4" s="1"/>
  <c r="H145" i="4"/>
  <c r="L145" i="4"/>
  <c r="M145" i="4"/>
  <c r="N145" i="4"/>
  <c r="A146" i="4"/>
  <c r="C146" i="4" s="1"/>
  <c r="B146" i="4"/>
  <c r="D146" i="4" s="1"/>
  <c r="E146" i="4"/>
  <c r="F146" i="4" s="1"/>
  <c r="H146" i="4"/>
  <c r="L146" i="4"/>
  <c r="M146" i="4"/>
  <c r="N146" i="4"/>
  <c r="A147" i="4"/>
  <c r="C147" i="4" s="1"/>
  <c r="B147" i="4"/>
  <c r="D147" i="4" s="1"/>
  <c r="E147" i="4"/>
  <c r="F147" i="4" s="1"/>
  <c r="J147" i="4" s="1"/>
  <c r="H147" i="4"/>
  <c r="L147" i="4"/>
  <c r="M147" i="4"/>
  <c r="N147" i="4"/>
  <c r="A148" i="4"/>
  <c r="C148" i="4" s="1"/>
  <c r="B148" i="4"/>
  <c r="D148" i="4" s="1"/>
  <c r="E148" i="4"/>
  <c r="F148" i="4" s="1"/>
  <c r="J148" i="4" s="1"/>
  <c r="H148" i="4"/>
  <c r="L148" i="4"/>
  <c r="M148" i="4"/>
  <c r="N148" i="4"/>
  <c r="A149" i="4"/>
  <c r="C149" i="4" s="1"/>
  <c r="B149" i="4"/>
  <c r="D149" i="4" s="1"/>
  <c r="E149" i="4"/>
  <c r="F149" i="4" s="1"/>
  <c r="H149" i="4"/>
  <c r="L149" i="4"/>
  <c r="M149" i="4"/>
  <c r="N149" i="4"/>
  <c r="A150" i="4"/>
  <c r="C150" i="4" s="1"/>
  <c r="B150" i="4"/>
  <c r="D150" i="4" s="1"/>
  <c r="E150" i="4"/>
  <c r="F150" i="4" s="1"/>
  <c r="H150" i="4"/>
  <c r="L150" i="4"/>
  <c r="M150" i="4"/>
  <c r="N150" i="4"/>
  <c r="A151" i="4"/>
  <c r="C151" i="4" s="1"/>
  <c r="B151" i="4"/>
  <c r="D151" i="4" s="1"/>
  <c r="E151" i="4"/>
  <c r="F151" i="4" s="1"/>
  <c r="J151" i="4" s="1"/>
  <c r="H151" i="4"/>
  <c r="L151" i="4"/>
  <c r="M151" i="4"/>
  <c r="N151" i="4"/>
  <c r="A152" i="4"/>
  <c r="C152" i="4" s="1"/>
  <c r="B152" i="4"/>
  <c r="D152" i="4" s="1"/>
  <c r="E152" i="4"/>
  <c r="F152" i="4"/>
  <c r="H152" i="4"/>
  <c r="L152" i="4"/>
  <c r="M152" i="4"/>
  <c r="N152" i="4"/>
  <c r="A153" i="4"/>
  <c r="C153" i="4" s="1"/>
  <c r="B153" i="4"/>
  <c r="E153" i="4"/>
  <c r="F153" i="4" s="1"/>
  <c r="H153" i="4"/>
  <c r="L153" i="4"/>
  <c r="M153" i="4"/>
  <c r="N153" i="4"/>
  <c r="A154" i="4"/>
  <c r="C154" i="4" s="1"/>
  <c r="B154" i="4"/>
  <c r="D154" i="4" s="1"/>
  <c r="E154" i="4"/>
  <c r="F154" i="4" s="1"/>
  <c r="H154" i="4"/>
  <c r="L154" i="4"/>
  <c r="M154" i="4"/>
  <c r="N154" i="4"/>
  <c r="A155" i="4"/>
  <c r="C155" i="4" s="1"/>
  <c r="B155" i="4"/>
  <c r="D155" i="4" s="1"/>
  <c r="E155" i="4"/>
  <c r="F155" i="4" s="1"/>
  <c r="H155" i="4"/>
  <c r="L155" i="4"/>
  <c r="M155" i="4"/>
  <c r="N155" i="4"/>
  <c r="A156" i="4"/>
  <c r="C156" i="4" s="1"/>
  <c r="B156" i="4"/>
  <c r="D156" i="4" s="1"/>
  <c r="E156" i="4"/>
  <c r="F156" i="4" s="1"/>
  <c r="H156" i="4"/>
  <c r="L156" i="4"/>
  <c r="M156" i="4"/>
  <c r="N156" i="4"/>
  <c r="A157" i="4"/>
  <c r="C157" i="4" s="1"/>
  <c r="B157" i="4"/>
  <c r="D157" i="4" s="1"/>
  <c r="E157" i="4"/>
  <c r="F157" i="4" s="1"/>
  <c r="J157" i="4" s="1"/>
  <c r="H157" i="4"/>
  <c r="L157" i="4"/>
  <c r="M157" i="4"/>
  <c r="N157" i="4"/>
  <c r="A158" i="4"/>
  <c r="C158" i="4" s="1"/>
  <c r="B158" i="4"/>
  <c r="D158" i="4" s="1"/>
  <c r="E158" i="4"/>
  <c r="F158" i="4" s="1"/>
  <c r="H158" i="4"/>
  <c r="L158" i="4"/>
  <c r="M158" i="4"/>
  <c r="N158" i="4"/>
  <c r="A159" i="4"/>
  <c r="C159" i="4" s="1"/>
  <c r="B159" i="4"/>
  <c r="D159" i="4" s="1"/>
  <c r="E159" i="4"/>
  <c r="F159" i="4" s="1"/>
  <c r="J159" i="4" s="1"/>
  <c r="H159" i="4"/>
  <c r="L159" i="4"/>
  <c r="M159" i="4"/>
  <c r="N159" i="4"/>
  <c r="A160" i="4"/>
  <c r="C160" i="4" s="1"/>
  <c r="B160" i="4"/>
  <c r="D160" i="4" s="1"/>
  <c r="E160" i="4"/>
  <c r="F160" i="4" s="1"/>
  <c r="J160" i="4" s="1"/>
  <c r="H160" i="4"/>
  <c r="L160" i="4"/>
  <c r="M160" i="4"/>
  <c r="N160" i="4"/>
  <c r="A161" i="4"/>
  <c r="C161" i="4" s="1"/>
  <c r="B161" i="4"/>
  <c r="D161" i="4" s="1"/>
  <c r="E161" i="4"/>
  <c r="F161" i="4" s="1"/>
  <c r="H161" i="4"/>
  <c r="L161" i="4"/>
  <c r="M161" i="4"/>
  <c r="N161" i="4"/>
  <c r="A162" i="4"/>
  <c r="C162" i="4" s="1"/>
  <c r="B162" i="4"/>
  <c r="D162" i="4" s="1"/>
  <c r="E162" i="4"/>
  <c r="F162" i="4" s="1"/>
  <c r="H162" i="4"/>
  <c r="L162" i="4"/>
  <c r="M162" i="4"/>
  <c r="N162" i="4"/>
  <c r="A163" i="4"/>
  <c r="C163" i="4" s="1"/>
  <c r="B163" i="4"/>
  <c r="D163" i="4" s="1"/>
  <c r="E163" i="4"/>
  <c r="H163" i="4"/>
  <c r="L163" i="4"/>
  <c r="M163" i="4"/>
  <c r="N163" i="4"/>
  <c r="A164" i="4"/>
  <c r="C164" i="4" s="1"/>
  <c r="B164" i="4"/>
  <c r="D164" i="4" s="1"/>
  <c r="E164" i="4"/>
  <c r="F164" i="4" s="1"/>
  <c r="H164" i="4"/>
  <c r="L164" i="4"/>
  <c r="M164" i="4"/>
  <c r="N164" i="4"/>
  <c r="A165" i="4"/>
  <c r="C165" i="4" s="1"/>
  <c r="B165" i="4"/>
  <c r="D165" i="4" s="1"/>
  <c r="E165" i="4"/>
  <c r="F165" i="4" s="1"/>
  <c r="J165" i="4" s="1"/>
  <c r="H165" i="4"/>
  <c r="L165" i="4"/>
  <c r="M165" i="4"/>
  <c r="N165" i="4"/>
  <c r="A166" i="4"/>
  <c r="C166" i="4" s="1"/>
  <c r="B166" i="4"/>
  <c r="D166" i="4" s="1"/>
  <c r="E166" i="4"/>
  <c r="F166" i="4" s="1"/>
  <c r="H166" i="4"/>
  <c r="L166" i="4"/>
  <c r="M166" i="4"/>
  <c r="N166" i="4"/>
  <c r="A167" i="4"/>
  <c r="C167" i="4" s="1"/>
  <c r="B167" i="4"/>
  <c r="D167" i="4" s="1"/>
  <c r="E167" i="4"/>
  <c r="F167" i="4" s="1"/>
  <c r="H167" i="4"/>
  <c r="L167" i="4"/>
  <c r="M167" i="4"/>
  <c r="N167" i="4"/>
  <c r="A168" i="4"/>
  <c r="C168" i="4" s="1"/>
  <c r="B168" i="4"/>
  <c r="D168" i="4" s="1"/>
  <c r="E168" i="4"/>
  <c r="F168" i="4"/>
  <c r="H168" i="4"/>
  <c r="L168" i="4"/>
  <c r="M168" i="4"/>
  <c r="N168" i="4"/>
  <c r="A169" i="4"/>
  <c r="C169" i="4" s="1"/>
  <c r="B169" i="4"/>
  <c r="D169" i="4" s="1"/>
  <c r="E169" i="4"/>
  <c r="F169" i="4" s="1"/>
  <c r="H169" i="4"/>
  <c r="L169" i="4"/>
  <c r="M169" i="4"/>
  <c r="N169" i="4"/>
  <c r="A170" i="4"/>
  <c r="C170" i="4" s="1"/>
  <c r="B170" i="4"/>
  <c r="D170" i="4" s="1"/>
  <c r="E170" i="4"/>
  <c r="F170" i="4" s="1"/>
  <c r="H170" i="4"/>
  <c r="L170" i="4"/>
  <c r="M170" i="4"/>
  <c r="N170" i="4"/>
  <c r="A171" i="4"/>
  <c r="C171" i="4" s="1"/>
  <c r="B171" i="4"/>
  <c r="D171" i="4" s="1"/>
  <c r="E171" i="4"/>
  <c r="F171" i="4" s="1"/>
  <c r="H171" i="4"/>
  <c r="L171" i="4"/>
  <c r="M171" i="4"/>
  <c r="N171" i="4"/>
  <c r="A172" i="4"/>
  <c r="C172" i="4" s="1"/>
  <c r="B172" i="4"/>
  <c r="D172" i="4" s="1"/>
  <c r="E172" i="4"/>
  <c r="F172" i="4" s="1"/>
  <c r="H172" i="4"/>
  <c r="L172" i="4"/>
  <c r="M172" i="4"/>
  <c r="N172" i="4"/>
  <c r="A173" i="4"/>
  <c r="C173" i="4" s="1"/>
  <c r="B173" i="4"/>
  <c r="D173" i="4" s="1"/>
  <c r="E173" i="4"/>
  <c r="F173" i="4" s="1"/>
  <c r="H173" i="4"/>
  <c r="L173" i="4"/>
  <c r="M173" i="4"/>
  <c r="N173" i="4"/>
  <c r="A174" i="4"/>
  <c r="C174" i="4" s="1"/>
  <c r="B174" i="4"/>
  <c r="D174" i="4" s="1"/>
  <c r="E174" i="4"/>
  <c r="F174" i="4"/>
  <c r="H174" i="4"/>
  <c r="L174" i="4"/>
  <c r="M174" i="4"/>
  <c r="N174" i="4"/>
  <c r="A175" i="4"/>
  <c r="C175" i="4" s="1"/>
  <c r="B175" i="4"/>
  <c r="D175" i="4" s="1"/>
  <c r="E175" i="4"/>
  <c r="F175" i="4" s="1"/>
  <c r="H175" i="4"/>
  <c r="L175" i="4"/>
  <c r="M175" i="4"/>
  <c r="N175" i="4"/>
  <c r="A176" i="4"/>
  <c r="C176" i="4" s="1"/>
  <c r="B176" i="4"/>
  <c r="D176" i="4" s="1"/>
  <c r="E176" i="4"/>
  <c r="F176" i="4"/>
  <c r="H176" i="4"/>
  <c r="L176" i="4"/>
  <c r="M176" i="4"/>
  <c r="N176" i="4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C173" i="1"/>
  <c r="D173" i="1"/>
  <c r="F173" i="1"/>
  <c r="C174" i="1"/>
  <c r="D174" i="1"/>
  <c r="F174" i="1"/>
  <c r="I174" i="1" s="1"/>
  <c r="C175" i="1"/>
  <c r="D175" i="1"/>
  <c r="F175" i="1"/>
  <c r="C176" i="1"/>
  <c r="D176" i="1"/>
  <c r="F176" i="1"/>
  <c r="C167" i="1"/>
  <c r="D167" i="1"/>
  <c r="F167" i="1"/>
  <c r="C168" i="1"/>
  <c r="D168" i="1"/>
  <c r="F168" i="1"/>
  <c r="F168" i="14" s="1"/>
  <c r="J168" i="1"/>
  <c r="C169" i="1"/>
  <c r="D169" i="1"/>
  <c r="F169" i="1"/>
  <c r="C170" i="1"/>
  <c r="D170" i="1"/>
  <c r="F170" i="1"/>
  <c r="C171" i="1"/>
  <c r="D171" i="1"/>
  <c r="F171" i="1"/>
  <c r="C172" i="1"/>
  <c r="D172" i="1"/>
  <c r="F172" i="1"/>
  <c r="A141" i="9"/>
  <c r="C141" i="9" s="1"/>
  <c r="B141" i="9"/>
  <c r="D141" i="9" s="1"/>
  <c r="E141" i="9"/>
  <c r="F141" i="9" s="1"/>
  <c r="H141" i="9"/>
  <c r="L141" i="9"/>
  <c r="M141" i="9"/>
  <c r="N141" i="9"/>
  <c r="A142" i="9"/>
  <c r="C142" i="9" s="1"/>
  <c r="B142" i="9"/>
  <c r="D142" i="9" s="1"/>
  <c r="E142" i="9"/>
  <c r="F142" i="9"/>
  <c r="H142" i="9"/>
  <c r="L142" i="9"/>
  <c r="M142" i="9"/>
  <c r="N142" i="9"/>
  <c r="A143" i="9"/>
  <c r="B143" i="9"/>
  <c r="E143" i="9"/>
  <c r="F143" i="9" s="1"/>
  <c r="H143" i="9"/>
  <c r="L143" i="9"/>
  <c r="M143" i="9"/>
  <c r="N143" i="9"/>
  <c r="A144" i="9"/>
  <c r="C144" i="9" s="1"/>
  <c r="B144" i="9"/>
  <c r="D144" i="9" s="1"/>
  <c r="E144" i="9"/>
  <c r="F144" i="9" s="1"/>
  <c r="H144" i="9"/>
  <c r="L144" i="9"/>
  <c r="M144" i="9"/>
  <c r="N144" i="9"/>
  <c r="A145" i="9"/>
  <c r="C145" i="9" s="1"/>
  <c r="B145" i="9"/>
  <c r="D145" i="9" s="1"/>
  <c r="E145" i="9"/>
  <c r="F145" i="9" s="1"/>
  <c r="H145" i="9"/>
  <c r="L145" i="9"/>
  <c r="M145" i="9"/>
  <c r="N145" i="9"/>
  <c r="A146" i="9"/>
  <c r="B146" i="9"/>
  <c r="E146" i="9"/>
  <c r="F146" i="9" s="1"/>
  <c r="H146" i="9"/>
  <c r="L146" i="9"/>
  <c r="M146" i="9"/>
  <c r="N146" i="9"/>
  <c r="A147" i="9"/>
  <c r="C147" i="9" s="1"/>
  <c r="B147" i="9"/>
  <c r="D147" i="9" s="1"/>
  <c r="E147" i="9"/>
  <c r="F147" i="9" s="1"/>
  <c r="H147" i="9"/>
  <c r="L147" i="9"/>
  <c r="M147" i="9"/>
  <c r="N147" i="9"/>
  <c r="A148" i="9"/>
  <c r="C148" i="9" s="1"/>
  <c r="B148" i="9"/>
  <c r="D148" i="9"/>
  <c r="E148" i="9"/>
  <c r="F148" i="9" s="1"/>
  <c r="J148" i="9" s="1"/>
  <c r="H148" i="9"/>
  <c r="L148" i="9"/>
  <c r="M148" i="9"/>
  <c r="N148" i="9"/>
  <c r="A149" i="9"/>
  <c r="B149" i="9"/>
  <c r="E149" i="9"/>
  <c r="F149" i="9" s="1"/>
  <c r="H149" i="9"/>
  <c r="L149" i="9"/>
  <c r="M149" i="9"/>
  <c r="N149" i="9"/>
  <c r="A150" i="9"/>
  <c r="C150" i="9" s="1"/>
  <c r="B150" i="9"/>
  <c r="D150" i="9" s="1"/>
  <c r="E150" i="9"/>
  <c r="F150" i="9" s="1"/>
  <c r="H150" i="9"/>
  <c r="L150" i="9"/>
  <c r="M150" i="9"/>
  <c r="N150" i="9"/>
  <c r="A151" i="9"/>
  <c r="C151" i="9" s="1"/>
  <c r="B151" i="9"/>
  <c r="D151" i="9" s="1"/>
  <c r="E151" i="9"/>
  <c r="F151" i="9" s="1"/>
  <c r="H151" i="9"/>
  <c r="L151" i="9"/>
  <c r="M151" i="9"/>
  <c r="N151" i="9"/>
  <c r="A152" i="9"/>
  <c r="B152" i="9"/>
  <c r="E152" i="9"/>
  <c r="F152" i="9" s="1"/>
  <c r="H152" i="9"/>
  <c r="L152" i="9"/>
  <c r="M152" i="9"/>
  <c r="N152" i="9"/>
  <c r="A153" i="9"/>
  <c r="C153" i="9" s="1"/>
  <c r="B153" i="9"/>
  <c r="D153" i="9" s="1"/>
  <c r="E153" i="9"/>
  <c r="F153" i="9"/>
  <c r="H153" i="9"/>
  <c r="L153" i="9"/>
  <c r="M153" i="9"/>
  <c r="N153" i="9"/>
  <c r="A154" i="9"/>
  <c r="C154" i="9" s="1"/>
  <c r="B154" i="9"/>
  <c r="D154" i="9"/>
  <c r="E154" i="9"/>
  <c r="F154" i="9" s="1"/>
  <c r="H154" i="9"/>
  <c r="L154" i="9"/>
  <c r="M154" i="9"/>
  <c r="N154" i="9"/>
  <c r="A155" i="9"/>
  <c r="B155" i="9"/>
  <c r="E155" i="9"/>
  <c r="F155" i="9"/>
  <c r="H155" i="9"/>
  <c r="L155" i="9"/>
  <c r="M155" i="9"/>
  <c r="N155" i="9"/>
  <c r="A156" i="9"/>
  <c r="C156" i="9" s="1"/>
  <c r="B156" i="9"/>
  <c r="D156" i="9" s="1"/>
  <c r="E156" i="9"/>
  <c r="F156" i="9"/>
  <c r="H156" i="9"/>
  <c r="L156" i="9"/>
  <c r="M156" i="9"/>
  <c r="N156" i="9"/>
  <c r="A157" i="9"/>
  <c r="C157" i="9" s="1"/>
  <c r="B157" i="9"/>
  <c r="D157" i="9" s="1"/>
  <c r="E157" i="9"/>
  <c r="F157" i="9" s="1"/>
  <c r="H157" i="9"/>
  <c r="L157" i="9"/>
  <c r="M157" i="9"/>
  <c r="N157" i="9"/>
  <c r="A158" i="9"/>
  <c r="B158" i="9"/>
  <c r="E158" i="9"/>
  <c r="F158" i="9" s="1"/>
  <c r="H158" i="9"/>
  <c r="L158" i="9"/>
  <c r="M158" i="9"/>
  <c r="N158" i="9"/>
  <c r="A159" i="9"/>
  <c r="C159" i="9" s="1"/>
  <c r="B159" i="9"/>
  <c r="D159" i="9" s="1"/>
  <c r="E159" i="9"/>
  <c r="F159" i="9" s="1"/>
  <c r="H159" i="9"/>
  <c r="L159" i="9"/>
  <c r="M159" i="9"/>
  <c r="N159" i="9"/>
  <c r="A160" i="9"/>
  <c r="C160" i="9" s="1"/>
  <c r="B160" i="9"/>
  <c r="D160" i="9"/>
  <c r="E160" i="9"/>
  <c r="H160" i="9"/>
  <c r="L160" i="9"/>
  <c r="M160" i="9"/>
  <c r="N160" i="9"/>
  <c r="A161" i="9"/>
  <c r="B161" i="9"/>
  <c r="E161" i="9"/>
  <c r="F161" i="9" s="1"/>
  <c r="H161" i="9"/>
  <c r="L161" i="9"/>
  <c r="M161" i="9"/>
  <c r="N161" i="9"/>
  <c r="A162" i="9"/>
  <c r="C162" i="9" s="1"/>
  <c r="B162" i="9"/>
  <c r="D162" i="9" s="1"/>
  <c r="E162" i="9"/>
  <c r="F162" i="9" s="1"/>
  <c r="J162" i="9" s="1"/>
  <c r="H162" i="9"/>
  <c r="L162" i="9"/>
  <c r="M162" i="9"/>
  <c r="N162" i="9"/>
  <c r="A163" i="9"/>
  <c r="C163" i="9" s="1"/>
  <c r="B163" i="9"/>
  <c r="D163" i="9" s="1"/>
  <c r="E163" i="9"/>
  <c r="F163" i="9" s="1"/>
  <c r="H163" i="9"/>
  <c r="L163" i="9"/>
  <c r="M163" i="9"/>
  <c r="N163" i="9"/>
  <c r="A164" i="9"/>
  <c r="B164" i="9"/>
  <c r="E164" i="9"/>
  <c r="F164" i="9" s="1"/>
  <c r="H164" i="9"/>
  <c r="L164" i="9"/>
  <c r="M164" i="9"/>
  <c r="N164" i="9"/>
  <c r="A165" i="9"/>
  <c r="C165" i="9" s="1"/>
  <c r="B165" i="9"/>
  <c r="D165" i="9" s="1"/>
  <c r="E165" i="9"/>
  <c r="F165" i="9" s="1"/>
  <c r="H165" i="9"/>
  <c r="L165" i="9"/>
  <c r="M165" i="9"/>
  <c r="N165" i="9"/>
  <c r="A166" i="9"/>
  <c r="C166" i="9" s="1"/>
  <c r="B166" i="9"/>
  <c r="D166" i="9" s="1"/>
  <c r="E166" i="9"/>
  <c r="F166" i="9"/>
  <c r="H166" i="9"/>
  <c r="L166" i="9"/>
  <c r="M166" i="9"/>
  <c r="N166" i="9"/>
  <c r="A167" i="9"/>
  <c r="B167" i="9"/>
  <c r="E167" i="9"/>
  <c r="F167" i="9" s="1"/>
  <c r="H167" i="9"/>
  <c r="L167" i="9"/>
  <c r="M167" i="9"/>
  <c r="N167" i="9"/>
  <c r="A168" i="9"/>
  <c r="C168" i="9" s="1"/>
  <c r="B168" i="9"/>
  <c r="D168" i="9" s="1"/>
  <c r="E168" i="9"/>
  <c r="F168" i="9" s="1"/>
  <c r="H168" i="9"/>
  <c r="L168" i="9"/>
  <c r="M168" i="9"/>
  <c r="N168" i="9"/>
  <c r="A169" i="9"/>
  <c r="C169" i="9" s="1"/>
  <c r="B169" i="9"/>
  <c r="D169" i="9" s="1"/>
  <c r="E169" i="9"/>
  <c r="F169" i="9" s="1"/>
  <c r="H169" i="9"/>
  <c r="L169" i="9"/>
  <c r="M169" i="9"/>
  <c r="N169" i="9"/>
  <c r="A170" i="9"/>
  <c r="B170" i="9"/>
  <c r="E170" i="9"/>
  <c r="F170" i="9" s="1"/>
  <c r="H170" i="9"/>
  <c r="L170" i="9"/>
  <c r="M170" i="9"/>
  <c r="N170" i="9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F162" i="6"/>
  <c r="E156" i="6"/>
  <c r="E157" i="6"/>
  <c r="F157" i="6" s="1"/>
  <c r="E158" i="6"/>
  <c r="F158" i="6" s="1"/>
  <c r="E159" i="6"/>
  <c r="E160" i="6"/>
  <c r="F160" i="6" s="1"/>
  <c r="E161" i="6"/>
  <c r="F161" i="6" s="1"/>
  <c r="E162" i="6"/>
  <c r="E163" i="6"/>
  <c r="F163" i="6" s="1"/>
  <c r="E164" i="6"/>
  <c r="F164" i="6" s="1"/>
  <c r="E165" i="6"/>
  <c r="F165" i="6" s="1"/>
  <c r="E166" i="6"/>
  <c r="F166" i="6" s="1"/>
  <c r="E167" i="6"/>
  <c r="F167" i="6" s="1"/>
  <c r="E168" i="6"/>
  <c r="F168" i="6" s="1"/>
  <c r="E169" i="6"/>
  <c r="F169" i="6" s="1"/>
  <c r="E170" i="6"/>
  <c r="F170" i="6" s="1"/>
  <c r="E171" i="6"/>
  <c r="F171" i="6" s="1"/>
  <c r="E172" i="6"/>
  <c r="F172" i="6" s="1"/>
  <c r="B156" i="6"/>
  <c r="D156" i="6" s="1"/>
  <c r="B157" i="6"/>
  <c r="D157" i="6" s="1"/>
  <c r="B158" i="6"/>
  <c r="D158" i="6" s="1"/>
  <c r="B159" i="6"/>
  <c r="D159" i="6" s="1"/>
  <c r="B160" i="6"/>
  <c r="D160" i="6" s="1"/>
  <c r="B161" i="6"/>
  <c r="D161" i="6" s="1"/>
  <c r="B162" i="6"/>
  <c r="D162" i="6" s="1"/>
  <c r="B163" i="6"/>
  <c r="D163" i="6" s="1"/>
  <c r="B164" i="6"/>
  <c r="D164" i="6" s="1"/>
  <c r="B165" i="6"/>
  <c r="D165" i="6" s="1"/>
  <c r="B166" i="6"/>
  <c r="D166" i="6" s="1"/>
  <c r="B167" i="6"/>
  <c r="D167" i="6" s="1"/>
  <c r="B168" i="6"/>
  <c r="D168" i="6" s="1"/>
  <c r="B169" i="6"/>
  <c r="D169" i="6" s="1"/>
  <c r="B170" i="6"/>
  <c r="D170" i="6" s="1"/>
  <c r="B171" i="6"/>
  <c r="D171" i="6" s="1"/>
  <c r="B172" i="6"/>
  <c r="D172" i="6" s="1"/>
  <c r="A156" i="6"/>
  <c r="C156" i="6" s="1"/>
  <c r="A157" i="6"/>
  <c r="C157" i="6" s="1"/>
  <c r="A158" i="6"/>
  <c r="C158" i="6" s="1"/>
  <c r="A159" i="6"/>
  <c r="C159" i="6" s="1"/>
  <c r="A160" i="6"/>
  <c r="C160" i="6" s="1"/>
  <c r="A161" i="6"/>
  <c r="C161" i="6" s="1"/>
  <c r="A162" i="6"/>
  <c r="C162" i="6" s="1"/>
  <c r="A163" i="6"/>
  <c r="C163" i="6" s="1"/>
  <c r="A164" i="6"/>
  <c r="C164" i="6" s="1"/>
  <c r="A165" i="6"/>
  <c r="C165" i="6" s="1"/>
  <c r="A166" i="6"/>
  <c r="C166" i="6" s="1"/>
  <c r="A167" i="6"/>
  <c r="C167" i="6" s="1"/>
  <c r="A168" i="6"/>
  <c r="C168" i="6" s="1"/>
  <c r="A169" i="6"/>
  <c r="C169" i="6" s="1"/>
  <c r="A170" i="6"/>
  <c r="C170" i="6" s="1"/>
  <c r="A171" i="6"/>
  <c r="C171" i="6" s="1"/>
  <c r="A172" i="6"/>
  <c r="C172" i="6" s="1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F167" i="3"/>
  <c r="F168" i="3"/>
  <c r="F169" i="3"/>
  <c r="F170" i="3"/>
  <c r="F173" i="3"/>
  <c r="F174" i="3"/>
  <c r="F176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D163" i="3"/>
  <c r="B162" i="3"/>
  <c r="D162" i="3" s="1"/>
  <c r="B163" i="3"/>
  <c r="B164" i="3"/>
  <c r="D164" i="3" s="1"/>
  <c r="B165" i="3"/>
  <c r="D165" i="3" s="1"/>
  <c r="B166" i="3"/>
  <c r="D166" i="3" s="1"/>
  <c r="B167" i="3"/>
  <c r="D167" i="3" s="1"/>
  <c r="B168" i="3"/>
  <c r="D168" i="3" s="1"/>
  <c r="B169" i="3"/>
  <c r="D169" i="3" s="1"/>
  <c r="B170" i="3"/>
  <c r="D170" i="3" s="1"/>
  <c r="B171" i="3"/>
  <c r="D171" i="3" s="1"/>
  <c r="B172" i="3"/>
  <c r="D172" i="3" s="1"/>
  <c r="B173" i="3"/>
  <c r="B174" i="3"/>
  <c r="D174" i="3" s="1"/>
  <c r="B175" i="3"/>
  <c r="D175" i="3" s="1"/>
  <c r="B176" i="3"/>
  <c r="D176" i="3" s="1"/>
  <c r="A162" i="3"/>
  <c r="C162" i="3" s="1"/>
  <c r="A163" i="3"/>
  <c r="C163" i="3" s="1"/>
  <c r="A164" i="3"/>
  <c r="C164" i="3" s="1"/>
  <c r="A165" i="3"/>
  <c r="C165" i="3" s="1"/>
  <c r="A166" i="3"/>
  <c r="C166" i="3" s="1"/>
  <c r="A167" i="3"/>
  <c r="C167" i="3" s="1"/>
  <c r="A168" i="3"/>
  <c r="C168" i="3" s="1"/>
  <c r="A169" i="3"/>
  <c r="C169" i="3" s="1"/>
  <c r="A170" i="3"/>
  <c r="C170" i="3" s="1"/>
  <c r="A171" i="3"/>
  <c r="C171" i="3" s="1"/>
  <c r="A172" i="3"/>
  <c r="C172" i="3" s="1"/>
  <c r="A173" i="3"/>
  <c r="C173" i="3" s="1"/>
  <c r="A174" i="3"/>
  <c r="C174" i="3" s="1"/>
  <c r="A175" i="3"/>
  <c r="C175" i="3" s="1"/>
  <c r="A176" i="3"/>
  <c r="C176" i="3" s="1"/>
  <c r="F166" i="1"/>
  <c r="F165" i="1"/>
  <c r="F164" i="1"/>
  <c r="F163" i="1"/>
  <c r="F162" i="1"/>
  <c r="A4" i="4"/>
  <c r="C4" i="4" s="1"/>
  <c r="B4" i="4"/>
  <c r="D4" i="4" s="1"/>
  <c r="E4" i="4"/>
  <c r="H4" i="4"/>
  <c r="L4" i="4"/>
  <c r="M4" i="4"/>
  <c r="A5" i="4"/>
  <c r="C5" i="4" s="1"/>
  <c r="B5" i="4"/>
  <c r="J5" i="4" s="1"/>
  <c r="E5" i="4"/>
  <c r="H5" i="4"/>
  <c r="I5" i="4"/>
  <c r="L5" i="4"/>
  <c r="M5" i="4"/>
  <c r="A6" i="4"/>
  <c r="B6" i="4"/>
  <c r="D6" i="4" s="1"/>
  <c r="E6" i="4"/>
  <c r="J6" i="4" s="1"/>
  <c r="H6" i="4"/>
  <c r="L6" i="4"/>
  <c r="M6" i="4"/>
  <c r="A7" i="4"/>
  <c r="B7" i="4"/>
  <c r="D7" i="4" s="1"/>
  <c r="E7" i="4"/>
  <c r="H7" i="4"/>
  <c r="L7" i="4"/>
  <c r="M7" i="4"/>
  <c r="A8" i="4"/>
  <c r="C8" i="4" s="1"/>
  <c r="B8" i="4"/>
  <c r="D8" i="4" s="1"/>
  <c r="E8" i="4"/>
  <c r="H8" i="4"/>
  <c r="L8" i="4"/>
  <c r="M8" i="4"/>
  <c r="A9" i="4"/>
  <c r="C9" i="4" s="1"/>
  <c r="B9" i="4"/>
  <c r="D9" i="4"/>
  <c r="E9" i="4"/>
  <c r="H9" i="4"/>
  <c r="L9" i="4"/>
  <c r="M9" i="4"/>
  <c r="A10" i="4"/>
  <c r="C10" i="4" s="1"/>
  <c r="B10" i="4"/>
  <c r="D10" i="4" s="1"/>
  <c r="E10" i="4"/>
  <c r="H10" i="4"/>
  <c r="L10" i="4"/>
  <c r="M10" i="4"/>
  <c r="A11" i="4"/>
  <c r="C11" i="4" s="1"/>
  <c r="B11" i="4"/>
  <c r="E11" i="4"/>
  <c r="H11" i="4"/>
  <c r="L11" i="4"/>
  <c r="M11" i="4"/>
  <c r="A12" i="4"/>
  <c r="C12" i="4" s="1"/>
  <c r="B12" i="4"/>
  <c r="D12" i="4"/>
  <c r="E12" i="4"/>
  <c r="H12" i="4"/>
  <c r="L12" i="4"/>
  <c r="M12" i="4"/>
  <c r="A13" i="4"/>
  <c r="C13" i="4" s="1"/>
  <c r="B13" i="4"/>
  <c r="D13" i="4" s="1"/>
  <c r="E13" i="4"/>
  <c r="H13" i="4"/>
  <c r="L13" i="4"/>
  <c r="M13" i="4"/>
  <c r="A14" i="4"/>
  <c r="C14" i="4" s="1"/>
  <c r="B14" i="4"/>
  <c r="D14" i="4" s="1"/>
  <c r="E14" i="4"/>
  <c r="H14" i="4"/>
  <c r="L14" i="4"/>
  <c r="M14" i="4"/>
  <c r="A15" i="4"/>
  <c r="C15" i="4" s="1"/>
  <c r="B15" i="4"/>
  <c r="D15" i="4" s="1"/>
  <c r="E15" i="4"/>
  <c r="H15" i="4"/>
  <c r="L15" i="4"/>
  <c r="M15" i="4"/>
  <c r="A16" i="4"/>
  <c r="C16" i="4" s="1"/>
  <c r="B16" i="4"/>
  <c r="D16" i="4" s="1"/>
  <c r="E16" i="4"/>
  <c r="H16" i="4"/>
  <c r="L16" i="4"/>
  <c r="M16" i="4"/>
  <c r="A17" i="4"/>
  <c r="C17" i="4" s="1"/>
  <c r="B17" i="4"/>
  <c r="D17" i="4" s="1"/>
  <c r="E17" i="4"/>
  <c r="I17" i="4" s="1"/>
  <c r="H17" i="4"/>
  <c r="L17" i="4"/>
  <c r="M17" i="4"/>
  <c r="A18" i="4"/>
  <c r="C18" i="4" s="1"/>
  <c r="B18" i="4"/>
  <c r="D18" i="4" s="1"/>
  <c r="E18" i="4"/>
  <c r="H18" i="4"/>
  <c r="L18" i="4"/>
  <c r="M18" i="4"/>
  <c r="A19" i="4"/>
  <c r="C19" i="4" s="1"/>
  <c r="B19" i="4"/>
  <c r="D19" i="4" s="1"/>
  <c r="E19" i="4"/>
  <c r="I19" i="4" s="1"/>
  <c r="H19" i="4"/>
  <c r="L19" i="4"/>
  <c r="M19" i="4"/>
  <c r="A20" i="4"/>
  <c r="C20" i="4" s="1"/>
  <c r="B20" i="4"/>
  <c r="D20" i="4" s="1"/>
  <c r="E20" i="4"/>
  <c r="H20" i="4"/>
  <c r="L20" i="4"/>
  <c r="M20" i="4"/>
  <c r="A21" i="4"/>
  <c r="C21" i="4" s="1"/>
  <c r="B21" i="4"/>
  <c r="D21" i="4" s="1"/>
  <c r="E21" i="4"/>
  <c r="I21" i="4" s="1"/>
  <c r="H21" i="4"/>
  <c r="J21" i="4"/>
  <c r="L21" i="4"/>
  <c r="M21" i="4"/>
  <c r="A22" i="4"/>
  <c r="C22" i="4" s="1"/>
  <c r="B22" i="4"/>
  <c r="D22" i="4" s="1"/>
  <c r="E22" i="4"/>
  <c r="H22" i="4"/>
  <c r="L22" i="4"/>
  <c r="M22" i="4"/>
  <c r="A23" i="4"/>
  <c r="C23" i="4" s="1"/>
  <c r="B23" i="4"/>
  <c r="D23" i="4" s="1"/>
  <c r="E23" i="4"/>
  <c r="H23" i="4"/>
  <c r="L23" i="4"/>
  <c r="M23" i="4"/>
  <c r="A24" i="4"/>
  <c r="C24" i="4" s="1"/>
  <c r="B24" i="4"/>
  <c r="D24" i="4" s="1"/>
  <c r="E24" i="4"/>
  <c r="I24" i="4" s="1"/>
  <c r="H24" i="4"/>
  <c r="L24" i="4"/>
  <c r="M24" i="4"/>
  <c r="A25" i="4"/>
  <c r="C25" i="4" s="1"/>
  <c r="B25" i="4"/>
  <c r="D25" i="4" s="1"/>
  <c r="E25" i="4"/>
  <c r="H25" i="4"/>
  <c r="L25" i="4"/>
  <c r="M25" i="4"/>
  <c r="A26" i="4"/>
  <c r="C26" i="4" s="1"/>
  <c r="B26" i="4"/>
  <c r="D26" i="4" s="1"/>
  <c r="E26" i="4"/>
  <c r="I26" i="4" s="1"/>
  <c r="H26" i="4"/>
  <c r="L26" i="4"/>
  <c r="M26" i="4"/>
  <c r="A27" i="4"/>
  <c r="C27" i="4" s="1"/>
  <c r="B27" i="4"/>
  <c r="E27" i="4"/>
  <c r="H27" i="4"/>
  <c r="L27" i="4"/>
  <c r="M27" i="4"/>
  <c r="A28" i="4"/>
  <c r="C28" i="4" s="1"/>
  <c r="B28" i="4"/>
  <c r="D28" i="4" s="1"/>
  <c r="E28" i="4"/>
  <c r="H28" i="4"/>
  <c r="L28" i="4"/>
  <c r="M28" i="4"/>
  <c r="A29" i="4"/>
  <c r="C29" i="4" s="1"/>
  <c r="B29" i="4"/>
  <c r="D29" i="4"/>
  <c r="E29" i="4"/>
  <c r="H29" i="4"/>
  <c r="L29" i="4"/>
  <c r="M29" i="4"/>
  <c r="A30" i="4"/>
  <c r="C30" i="4" s="1"/>
  <c r="B30" i="4"/>
  <c r="D30" i="4" s="1"/>
  <c r="E30" i="4"/>
  <c r="H30" i="4"/>
  <c r="L30" i="4"/>
  <c r="M30" i="4"/>
  <c r="A31" i="4"/>
  <c r="C31" i="4" s="1"/>
  <c r="B31" i="4"/>
  <c r="D31" i="4" s="1"/>
  <c r="E31" i="4"/>
  <c r="H31" i="4"/>
  <c r="L31" i="4"/>
  <c r="M31" i="4"/>
  <c r="A32" i="4"/>
  <c r="C32" i="4" s="1"/>
  <c r="B32" i="4"/>
  <c r="D32" i="4" s="1"/>
  <c r="E32" i="4"/>
  <c r="H32" i="4"/>
  <c r="L32" i="4"/>
  <c r="M32" i="4"/>
  <c r="A33" i="4"/>
  <c r="C33" i="4" s="1"/>
  <c r="B33" i="4"/>
  <c r="D33" i="4" s="1"/>
  <c r="E33" i="4"/>
  <c r="H33" i="4"/>
  <c r="L33" i="4"/>
  <c r="M33" i="4"/>
  <c r="A34" i="4"/>
  <c r="C34" i="4" s="1"/>
  <c r="B34" i="4"/>
  <c r="E34" i="4"/>
  <c r="H34" i="4"/>
  <c r="L34" i="4"/>
  <c r="M34" i="4"/>
  <c r="A35" i="4"/>
  <c r="C35" i="4" s="1"/>
  <c r="B35" i="4"/>
  <c r="D35" i="4" s="1"/>
  <c r="E35" i="4"/>
  <c r="H35" i="4"/>
  <c r="L35" i="4"/>
  <c r="M35" i="4"/>
  <c r="A36" i="4"/>
  <c r="C36" i="4" s="1"/>
  <c r="B36" i="4"/>
  <c r="E36" i="4"/>
  <c r="H36" i="4"/>
  <c r="L36" i="4"/>
  <c r="M36" i="4"/>
  <c r="A37" i="4"/>
  <c r="C37" i="4" s="1"/>
  <c r="B37" i="4"/>
  <c r="D37" i="4" s="1"/>
  <c r="E37" i="4"/>
  <c r="H37" i="4"/>
  <c r="L37" i="4"/>
  <c r="M37" i="4"/>
  <c r="A38" i="4"/>
  <c r="C38" i="4" s="1"/>
  <c r="B38" i="4"/>
  <c r="D38" i="4" s="1"/>
  <c r="E38" i="4"/>
  <c r="H38" i="4"/>
  <c r="L38" i="4"/>
  <c r="M38" i="4"/>
  <c r="A39" i="4"/>
  <c r="C39" i="4" s="1"/>
  <c r="B39" i="4"/>
  <c r="D39" i="4" s="1"/>
  <c r="E39" i="4"/>
  <c r="H39" i="4"/>
  <c r="K39" i="4"/>
  <c r="L39" i="4"/>
  <c r="M39" i="4"/>
  <c r="A40" i="4"/>
  <c r="C40" i="4" s="1"/>
  <c r="B40" i="4"/>
  <c r="D40" i="4" s="1"/>
  <c r="E40" i="4"/>
  <c r="H40" i="4"/>
  <c r="L40" i="4"/>
  <c r="M40" i="4"/>
  <c r="A41" i="4"/>
  <c r="C41" i="4" s="1"/>
  <c r="B41" i="4"/>
  <c r="D41" i="4" s="1"/>
  <c r="E41" i="4"/>
  <c r="I41" i="4" s="1"/>
  <c r="H41" i="4"/>
  <c r="L41" i="4"/>
  <c r="M41" i="4"/>
  <c r="A42" i="4"/>
  <c r="C42" i="4" s="1"/>
  <c r="B42" i="4"/>
  <c r="D42" i="4" s="1"/>
  <c r="E42" i="4"/>
  <c r="I42" i="4" s="1"/>
  <c r="H42" i="4"/>
  <c r="L42" i="4"/>
  <c r="M42" i="4"/>
  <c r="A43" i="4"/>
  <c r="C43" i="4" s="1"/>
  <c r="B43" i="4"/>
  <c r="D43" i="4" s="1"/>
  <c r="E43" i="4"/>
  <c r="H43" i="4"/>
  <c r="J43" i="4"/>
  <c r="K43" i="4" s="1"/>
  <c r="L43" i="4"/>
  <c r="M43" i="4"/>
  <c r="A44" i="4"/>
  <c r="C44" i="4" s="1"/>
  <c r="B44" i="4"/>
  <c r="D44" i="4" s="1"/>
  <c r="E44" i="4"/>
  <c r="H44" i="4"/>
  <c r="L44" i="4"/>
  <c r="M44" i="4"/>
  <c r="A45" i="4"/>
  <c r="C45" i="4" s="1"/>
  <c r="B45" i="4"/>
  <c r="D45" i="4" s="1"/>
  <c r="E45" i="4"/>
  <c r="H45" i="4"/>
  <c r="L45" i="4"/>
  <c r="M45" i="4"/>
  <c r="A46" i="4"/>
  <c r="C46" i="4" s="1"/>
  <c r="B46" i="4"/>
  <c r="D46" i="4" s="1"/>
  <c r="E46" i="4"/>
  <c r="H46" i="4"/>
  <c r="L46" i="4"/>
  <c r="M46" i="4"/>
  <c r="A47" i="4"/>
  <c r="B47" i="4"/>
  <c r="D47" i="4" s="1"/>
  <c r="E47" i="4"/>
  <c r="J47" i="4" s="1"/>
  <c r="H47" i="4"/>
  <c r="L47" i="4"/>
  <c r="M47" i="4"/>
  <c r="A48" i="4"/>
  <c r="C48" i="4" s="1"/>
  <c r="B48" i="4"/>
  <c r="D48" i="4" s="1"/>
  <c r="E48" i="4"/>
  <c r="H48" i="4"/>
  <c r="L48" i="4"/>
  <c r="M48" i="4"/>
  <c r="A49" i="4"/>
  <c r="B49" i="4"/>
  <c r="D49" i="4" s="1"/>
  <c r="E49" i="4"/>
  <c r="H49" i="4"/>
  <c r="L49" i="4"/>
  <c r="M49" i="4"/>
  <c r="A50" i="4"/>
  <c r="C50" i="4" s="1"/>
  <c r="B50" i="4"/>
  <c r="D50" i="4" s="1"/>
  <c r="E50" i="4"/>
  <c r="H50" i="4"/>
  <c r="L50" i="4"/>
  <c r="M50" i="4"/>
  <c r="A51" i="4"/>
  <c r="B51" i="4"/>
  <c r="D51" i="4" s="1"/>
  <c r="C51" i="4"/>
  <c r="E51" i="4"/>
  <c r="H51" i="4"/>
  <c r="L51" i="4"/>
  <c r="M51" i="4"/>
  <c r="A52" i="4"/>
  <c r="C52" i="4" s="1"/>
  <c r="B52" i="4"/>
  <c r="D52" i="4"/>
  <c r="E52" i="4"/>
  <c r="H52" i="4"/>
  <c r="L52" i="4"/>
  <c r="M52" i="4"/>
  <c r="A53" i="4"/>
  <c r="B53" i="4"/>
  <c r="E53" i="4"/>
  <c r="H53" i="4"/>
  <c r="L53" i="4"/>
  <c r="M53" i="4"/>
  <c r="A54" i="4"/>
  <c r="C54" i="4" s="1"/>
  <c r="B54" i="4"/>
  <c r="D54" i="4" s="1"/>
  <c r="E54" i="4"/>
  <c r="H54" i="4"/>
  <c r="L54" i="4"/>
  <c r="M54" i="4"/>
  <c r="A55" i="4"/>
  <c r="C55" i="4" s="1"/>
  <c r="B55" i="4"/>
  <c r="D55" i="4" s="1"/>
  <c r="E55" i="4"/>
  <c r="H55" i="4"/>
  <c r="L55" i="4"/>
  <c r="M55" i="4"/>
  <c r="A56" i="4"/>
  <c r="C56" i="4" s="1"/>
  <c r="B56" i="4"/>
  <c r="D56" i="4" s="1"/>
  <c r="E56" i="4"/>
  <c r="H56" i="4"/>
  <c r="L56" i="4"/>
  <c r="M56" i="4"/>
  <c r="A57" i="4"/>
  <c r="C57" i="4" s="1"/>
  <c r="B57" i="4"/>
  <c r="D57" i="4" s="1"/>
  <c r="E57" i="4"/>
  <c r="H57" i="4"/>
  <c r="L57" i="4"/>
  <c r="M57" i="4"/>
  <c r="A58" i="4"/>
  <c r="C58" i="4" s="1"/>
  <c r="B58" i="4"/>
  <c r="E58" i="4"/>
  <c r="H58" i="4"/>
  <c r="L58" i="4"/>
  <c r="M58" i="4"/>
  <c r="A59" i="4"/>
  <c r="B59" i="4"/>
  <c r="D59" i="4" s="1"/>
  <c r="E59" i="4"/>
  <c r="J59" i="4" s="1"/>
  <c r="H59" i="4"/>
  <c r="L59" i="4"/>
  <c r="M59" i="4"/>
  <c r="A60" i="4"/>
  <c r="C60" i="4" s="1"/>
  <c r="B60" i="4"/>
  <c r="D60" i="4" s="1"/>
  <c r="E60" i="4"/>
  <c r="H60" i="4"/>
  <c r="L60" i="4"/>
  <c r="M60" i="4"/>
  <c r="A61" i="4"/>
  <c r="C61" i="4" s="1"/>
  <c r="B61" i="4"/>
  <c r="D61" i="4" s="1"/>
  <c r="E61" i="4"/>
  <c r="H61" i="4"/>
  <c r="L61" i="4"/>
  <c r="M61" i="4"/>
  <c r="A62" i="4"/>
  <c r="B62" i="4"/>
  <c r="D62" i="4" s="1"/>
  <c r="E62" i="4"/>
  <c r="H62" i="4"/>
  <c r="L62" i="4"/>
  <c r="M62" i="4"/>
  <c r="A63" i="4"/>
  <c r="C63" i="4" s="1"/>
  <c r="B63" i="4"/>
  <c r="D63" i="4" s="1"/>
  <c r="E63" i="4"/>
  <c r="H63" i="4"/>
  <c r="L63" i="4"/>
  <c r="M63" i="4"/>
  <c r="A64" i="4"/>
  <c r="C64" i="4" s="1"/>
  <c r="B64" i="4"/>
  <c r="D64" i="4" s="1"/>
  <c r="E64" i="4"/>
  <c r="H64" i="4"/>
  <c r="L64" i="4"/>
  <c r="M64" i="4"/>
  <c r="A65" i="4"/>
  <c r="B65" i="4"/>
  <c r="E65" i="4"/>
  <c r="H65" i="4"/>
  <c r="L65" i="4"/>
  <c r="M65" i="4"/>
  <c r="A66" i="4"/>
  <c r="B66" i="4"/>
  <c r="D66" i="4" s="1"/>
  <c r="E66" i="4"/>
  <c r="H66" i="4"/>
  <c r="L66" i="4"/>
  <c r="M66" i="4"/>
  <c r="A67" i="4"/>
  <c r="C67" i="4" s="1"/>
  <c r="B67" i="4"/>
  <c r="D67" i="4" s="1"/>
  <c r="E67" i="4"/>
  <c r="H67" i="4"/>
  <c r="L67" i="4"/>
  <c r="M67" i="4"/>
  <c r="A68" i="4"/>
  <c r="C68" i="4" s="1"/>
  <c r="B68" i="4"/>
  <c r="D68" i="4" s="1"/>
  <c r="E68" i="4"/>
  <c r="H68" i="4"/>
  <c r="L68" i="4"/>
  <c r="M68" i="4"/>
  <c r="A69" i="4"/>
  <c r="C69" i="4" s="1"/>
  <c r="B69" i="4"/>
  <c r="D69" i="4" s="1"/>
  <c r="E69" i="4"/>
  <c r="H69" i="4"/>
  <c r="L69" i="4"/>
  <c r="M69" i="4"/>
  <c r="A70" i="4"/>
  <c r="B70" i="4"/>
  <c r="D70" i="4" s="1"/>
  <c r="E70" i="4"/>
  <c r="H70" i="4"/>
  <c r="L70" i="4"/>
  <c r="M70" i="4"/>
  <c r="A71" i="4"/>
  <c r="B71" i="4"/>
  <c r="D71" i="4" s="1"/>
  <c r="E71" i="4"/>
  <c r="H71" i="4"/>
  <c r="L71" i="4"/>
  <c r="M71" i="4"/>
  <c r="A72" i="4"/>
  <c r="C72" i="4" s="1"/>
  <c r="B72" i="4"/>
  <c r="D72" i="4" s="1"/>
  <c r="E72" i="4"/>
  <c r="H72" i="4"/>
  <c r="L72" i="4"/>
  <c r="M72" i="4"/>
  <c r="A73" i="4"/>
  <c r="C73" i="4" s="1"/>
  <c r="B73" i="4"/>
  <c r="E73" i="4"/>
  <c r="H73" i="4"/>
  <c r="L73" i="4"/>
  <c r="M73" i="4"/>
  <c r="A74" i="4"/>
  <c r="C74" i="4" s="1"/>
  <c r="B74" i="4"/>
  <c r="D74" i="4" s="1"/>
  <c r="E74" i="4"/>
  <c r="H74" i="4"/>
  <c r="L74" i="4"/>
  <c r="M74" i="4"/>
  <c r="A75" i="4"/>
  <c r="C75" i="4" s="1"/>
  <c r="B75" i="4"/>
  <c r="D75" i="4" s="1"/>
  <c r="E75" i="4"/>
  <c r="H75" i="4"/>
  <c r="L75" i="4"/>
  <c r="M75" i="4"/>
  <c r="A76" i="4"/>
  <c r="C76" i="4" s="1"/>
  <c r="B76" i="4"/>
  <c r="E76" i="4"/>
  <c r="H76" i="4"/>
  <c r="L76" i="4"/>
  <c r="M76" i="4"/>
  <c r="A77" i="4"/>
  <c r="B77" i="4"/>
  <c r="D77" i="4" s="1"/>
  <c r="E77" i="4"/>
  <c r="H77" i="4"/>
  <c r="L77" i="4"/>
  <c r="M77" i="4"/>
  <c r="A78" i="4"/>
  <c r="C78" i="4" s="1"/>
  <c r="B78" i="4"/>
  <c r="D78" i="4" s="1"/>
  <c r="E78" i="4"/>
  <c r="J78" i="4" s="1"/>
  <c r="H78" i="4"/>
  <c r="L78" i="4"/>
  <c r="M78" i="4"/>
  <c r="A79" i="4"/>
  <c r="C79" i="4" s="1"/>
  <c r="B79" i="4"/>
  <c r="D79" i="4" s="1"/>
  <c r="E79" i="4"/>
  <c r="H79" i="4"/>
  <c r="L79" i="4"/>
  <c r="M79" i="4"/>
  <c r="A80" i="4"/>
  <c r="B80" i="4"/>
  <c r="D80" i="4"/>
  <c r="E80" i="4"/>
  <c r="H80" i="4"/>
  <c r="J80" i="4"/>
  <c r="L80" i="4"/>
  <c r="M80" i="4"/>
  <c r="A81" i="4"/>
  <c r="B81" i="4"/>
  <c r="D81" i="4" s="1"/>
  <c r="C81" i="4"/>
  <c r="E81" i="4"/>
  <c r="H81" i="4"/>
  <c r="L81" i="4"/>
  <c r="M81" i="4"/>
  <c r="A82" i="4"/>
  <c r="C82" i="4" s="1"/>
  <c r="B82" i="4"/>
  <c r="J82" i="4" s="1"/>
  <c r="E82" i="4"/>
  <c r="I82" i="4" s="1"/>
  <c r="H82" i="4"/>
  <c r="L82" i="4"/>
  <c r="M82" i="4"/>
  <c r="A83" i="4"/>
  <c r="B83" i="4"/>
  <c r="D83" i="4" s="1"/>
  <c r="E83" i="4"/>
  <c r="H83" i="4"/>
  <c r="L83" i="4"/>
  <c r="M83" i="4"/>
  <c r="A84" i="4"/>
  <c r="C84" i="4" s="1"/>
  <c r="B84" i="4"/>
  <c r="E84" i="4"/>
  <c r="H84" i="4"/>
  <c r="L84" i="4"/>
  <c r="M84" i="4"/>
  <c r="A85" i="4"/>
  <c r="I85" i="4" s="1"/>
  <c r="B85" i="4"/>
  <c r="E85" i="4"/>
  <c r="H85" i="4"/>
  <c r="L85" i="4"/>
  <c r="M85" i="4"/>
  <c r="A86" i="4"/>
  <c r="C86" i="4" s="1"/>
  <c r="B86" i="4"/>
  <c r="D86" i="4" s="1"/>
  <c r="E86" i="4"/>
  <c r="H86" i="4"/>
  <c r="L86" i="4"/>
  <c r="M86" i="4"/>
  <c r="A87" i="4"/>
  <c r="C87" i="4" s="1"/>
  <c r="B87" i="4"/>
  <c r="D87" i="4" s="1"/>
  <c r="E87" i="4"/>
  <c r="H87" i="4"/>
  <c r="L87" i="4"/>
  <c r="M87" i="4"/>
  <c r="A88" i="4"/>
  <c r="C88" i="4" s="1"/>
  <c r="B88" i="4"/>
  <c r="D88" i="4" s="1"/>
  <c r="E88" i="4"/>
  <c r="H88" i="4"/>
  <c r="L88" i="4"/>
  <c r="M88" i="4"/>
  <c r="A89" i="4"/>
  <c r="B89" i="4"/>
  <c r="D89" i="4" s="1"/>
  <c r="E89" i="4"/>
  <c r="H89" i="4"/>
  <c r="L89" i="4"/>
  <c r="M89" i="4"/>
  <c r="A90" i="4"/>
  <c r="C90" i="4" s="1"/>
  <c r="B90" i="4"/>
  <c r="D90" i="4" s="1"/>
  <c r="E90" i="4"/>
  <c r="H90" i="4"/>
  <c r="L90" i="4"/>
  <c r="M90" i="4"/>
  <c r="A91" i="4"/>
  <c r="C91" i="4" s="1"/>
  <c r="B91" i="4"/>
  <c r="D91" i="4" s="1"/>
  <c r="E91" i="4"/>
  <c r="H91" i="4"/>
  <c r="L91" i="4"/>
  <c r="M91" i="4"/>
  <c r="A92" i="4"/>
  <c r="B92" i="4"/>
  <c r="D92" i="4" s="1"/>
  <c r="E92" i="4"/>
  <c r="H92" i="4"/>
  <c r="L92" i="4"/>
  <c r="M92" i="4"/>
  <c r="A93" i="4"/>
  <c r="C93" i="4" s="1"/>
  <c r="B93" i="4"/>
  <c r="D93" i="4" s="1"/>
  <c r="E93" i="4"/>
  <c r="H93" i="4"/>
  <c r="L93" i="4"/>
  <c r="M93" i="4"/>
  <c r="A94" i="4"/>
  <c r="B94" i="4"/>
  <c r="E94" i="4"/>
  <c r="H94" i="4"/>
  <c r="L94" i="4"/>
  <c r="M94" i="4"/>
  <c r="A95" i="4"/>
  <c r="B95" i="4"/>
  <c r="D95" i="4" s="1"/>
  <c r="E95" i="4"/>
  <c r="H95" i="4"/>
  <c r="L95" i="4"/>
  <c r="M95" i="4"/>
  <c r="A96" i="4"/>
  <c r="C96" i="4" s="1"/>
  <c r="B96" i="4"/>
  <c r="D96" i="4" s="1"/>
  <c r="E96" i="4"/>
  <c r="I96" i="4" s="1"/>
  <c r="H96" i="4"/>
  <c r="L96" i="4"/>
  <c r="M96" i="4"/>
  <c r="A97" i="4"/>
  <c r="B97" i="4"/>
  <c r="D97" i="4" s="1"/>
  <c r="C97" i="4"/>
  <c r="E97" i="4"/>
  <c r="H97" i="4"/>
  <c r="L97" i="4"/>
  <c r="M97" i="4"/>
  <c r="A98" i="4"/>
  <c r="C98" i="4" s="1"/>
  <c r="B98" i="4"/>
  <c r="D98" i="4" s="1"/>
  <c r="E98" i="4"/>
  <c r="H98" i="4"/>
  <c r="L98" i="4"/>
  <c r="M98" i="4"/>
  <c r="A99" i="4"/>
  <c r="C99" i="4" s="1"/>
  <c r="B99" i="4"/>
  <c r="D99" i="4" s="1"/>
  <c r="E99" i="4"/>
  <c r="F99" i="4" s="1"/>
  <c r="H99" i="4"/>
  <c r="L99" i="4"/>
  <c r="M99" i="4"/>
  <c r="A100" i="4"/>
  <c r="B100" i="4"/>
  <c r="D100" i="4" s="1"/>
  <c r="E100" i="4"/>
  <c r="F100" i="4" s="1"/>
  <c r="H100" i="4"/>
  <c r="L100" i="4"/>
  <c r="M100" i="4"/>
  <c r="A101" i="4"/>
  <c r="C101" i="4" s="1"/>
  <c r="B101" i="4"/>
  <c r="D101" i="4" s="1"/>
  <c r="E101" i="4"/>
  <c r="F101" i="4" s="1"/>
  <c r="H101" i="4"/>
  <c r="L101" i="4"/>
  <c r="M101" i="4"/>
  <c r="A102" i="4"/>
  <c r="C102" i="4" s="1"/>
  <c r="B102" i="4"/>
  <c r="D102" i="4" s="1"/>
  <c r="E102" i="4"/>
  <c r="F102" i="4" s="1"/>
  <c r="H102" i="4"/>
  <c r="L102" i="4"/>
  <c r="M102" i="4"/>
  <c r="A103" i="4"/>
  <c r="C103" i="4" s="1"/>
  <c r="B103" i="4"/>
  <c r="D103" i="4" s="1"/>
  <c r="E103" i="4"/>
  <c r="F103" i="4" s="1"/>
  <c r="H103" i="4"/>
  <c r="L103" i="4"/>
  <c r="M103" i="4"/>
  <c r="A104" i="4"/>
  <c r="C104" i="4" s="1"/>
  <c r="B104" i="4"/>
  <c r="D104" i="4" s="1"/>
  <c r="E104" i="4"/>
  <c r="F104" i="4" s="1"/>
  <c r="H104" i="4"/>
  <c r="L104" i="4"/>
  <c r="M104" i="4"/>
  <c r="A105" i="4"/>
  <c r="C105" i="4" s="1"/>
  <c r="B105" i="4"/>
  <c r="D105" i="4"/>
  <c r="E105" i="4"/>
  <c r="F105" i="4" s="1"/>
  <c r="J105" i="4" s="1"/>
  <c r="H105" i="4"/>
  <c r="L105" i="4"/>
  <c r="M105" i="4"/>
  <c r="A106" i="4"/>
  <c r="C106" i="4" s="1"/>
  <c r="B106" i="4"/>
  <c r="D106" i="4" s="1"/>
  <c r="E106" i="4"/>
  <c r="F106" i="4" s="1"/>
  <c r="H106" i="4"/>
  <c r="L106" i="4"/>
  <c r="M106" i="4"/>
  <c r="A107" i="4"/>
  <c r="C107" i="4" s="1"/>
  <c r="B107" i="4"/>
  <c r="D107" i="4" s="1"/>
  <c r="E107" i="4"/>
  <c r="F107" i="4" s="1"/>
  <c r="H107" i="4"/>
  <c r="L107" i="4"/>
  <c r="M107" i="4"/>
  <c r="A108" i="4"/>
  <c r="C108" i="4" s="1"/>
  <c r="B108" i="4"/>
  <c r="D108" i="4" s="1"/>
  <c r="E108" i="4"/>
  <c r="F108" i="4" s="1"/>
  <c r="H108" i="4"/>
  <c r="L108" i="4"/>
  <c r="M108" i="4"/>
  <c r="A109" i="4"/>
  <c r="C109" i="4" s="1"/>
  <c r="B109" i="4"/>
  <c r="D109" i="4" s="1"/>
  <c r="E109" i="4"/>
  <c r="F109" i="4" s="1"/>
  <c r="H109" i="4"/>
  <c r="L109" i="4"/>
  <c r="M109" i="4"/>
  <c r="A110" i="4"/>
  <c r="C110" i="4" s="1"/>
  <c r="B110" i="4"/>
  <c r="D110" i="4" s="1"/>
  <c r="E110" i="4"/>
  <c r="F110" i="4" s="1"/>
  <c r="H110" i="4"/>
  <c r="L110" i="4"/>
  <c r="M110" i="4"/>
  <c r="A111" i="4"/>
  <c r="C111" i="4" s="1"/>
  <c r="B111" i="4"/>
  <c r="D111" i="4" s="1"/>
  <c r="E111" i="4"/>
  <c r="F111" i="4" s="1"/>
  <c r="H111" i="4"/>
  <c r="L111" i="4"/>
  <c r="M111" i="4"/>
  <c r="A112" i="4"/>
  <c r="C112" i="4" s="1"/>
  <c r="B112" i="4"/>
  <c r="D112" i="4" s="1"/>
  <c r="E112" i="4"/>
  <c r="F112" i="4" s="1"/>
  <c r="H112" i="4"/>
  <c r="L112" i="4"/>
  <c r="M112" i="4"/>
  <c r="A113" i="4"/>
  <c r="C113" i="4" s="1"/>
  <c r="B113" i="4"/>
  <c r="D113" i="4" s="1"/>
  <c r="E113" i="4"/>
  <c r="F113" i="4" s="1"/>
  <c r="H113" i="4"/>
  <c r="L113" i="4"/>
  <c r="M113" i="4"/>
  <c r="A114" i="4"/>
  <c r="C114" i="4" s="1"/>
  <c r="B114" i="4"/>
  <c r="D114" i="4" s="1"/>
  <c r="E114" i="4"/>
  <c r="F114" i="4" s="1"/>
  <c r="H114" i="4"/>
  <c r="L114" i="4"/>
  <c r="M114" i="4"/>
  <c r="A115" i="4"/>
  <c r="C115" i="4" s="1"/>
  <c r="B115" i="4"/>
  <c r="D115" i="4" s="1"/>
  <c r="E115" i="4"/>
  <c r="F115" i="4" s="1"/>
  <c r="H115" i="4"/>
  <c r="L115" i="4"/>
  <c r="M115" i="4"/>
  <c r="A116" i="4"/>
  <c r="C116" i="4" s="1"/>
  <c r="B116" i="4"/>
  <c r="D116" i="4" s="1"/>
  <c r="E116" i="4"/>
  <c r="F116" i="4" s="1"/>
  <c r="J116" i="4" s="1"/>
  <c r="H116" i="4"/>
  <c r="L116" i="4"/>
  <c r="M116" i="4"/>
  <c r="A117" i="4"/>
  <c r="C117" i="4" s="1"/>
  <c r="B117" i="4"/>
  <c r="D117" i="4" s="1"/>
  <c r="E117" i="4"/>
  <c r="F117" i="4" s="1"/>
  <c r="H117" i="4"/>
  <c r="L117" i="4"/>
  <c r="M117" i="4"/>
  <c r="A118" i="4"/>
  <c r="C118" i="4" s="1"/>
  <c r="B118" i="4"/>
  <c r="D118" i="4" s="1"/>
  <c r="E118" i="4"/>
  <c r="H118" i="4"/>
  <c r="L118" i="4"/>
  <c r="M118" i="4"/>
  <c r="A119" i="4"/>
  <c r="C119" i="4" s="1"/>
  <c r="B119" i="4"/>
  <c r="D119" i="4" s="1"/>
  <c r="E119" i="4"/>
  <c r="F119" i="4" s="1"/>
  <c r="H119" i="4"/>
  <c r="L119" i="4"/>
  <c r="M119" i="4"/>
  <c r="A120" i="4"/>
  <c r="C120" i="4" s="1"/>
  <c r="B120" i="4"/>
  <c r="D120" i="4" s="1"/>
  <c r="E120" i="4"/>
  <c r="F120" i="4" s="1"/>
  <c r="H120" i="4"/>
  <c r="L120" i="4"/>
  <c r="M120" i="4"/>
  <c r="A121" i="4"/>
  <c r="C121" i="4" s="1"/>
  <c r="B121" i="4"/>
  <c r="D121" i="4" s="1"/>
  <c r="E121" i="4"/>
  <c r="F121" i="4" s="1"/>
  <c r="H121" i="4"/>
  <c r="L121" i="4"/>
  <c r="M121" i="4"/>
  <c r="A122" i="4"/>
  <c r="C122" i="4" s="1"/>
  <c r="B122" i="4"/>
  <c r="D122" i="4" s="1"/>
  <c r="E122" i="4"/>
  <c r="F122" i="4" s="1"/>
  <c r="H122" i="4"/>
  <c r="L122" i="4"/>
  <c r="M122" i="4"/>
  <c r="A123" i="4"/>
  <c r="C123" i="4" s="1"/>
  <c r="B123" i="4"/>
  <c r="D123" i="4" s="1"/>
  <c r="E123" i="4"/>
  <c r="F123" i="4" s="1"/>
  <c r="H123" i="4"/>
  <c r="L123" i="4"/>
  <c r="M123" i="4"/>
  <c r="A124" i="4"/>
  <c r="C124" i="4" s="1"/>
  <c r="B124" i="4"/>
  <c r="D124" i="4" s="1"/>
  <c r="E124" i="4"/>
  <c r="F124" i="4" s="1"/>
  <c r="H124" i="4"/>
  <c r="L124" i="4"/>
  <c r="M124" i="4"/>
  <c r="A125" i="4"/>
  <c r="C125" i="4" s="1"/>
  <c r="B125" i="4"/>
  <c r="D125" i="4" s="1"/>
  <c r="E125" i="4"/>
  <c r="F125" i="4" s="1"/>
  <c r="H125" i="4"/>
  <c r="L125" i="4"/>
  <c r="M125" i="4"/>
  <c r="A126" i="4"/>
  <c r="B126" i="4"/>
  <c r="D126" i="4" s="1"/>
  <c r="C126" i="4"/>
  <c r="E126" i="4"/>
  <c r="F126" i="4" s="1"/>
  <c r="H126" i="4"/>
  <c r="L126" i="4"/>
  <c r="M126" i="4"/>
  <c r="A127" i="4"/>
  <c r="C127" i="4" s="1"/>
  <c r="B127" i="4"/>
  <c r="D127" i="4" s="1"/>
  <c r="E127" i="4"/>
  <c r="F127" i="4" s="1"/>
  <c r="H127" i="4"/>
  <c r="L127" i="4"/>
  <c r="M127" i="4"/>
  <c r="A128" i="4"/>
  <c r="C128" i="4" s="1"/>
  <c r="B128" i="4"/>
  <c r="D128" i="4" s="1"/>
  <c r="E128" i="4"/>
  <c r="F128" i="4" s="1"/>
  <c r="H128" i="4"/>
  <c r="L128" i="4"/>
  <c r="M128" i="4"/>
  <c r="A129" i="4"/>
  <c r="C129" i="4" s="1"/>
  <c r="B129" i="4"/>
  <c r="D129" i="4" s="1"/>
  <c r="E129" i="4"/>
  <c r="H129" i="4"/>
  <c r="L129" i="4"/>
  <c r="M129" i="4"/>
  <c r="A130" i="4"/>
  <c r="C130" i="4" s="1"/>
  <c r="B130" i="4"/>
  <c r="D130" i="4" s="1"/>
  <c r="E130" i="4"/>
  <c r="F130" i="4" s="1"/>
  <c r="H130" i="4"/>
  <c r="L130" i="4"/>
  <c r="M130" i="4"/>
  <c r="A131" i="4"/>
  <c r="C131" i="4" s="1"/>
  <c r="B131" i="4"/>
  <c r="D131" i="4" s="1"/>
  <c r="E131" i="4"/>
  <c r="F131" i="4" s="1"/>
  <c r="H131" i="4"/>
  <c r="L131" i="4"/>
  <c r="M131" i="4"/>
  <c r="A132" i="4"/>
  <c r="C132" i="4" s="1"/>
  <c r="B132" i="4"/>
  <c r="D132" i="4" s="1"/>
  <c r="E132" i="4"/>
  <c r="H132" i="4"/>
  <c r="L132" i="4"/>
  <c r="M132" i="4"/>
  <c r="A133" i="4"/>
  <c r="C133" i="4" s="1"/>
  <c r="B133" i="4"/>
  <c r="D133" i="4" s="1"/>
  <c r="E133" i="4"/>
  <c r="F133" i="4" s="1"/>
  <c r="H133" i="4"/>
  <c r="L133" i="4"/>
  <c r="M133" i="4"/>
  <c r="A134" i="4"/>
  <c r="C134" i="4" s="1"/>
  <c r="B134" i="4"/>
  <c r="D134" i="4" s="1"/>
  <c r="E134" i="4"/>
  <c r="F134" i="4" s="1"/>
  <c r="H134" i="4"/>
  <c r="L134" i="4"/>
  <c r="M134" i="4"/>
  <c r="A135" i="4"/>
  <c r="C135" i="4" s="1"/>
  <c r="B135" i="4"/>
  <c r="D135" i="4"/>
  <c r="E135" i="4"/>
  <c r="F135" i="4" s="1"/>
  <c r="H135" i="4"/>
  <c r="L135" i="4"/>
  <c r="M135" i="4"/>
  <c r="A136" i="4"/>
  <c r="C136" i="4" s="1"/>
  <c r="B136" i="4"/>
  <c r="D136" i="4" s="1"/>
  <c r="E136" i="4"/>
  <c r="F136" i="4" s="1"/>
  <c r="H136" i="4"/>
  <c r="L136" i="4"/>
  <c r="M136" i="4"/>
  <c r="A137" i="4"/>
  <c r="C137" i="4" s="1"/>
  <c r="B137" i="4"/>
  <c r="D137" i="4" s="1"/>
  <c r="E137" i="4"/>
  <c r="F137" i="4" s="1"/>
  <c r="H137" i="4"/>
  <c r="L137" i="4"/>
  <c r="M137" i="4"/>
  <c r="A138" i="4"/>
  <c r="C138" i="4" s="1"/>
  <c r="B138" i="4"/>
  <c r="D138" i="4" s="1"/>
  <c r="E138" i="4"/>
  <c r="F138" i="4" s="1"/>
  <c r="H138" i="4"/>
  <c r="L138" i="4"/>
  <c r="M138" i="4"/>
  <c r="A139" i="4"/>
  <c r="C139" i="4" s="1"/>
  <c r="B139" i="4"/>
  <c r="E139" i="4"/>
  <c r="F139" i="4" s="1"/>
  <c r="H139" i="4"/>
  <c r="L139" i="4"/>
  <c r="M139" i="4"/>
  <c r="A140" i="4"/>
  <c r="C140" i="4" s="1"/>
  <c r="B140" i="4"/>
  <c r="D140" i="4" s="1"/>
  <c r="E140" i="4"/>
  <c r="F140" i="4" s="1"/>
  <c r="H140" i="4"/>
  <c r="L140" i="4"/>
  <c r="M140" i="4"/>
  <c r="A141" i="4"/>
  <c r="C141" i="4" s="1"/>
  <c r="B141" i="4"/>
  <c r="D141" i="4" s="1"/>
  <c r="E141" i="4"/>
  <c r="F141" i="4" s="1"/>
  <c r="H141" i="4"/>
  <c r="L141" i="4"/>
  <c r="M141" i="4"/>
  <c r="A191" i="4"/>
  <c r="A192" i="4"/>
  <c r="A193" i="4"/>
  <c r="A194" i="4"/>
  <c r="A195" i="4"/>
  <c r="A196" i="4"/>
  <c r="A197" i="4"/>
  <c r="A198" i="4"/>
  <c r="A199" i="4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C57" i="3"/>
  <c r="B4" i="3"/>
  <c r="D4" i="3" s="1"/>
  <c r="B5" i="3"/>
  <c r="D5" i="3" s="1"/>
  <c r="B6" i="3"/>
  <c r="D6" i="3" s="1"/>
  <c r="B7" i="3"/>
  <c r="D7" i="3" s="1"/>
  <c r="B8" i="3"/>
  <c r="D8" i="3" s="1"/>
  <c r="B9" i="3"/>
  <c r="D9" i="3" s="1"/>
  <c r="B10" i="3"/>
  <c r="D10" i="3" s="1"/>
  <c r="B11" i="3"/>
  <c r="D11" i="3" s="1"/>
  <c r="B12" i="3"/>
  <c r="D12" i="3" s="1"/>
  <c r="B13" i="3"/>
  <c r="D13" i="3" s="1"/>
  <c r="B14" i="3"/>
  <c r="D14" i="3" s="1"/>
  <c r="B15" i="3"/>
  <c r="D15" i="3" s="1"/>
  <c r="B16" i="3"/>
  <c r="D16" i="3" s="1"/>
  <c r="B17" i="3"/>
  <c r="D17" i="3" s="1"/>
  <c r="B18" i="3"/>
  <c r="D18" i="3" s="1"/>
  <c r="B19" i="3"/>
  <c r="D19" i="3" s="1"/>
  <c r="B20" i="3"/>
  <c r="D20" i="3" s="1"/>
  <c r="B21" i="3"/>
  <c r="D21" i="3" s="1"/>
  <c r="B22" i="3"/>
  <c r="D22" i="3" s="1"/>
  <c r="B23" i="3"/>
  <c r="D23" i="3" s="1"/>
  <c r="B24" i="3"/>
  <c r="D24" i="3" s="1"/>
  <c r="B25" i="3"/>
  <c r="D25" i="3" s="1"/>
  <c r="B26" i="3"/>
  <c r="D26" i="3" s="1"/>
  <c r="B27" i="3"/>
  <c r="D27" i="3" s="1"/>
  <c r="B28" i="3"/>
  <c r="D28" i="3" s="1"/>
  <c r="B29" i="3"/>
  <c r="D29" i="3" s="1"/>
  <c r="B30" i="3"/>
  <c r="D30" i="3" s="1"/>
  <c r="B31" i="3"/>
  <c r="D31" i="3" s="1"/>
  <c r="B32" i="3"/>
  <c r="D32" i="3" s="1"/>
  <c r="B33" i="3"/>
  <c r="D33" i="3" s="1"/>
  <c r="B34" i="3"/>
  <c r="D34" i="3" s="1"/>
  <c r="B35" i="3"/>
  <c r="D35" i="3" s="1"/>
  <c r="B36" i="3"/>
  <c r="D36" i="3" s="1"/>
  <c r="B37" i="3"/>
  <c r="D37" i="3" s="1"/>
  <c r="B38" i="3"/>
  <c r="D38" i="3" s="1"/>
  <c r="B39" i="3"/>
  <c r="D39" i="3" s="1"/>
  <c r="B40" i="3"/>
  <c r="D40" i="3" s="1"/>
  <c r="B41" i="3"/>
  <c r="D41" i="3" s="1"/>
  <c r="B42" i="3"/>
  <c r="D42" i="3" s="1"/>
  <c r="B43" i="3"/>
  <c r="D43" i="3" s="1"/>
  <c r="B44" i="3"/>
  <c r="D44" i="3" s="1"/>
  <c r="B45" i="3"/>
  <c r="D45" i="3" s="1"/>
  <c r="B46" i="3"/>
  <c r="D46" i="3" s="1"/>
  <c r="B47" i="3"/>
  <c r="D47" i="3" s="1"/>
  <c r="B48" i="3"/>
  <c r="D48" i="3" s="1"/>
  <c r="B49" i="3"/>
  <c r="D49" i="3" s="1"/>
  <c r="B50" i="3"/>
  <c r="D50" i="3" s="1"/>
  <c r="B51" i="3"/>
  <c r="D51" i="3" s="1"/>
  <c r="B52" i="3"/>
  <c r="D52" i="3" s="1"/>
  <c r="B53" i="3"/>
  <c r="D53" i="3" s="1"/>
  <c r="B54" i="3"/>
  <c r="D54" i="3" s="1"/>
  <c r="B55" i="3"/>
  <c r="D55" i="3" s="1"/>
  <c r="B56" i="3"/>
  <c r="D56" i="3" s="1"/>
  <c r="B57" i="3"/>
  <c r="D57" i="3" s="1"/>
  <c r="B58" i="3"/>
  <c r="D58" i="3" s="1"/>
  <c r="B59" i="3"/>
  <c r="D59" i="3" s="1"/>
  <c r="B60" i="3"/>
  <c r="D60" i="3" s="1"/>
  <c r="B61" i="3"/>
  <c r="D61" i="3" s="1"/>
  <c r="B62" i="3"/>
  <c r="D62" i="3" s="1"/>
  <c r="B63" i="3"/>
  <c r="D63" i="3" s="1"/>
  <c r="B64" i="3"/>
  <c r="D64" i="3" s="1"/>
  <c r="B65" i="3"/>
  <c r="D65" i="3" s="1"/>
  <c r="B66" i="3"/>
  <c r="D66" i="3" s="1"/>
  <c r="B67" i="3"/>
  <c r="D67" i="3" s="1"/>
  <c r="B68" i="3"/>
  <c r="D68" i="3" s="1"/>
  <c r="B69" i="3"/>
  <c r="D69" i="3" s="1"/>
  <c r="B70" i="3"/>
  <c r="D70" i="3" s="1"/>
  <c r="B71" i="3"/>
  <c r="D71" i="3" s="1"/>
  <c r="B72" i="3"/>
  <c r="D72" i="3" s="1"/>
  <c r="B73" i="3"/>
  <c r="D73" i="3" s="1"/>
  <c r="B74" i="3"/>
  <c r="D74" i="3" s="1"/>
  <c r="B75" i="3"/>
  <c r="D75" i="3" s="1"/>
  <c r="B76" i="3"/>
  <c r="D76" i="3" s="1"/>
  <c r="B77" i="3"/>
  <c r="D77" i="3" s="1"/>
  <c r="B78" i="3"/>
  <c r="D78" i="3" s="1"/>
  <c r="B79" i="3"/>
  <c r="D79" i="3" s="1"/>
  <c r="B80" i="3"/>
  <c r="D80" i="3" s="1"/>
  <c r="B81" i="3"/>
  <c r="D81" i="3" s="1"/>
  <c r="B82" i="3"/>
  <c r="D82" i="3" s="1"/>
  <c r="B83" i="3"/>
  <c r="D83" i="3" s="1"/>
  <c r="B84" i="3"/>
  <c r="D84" i="3" s="1"/>
  <c r="B85" i="3"/>
  <c r="D85" i="3" s="1"/>
  <c r="B86" i="3"/>
  <c r="D86" i="3" s="1"/>
  <c r="B87" i="3"/>
  <c r="D87" i="3" s="1"/>
  <c r="B88" i="3"/>
  <c r="D88" i="3" s="1"/>
  <c r="B89" i="3"/>
  <c r="D89" i="3" s="1"/>
  <c r="B90" i="3"/>
  <c r="D90" i="3" s="1"/>
  <c r="B91" i="3"/>
  <c r="D91" i="3" s="1"/>
  <c r="B92" i="3"/>
  <c r="D92" i="3" s="1"/>
  <c r="B93" i="3"/>
  <c r="D93" i="3" s="1"/>
  <c r="B94" i="3"/>
  <c r="D94" i="3" s="1"/>
  <c r="B95" i="3"/>
  <c r="D95" i="3" s="1"/>
  <c r="B96" i="3"/>
  <c r="D96" i="3" s="1"/>
  <c r="B97" i="3"/>
  <c r="D97" i="3" s="1"/>
  <c r="B98" i="3"/>
  <c r="D98" i="3" s="1"/>
  <c r="B99" i="3"/>
  <c r="D99" i="3" s="1"/>
  <c r="B100" i="3"/>
  <c r="D100" i="3" s="1"/>
  <c r="B101" i="3"/>
  <c r="D101" i="3" s="1"/>
  <c r="B102" i="3"/>
  <c r="D102" i="3" s="1"/>
  <c r="B103" i="3"/>
  <c r="D103" i="3" s="1"/>
  <c r="B104" i="3"/>
  <c r="D104" i="3" s="1"/>
  <c r="B105" i="3"/>
  <c r="D105" i="3" s="1"/>
  <c r="B106" i="3"/>
  <c r="D106" i="3" s="1"/>
  <c r="B107" i="3"/>
  <c r="D107" i="3" s="1"/>
  <c r="B108" i="3"/>
  <c r="D108" i="3" s="1"/>
  <c r="B109" i="3"/>
  <c r="D109" i="3" s="1"/>
  <c r="B110" i="3"/>
  <c r="D110" i="3" s="1"/>
  <c r="B111" i="3"/>
  <c r="D111" i="3" s="1"/>
  <c r="B112" i="3"/>
  <c r="D112" i="3" s="1"/>
  <c r="B113" i="3"/>
  <c r="D113" i="3" s="1"/>
  <c r="B114" i="3"/>
  <c r="D114" i="3" s="1"/>
  <c r="B115" i="3"/>
  <c r="D115" i="3" s="1"/>
  <c r="B116" i="3"/>
  <c r="D116" i="3" s="1"/>
  <c r="B117" i="3"/>
  <c r="D117" i="3" s="1"/>
  <c r="B118" i="3"/>
  <c r="D118" i="3" s="1"/>
  <c r="B119" i="3"/>
  <c r="D119" i="3" s="1"/>
  <c r="B120" i="3"/>
  <c r="D120" i="3" s="1"/>
  <c r="B121" i="3"/>
  <c r="D121" i="3" s="1"/>
  <c r="B122" i="3"/>
  <c r="D122" i="3" s="1"/>
  <c r="B123" i="3"/>
  <c r="D123" i="3" s="1"/>
  <c r="B124" i="3"/>
  <c r="D124" i="3" s="1"/>
  <c r="B125" i="3"/>
  <c r="D125" i="3" s="1"/>
  <c r="B126" i="3"/>
  <c r="D126" i="3" s="1"/>
  <c r="B127" i="3"/>
  <c r="D127" i="3" s="1"/>
  <c r="B128" i="3"/>
  <c r="D128" i="3" s="1"/>
  <c r="B129" i="3"/>
  <c r="D129" i="3" s="1"/>
  <c r="B130" i="3"/>
  <c r="D130" i="3" s="1"/>
  <c r="B131" i="3"/>
  <c r="D131" i="3" s="1"/>
  <c r="B132" i="3"/>
  <c r="D132" i="3" s="1"/>
  <c r="B133" i="3"/>
  <c r="D133" i="3" s="1"/>
  <c r="B134" i="3"/>
  <c r="D134" i="3" s="1"/>
  <c r="B135" i="3"/>
  <c r="D135" i="3" s="1"/>
  <c r="B136" i="3"/>
  <c r="D136" i="3" s="1"/>
  <c r="B137" i="3"/>
  <c r="D137" i="3" s="1"/>
  <c r="B138" i="3"/>
  <c r="D138" i="3" s="1"/>
  <c r="B139" i="3"/>
  <c r="D139" i="3" s="1"/>
  <c r="B140" i="3"/>
  <c r="D140" i="3" s="1"/>
  <c r="B141" i="3"/>
  <c r="D141" i="3" s="1"/>
  <c r="B142" i="3"/>
  <c r="D142" i="3" s="1"/>
  <c r="B143" i="3"/>
  <c r="D143" i="3" s="1"/>
  <c r="B144" i="3"/>
  <c r="D144" i="3" s="1"/>
  <c r="B145" i="3"/>
  <c r="D145" i="3" s="1"/>
  <c r="B146" i="3"/>
  <c r="D146" i="3" s="1"/>
  <c r="B147" i="3"/>
  <c r="D147" i="3" s="1"/>
  <c r="B148" i="3"/>
  <c r="D148" i="3" s="1"/>
  <c r="B149" i="3"/>
  <c r="D149" i="3" s="1"/>
  <c r="B150" i="3"/>
  <c r="D150" i="3" s="1"/>
  <c r="B151" i="3"/>
  <c r="D151" i="3" s="1"/>
  <c r="B152" i="3"/>
  <c r="D152" i="3" s="1"/>
  <c r="B153" i="3"/>
  <c r="D153" i="3" s="1"/>
  <c r="B154" i="3"/>
  <c r="D154" i="3" s="1"/>
  <c r="B155" i="3"/>
  <c r="D155" i="3" s="1"/>
  <c r="B156" i="3"/>
  <c r="D156" i="3" s="1"/>
  <c r="B157" i="3"/>
  <c r="D157" i="3" s="1"/>
  <c r="B158" i="3"/>
  <c r="D158" i="3" s="1"/>
  <c r="B159" i="3"/>
  <c r="D159" i="3" s="1"/>
  <c r="B160" i="3"/>
  <c r="D160" i="3" s="1"/>
  <c r="B161" i="3"/>
  <c r="D161" i="3" s="1"/>
  <c r="A4" i="3"/>
  <c r="C4" i="3" s="1"/>
  <c r="A5" i="3"/>
  <c r="C5" i="3" s="1"/>
  <c r="A6" i="3"/>
  <c r="C6" i="3" s="1"/>
  <c r="A7" i="3"/>
  <c r="C7" i="3" s="1"/>
  <c r="A8" i="3"/>
  <c r="C8" i="3" s="1"/>
  <c r="A9" i="3"/>
  <c r="C9" i="3" s="1"/>
  <c r="A10" i="3"/>
  <c r="C10" i="3" s="1"/>
  <c r="A11" i="3"/>
  <c r="C11" i="3" s="1"/>
  <c r="A12" i="3"/>
  <c r="C12" i="3" s="1"/>
  <c r="A13" i="3"/>
  <c r="C13" i="3" s="1"/>
  <c r="A14" i="3"/>
  <c r="C14" i="3" s="1"/>
  <c r="A15" i="3"/>
  <c r="C15" i="3" s="1"/>
  <c r="A16" i="3"/>
  <c r="C16" i="3" s="1"/>
  <c r="A17" i="3"/>
  <c r="C17" i="3" s="1"/>
  <c r="A18" i="3"/>
  <c r="C18" i="3" s="1"/>
  <c r="A19" i="3"/>
  <c r="C19" i="3" s="1"/>
  <c r="A20" i="3"/>
  <c r="C20" i="3" s="1"/>
  <c r="A21" i="3"/>
  <c r="C21" i="3" s="1"/>
  <c r="A22" i="3"/>
  <c r="C22" i="3" s="1"/>
  <c r="A23" i="3"/>
  <c r="C23" i="3" s="1"/>
  <c r="A24" i="3"/>
  <c r="C24" i="3" s="1"/>
  <c r="A25" i="3"/>
  <c r="C25" i="3" s="1"/>
  <c r="A26" i="3"/>
  <c r="C26" i="3" s="1"/>
  <c r="A27" i="3"/>
  <c r="C27" i="3" s="1"/>
  <c r="A28" i="3"/>
  <c r="C28" i="3" s="1"/>
  <c r="A29" i="3"/>
  <c r="C29" i="3" s="1"/>
  <c r="A30" i="3"/>
  <c r="C30" i="3" s="1"/>
  <c r="A31" i="3"/>
  <c r="C31" i="3" s="1"/>
  <c r="A32" i="3"/>
  <c r="C32" i="3" s="1"/>
  <c r="A33" i="3"/>
  <c r="C33" i="3" s="1"/>
  <c r="A34" i="3"/>
  <c r="C34" i="3" s="1"/>
  <c r="A35" i="3"/>
  <c r="C35" i="3" s="1"/>
  <c r="A36" i="3"/>
  <c r="C36" i="3" s="1"/>
  <c r="A37" i="3"/>
  <c r="C37" i="3" s="1"/>
  <c r="A38" i="3"/>
  <c r="C38" i="3" s="1"/>
  <c r="A39" i="3"/>
  <c r="C39" i="3" s="1"/>
  <c r="A40" i="3"/>
  <c r="C40" i="3" s="1"/>
  <c r="A41" i="3"/>
  <c r="C41" i="3" s="1"/>
  <c r="A42" i="3"/>
  <c r="C42" i="3" s="1"/>
  <c r="A43" i="3"/>
  <c r="C43" i="3" s="1"/>
  <c r="A44" i="3"/>
  <c r="C44" i="3" s="1"/>
  <c r="A45" i="3"/>
  <c r="C45" i="3" s="1"/>
  <c r="A46" i="3"/>
  <c r="C46" i="3" s="1"/>
  <c r="A47" i="3"/>
  <c r="C47" i="3" s="1"/>
  <c r="A48" i="3"/>
  <c r="C48" i="3" s="1"/>
  <c r="A49" i="3"/>
  <c r="C49" i="3" s="1"/>
  <c r="A50" i="3"/>
  <c r="C50" i="3" s="1"/>
  <c r="A51" i="3"/>
  <c r="C51" i="3" s="1"/>
  <c r="A52" i="3"/>
  <c r="C52" i="3" s="1"/>
  <c r="A53" i="3"/>
  <c r="C53" i="3" s="1"/>
  <c r="A54" i="3"/>
  <c r="C54" i="3" s="1"/>
  <c r="A55" i="3"/>
  <c r="C55" i="3" s="1"/>
  <c r="A56" i="3"/>
  <c r="C56" i="3" s="1"/>
  <c r="A57" i="3"/>
  <c r="A58" i="3"/>
  <c r="C58" i="3" s="1"/>
  <c r="A59" i="3"/>
  <c r="C59" i="3" s="1"/>
  <c r="A60" i="3"/>
  <c r="C60" i="3" s="1"/>
  <c r="A61" i="3"/>
  <c r="C61" i="3" s="1"/>
  <c r="A62" i="3"/>
  <c r="C62" i="3" s="1"/>
  <c r="A63" i="3"/>
  <c r="C63" i="3" s="1"/>
  <c r="A64" i="3"/>
  <c r="C64" i="3" s="1"/>
  <c r="A65" i="3"/>
  <c r="C65" i="3" s="1"/>
  <c r="A66" i="3"/>
  <c r="C66" i="3" s="1"/>
  <c r="A67" i="3"/>
  <c r="C67" i="3" s="1"/>
  <c r="A68" i="3"/>
  <c r="C68" i="3" s="1"/>
  <c r="A69" i="3"/>
  <c r="C69" i="3" s="1"/>
  <c r="A70" i="3"/>
  <c r="C70" i="3" s="1"/>
  <c r="A71" i="3"/>
  <c r="C71" i="3" s="1"/>
  <c r="A72" i="3"/>
  <c r="C72" i="3" s="1"/>
  <c r="A73" i="3"/>
  <c r="C73" i="3" s="1"/>
  <c r="A74" i="3"/>
  <c r="C74" i="3" s="1"/>
  <c r="A75" i="3"/>
  <c r="C75" i="3" s="1"/>
  <c r="A76" i="3"/>
  <c r="C76" i="3" s="1"/>
  <c r="A77" i="3"/>
  <c r="C77" i="3" s="1"/>
  <c r="A78" i="3"/>
  <c r="C78" i="3" s="1"/>
  <c r="A79" i="3"/>
  <c r="C79" i="3" s="1"/>
  <c r="A80" i="3"/>
  <c r="C80" i="3" s="1"/>
  <c r="A81" i="3"/>
  <c r="C81" i="3" s="1"/>
  <c r="A82" i="3"/>
  <c r="C82" i="3" s="1"/>
  <c r="A83" i="3"/>
  <c r="C83" i="3" s="1"/>
  <c r="A84" i="3"/>
  <c r="C84" i="3" s="1"/>
  <c r="A85" i="3"/>
  <c r="C85" i="3" s="1"/>
  <c r="A86" i="3"/>
  <c r="C86" i="3" s="1"/>
  <c r="A87" i="3"/>
  <c r="C87" i="3" s="1"/>
  <c r="A88" i="3"/>
  <c r="C88" i="3" s="1"/>
  <c r="A89" i="3"/>
  <c r="C89" i="3" s="1"/>
  <c r="A90" i="3"/>
  <c r="C90" i="3" s="1"/>
  <c r="A91" i="3"/>
  <c r="C91" i="3" s="1"/>
  <c r="A92" i="3"/>
  <c r="C92" i="3" s="1"/>
  <c r="A93" i="3"/>
  <c r="C93" i="3" s="1"/>
  <c r="A94" i="3"/>
  <c r="C94" i="3" s="1"/>
  <c r="A95" i="3"/>
  <c r="C95" i="3" s="1"/>
  <c r="A96" i="3"/>
  <c r="C96" i="3" s="1"/>
  <c r="A97" i="3"/>
  <c r="C97" i="3" s="1"/>
  <c r="A98" i="3"/>
  <c r="C98" i="3" s="1"/>
  <c r="A99" i="3"/>
  <c r="C99" i="3" s="1"/>
  <c r="A100" i="3"/>
  <c r="C100" i="3" s="1"/>
  <c r="A101" i="3"/>
  <c r="C101" i="3" s="1"/>
  <c r="A102" i="3"/>
  <c r="C102" i="3" s="1"/>
  <c r="A103" i="3"/>
  <c r="C103" i="3" s="1"/>
  <c r="A104" i="3"/>
  <c r="C104" i="3" s="1"/>
  <c r="A105" i="3"/>
  <c r="C105" i="3" s="1"/>
  <c r="A106" i="3"/>
  <c r="C106" i="3" s="1"/>
  <c r="A107" i="3"/>
  <c r="C107" i="3" s="1"/>
  <c r="A108" i="3"/>
  <c r="C108" i="3" s="1"/>
  <c r="A109" i="3"/>
  <c r="C109" i="3" s="1"/>
  <c r="A110" i="3"/>
  <c r="C110" i="3" s="1"/>
  <c r="A111" i="3"/>
  <c r="C111" i="3" s="1"/>
  <c r="A112" i="3"/>
  <c r="C112" i="3" s="1"/>
  <c r="A113" i="3"/>
  <c r="C113" i="3" s="1"/>
  <c r="A114" i="3"/>
  <c r="C114" i="3" s="1"/>
  <c r="A115" i="3"/>
  <c r="C115" i="3" s="1"/>
  <c r="A116" i="3"/>
  <c r="C116" i="3" s="1"/>
  <c r="A117" i="3"/>
  <c r="C117" i="3" s="1"/>
  <c r="A118" i="3"/>
  <c r="C118" i="3" s="1"/>
  <c r="A119" i="3"/>
  <c r="C119" i="3" s="1"/>
  <c r="A120" i="3"/>
  <c r="C120" i="3" s="1"/>
  <c r="A121" i="3"/>
  <c r="C121" i="3" s="1"/>
  <c r="A122" i="3"/>
  <c r="C122" i="3" s="1"/>
  <c r="A123" i="3"/>
  <c r="C123" i="3" s="1"/>
  <c r="A124" i="3"/>
  <c r="C124" i="3" s="1"/>
  <c r="A125" i="3"/>
  <c r="C125" i="3" s="1"/>
  <c r="A126" i="3"/>
  <c r="C126" i="3" s="1"/>
  <c r="A127" i="3"/>
  <c r="C127" i="3" s="1"/>
  <c r="A128" i="3"/>
  <c r="C128" i="3" s="1"/>
  <c r="A129" i="3"/>
  <c r="C129" i="3" s="1"/>
  <c r="A130" i="3"/>
  <c r="C130" i="3" s="1"/>
  <c r="A131" i="3"/>
  <c r="C131" i="3" s="1"/>
  <c r="A132" i="3"/>
  <c r="C132" i="3" s="1"/>
  <c r="A133" i="3"/>
  <c r="C133" i="3" s="1"/>
  <c r="A134" i="3"/>
  <c r="C134" i="3" s="1"/>
  <c r="A135" i="3"/>
  <c r="C135" i="3" s="1"/>
  <c r="A136" i="3"/>
  <c r="C136" i="3" s="1"/>
  <c r="A137" i="3"/>
  <c r="C137" i="3" s="1"/>
  <c r="A138" i="3"/>
  <c r="C138" i="3" s="1"/>
  <c r="A139" i="3"/>
  <c r="C139" i="3" s="1"/>
  <c r="A140" i="3"/>
  <c r="C140" i="3" s="1"/>
  <c r="A141" i="3"/>
  <c r="C141" i="3" s="1"/>
  <c r="A142" i="3"/>
  <c r="C142" i="3" s="1"/>
  <c r="A143" i="3"/>
  <c r="C143" i="3" s="1"/>
  <c r="A144" i="3"/>
  <c r="C144" i="3" s="1"/>
  <c r="A145" i="3"/>
  <c r="C145" i="3" s="1"/>
  <c r="A146" i="3"/>
  <c r="C146" i="3" s="1"/>
  <c r="A147" i="3"/>
  <c r="C147" i="3" s="1"/>
  <c r="A148" i="3"/>
  <c r="C148" i="3" s="1"/>
  <c r="A149" i="3"/>
  <c r="C149" i="3" s="1"/>
  <c r="A150" i="3"/>
  <c r="C150" i="3" s="1"/>
  <c r="A151" i="3"/>
  <c r="C151" i="3" s="1"/>
  <c r="A152" i="3"/>
  <c r="C152" i="3" s="1"/>
  <c r="A153" i="3"/>
  <c r="C153" i="3" s="1"/>
  <c r="A154" i="3"/>
  <c r="C154" i="3" s="1"/>
  <c r="A155" i="3"/>
  <c r="C155" i="3" s="1"/>
  <c r="A156" i="3"/>
  <c r="C156" i="3" s="1"/>
  <c r="A157" i="3"/>
  <c r="C157" i="3" s="1"/>
  <c r="A158" i="3"/>
  <c r="C158" i="3" s="1"/>
  <c r="A159" i="3"/>
  <c r="C159" i="3" s="1"/>
  <c r="A160" i="3"/>
  <c r="C160" i="3" s="1"/>
  <c r="A161" i="3"/>
  <c r="C161" i="3" s="1"/>
  <c r="A3" i="3"/>
  <c r="F161" i="1"/>
  <c r="F160" i="1"/>
  <c r="F159" i="1"/>
  <c r="F158" i="1"/>
  <c r="I158" i="1" s="1"/>
  <c r="F157" i="1"/>
  <c r="F156" i="1"/>
  <c r="F155" i="1"/>
  <c r="F154" i="1"/>
  <c r="F144" i="6"/>
  <c r="J144" i="6" s="1"/>
  <c r="F149" i="6"/>
  <c r="E141" i="6"/>
  <c r="F141" i="6" s="1"/>
  <c r="E142" i="6"/>
  <c r="F142" i="6" s="1"/>
  <c r="E143" i="6"/>
  <c r="F143" i="6" s="1"/>
  <c r="E144" i="6"/>
  <c r="E145" i="6"/>
  <c r="F145" i="6" s="1"/>
  <c r="E146" i="6"/>
  <c r="F146" i="6" s="1"/>
  <c r="E147" i="6"/>
  <c r="E148" i="6"/>
  <c r="E149" i="6"/>
  <c r="E150" i="6"/>
  <c r="F150" i="6" s="1"/>
  <c r="E151" i="6"/>
  <c r="F151" i="6" s="1"/>
  <c r="E152" i="6"/>
  <c r="E153" i="6"/>
  <c r="F153" i="6" s="1"/>
  <c r="E154" i="6"/>
  <c r="F154" i="6" s="1"/>
  <c r="E155" i="6"/>
  <c r="F155" i="6" s="1"/>
  <c r="D144" i="6"/>
  <c r="C144" i="6"/>
  <c r="B141" i="6"/>
  <c r="D141" i="6" s="1"/>
  <c r="B142" i="6"/>
  <c r="B143" i="6"/>
  <c r="D143" i="6" s="1"/>
  <c r="B145" i="6"/>
  <c r="D145" i="6" s="1"/>
  <c r="B146" i="6"/>
  <c r="D146" i="6" s="1"/>
  <c r="B147" i="6"/>
  <c r="D147" i="6" s="1"/>
  <c r="B148" i="6"/>
  <c r="D148" i="6" s="1"/>
  <c r="B149" i="6"/>
  <c r="D149" i="6" s="1"/>
  <c r="B150" i="6"/>
  <c r="D150" i="6" s="1"/>
  <c r="B151" i="6"/>
  <c r="D151" i="6" s="1"/>
  <c r="B152" i="6"/>
  <c r="D152" i="6" s="1"/>
  <c r="B153" i="6"/>
  <c r="D153" i="6" s="1"/>
  <c r="B154" i="6"/>
  <c r="B155" i="6"/>
  <c r="D155" i="6" s="1"/>
  <c r="A141" i="6"/>
  <c r="C141" i="6" s="1"/>
  <c r="A142" i="6"/>
  <c r="I142" i="6" s="1"/>
  <c r="A143" i="6"/>
  <c r="C143" i="6" s="1"/>
  <c r="A145" i="6"/>
  <c r="C145" i="6" s="1"/>
  <c r="A146" i="6"/>
  <c r="C146" i="6" s="1"/>
  <c r="A147" i="6"/>
  <c r="C147" i="6" s="1"/>
  <c r="A148" i="6"/>
  <c r="C148" i="6" s="1"/>
  <c r="A149" i="6"/>
  <c r="C149" i="6" s="1"/>
  <c r="A150" i="6"/>
  <c r="C150" i="6" s="1"/>
  <c r="A151" i="6"/>
  <c r="C151" i="6" s="1"/>
  <c r="A152" i="6"/>
  <c r="C152" i="6" s="1"/>
  <c r="A153" i="6"/>
  <c r="C153" i="6" s="1"/>
  <c r="A154" i="6"/>
  <c r="A155" i="6"/>
  <c r="C155" i="6" s="1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L154" i="6"/>
  <c r="L152" i="6"/>
  <c r="L153" i="6"/>
  <c r="L148" i="6"/>
  <c r="L149" i="6"/>
  <c r="L150" i="6"/>
  <c r="L151" i="6"/>
  <c r="L141" i="6"/>
  <c r="L142" i="6"/>
  <c r="L143" i="6"/>
  <c r="L144" i="6"/>
  <c r="L145" i="6"/>
  <c r="L146" i="6"/>
  <c r="L147" i="6"/>
  <c r="K39" i="8"/>
  <c r="K39" i="5"/>
  <c r="K39" i="9"/>
  <c r="K39" i="6"/>
  <c r="N131" i="4"/>
  <c r="N132" i="4"/>
  <c r="N133" i="4"/>
  <c r="N134" i="4"/>
  <c r="N135" i="4"/>
  <c r="N136" i="4"/>
  <c r="N137" i="4"/>
  <c r="N138" i="4"/>
  <c r="N139" i="4"/>
  <c r="N140" i="4"/>
  <c r="N141" i="4"/>
  <c r="F153" i="1"/>
  <c r="J154" i="1"/>
  <c r="J155" i="1"/>
  <c r="J156" i="1"/>
  <c r="J157" i="1"/>
  <c r="J159" i="1"/>
  <c r="J160" i="1"/>
  <c r="J161" i="1"/>
  <c r="J162" i="1"/>
  <c r="J163" i="1"/>
  <c r="J164" i="1"/>
  <c r="J165" i="1"/>
  <c r="I154" i="1"/>
  <c r="I155" i="1"/>
  <c r="I156" i="1"/>
  <c r="I157" i="1"/>
  <c r="I159" i="1"/>
  <c r="I160" i="1"/>
  <c r="I161" i="1"/>
  <c r="I162" i="1"/>
  <c r="I163" i="1"/>
  <c r="I164" i="1"/>
  <c r="I165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N140" i="9"/>
  <c r="M140" i="9"/>
  <c r="L140" i="9"/>
  <c r="H140" i="9"/>
  <c r="E140" i="9"/>
  <c r="F140" i="9" s="1"/>
  <c r="B140" i="9"/>
  <c r="D140" i="9" s="1"/>
  <c r="A140" i="9"/>
  <c r="C140" i="9" s="1"/>
  <c r="N139" i="9"/>
  <c r="M139" i="9"/>
  <c r="L139" i="9"/>
  <c r="H139" i="9"/>
  <c r="E139" i="9"/>
  <c r="B139" i="9"/>
  <c r="D139" i="9" s="1"/>
  <c r="A139" i="9"/>
  <c r="C139" i="9" s="1"/>
  <c r="N138" i="9"/>
  <c r="M138" i="9"/>
  <c r="L138" i="9"/>
  <c r="H138" i="9"/>
  <c r="E138" i="9"/>
  <c r="F138" i="9" s="1"/>
  <c r="J138" i="9" s="1"/>
  <c r="B138" i="9"/>
  <c r="D138" i="9" s="1"/>
  <c r="A138" i="9"/>
  <c r="C138" i="9" s="1"/>
  <c r="N137" i="9"/>
  <c r="M137" i="9"/>
  <c r="L137" i="9"/>
  <c r="H137" i="9"/>
  <c r="E137" i="9"/>
  <c r="B137" i="9"/>
  <c r="D137" i="9" s="1"/>
  <c r="A137" i="9"/>
  <c r="C137" i="9" s="1"/>
  <c r="N136" i="9"/>
  <c r="M136" i="9"/>
  <c r="L136" i="9"/>
  <c r="H136" i="9"/>
  <c r="E136" i="9"/>
  <c r="F136" i="9" s="1"/>
  <c r="B136" i="9"/>
  <c r="A136" i="9"/>
  <c r="C136" i="9" s="1"/>
  <c r="N135" i="9"/>
  <c r="M135" i="9"/>
  <c r="L135" i="9"/>
  <c r="H135" i="9"/>
  <c r="E135" i="9"/>
  <c r="F135" i="9" s="1"/>
  <c r="B135" i="9"/>
  <c r="D135" i="9" s="1"/>
  <c r="A135" i="9"/>
  <c r="C135" i="9" s="1"/>
  <c r="N134" i="9"/>
  <c r="M134" i="9"/>
  <c r="L134" i="9"/>
  <c r="H134" i="9"/>
  <c r="E134" i="9"/>
  <c r="B134" i="9"/>
  <c r="D134" i="9" s="1"/>
  <c r="A134" i="9"/>
  <c r="C134" i="9" s="1"/>
  <c r="N133" i="9"/>
  <c r="M133" i="9"/>
  <c r="L133" i="9"/>
  <c r="H133" i="9"/>
  <c r="E133" i="9"/>
  <c r="B133" i="9"/>
  <c r="D133" i="9" s="1"/>
  <c r="A133" i="9"/>
  <c r="C133" i="9" s="1"/>
  <c r="N132" i="9"/>
  <c r="M132" i="9"/>
  <c r="L132" i="9"/>
  <c r="H132" i="9"/>
  <c r="E132" i="9"/>
  <c r="B132" i="9"/>
  <c r="D132" i="9" s="1"/>
  <c r="A132" i="9"/>
  <c r="C132" i="9" s="1"/>
  <c r="N131" i="9"/>
  <c r="M131" i="9"/>
  <c r="L131" i="9"/>
  <c r="H131" i="9"/>
  <c r="E131" i="9"/>
  <c r="B131" i="9"/>
  <c r="D131" i="9" s="1"/>
  <c r="A131" i="9"/>
  <c r="C131" i="9" s="1"/>
  <c r="N130" i="9"/>
  <c r="M130" i="9"/>
  <c r="L130" i="9"/>
  <c r="H130" i="9"/>
  <c r="E130" i="9"/>
  <c r="F130" i="9" s="1"/>
  <c r="B130" i="9"/>
  <c r="D130" i="9" s="1"/>
  <c r="A130" i="9"/>
  <c r="C130" i="9" s="1"/>
  <c r="N129" i="9"/>
  <c r="M129" i="9"/>
  <c r="L129" i="9"/>
  <c r="H129" i="9"/>
  <c r="E129" i="9"/>
  <c r="F129" i="9" s="1"/>
  <c r="B129" i="9"/>
  <c r="D129" i="9" s="1"/>
  <c r="A129" i="9"/>
  <c r="C129" i="9" s="1"/>
  <c r="N128" i="9"/>
  <c r="M128" i="9"/>
  <c r="L128" i="9"/>
  <c r="H128" i="9"/>
  <c r="E128" i="9"/>
  <c r="F128" i="9" s="1"/>
  <c r="B128" i="9"/>
  <c r="D128" i="9" s="1"/>
  <c r="A128" i="9"/>
  <c r="N127" i="9"/>
  <c r="M127" i="9"/>
  <c r="L127" i="9"/>
  <c r="H127" i="9"/>
  <c r="E127" i="9"/>
  <c r="B127" i="9"/>
  <c r="D127" i="9" s="1"/>
  <c r="A127" i="9"/>
  <c r="C127" i="9" s="1"/>
  <c r="N126" i="9"/>
  <c r="M126" i="9"/>
  <c r="L126" i="9"/>
  <c r="H126" i="9"/>
  <c r="E126" i="9"/>
  <c r="F126" i="9" s="1"/>
  <c r="B126" i="9"/>
  <c r="D126" i="9" s="1"/>
  <c r="A126" i="9"/>
  <c r="C126" i="9" s="1"/>
  <c r="N125" i="9"/>
  <c r="M125" i="9"/>
  <c r="L125" i="9"/>
  <c r="H125" i="9"/>
  <c r="E125" i="9"/>
  <c r="B125" i="9"/>
  <c r="D125" i="9" s="1"/>
  <c r="A125" i="9"/>
  <c r="C125" i="9" s="1"/>
  <c r="N124" i="9"/>
  <c r="M124" i="9"/>
  <c r="L124" i="9"/>
  <c r="H124" i="9"/>
  <c r="E124" i="9"/>
  <c r="F124" i="9" s="1"/>
  <c r="B124" i="9"/>
  <c r="D124" i="9" s="1"/>
  <c r="A124" i="9"/>
  <c r="C124" i="9" s="1"/>
  <c r="N123" i="9"/>
  <c r="M123" i="9"/>
  <c r="L123" i="9"/>
  <c r="H123" i="9"/>
  <c r="E123" i="9"/>
  <c r="F123" i="9" s="1"/>
  <c r="B123" i="9"/>
  <c r="D123" i="9" s="1"/>
  <c r="A123" i="9"/>
  <c r="C123" i="9" s="1"/>
  <c r="N122" i="9"/>
  <c r="M122" i="9"/>
  <c r="L122" i="9"/>
  <c r="H122" i="9"/>
  <c r="E122" i="9"/>
  <c r="F122" i="9" s="1"/>
  <c r="B122" i="9"/>
  <c r="A122" i="9"/>
  <c r="C122" i="9" s="1"/>
  <c r="N121" i="9"/>
  <c r="M121" i="9"/>
  <c r="L121" i="9"/>
  <c r="H121" i="9"/>
  <c r="E121" i="9"/>
  <c r="F121" i="9" s="1"/>
  <c r="B121" i="9"/>
  <c r="D121" i="9" s="1"/>
  <c r="A121" i="9"/>
  <c r="N120" i="9"/>
  <c r="M120" i="9"/>
  <c r="L120" i="9"/>
  <c r="H120" i="9"/>
  <c r="E120" i="9"/>
  <c r="B120" i="9"/>
  <c r="D120" i="9" s="1"/>
  <c r="A120" i="9"/>
  <c r="C120" i="9" s="1"/>
  <c r="N119" i="9"/>
  <c r="M119" i="9"/>
  <c r="L119" i="9"/>
  <c r="H119" i="9"/>
  <c r="E119" i="9"/>
  <c r="F119" i="9" s="1"/>
  <c r="B119" i="9"/>
  <c r="D119" i="9" s="1"/>
  <c r="A119" i="9"/>
  <c r="C119" i="9" s="1"/>
  <c r="N118" i="9"/>
  <c r="M118" i="9"/>
  <c r="L118" i="9"/>
  <c r="H118" i="9"/>
  <c r="E118" i="9"/>
  <c r="F118" i="9" s="1"/>
  <c r="B118" i="9"/>
  <c r="D118" i="9" s="1"/>
  <c r="A118" i="9"/>
  <c r="C118" i="9" s="1"/>
  <c r="N117" i="9"/>
  <c r="M117" i="9"/>
  <c r="L117" i="9"/>
  <c r="H117" i="9"/>
  <c r="E117" i="9"/>
  <c r="F117" i="9" s="1"/>
  <c r="B117" i="9"/>
  <c r="A117" i="9"/>
  <c r="N116" i="9"/>
  <c r="M116" i="9"/>
  <c r="L116" i="9"/>
  <c r="H116" i="9"/>
  <c r="E116" i="9"/>
  <c r="B116" i="9"/>
  <c r="D116" i="9" s="1"/>
  <c r="A116" i="9"/>
  <c r="C116" i="9" s="1"/>
  <c r="N115" i="9"/>
  <c r="M115" i="9"/>
  <c r="L115" i="9"/>
  <c r="H115" i="9"/>
  <c r="E115" i="9"/>
  <c r="B115" i="9"/>
  <c r="D115" i="9" s="1"/>
  <c r="A115" i="9"/>
  <c r="C115" i="9" s="1"/>
  <c r="N114" i="9"/>
  <c r="M114" i="9"/>
  <c r="L114" i="9"/>
  <c r="H114" i="9"/>
  <c r="E114" i="9"/>
  <c r="F114" i="9" s="1"/>
  <c r="B114" i="9"/>
  <c r="D114" i="9" s="1"/>
  <c r="A114" i="9"/>
  <c r="C114" i="9" s="1"/>
  <c r="N113" i="9"/>
  <c r="M113" i="9"/>
  <c r="L113" i="9"/>
  <c r="H113" i="9"/>
  <c r="E113" i="9"/>
  <c r="F113" i="9" s="1"/>
  <c r="B113" i="9"/>
  <c r="D113" i="9" s="1"/>
  <c r="A113" i="9"/>
  <c r="C113" i="9" s="1"/>
  <c r="N112" i="9"/>
  <c r="M112" i="9"/>
  <c r="L112" i="9"/>
  <c r="H112" i="9"/>
  <c r="E112" i="9"/>
  <c r="F112" i="9" s="1"/>
  <c r="B112" i="9"/>
  <c r="D112" i="9" s="1"/>
  <c r="A112" i="9"/>
  <c r="C112" i="9" s="1"/>
  <c r="N111" i="9"/>
  <c r="M111" i="9"/>
  <c r="L111" i="9"/>
  <c r="H111" i="9"/>
  <c r="E111" i="9"/>
  <c r="B111" i="9"/>
  <c r="D111" i="9" s="1"/>
  <c r="A111" i="9"/>
  <c r="C111" i="9" s="1"/>
  <c r="N110" i="9"/>
  <c r="M110" i="9"/>
  <c r="L110" i="9"/>
  <c r="H110" i="9"/>
  <c r="E110" i="9"/>
  <c r="F110" i="9" s="1"/>
  <c r="B110" i="9"/>
  <c r="D110" i="9" s="1"/>
  <c r="A110" i="9"/>
  <c r="C110" i="9" s="1"/>
  <c r="N109" i="9"/>
  <c r="M109" i="9"/>
  <c r="L109" i="9"/>
  <c r="H109" i="9"/>
  <c r="E109" i="9"/>
  <c r="F109" i="9" s="1"/>
  <c r="B109" i="9"/>
  <c r="D109" i="9" s="1"/>
  <c r="A109" i="9"/>
  <c r="C109" i="9" s="1"/>
  <c r="N108" i="9"/>
  <c r="M108" i="9"/>
  <c r="L108" i="9"/>
  <c r="H108" i="9"/>
  <c r="E108" i="9"/>
  <c r="F108" i="9" s="1"/>
  <c r="B108" i="9"/>
  <c r="D108" i="9" s="1"/>
  <c r="A108" i="9"/>
  <c r="C108" i="9" s="1"/>
  <c r="N107" i="9"/>
  <c r="M107" i="9"/>
  <c r="L107" i="9"/>
  <c r="H107" i="9"/>
  <c r="E107" i="9"/>
  <c r="F107" i="9" s="1"/>
  <c r="B107" i="9"/>
  <c r="D107" i="9" s="1"/>
  <c r="A107" i="9"/>
  <c r="C107" i="9" s="1"/>
  <c r="N106" i="9"/>
  <c r="M106" i="9"/>
  <c r="L106" i="9"/>
  <c r="H106" i="9"/>
  <c r="E106" i="9"/>
  <c r="D106" i="9"/>
  <c r="B106" i="9"/>
  <c r="A106" i="9"/>
  <c r="C106" i="9" s="1"/>
  <c r="N105" i="9"/>
  <c r="M105" i="9"/>
  <c r="L105" i="9"/>
  <c r="H105" i="9"/>
  <c r="E105" i="9"/>
  <c r="B105" i="9"/>
  <c r="D105" i="9" s="1"/>
  <c r="A105" i="9"/>
  <c r="C105" i="9" s="1"/>
  <c r="M104" i="9"/>
  <c r="L104" i="9"/>
  <c r="H104" i="9"/>
  <c r="E104" i="9"/>
  <c r="B104" i="9"/>
  <c r="D104" i="9" s="1"/>
  <c r="A104" i="9"/>
  <c r="C104" i="9" s="1"/>
  <c r="M103" i="9"/>
  <c r="L103" i="9"/>
  <c r="H103" i="9"/>
  <c r="E103" i="9"/>
  <c r="B103" i="9"/>
  <c r="D103" i="9" s="1"/>
  <c r="A103" i="9"/>
  <c r="C103" i="9" s="1"/>
  <c r="M102" i="9"/>
  <c r="L102" i="9"/>
  <c r="H102" i="9"/>
  <c r="E102" i="9"/>
  <c r="B102" i="9"/>
  <c r="D102" i="9" s="1"/>
  <c r="A102" i="9"/>
  <c r="C102" i="9" s="1"/>
  <c r="M101" i="9"/>
  <c r="L101" i="9"/>
  <c r="H101" i="9"/>
  <c r="E101" i="9"/>
  <c r="F101" i="9" s="1"/>
  <c r="B101" i="9"/>
  <c r="D101" i="9" s="1"/>
  <c r="A101" i="9"/>
  <c r="C101" i="9" s="1"/>
  <c r="M100" i="9"/>
  <c r="L100" i="9"/>
  <c r="H100" i="9"/>
  <c r="E100" i="9"/>
  <c r="B100" i="9"/>
  <c r="D100" i="9" s="1"/>
  <c r="A100" i="9"/>
  <c r="C100" i="9" s="1"/>
  <c r="M99" i="9"/>
  <c r="L99" i="9"/>
  <c r="H99" i="9"/>
  <c r="E99" i="9"/>
  <c r="F99" i="9" s="1"/>
  <c r="B99" i="9"/>
  <c r="D99" i="9" s="1"/>
  <c r="A99" i="9"/>
  <c r="C99" i="9" s="1"/>
  <c r="M98" i="9"/>
  <c r="L98" i="9"/>
  <c r="H98" i="9"/>
  <c r="E98" i="9"/>
  <c r="B98" i="9"/>
  <c r="A98" i="9"/>
  <c r="C98" i="9" s="1"/>
  <c r="M97" i="9"/>
  <c r="L97" i="9"/>
  <c r="H97" i="9"/>
  <c r="E97" i="9"/>
  <c r="B97" i="9"/>
  <c r="D97" i="9" s="1"/>
  <c r="A97" i="9"/>
  <c r="C97" i="9" s="1"/>
  <c r="M96" i="9"/>
  <c r="L96" i="9"/>
  <c r="H96" i="9"/>
  <c r="E96" i="9"/>
  <c r="B96" i="9"/>
  <c r="D96" i="9" s="1"/>
  <c r="A96" i="9"/>
  <c r="C96" i="9" s="1"/>
  <c r="M95" i="9"/>
  <c r="L95" i="9"/>
  <c r="H95" i="9"/>
  <c r="E95" i="9"/>
  <c r="B95" i="9"/>
  <c r="A95" i="9"/>
  <c r="C95" i="9" s="1"/>
  <c r="M94" i="9"/>
  <c r="L94" i="9"/>
  <c r="H94" i="9"/>
  <c r="E94" i="9"/>
  <c r="B94" i="9"/>
  <c r="D94" i="9" s="1"/>
  <c r="A94" i="9"/>
  <c r="C94" i="9" s="1"/>
  <c r="M93" i="9"/>
  <c r="L93" i="9"/>
  <c r="H93" i="9"/>
  <c r="E93" i="9"/>
  <c r="B93" i="9"/>
  <c r="D93" i="9" s="1"/>
  <c r="A93" i="9"/>
  <c r="C93" i="9" s="1"/>
  <c r="M92" i="9"/>
  <c r="L92" i="9"/>
  <c r="H92" i="9"/>
  <c r="E92" i="9"/>
  <c r="B92" i="9"/>
  <c r="D92" i="9" s="1"/>
  <c r="A92" i="9"/>
  <c r="C92" i="9" s="1"/>
  <c r="M91" i="9"/>
  <c r="L91" i="9"/>
  <c r="H91" i="9"/>
  <c r="E91" i="9"/>
  <c r="B91" i="9"/>
  <c r="D91" i="9" s="1"/>
  <c r="A91" i="9"/>
  <c r="C91" i="9" s="1"/>
  <c r="M90" i="9"/>
  <c r="L90" i="9"/>
  <c r="H90" i="9"/>
  <c r="E90" i="9"/>
  <c r="B90" i="9"/>
  <c r="D90" i="9" s="1"/>
  <c r="A90" i="9"/>
  <c r="C90" i="9" s="1"/>
  <c r="M89" i="9"/>
  <c r="L89" i="9"/>
  <c r="H89" i="9"/>
  <c r="E89" i="9"/>
  <c r="B89" i="9"/>
  <c r="A89" i="9"/>
  <c r="C89" i="9" s="1"/>
  <c r="M88" i="9"/>
  <c r="L88" i="9"/>
  <c r="H88" i="9"/>
  <c r="E88" i="9"/>
  <c r="B88" i="9"/>
  <c r="D88" i="9" s="1"/>
  <c r="A88" i="9"/>
  <c r="C88" i="9" s="1"/>
  <c r="M87" i="9"/>
  <c r="L87" i="9"/>
  <c r="H87" i="9"/>
  <c r="E87" i="9"/>
  <c r="B87" i="9"/>
  <c r="D87" i="9" s="1"/>
  <c r="A87" i="9"/>
  <c r="C87" i="9" s="1"/>
  <c r="M86" i="9"/>
  <c r="L86" i="9"/>
  <c r="H86" i="9"/>
  <c r="E86" i="9"/>
  <c r="B86" i="9"/>
  <c r="A86" i="9"/>
  <c r="C86" i="9" s="1"/>
  <c r="M85" i="9"/>
  <c r="L85" i="9"/>
  <c r="H85" i="9"/>
  <c r="E85" i="9"/>
  <c r="B85" i="9"/>
  <c r="D85" i="9" s="1"/>
  <c r="A85" i="9"/>
  <c r="C85" i="9" s="1"/>
  <c r="M84" i="9"/>
  <c r="L84" i="9"/>
  <c r="H84" i="9"/>
  <c r="E84" i="9"/>
  <c r="B84" i="9"/>
  <c r="D84" i="9" s="1"/>
  <c r="A84" i="9"/>
  <c r="C84" i="9" s="1"/>
  <c r="M83" i="9"/>
  <c r="L83" i="9"/>
  <c r="H83" i="9"/>
  <c r="E83" i="9"/>
  <c r="B83" i="9"/>
  <c r="D83" i="9" s="1"/>
  <c r="A83" i="9"/>
  <c r="C83" i="9" s="1"/>
  <c r="M82" i="9"/>
  <c r="L82" i="9"/>
  <c r="H82" i="9"/>
  <c r="E82" i="9"/>
  <c r="B82" i="9"/>
  <c r="D82" i="9" s="1"/>
  <c r="A82" i="9"/>
  <c r="C82" i="9" s="1"/>
  <c r="M81" i="9"/>
  <c r="L81" i="9"/>
  <c r="H81" i="9"/>
  <c r="E81" i="9"/>
  <c r="B81" i="9"/>
  <c r="D81" i="9" s="1"/>
  <c r="A81" i="9"/>
  <c r="M80" i="9"/>
  <c r="L80" i="9"/>
  <c r="H80" i="9"/>
  <c r="E80" i="9"/>
  <c r="B80" i="9"/>
  <c r="D80" i="9" s="1"/>
  <c r="A80" i="9"/>
  <c r="C80" i="9" s="1"/>
  <c r="M79" i="9"/>
  <c r="L79" i="9"/>
  <c r="H79" i="9"/>
  <c r="E79" i="9"/>
  <c r="B79" i="9"/>
  <c r="D79" i="9" s="1"/>
  <c r="A79" i="9"/>
  <c r="C79" i="9" s="1"/>
  <c r="M78" i="9"/>
  <c r="L78" i="9"/>
  <c r="H78" i="9"/>
  <c r="E78" i="9"/>
  <c r="B78" i="9"/>
  <c r="D78" i="9" s="1"/>
  <c r="A78" i="9"/>
  <c r="C78" i="9" s="1"/>
  <c r="M77" i="9"/>
  <c r="L77" i="9"/>
  <c r="H77" i="9"/>
  <c r="E77" i="9"/>
  <c r="B77" i="9"/>
  <c r="D77" i="9" s="1"/>
  <c r="A77" i="9"/>
  <c r="C77" i="9" s="1"/>
  <c r="M76" i="9"/>
  <c r="L76" i="9"/>
  <c r="H76" i="9"/>
  <c r="E76" i="9"/>
  <c r="B76" i="9"/>
  <c r="D76" i="9" s="1"/>
  <c r="A76" i="9"/>
  <c r="C76" i="9" s="1"/>
  <c r="M75" i="9"/>
  <c r="L75" i="9"/>
  <c r="H75" i="9"/>
  <c r="E75" i="9"/>
  <c r="B75" i="9"/>
  <c r="D75" i="9" s="1"/>
  <c r="A75" i="9"/>
  <c r="C75" i="9" s="1"/>
  <c r="M74" i="9"/>
  <c r="L74" i="9"/>
  <c r="H74" i="9"/>
  <c r="E74" i="9"/>
  <c r="B74" i="9"/>
  <c r="D74" i="9" s="1"/>
  <c r="A74" i="9"/>
  <c r="C74" i="9" s="1"/>
  <c r="M73" i="9"/>
  <c r="L73" i="9"/>
  <c r="H73" i="9"/>
  <c r="E73" i="9"/>
  <c r="B73" i="9"/>
  <c r="A73" i="9"/>
  <c r="C73" i="9" s="1"/>
  <c r="M72" i="9"/>
  <c r="L72" i="9"/>
  <c r="H72" i="9"/>
  <c r="E72" i="9"/>
  <c r="B72" i="9"/>
  <c r="D72" i="9" s="1"/>
  <c r="A72" i="9"/>
  <c r="C72" i="9" s="1"/>
  <c r="M71" i="9"/>
  <c r="L71" i="9"/>
  <c r="H71" i="9"/>
  <c r="E71" i="9"/>
  <c r="C71" i="9"/>
  <c r="B71" i="9"/>
  <c r="D71" i="9" s="1"/>
  <c r="A71" i="9"/>
  <c r="M70" i="9"/>
  <c r="L70" i="9"/>
  <c r="H70" i="9"/>
  <c r="E70" i="9"/>
  <c r="B70" i="9"/>
  <c r="D70" i="9" s="1"/>
  <c r="A70" i="9"/>
  <c r="C70" i="9" s="1"/>
  <c r="M69" i="9"/>
  <c r="L69" i="9"/>
  <c r="H69" i="9"/>
  <c r="E69" i="9"/>
  <c r="B69" i="9"/>
  <c r="D69" i="9" s="1"/>
  <c r="A69" i="9"/>
  <c r="C69" i="9" s="1"/>
  <c r="M68" i="9"/>
  <c r="L68" i="9"/>
  <c r="H68" i="9"/>
  <c r="E68" i="9"/>
  <c r="B68" i="9"/>
  <c r="D68" i="9" s="1"/>
  <c r="A68" i="9"/>
  <c r="C68" i="9" s="1"/>
  <c r="M67" i="9"/>
  <c r="L67" i="9"/>
  <c r="H67" i="9"/>
  <c r="E67" i="9"/>
  <c r="B67" i="9"/>
  <c r="D67" i="9" s="1"/>
  <c r="A67" i="9"/>
  <c r="C67" i="9" s="1"/>
  <c r="M66" i="9"/>
  <c r="L66" i="9"/>
  <c r="I66" i="9"/>
  <c r="H66" i="9"/>
  <c r="E66" i="9"/>
  <c r="J66" i="9" s="1"/>
  <c r="B66" i="9"/>
  <c r="D66" i="9" s="1"/>
  <c r="A66" i="9"/>
  <c r="C66" i="9" s="1"/>
  <c r="M65" i="9"/>
  <c r="L65" i="9"/>
  <c r="H65" i="9"/>
  <c r="E65" i="9"/>
  <c r="B65" i="9"/>
  <c r="D65" i="9" s="1"/>
  <c r="A65" i="9"/>
  <c r="C65" i="9" s="1"/>
  <c r="M64" i="9"/>
  <c r="L64" i="9"/>
  <c r="H64" i="9"/>
  <c r="E64" i="9"/>
  <c r="C64" i="9"/>
  <c r="B64" i="9"/>
  <c r="D64" i="9" s="1"/>
  <c r="A64" i="9"/>
  <c r="M63" i="9"/>
  <c r="L63" i="9"/>
  <c r="H63" i="9"/>
  <c r="E63" i="9"/>
  <c r="B63" i="9"/>
  <c r="D63" i="9" s="1"/>
  <c r="A63" i="9"/>
  <c r="C63" i="9" s="1"/>
  <c r="M62" i="9"/>
  <c r="L62" i="9"/>
  <c r="H62" i="9"/>
  <c r="E62" i="9"/>
  <c r="B62" i="9"/>
  <c r="A62" i="9"/>
  <c r="C62" i="9" s="1"/>
  <c r="M61" i="9"/>
  <c r="L61" i="9"/>
  <c r="H61" i="9"/>
  <c r="E61" i="9"/>
  <c r="B61" i="9"/>
  <c r="D61" i="9" s="1"/>
  <c r="A61" i="9"/>
  <c r="M60" i="9"/>
  <c r="L60" i="9"/>
  <c r="H60" i="9"/>
  <c r="E60" i="9"/>
  <c r="B60" i="9"/>
  <c r="D60" i="9" s="1"/>
  <c r="A60" i="9"/>
  <c r="C60" i="9" s="1"/>
  <c r="M59" i="9"/>
  <c r="L59" i="9"/>
  <c r="H59" i="9"/>
  <c r="E59" i="9"/>
  <c r="B59" i="9"/>
  <c r="A59" i="9"/>
  <c r="C59" i="9" s="1"/>
  <c r="M58" i="9"/>
  <c r="L58" i="9"/>
  <c r="H58" i="9"/>
  <c r="E58" i="9"/>
  <c r="B58" i="9"/>
  <c r="D58" i="9" s="1"/>
  <c r="A58" i="9"/>
  <c r="C58" i="9" s="1"/>
  <c r="M57" i="9"/>
  <c r="L57" i="9"/>
  <c r="H57" i="9"/>
  <c r="E57" i="9"/>
  <c r="J57" i="9" s="1"/>
  <c r="B57" i="9"/>
  <c r="D57" i="9" s="1"/>
  <c r="A57" i="9"/>
  <c r="C57" i="9" s="1"/>
  <c r="M56" i="9"/>
  <c r="L56" i="9"/>
  <c r="H56" i="9"/>
  <c r="E56" i="9"/>
  <c r="B56" i="9"/>
  <c r="A56" i="9"/>
  <c r="C56" i="9" s="1"/>
  <c r="M55" i="9"/>
  <c r="L55" i="9"/>
  <c r="H55" i="9"/>
  <c r="E55" i="9"/>
  <c r="B55" i="9"/>
  <c r="D55" i="9" s="1"/>
  <c r="A55" i="9"/>
  <c r="C55" i="9" s="1"/>
  <c r="M54" i="9"/>
  <c r="L54" i="9"/>
  <c r="H54" i="9"/>
  <c r="E54" i="9"/>
  <c r="B54" i="9"/>
  <c r="D54" i="9" s="1"/>
  <c r="A54" i="9"/>
  <c r="C54" i="9" s="1"/>
  <c r="M53" i="9"/>
  <c r="L53" i="9"/>
  <c r="H53" i="9"/>
  <c r="E53" i="9"/>
  <c r="B53" i="9"/>
  <c r="D53" i="9" s="1"/>
  <c r="A53" i="9"/>
  <c r="C53" i="9" s="1"/>
  <c r="M52" i="9"/>
  <c r="L52" i="9"/>
  <c r="H52" i="9"/>
  <c r="E52" i="9"/>
  <c r="B52" i="9"/>
  <c r="D52" i="9" s="1"/>
  <c r="A52" i="9"/>
  <c r="C52" i="9" s="1"/>
  <c r="M51" i="9"/>
  <c r="L51" i="9"/>
  <c r="H51" i="9"/>
  <c r="E51" i="9"/>
  <c r="B51" i="9"/>
  <c r="D51" i="9" s="1"/>
  <c r="A51" i="9"/>
  <c r="C51" i="9" s="1"/>
  <c r="M50" i="9"/>
  <c r="L50" i="9"/>
  <c r="H50" i="9"/>
  <c r="E50" i="9"/>
  <c r="B50" i="9"/>
  <c r="D50" i="9" s="1"/>
  <c r="A50" i="9"/>
  <c r="C50" i="9" s="1"/>
  <c r="M49" i="9"/>
  <c r="L49" i="9"/>
  <c r="H49" i="9"/>
  <c r="E49" i="9"/>
  <c r="B49" i="9"/>
  <c r="D49" i="9" s="1"/>
  <c r="A49" i="9"/>
  <c r="C49" i="9" s="1"/>
  <c r="M48" i="9"/>
  <c r="L48" i="9"/>
  <c r="H48" i="9"/>
  <c r="E48" i="9"/>
  <c r="B48" i="9"/>
  <c r="D48" i="9" s="1"/>
  <c r="A48" i="9"/>
  <c r="C48" i="9" s="1"/>
  <c r="M47" i="9"/>
  <c r="L47" i="9"/>
  <c r="H47" i="9"/>
  <c r="E47" i="9"/>
  <c r="B47" i="9"/>
  <c r="D47" i="9" s="1"/>
  <c r="A47" i="9"/>
  <c r="C47" i="9" s="1"/>
  <c r="M46" i="9"/>
  <c r="L46" i="9"/>
  <c r="H46" i="9"/>
  <c r="E46" i="9"/>
  <c r="B46" i="9"/>
  <c r="D46" i="9" s="1"/>
  <c r="A46" i="9"/>
  <c r="C46" i="9" s="1"/>
  <c r="M45" i="9"/>
  <c r="L45" i="9"/>
  <c r="H45" i="9"/>
  <c r="E45" i="9"/>
  <c r="B45" i="9"/>
  <c r="D45" i="9" s="1"/>
  <c r="A45" i="9"/>
  <c r="C45" i="9" s="1"/>
  <c r="M44" i="9"/>
  <c r="L44" i="9"/>
  <c r="H44" i="9"/>
  <c r="E44" i="9"/>
  <c r="B44" i="9"/>
  <c r="D44" i="9" s="1"/>
  <c r="A44" i="9"/>
  <c r="C44" i="9" s="1"/>
  <c r="M43" i="9"/>
  <c r="L43" i="9"/>
  <c r="H43" i="9"/>
  <c r="E43" i="9"/>
  <c r="B43" i="9"/>
  <c r="D43" i="9" s="1"/>
  <c r="A43" i="9"/>
  <c r="C43" i="9" s="1"/>
  <c r="M42" i="9"/>
  <c r="L42" i="9"/>
  <c r="H42" i="9"/>
  <c r="E42" i="9"/>
  <c r="B42" i="9"/>
  <c r="D42" i="9" s="1"/>
  <c r="A42" i="9"/>
  <c r="C42" i="9" s="1"/>
  <c r="M41" i="9"/>
  <c r="L41" i="9"/>
  <c r="H41" i="9"/>
  <c r="E41" i="9"/>
  <c r="B41" i="9"/>
  <c r="D41" i="9" s="1"/>
  <c r="A41" i="9"/>
  <c r="C41" i="9" s="1"/>
  <c r="M40" i="9"/>
  <c r="L40" i="9"/>
  <c r="H40" i="9"/>
  <c r="E40" i="9"/>
  <c r="I40" i="9" s="1"/>
  <c r="B40" i="9"/>
  <c r="D40" i="9" s="1"/>
  <c r="A40" i="9"/>
  <c r="C40" i="9" s="1"/>
  <c r="M39" i="9"/>
  <c r="L39" i="9"/>
  <c r="H39" i="9"/>
  <c r="E39" i="9"/>
  <c r="B39" i="9"/>
  <c r="D39" i="9" s="1"/>
  <c r="A39" i="9"/>
  <c r="C39" i="9" s="1"/>
  <c r="M38" i="9"/>
  <c r="L38" i="9"/>
  <c r="H38" i="9"/>
  <c r="E38" i="9"/>
  <c r="J38" i="9" s="1"/>
  <c r="B38" i="9"/>
  <c r="D38" i="9" s="1"/>
  <c r="A38" i="9"/>
  <c r="C38" i="9" s="1"/>
  <c r="M37" i="9"/>
  <c r="L37" i="9"/>
  <c r="H37" i="9"/>
  <c r="E37" i="9"/>
  <c r="B37" i="9"/>
  <c r="D37" i="9" s="1"/>
  <c r="A37" i="9"/>
  <c r="C37" i="9" s="1"/>
  <c r="M36" i="9"/>
  <c r="L36" i="9"/>
  <c r="H36" i="9"/>
  <c r="E36" i="9"/>
  <c r="B36" i="9"/>
  <c r="A36" i="9"/>
  <c r="C36" i="9" s="1"/>
  <c r="M35" i="9"/>
  <c r="L35" i="9"/>
  <c r="H35" i="9"/>
  <c r="E35" i="9"/>
  <c r="B35" i="9"/>
  <c r="D35" i="9" s="1"/>
  <c r="A35" i="9"/>
  <c r="C35" i="9" s="1"/>
  <c r="M34" i="9"/>
  <c r="L34" i="9"/>
  <c r="H34" i="9"/>
  <c r="E34" i="9"/>
  <c r="B34" i="9"/>
  <c r="D34" i="9" s="1"/>
  <c r="A34" i="9"/>
  <c r="C34" i="9" s="1"/>
  <c r="M33" i="9"/>
  <c r="L33" i="9"/>
  <c r="H33" i="9"/>
  <c r="E33" i="9"/>
  <c r="B33" i="9"/>
  <c r="D33" i="9" s="1"/>
  <c r="A33" i="9"/>
  <c r="C33" i="9" s="1"/>
  <c r="M32" i="9"/>
  <c r="L32" i="9"/>
  <c r="H32" i="9"/>
  <c r="E32" i="9"/>
  <c r="B32" i="9"/>
  <c r="D32" i="9" s="1"/>
  <c r="A32" i="9"/>
  <c r="C32" i="9" s="1"/>
  <c r="M31" i="9"/>
  <c r="L31" i="9"/>
  <c r="H31" i="9"/>
  <c r="E31" i="9"/>
  <c r="B31" i="9"/>
  <c r="D31" i="9" s="1"/>
  <c r="A31" i="9"/>
  <c r="C31" i="9" s="1"/>
  <c r="M30" i="9"/>
  <c r="L30" i="9"/>
  <c r="H30" i="9"/>
  <c r="E30" i="9"/>
  <c r="D30" i="9"/>
  <c r="B30" i="9"/>
  <c r="A30" i="9"/>
  <c r="M29" i="9"/>
  <c r="L29" i="9"/>
  <c r="H29" i="9"/>
  <c r="E29" i="9"/>
  <c r="B29" i="9"/>
  <c r="D29" i="9" s="1"/>
  <c r="A29" i="9"/>
  <c r="C29" i="9" s="1"/>
  <c r="M28" i="9"/>
  <c r="L28" i="9"/>
  <c r="H28" i="9"/>
  <c r="E28" i="9"/>
  <c r="J28" i="9" s="1"/>
  <c r="B28" i="9"/>
  <c r="D28" i="9" s="1"/>
  <c r="A28" i="9"/>
  <c r="C28" i="9" s="1"/>
  <c r="M27" i="9"/>
  <c r="L27" i="9"/>
  <c r="H27" i="9"/>
  <c r="E27" i="9"/>
  <c r="B27" i="9"/>
  <c r="A27" i="9"/>
  <c r="M26" i="9"/>
  <c r="L26" i="9"/>
  <c r="H26" i="9"/>
  <c r="E26" i="9"/>
  <c r="B26" i="9"/>
  <c r="D26" i="9" s="1"/>
  <c r="A26" i="9"/>
  <c r="C26" i="9" s="1"/>
  <c r="M25" i="9"/>
  <c r="L25" i="9"/>
  <c r="H25" i="9"/>
  <c r="E25" i="9"/>
  <c r="J25" i="9" s="1"/>
  <c r="B25" i="9"/>
  <c r="D25" i="9" s="1"/>
  <c r="A25" i="9"/>
  <c r="C25" i="9" s="1"/>
  <c r="M24" i="9"/>
  <c r="L24" i="9"/>
  <c r="H24" i="9"/>
  <c r="E24" i="9"/>
  <c r="B24" i="9"/>
  <c r="A24" i="9"/>
  <c r="M23" i="9"/>
  <c r="L23" i="9"/>
  <c r="H23" i="9"/>
  <c r="E23" i="9"/>
  <c r="B23" i="9"/>
  <c r="D23" i="9" s="1"/>
  <c r="A23" i="9"/>
  <c r="C23" i="9" s="1"/>
  <c r="M22" i="9"/>
  <c r="L22" i="9"/>
  <c r="H22" i="9"/>
  <c r="E22" i="9"/>
  <c r="B22" i="9"/>
  <c r="D22" i="9" s="1"/>
  <c r="A22" i="9"/>
  <c r="C22" i="9" s="1"/>
  <c r="M21" i="9"/>
  <c r="L21" i="9"/>
  <c r="H21" i="9"/>
  <c r="E21" i="9"/>
  <c r="B21" i="9"/>
  <c r="J21" i="9" s="1"/>
  <c r="A21" i="9"/>
  <c r="M20" i="9"/>
  <c r="L20" i="9"/>
  <c r="H20" i="9"/>
  <c r="E20" i="9"/>
  <c r="B20" i="9"/>
  <c r="D20" i="9" s="1"/>
  <c r="A20" i="9"/>
  <c r="C20" i="9" s="1"/>
  <c r="M19" i="9"/>
  <c r="L19" i="9"/>
  <c r="H19" i="9"/>
  <c r="E19" i="9"/>
  <c r="J19" i="9" s="1"/>
  <c r="B19" i="9"/>
  <c r="D19" i="9" s="1"/>
  <c r="A19" i="9"/>
  <c r="C19" i="9" s="1"/>
  <c r="M18" i="9"/>
  <c r="L18" i="9"/>
  <c r="H18" i="9"/>
  <c r="E18" i="9"/>
  <c r="B18" i="9"/>
  <c r="D18" i="9" s="1"/>
  <c r="A18" i="9"/>
  <c r="C18" i="9" s="1"/>
  <c r="M17" i="9"/>
  <c r="L17" i="9"/>
  <c r="H17" i="9"/>
  <c r="E17" i="9"/>
  <c r="B17" i="9"/>
  <c r="D17" i="9" s="1"/>
  <c r="A17" i="9"/>
  <c r="C17" i="9" s="1"/>
  <c r="M16" i="9"/>
  <c r="L16" i="9"/>
  <c r="H16" i="9"/>
  <c r="E16" i="9"/>
  <c r="B16" i="9"/>
  <c r="D16" i="9" s="1"/>
  <c r="A16" i="9"/>
  <c r="C16" i="9" s="1"/>
  <c r="M15" i="9"/>
  <c r="L15" i="9"/>
  <c r="H15" i="9"/>
  <c r="E15" i="9"/>
  <c r="B15" i="9"/>
  <c r="A15" i="9"/>
  <c r="M14" i="9"/>
  <c r="L14" i="9"/>
  <c r="H14" i="9"/>
  <c r="E14" i="9"/>
  <c r="D14" i="9"/>
  <c r="B14" i="9"/>
  <c r="A14" i="9"/>
  <c r="C14" i="9" s="1"/>
  <c r="M13" i="9"/>
  <c r="L13" i="9"/>
  <c r="J13" i="9"/>
  <c r="H13" i="9"/>
  <c r="E13" i="9"/>
  <c r="B13" i="9"/>
  <c r="D13" i="9" s="1"/>
  <c r="A13" i="9"/>
  <c r="C13" i="9" s="1"/>
  <c r="M12" i="9"/>
  <c r="L12" i="9"/>
  <c r="H12" i="9"/>
  <c r="E12" i="9"/>
  <c r="B12" i="9"/>
  <c r="D12" i="9" s="1"/>
  <c r="A12" i="9"/>
  <c r="M11" i="9"/>
  <c r="L11" i="9"/>
  <c r="H11" i="9"/>
  <c r="E11" i="9"/>
  <c r="B11" i="9"/>
  <c r="D11" i="9" s="1"/>
  <c r="A11" i="9"/>
  <c r="C11" i="9" s="1"/>
  <c r="M10" i="9"/>
  <c r="L10" i="9"/>
  <c r="H10" i="9"/>
  <c r="E10" i="9"/>
  <c r="B10" i="9"/>
  <c r="D10" i="9" s="1"/>
  <c r="A10" i="9"/>
  <c r="C10" i="9" s="1"/>
  <c r="M9" i="9"/>
  <c r="L9" i="9"/>
  <c r="H9" i="9"/>
  <c r="E9" i="9"/>
  <c r="B9" i="9"/>
  <c r="D9" i="9" s="1"/>
  <c r="A9" i="9"/>
  <c r="C9" i="9" s="1"/>
  <c r="M8" i="9"/>
  <c r="L8" i="9"/>
  <c r="H8" i="9"/>
  <c r="E8" i="9"/>
  <c r="B8" i="9"/>
  <c r="D8" i="9" s="1"/>
  <c r="A8" i="9"/>
  <c r="C8" i="9" s="1"/>
  <c r="M7" i="9"/>
  <c r="L7" i="9"/>
  <c r="H7" i="9"/>
  <c r="E7" i="9"/>
  <c r="B7" i="9"/>
  <c r="D7" i="9" s="1"/>
  <c r="A7" i="9"/>
  <c r="C7" i="9" s="1"/>
  <c r="M6" i="9"/>
  <c r="L6" i="9"/>
  <c r="H6" i="9"/>
  <c r="E6" i="9"/>
  <c r="B6" i="9"/>
  <c r="A6" i="9"/>
  <c r="C6" i="9" s="1"/>
  <c r="M5" i="9"/>
  <c r="L5" i="9"/>
  <c r="H5" i="9"/>
  <c r="E5" i="9"/>
  <c r="B5" i="9"/>
  <c r="D5" i="9" s="1"/>
  <c r="A5" i="9"/>
  <c r="C5" i="9" s="1"/>
  <c r="M4" i="9"/>
  <c r="L4" i="9"/>
  <c r="H4" i="9"/>
  <c r="E4" i="9"/>
  <c r="B4" i="9"/>
  <c r="D4" i="9" s="1"/>
  <c r="A4" i="9"/>
  <c r="C4" i="9" s="1"/>
  <c r="M3" i="9"/>
  <c r="L3" i="9"/>
  <c r="H3" i="9"/>
  <c r="E3" i="9"/>
  <c r="B3" i="9"/>
  <c r="D3" i="9" s="1"/>
  <c r="A3" i="9"/>
  <c r="C3" i="9" s="1"/>
  <c r="N140" i="8"/>
  <c r="M140" i="8"/>
  <c r="L140" i="8"/>
  <c r="H140" i="8"/>
  <c r="E140" i="8"/>
  <c r="B140" i="8"/>
  <c r="D140" i="8" s="1"/>
  <c r="A140" i="8"/>
  <c r="C140" i="8" s="1"/>
  <c r="N139" i="8"/>
  <c r="M139" i="8"/>
  <c r="L139" i="8"/>
  <c r="H139" i="8"/>
  <c r="E139" i="8"/>
  <c r="B139" i="8"/>
  <c r="D139" i="8" s="1"/>
  <c r="A139" i="8"/>
  <c r="C139" i="8" s="1"/>
  <c r="N138" i="8"/>
  <c r="M138" i="8"/>
  <c r="L138" i="8"/>
  <c r="H138" i="8"/>
  <c r="E138" i="8"/>
  <c r="B138" i="8"/>
  <c r="D138" i="8" s="1"/>
  <c r="A138" i="8"/>
  <c r="C138" i="8" s="1"/>
  <c r="N137" i="8"/>
  <c r="M137" i="8"/>
  <c r="L137" i="8"/>
  <c r="H137" i="8"/>
  <c r="E137" i="8"/>
  <c r="F137" i="8" s="1"/>
  <c r="B137" i="8"/>
  <c r="D137" i="8" s="1"/>
  <c r="A137" i="8"/>
  <c r="C137" i="8" s="1"/>
  <c r="N136" i="8"/>
  <c r="M136" i="8"/>
  <c r="L136" i="8"/>
  <c r="H136" i="8"/>
  <c r="E136" i="8"/>
  <c r="B136" i="8"/>
  <c r="D136" i="8" s="1"/>
  <c r="A136" i="8"/>
  <c r="C136" i="8" s="1"/>
  <c r="N135" i="8"/>
  <c r="M135" i="8"/>
  <c r="L135" i="8"/>
  <c r="H135" i="8"/>
  <c r="E135" i="8"/>
  <c r="F135" i="8" s="1"/>
  <c r="B135" i="8"/>
  <c r="D135" i="8" s="1"/>
  <c r="A135" i="8"/>
  <c r="C135" i="8" s="1"/>
  <c r="N134" i="8"/>
  <c r="M134" i="8"/>
  <c r="L134" i="8"/>
  <c r="H134" i="8"/>
  <c r="E134" i="8"/>
  <c r="B134" i="8"/>
  <c r="D134" i="8" s="1"/>
  <c r="A134" i="8"/>
  <c r="C134" i="8" s="1"/>
  <c r="N133" i="8"/>
  <c r="M133" i="8"/>
  <c r="L133" i="8"/>
  <c r="H133" i="8"/>
  <c r="E133" i="8"/>
  <c r="B133" i="8"/>
  <c r="D133" i="8" s="1"/>
  <c r="A133" i="8"/>
  <c r="C133" i="8" s="1"/>
  <c r="N132" i="8"/>
  <c r="M132" i="8"/>
  <c r="L132" i="8"/>
  <c r="H132" i="8"/>
  <c r="E132" i="8"/>
  <c r="B132" i="8"/>
  <c r="D132" i="8" s="1"/>
  <c r="A132" i="8"/>
  <c r="C132" i="8" s="1"/>
  <c r="N131" i="8"/>
  <c r="M131" i="8"/>
  <c r="L131" i="8"/>
  <c r="H131" i="8"/>
  <c r="E131" i="8"/>
  <c r="F131" i="8" s="1"/>
  <c r="J131" i="8" s="1"/>
  <c r="B131" i="8"/>
  <c r="D131" i="8" s="1"/>
  <c r="A131" i="8"/>
  <c r="C131" i="8" s="1"/>
  <c r="N130" i="8"/>
  <c r="M130" i="8"/>
  <c r="L130" i="8"/>
  <c r="H130" i="8"/>
  <c r="E130" i="8"/>
  <c r="B130" i="8"/>
  <c r="D130" i="8" s="1"/>
  <c r="A130" i="8"/>
  <c r="C130" i="8" s="1"/>
  <c r="N129" i="8"/>
  <c r="M129" i="8"/>
  <c r="L129" i="8"/>
  <c r="H129" i="8"/>
  <c r="E129" i="8"/>
  <c r="F129" i="8" s="1"/>
  <c r="B129" i="8"/>
  <c r="D129" i="8" s="1"/>
  <c r="A129" i="8"/>
  <c r="C129" i="8" s="1"/>
  <c r="N128" i="8"/>
  <c r="M128" i="8"/>
  <c r="L128" i="8"/>
  <c r="H128" i="8"/>
  <c r="E128" i="8"/>
  <c r="B128" i="8"/>
  <c r="D128" i="8" s="1"/>
  <c r="A128" i="8"/>
  <c r="C128" i="8" s="1"/>
  <c r="N127" i="8"/>
  <c r="M127" i="8"/>
  <c r="L127" i="8"/>
  <c r="H127" i="8"/>
  <c r="F127" i="8"/>
  <c r="E127" i="8"/>
  <c r="D127" i="8"/>
  <c r="B127" i="8"/>
  <c r="A127" i="8"/>
  <c r="C127" i="8" s="1"/>
  <c r="N126" i="8"/>
  <c r="M126" i="8"/>
  <c r="L126" i="8"/>
  <c r="H126" i="8"/>
  <c r="E126" i="8"/>
  <c r="B126" i="8"/>
  <c r="D126" i="8" s="1"/>
  <c r="A126" i="8"/>
  <c r="C126" i="8" s="1"/>
  <c r="N125" i="8"/>
  <c r="M125" i="8"/>
  <c r="L125" i="8"/>
  <c r="H125" i="8"/>
  <c r="E125" i="8"/>
  <c r="B125" i="8"/>
  <c r="D125" i="8" s="1"/>
  <c r="A125" i="8"/>
  <c r="C125" i="8" s="1"/>
  <c r="N124" i="8"/>
  <c r="M124" i="8"/>
  <c r="L124" i="8"/>
  <c r="H124" i="8"/>
  <c r="E124" i="8"/>
  <c r="B124" i="8"/>
  <c r="D124" i="8" s="1"/>
  <c r="A124" i="8"/>
  <c r="C124" i="8" s="1"/>
  <c r="N123" i="8"/>
  <c r="M123" i="8"/>
  <c r="L123" i="8"/>
  <c r="H123" i="8"/>
  <c r="E123" i="8"/>
  <c r="B123" i="8"/>
  <c r="D123" i="8" s="1"/>
  <c r="A123" i="8"/>
  <c r="C123" i="8" s="1"/>
  <c r="N122" i="8"/>
  <c r="M122" i="8"/>
  <c r="L122" i="8"/>
  <c r="H122" i="8"/>
  <c r="E122" i="8"/>
  <c r="F122" i="8" s="1"/>
  <c r="J122" i="8" s="1"/>
  <c r="B122" i="8"/>
  <c r="D122" i="8" s="1"/>
  <c r="A122" i="8"/>
  <c r="C122" i="8" s="1"/>
  <c r="N121" i="8"/>
  <c r="M121" i="8"/>
  <c r="L121" i="8"/>
  <c r="H121" i="8"/>
  <c r="E121" i="8"/>
  <c r="B121" i="8"/>
  <c r="D121" i="8" s="1"/>
  <c r="A121" i="8"/>
  <c r="C121" i="8" s="1"/>
  <c r="N120" i="8"/>
  <c r="M120" i="8"/>
  <c r="L120" i="8"/>
  <c r="H120" i="8"/>
  <c r="E120" i="8"/>
  <c r="F120" i="8" s="1"/>
  <c r="B120" i="8"/>
  <c r="D120" i="8" s="1"/>
  <c r="A120" i="8"/>
  <c r="C120" i="8" s="1"/>
  <c r="N119" i="8"/>
  <c r="M119" i="8"/>
  <c r="L119" i="8"/>
  <c r="H119" i="8"/>
  <c r="E119" i="8"/>
  <c r="B119" i="8"/>
  <c r="D119" i="8" s="1"/>
  <c r="A119" i="8"/>
  <c r="C119" i="8" s="1"/>
  <c r="N118" i="8"/>
  <c r="M118" i="8"/>
  <c r="L118" i="8"/>
  <c r="H118" i="8"/>
  <c r="E118" i="8"/>
  <c r="B118" i="8"/>
  <c r="D118" i="8" s="1"/>
  <c r="A118" i="8"/>
  <c r="C118" i="8" s="1"/>
  <c r="N117" i="8"/>
  <c r="M117" i="8"/>
  <c r="L117" i="8"/>
  <c r="H117" i="8"/>
  <c r="E117" i="8"/>
  <c r="F117" i="8" s="1"/>
  <c r="B117" i="8"/>
  <c r="D117" i="8" s="1"/>
  <c r="A117" i="8"/>
  <c r="C117" i="8" s="1"/>
  <c r="N116" i="8"/>
  <c r="M116" i="8"/>
  <c r="L116" i="8"/>
  <c r="H116" i="8"/>
  <c r="E116" i="8"/>
  <c r="B116" i="8"/>
  <c r="D116" i="8" s="1"/>
  <c r="A116" i="8"/>
  <c r="C116" i="8" s="1"/>
  <c r="N115" i="8"/>
  <c r="M115" i="8"/>
  <c r="L115" i="8"/>
  <c r="H115" i="8"/>
  <c r="E115" i="8"/>
  <c r="F115" i="8" s="1"/>
  <c r="B115" i="8"/>
  <c r="D115" i="8" s="1"/>
  <c r="A115" i="8"/>
  <c r="N114" i="8"/>
  <c r="M114" i="8"/>
  <c r="L114" i="8"/>
  <c r="H114" i="8"/>
  <c r="E114" i="8"/>
  <c r="B114" i="8"/>
  <c r="D114" i="8" s="1"/>
  <c r="A114" i="8"/>
  <c r="C114" i="8" s="1"/>
  <c r="N113" i="8"/>
  <c r="M113" i="8"/>
  <c r="L113" i="8"/>
  <c r="H113" i="8"/>
  <c r="E113" i="8"/>
  <c r="F113" i="8" s="1"/>
  <c r="B113" i="8"/>
  <c r="D113" i="8" s="1"/>
  <c r="A113" i="8"/>
  <c r="C113" i="8" s="1"/>
  <c r="N112" i="8"/>
  <c r="M112" i="8"/>
  <c r="L112" i="8"/>
  <c r="H112" i="8"/>
  <c r="E112" i="8"/>
  <c r="B112" i="8"/>
  <c r="D112" i="8" s="1"/>
  <c r="A112" i="8"/>
  <c r="C112" i="8" s="1"/>
  <c r="N111" i="8"/>
  <c r="M111" i="8"/>
  <c r="L111" i="8"/>
  <c r="H111" i="8"/>
  <c r="E111" i="8"/>
  <c r="B111" i="8"/>
  <c r="D111" i="8" s="1"/>
  <c r="A111" i="8"/>
  <c r="C111" i="8" s="1"/>
  <c r="N110" i="8"/>
  <c r="M110" i="8"/>
  <c r="L110" i="8"/>
  <c r="H110" i="8"/>
  <c r="E110" i="8"/>
  <c r="B110" i="8"/>
  <c r="D110" i="8" s="1"/>
  <c r="A110" i="8"/>
  <c r="C110" i="8" s="1"/>
  <c r="N109" i="8"/>
  <c r="M109" i="8"/>
  <c r="L109" i="8"/>
  <c r="J109" i="8"/>
  <c r="H109" i="8"/>
  <c r="E109" i="8"/>
  <c r="F109" i="8" s="1"/>
  <c r="B109" i="8"/>
  <c r="D109" i="8" s="1"/>
  <c r="A109" i="8"/>
  <c r="N108" i="8"/>
  <c r="M108" i="8"/>
  <c r="L108" i="8"/>
  <c r="H108" i="8"/>
  <c r="E108" i="8"/>
  <c r="B108" i="8"/>
  <c r="D108" i="8" s="1"/>
  <c r="A108" i="8"/>
  <c r="C108" i="8" s="1"/>
  <c r="N107" i="8"/>
  <c r="M107" i="8"/>
  <c r="L107" i="8"/>
  <c r="H107" i="8"/>
  <c r="E107" i="8"/>
  <c r="F107" i="8" s="1"/>
  <c r="B107" i="8"/>
  <c r="D107" i="8" s="1"/>
  <c r="A107" i="8"/>
  <c r="C107" i="8" s="1"/>
  <c r="N106" i="8"/>
  <c r="M106" i="8"/>
  <c r="L106" i="8"/>
  <c r="H106" i="8"/>
  <c r="E106" i="8"/>
  <c r="F106" i="8" s="1"/>
  <c r="B106" i="8"/>
  <c r="D106" i="8" s="1"/>
  <c r="A106" i="8"/>
  <c r="C106" i="8" s="1"/>
  <c r="N105" i="8"/>
  <c r="M105" i="8"/>
  <c r="L105" i="8"/>
  <c r="H105" i="8"/>
  <c r="E105" i="8"/>
  <c r="F105" i="8" s="1"/>
  <c r="B105" i="8"/>
  <c r="D105" i="8" s="1"/>
  <c r="A105" i="8"/>
  <c r="M104" i="8"/>
  <c r="L104" i="8"/>
  <c r="H104" i="8"/>
  <c r="F104" i="8"/>
  <c r="E104" i="8"/>
  <c r="B104" i="8"/>
  <c r="D104" i="8" s="1"/>
  <c r="A104" i="8"/>
  <c r="C104" i="8" s="1"/>
  <c r="M103" i="8"/>
  <c r="L103" i="8"/>
  <c r="H103" i="8"/>
  <c r="E103" i="8"/>
  <c r="F103" i="8" s="1"/>
  <c r="B103" i="8"/>
  <c r="D103" i="8" s="1"/>
  <c r="A103" i="8"/>
  <c r="C103" i="8" s="1"/>
  <c r="M102" i="8"/>
  <c r="L102" i="8"/>
  <c r="H102" i="8"/>
  <c r="E102" i="8"/>
  <c r="F102" i="8" s="1"/>
  <c r="B102" i="8"/>
  <c r="D102" i="8" s="1"/>
  <c r="A102" i="8"/>
  <c r="C102" i="8" s="1"/>
  <c r="M101" i="8"/>
  <c r="L101" i="8"/>
  <c r="H101" i="8"/>
  <c r="E101" i="8"/>
  <c r="B101" i="8"/>
  <c r="D101" i="8" s="1"/>
  <c r="A101" i="8"/>
  <c r="C101" i="8" s="1"/>
  <c r="M100" i="8"/>
  <c r="L100" i="8"/>
  <c r="H100" i="8"/>
  <c r="E100" i="8"/>
  <c r="F100" i="8" s="1"/>
  <c r="J100" i="8" s="1"/>
  <c r="B100" i="8"/>
  <c r="D100" i="8" s="1"/>
  <c r="A100" i="8"/>
  <c r="C100" i="8" s="1"/>
  <c r="M99" i="8"/>
  <c r="L99" i="8"/>
  <c r="H99" i="8"/>
  <c r="E99" i="8"/>
  <c r="F99" i="8" s="1"/>
  <c r="B99" i="8"/>
  <c r="D99" i="8" s="1"/>
  <c r="A99" i="8"/>
  <c r="C99" i="8" s="1"/>
  <c r="M98" i="8"/>
  <c r="L98" i="8"/>
  <c r="H98" i="8"/>
  <c r="E98" i="8"/>
  <c r="B98" i="8"/>
  <c r="A98" i="8"/>
  <c r="C98" i="8" s="1"/>
  <c r="M97" i="8"/>
  <c r="L97" i="8"/>
  <c r="H97" i="8"/>
  <c r="E97" i="8"/>
  <c r="B97" i="8"/>
  <c r="D97" i="8" s="1"/>
  <c r="A97" i="8"/>
  <c r="C97" i="8" s="1"/>
  <c r="M96" i="8"/>
  <c r="L96" i="8"/>
  <c r="H96" i="8"/>
  <c r="E96" i="8"/>
  <c r="B96" i="8"/>
  <c r="D96" i="8" s="1"/>
  <c r="A96" i="8"/>
  <c r="C96" i="8" s="1"/>
  <c r="M95" i="8"/>
  <c r="L95" i="8"/>
  <c r="H95" i="8"/>
  <c r="E95" i="8"/>
  <c r="B95" i="8"/>
  <c r="D95" i="8" s="1"/>
  <c r="A95" i="8"/>
  <c r="C95" i="8" s="1"/>
  <c r="M94" i="8"/>
  <c r="L94" i="8"/>
  <c r="H94" i="8"/>
  <c r="E94" i="8"/>
  <c r="B94" i="8"/>
  <c r="D94" i="8" s="1"/>
  <c r="A94" i="8"/>
  <c r="C94" i="8" s="1"/>
  <c r="M93" i="8"/>
  <c r="L93" i="8"/>
  <c r="H93" i="8"/>
  <c r="E93" i="8"/>
  <c r="B93" i="8"/>
  <c r="D93" i="8" s="1"/>
  <c r="A93" i="8"/>
  <c r="C93" i="8" s="1"/>
  <c r="M92" i="8"/>
  <c r="L92" i="8"/>
  <c r="H92" i="8"/>
  <c r="E92" i="8"/>
  <c r="B92" i="8"/>
  <c r="D92" i="8" s="1"/>
  <c r="A92" i="8"/>
  <c r="C92" i="8" s="1"/>
  <c r="M91" i="8"/>
  <c r="L91" i="8"/>
  <c r="H91" i="8"/>
  <c r="E91" i="8"/>
  <c r="B91" i="8"/>
  <c r="D91" i="8" s="1"/>
  <c r="A91" i="8"/>
  <c r="C91" i="8" s="1"/>
  <c r="M90" i="8"/>
  <c r="L90" i="8"/>
  <c r="H90" i="8"/>
  <c r="E90" i="8"/>
  <c r="B90" i="8"/>
  <c r="D90" i="8" s="1"/>
  <c r="A90" i="8"/>
  <c r="C90" i="8" s="1"/>
  <c r="M89" i="8"/>
  <c r="L89" i="8"/>
  <c r="H89" i="8"/>
  <c r="E89" i="8"/>
  <c r="B89" i="8"/>
  <c r="D89" i="8" s="1"/>
  <c r="A89" i="8"/>
  <c r="C89" i="8" s="1"/>
  <c r="M88" i="8"/>
  <c r="L88" i="8"/>
  <c r="H88" i="8"/>
  <c r="E88" i="8"/>
  <c r="B88" i="8"/>
  <c r="D88" i="8" s="1"/>
  <c r="A88" i="8"/>
  <c r="C88" i="8" s="1"/>
  <c r="M87" i="8"/>
  <c r="L87" i="8"/>
  <c r="H87" i="8"/>
  <c r="E87" i="8"/>
  <c r="B87" i="8"/>
  <c r="D87" i="8" s="1"/>
  <c r="A87" i="8"/>
  <c r="M86" i="8"/>
  <c r="L86" i="8"/>
  <c r="H86" i="8"/>
  <c r="E86" i="8"/>
  <c r="B86" i="8"/>
  <c r="D86" i="8" s="1"/>
  <c r="A86" i="8"/>
  <c r="C86" i="8" s="1"/>
  <c r="M85" i="8"/>
  <c r="L85" i="8"/>
  <c r="H85" i="8"/>
  <c r="E85" i="8"/>
  <c r="B85" i="8"/>
  <c r="D85" i="8" s="1"/>
  <c r="A85" i="8"/>
  <c r="C85" i="8" s="1"/>
  <c r="M84" i="8"/>
  <c r="L84" i="8"/>
  <c r="H84" i="8"/>
  <c r="E84" i="8"/>
  <c r="B84" i="8"/>
  <c r="D84" i="8" s="1"/>
  <c r="A84" i="8"/>
  <c r="C84" i="8" s="1"/>
  <c r="M83" i="8"/>
  <c r="L83" i="8"/>
  <c r="H83" i="8"/>
  <c r="E83" i="8"/>
  <c r="B83" i="8"/>
  <c r="D83" i="8" s="1"/>
  <c r="A83" i="8"/>
  <c r="C83" i="8" s="1"/>
  <c r="M82" i="8"/>
  <c r="L82" i="8"/>
  <c r="H82" i="8"/>
  <c r="E82" i="8"/>
  <c r="B82" i="8"/>
  <c r="A82" i="8"/>
  <c r="C82" i="8" s="1"/>
  <c r="M81" i="8"/>
  <c r="L81" i="8"/>
  <c r="J81" i="8"/>
  <c r="H81" i="8"/>
  <c r="E81" i="8"/>
  <c r="B81" i="8"/>
  <c r="D81" i="8" s="1"/>
  <c r="A81" i="8"/>
  <c r="M80" i="8"/>
  <c r="L80" i="8"/>
  <c r="H80" i="8"/>
  <c r="E80" i="8"/>
  <c r="B80" i="8"/>
  <c r="D80" i="8" s="1"/>
  <c r="A80" i="8"/>
  <c r="C80" i="8" s="1"/>
  <c r="M79" i="8"/>
  <c r="L79" i="8"/>
  <c r="H79" i="8"/>
  <c r="E79" i="8"/>
  <c r="B79" i="8"/>
  <c r="D79" i="8" s="1"/>
  <c r="A79" i="8"/>
  <c r="C79" i="8" s="1"/>
  <c r="M78" i="8"/>
  <c r="L78" i="8"/>
  <c r="H78" i="8"/>
  <c r="E78" i="8"/>
  <c r="J78" i="8" s="1"/>
  <c r="B78" i="8"/>
  <c r="D78" i="8" s="1"/>
  <c r="A78" i="8"/>
  <c r="C78" i="8" s="1"/>
  <c r="M77" i="8"/>
  <c r="L77" i="8"/>
  <c r="H77" i="8"/>
  <c r="E77" i="8"/>
  <c r="B77" i="8"/>
  <c r="D77" i="8" s="1"/>
  <c r="A77" i="8"/>
  <c r="C77" i="8" s="1"/>
  <c r="M76" i="8"/>
  <c r="L76" i="8"/>
  <c r="H76" i="8"/>
  <c r="E76" i="8"/>
  <c r="B76" i="8"/>
  <c r="A76" i="8"/>
  <c r="C76" i="8" s="1"/>
  <c r="M75" i="8"/>
  <c r="L75" i="8"/>
  <c r="H75" i="8"/>
  <c r="E75" i="8"/>
  <c r="B75" i="8"/>
  <c r="D75" i="8" s="1"/>
  <c r="A75" i="8"/>
  <c r="C75" i="8" s="1"/>
  <c r="M74" i="8"/>
  <c r="L74" i="8"/>
  <c r="H74" i="8"/>
  <c r="E74" i="8"/>
  <c r="B74" i="8"/>
  <c r="D74" i="8" s="1"/>
  <c r="A74" i="8"/>
  <c r="C74" i="8" s="1"/>
  <c r="M73" i="8"/>
  <c r="L73" i="8"/>
  <c r="H73" i="8"/>
  <c r="E73" i="8"/>
  <c r="C73" i="8"/>
  <c r="B73" i="8"/>
  <c r="D73" i="8" s="1"/>
  <c r="A73" i="8"/>
  <c r="M72" i="8"/>
  <c r="L72" i="8"/>
  <c r="H72" i="8"/>
  <c r="E72" i="8"/>
  <c r="B72" i="8"/>
  <c r="D72" i="8" s="1"/>
  <c r="A72" i="8"/>
  <c r="C72" i="8" s="1"/>
  <c r="M71" i="8"/>
  <c r="L71" i="8"/>
  <c r="H71" i="8"/>
  <c r="E71" i="8"/>
  <c r="J71" i="8" s="1"/>
  <c r="C71" i="8"/>
  <c r="B71" i="8"/>
  <c r="D71" i="8" s="1"/>
  <c r="A71" i="8"/>
  <c r="M70" i="8"/>
  <c r="L70" i="8"/>
  <c r="H70" i="8"/>
  <c r="E70" i="8"/>
  <c r="B70" i="8"/>
  <c r="D70" i="8" s="1"/>
  <c r="A70" i="8"/>
  <c r="C70" i="8" s="1"/>
  <c r="M69" i="8"/>
  <c r="L69" i="8"/>
  <c r="H69" i="8"/>
  <c r="E69" i="8"/>
  <c r="B69" i="8"/>
  <c r="D69" i="8" s="1"/>
  <c r="A69" i="8"/>
  <c r="C69" i="8" s="1"/>
  <c r="M68" i="8"/>
  <c r="L68" i="8"/>
  <c r="H68" i="8"/>
  <c r="E68" i="8"/>
  <c r="B68" i="8"/>
  <c r="D68" i="8" s="1"/>
  <c r="A68" i="8"/>
  <c r="C68" i="8" s="1"/>
  <c r="M67" i="8"/>
  <c r="L67" i="8"/>
  <c r="H67" i="8"/>
  <c r="E67" i="8"/>
  <c r="J67" i="8" s="1"/>
  <c r="B67" i="8"/>
  <c r="D67" i="8" s="1"/>
  <c r="A67" i="8"/>
  <c r="C67" i="8" s="1"/>
  <c r="M66" i="8"/>
  <c r="L66" i="8"/>
  <c r="H66" i="8"/>
  <c r="E66" i="8"/>
  <c r="B66" i="8"/>
  <c r="D66" i="8" s="1"/>
  <c r="A66" i="8"/>
  <c r="C66" i="8" s="1"/>
  <c r="M65" i="8"/>
  <c r="L65" i="8"/>
  <c r="H65" i="8"/>
  <c r="E65" i="8"/>
  <c r="B65" i="8"/>
  <c r="A65" i="8"/>
  <c r="C65" i="8" s="1"/>
  <c r="M64" i="8"/>
  <c r="L64" i="8"/>
  <c r="H64" i="8"/>
  <c r="E64" i="8"/>
  <c r="B64" i="8"/>
  <c r="D64" i="8" s="1"/>
  <c r="A64" i="8"/>
  <c r="C64" i="8" s="1"/>
  <c r="M63" i="8"/>
  <c r="L63" i="8"/>
  <c r="H63" i="8"/>
  <c r="E63" i="8"/>
  <c r="B63" i="8"/>
  <c r="D63" i="8" s="1"/>
  <c r="A63" i="8"/>
  <c r="C63" i="8" s="1"/>
  <c r="M62" i="8"/>
  <c r="L62" i="8"/>
  <c r="H62" i="8"/>
  <c r="E62" i="8"/>
  <c r="B62" i="8"/>
  <c r="D62" i="8" s="1"/>
  <c r="A62" i="8"/>
  <c r="C62" i="8" s="1"/>
  <c r="M61" i="8"/>
  <c r="L61" i="8"/>
  <c r="H61" i="8"/>
  <c r="E61" i="8"/>
  <c r="B61" i="8"/>
  <c r="D61" i="8" s="1"/>
  <c r="A61" i="8"/>
  <c r="C61" i="8" s="1"/>
  <c r="M60" i="8"/>
  <c r="L60" i="8"/>
  <c r="H60" i="8"/>
  <c r="E60" i="8"/>
  <c r="B60" i="8"/>
  <c r="A60" i="8"/>
  <c r="C60" i="8" s="1"/>
  <c r="M59" i="8"/>
  <c r="L59" i="8"/>
  <c r="H59" i="8"/>
  <c r="E59" i="8"/>
  <c r="B59" i="8"/>
  <c r="A59" i="8"/>
  <c r="C59" i="8" s="1"/>
  <c r="M58" i="8"/>
  <c r="L58" i="8"/>
  <c r="H58" i="8"/>
  <c r="E58" i="8"/>
  <c r="B58" i="8"/>
  <c r="D58" i="8" s="1"/>
  <c r="A58" i="8"/>
  <c r="C58" i="8" s="1"/>
  <c r="M57" i="8"/>
  <c r="L57" i="8"/>
  <c r="H57" i="8"/>
  <c r="E57" i="8"/>
  <c r="B57" i="8"/>
  <c r="D57" i="8" s="1"/>
  <c r="A57" i="8"/>
  <c r="C57" i="8" s="1"/>
  <c r="M56" i="8"/>
  <c r="L56" i="8"/>
  <c r="H56" i="8"/>
  <c r="E56" i="8"/>
  <c r="B56" i="8"/>
  <c r="D56" i="8" s="1"/>
  <c r="A56" i="8"/>
  <c r="C56" i="8" s="1"/>
  <c r="M55" i="8"/>
  <c r="L55" i="8"/>
  <c r="H55" i="8"/>
  <c r="E55" i="8"/>
  <c r="B55" i="8"/>
  <c r="D55" i="8" s="1"/>
  <c r="A55" i="8"/>
  <c r="C55" i="8" s="1"/>
  <c r="M54" i="8"/>
  <c r="L54" i="8"/>
  <c r="H54" i="8"/>
  <c r="E54" i="8"/>
  <c r="B54" i="8"/>
  <c r="D54" i="8" s="1"/>
  <c r="A54" i="8"/>
  <c r="M53" i="8"/>
  <c r="L53" i="8"/>
  <c r="H53" i="8"/>
  <c r="E53" i="8"/>
  <c r="B53" i="8"/>
  <c r="D53" i="8" s="1"/>
  <c r="A53" i="8"/>
  <c r="C53" i="8" s="1"/>
  <c r="M52" i="8"/>
  <c r="L52" i="8"/>
  <c r="H52" i="8"/>
  <c r="E52" i="8"/>
  <c r="B52" i="8"/>
  <c r="D52" i="8" s="1"/>
  <c r="A52" i="8"/>
  <c r="C52" i="8" s="1"/>
  <c r="M51" i="8"/>
  <c r="L51" i="8"/>
  <c r="H51" i="8"/>
  <c r="E51" i="8"/>
  <c r="B51" i="8"/>
  <c r="D51" i="8" s="1"/>
  <c r="A51" i="8"/>
  <c r="C51" i="8" s="1"/>
  <c r="M50" i="8"/>
  <c r="L50" i="8"/>
  <c r="H50" i="8"/>
  <c r="E50" i="8"/>
  <c r="B50" i="8"/>
  <c r="A50" i="8"/>
  <c r="M49" i="8"/>
  <c r="L49" i="8"/>
  <c r="H49" i="8"/>
  <c r="E49" i="8"/>
  <c r="B49" i="8"/>
  <c r="D49" i="8" s="1"/>
  <c r="A49" i="8"/>
  <c r="C49" i="8" s="1"/>
  <c r="M48" i="8"/>
  <c r="L48" i="8"/>
  <c r="H48" i="8"/>
  <c r="E48" i="8"/>
  <c r="B48" i="8"/>
  <c r="D48" i="8" s="1"/>
  <c r="A48" i="8"/>
  <c r="C48" i="8" s="1"/>
  <c r="M47" i="8"/>
  <c r="L47" i="8"/>
  <c r="H47" i="8"/>
  <c r="E47" i="8"/>
  <c r="B47" i="8"/>
  <c r="A47" i="8"/>
  <c r="M46" i="8"/>
  <c r="L46" i="8"/>
  <c r="H46" i="8"/>
  <c r="E46" i="8"/>
  <c r="B46" i="8"/>
  <c r="D46" i="8" s="1"/>
  <c r="A46" i="8"/>
  <c r="C46" i="8" s="1"/>
  <c r="M45" i="8"/>
  <c r="L45" i="8"/>
  <c r="H45" i="8"/>
  <c r="E45" i="8"/>
  <c r="B45" i="8"/>
  <c r="D45" i="8" s="1"/>
  <c r="A45" i="8"/>
  <c r="C45" i="8" s="1"/>
  <c r="M44" i="8"/>
  <c r="L44" i="8"/>
  <c r="H44" i="8"/>
  <c r="E44" i="8"/>
  <c r="J44" i="8" s="1"/>
  <c r="D44" i="8"/>
  <c r="C44" i="8"/>
  <c r="B44" i="8"/>
  <c r="A44" i="8"/>
  <c r="M43" i="8"/>
  <c r="L43" i="8"/>
  <c r="H43" i="8"/>
  <c r="E43" i="8"/>
  <c r="B43" i="8"/>
  <c r="D43" i="8" s="1"/>
  <c r="A43" i="8"/>
  <c r="C43" i="8" s="1"/>
  <c r="M42" i="8"/>
  <c r="L42" i="8"/>
  <c r="H42" i="8"/>
  <c r="E42" i="8"/>
  <c r="B42" i="8"/>
  <c r="D42" i="8" s="1"/>
  <c r="A42" i="8"/>
  <c r="C42" i="8" s="1"/>
  <c r="M41" i="8"/>
  <c r="L41" i="8"/>
  <c r="H41" i="8"/>
  <c r="E41" i="8"/>
  <c r="B41" i="8"/>
  <c r="D41" i="8" s="1"/>
  <c r="A41" i="8"/>
  <c r="C41" i="8" s="1"/>
  <c r="M40" i="8"/>
  <c r="L40" i="8"/>
  <c r="H40" i="8"/>
  <c r="E40" i="8"/>
  <c r="D40" i="8"/>
  <c r="C40" i="8"/>
  <c r="B40" i="8"/>
  <c r="A40" i="8"/>
  <c r="M39" i="8"/>
  <c r="L39" i="8"/>
  <c r="H39" i="8"/>
  <c r="E39" i="8"/>
  <c r="B39" i="8"/>
  <c r="D39" i="8" s="1"/>
  <c r="A39" i="8"/>
  <c r="C39" i="8" s="1"/>
  <c r="M38" i="8"/>
  <c r="L38" i="8"/>
  <c r="H38" i="8"/>
  <c r="E38" i="8"/>
  <c r="B38" i="8"/>
  <c r="D38" i="8" s="1"/>
  <c r="A38" i="8"/>
  <c r="C38" i="8" s="1"/>
  <c r="M37" i="8"/>
  <c r="L37" i="8"/>
  <c r="H37" i="8"/>
  <c r="E37" i="8"/>
  <c r="B37" i="8"/>
  <c r="D37" i="8" s="1"/>
  <c r="A37" i="8"/>
  <c r="C37" i="8" s="1"/>
  <c r="M36" i="8"/>
  <c r="L36" i="8"/>
  <c r="H36" i="8"/>
  <c r="E36" i="8"/>
  <c r="B36" i="8"/>
  <c r="D36" i="8" s="1"/>
  <c r="A36" i="8"/>
  <c r="C36" i="8" s="1"/>
  <c r="M35" i="8"/>
  <c r="L35" i="8"/>
  <c r="H35" i="8"/>
  <c r="E35" i="8"/>
  <c r="C35" i="8"/>
  <c r="B35" i="8"/>
  <c r="D35" i="8" s="1"/>
  <c r="A35" i="8"/>
  <c r="M34" i="8"/>
  <c r="L34" i="8"/>
  <c r="H34" i="8"/>
  <c r="E34" i="8"/>
  <c r="B34" i="8"/>
  <c r="D34" i="8" s="1"/>
  <c r="A34" i="8"/>
  <c r="C34" i="8" s="1"/>
  <c r="M33" i="8"/>
  <c r="L33" i="8"/>
  <c r="H33" i="8"/>
  <c r="E33" i="8"/>
  <c r="I33" i="8" s="1"/>
  <c r="B33" i="8"/>
  <c r="D33" i="8" s="1"/>
  <c r="A33" i="8"/>
  <c r="C33" i="8" s="1"/>
  <c r="M32" i="8"/>
  <c r="L32" i="8"/>
  <c r="H32" i="8"/>
  <c r="E32" i="8"/>
  <c r="B32" i="8"/>
  <c r="D32" i="8" s="1"/>
  <c r="A32" i="8"/>
  <c r="C32" i="8" s="1"/>
  <c r="M31" i="8"/>
  <c r="L31" i="8"/>
  <c r="H31" i="8"/>
  <c r="E31" i="8"/>
  <c r="J31" i="8" s="1"/>
  <c r="B31" i="8"/>
  <c r="D31" i="8" s="1"/>
  <c r="A31" i="8"/>
  <c r="C31" i="8" s="1"/>
  <c r="M30" i="8"/>
  <c r="L30" i="8"/>
  <c r="H30" i="8"/>
  <c r="E30" i="8"/>
  <c r="B30" i="8"/>
  <c r="D30" i="8" s="1"/>
  <c r="A30" i="8"/>
  <c r="C30" i="8" s="1"/>
  <c r="M29" i="8"/>
  <c r="L29" i="8"/>
  <c r="H29" i="8"/>
  <c r="E29" i="8"/>
  <c r="B29" i="8"/>
  <c r="D29" i="8" s="1"/>
  <c r="A29" i="8"/>
  <c r="C29" i="8" s="1"/>
  <c r="M28" i="8"/>
  <c r="L28" i="8"/>
  <c r="H28" i="8"/>
  <c r="E28" i="8"/>
  <c r="J28" i="8" s="1"/>
  <c r="B28" i="8"/>
  <c r="D28" i="8" s="1"/>
  <c r="A28" i="8"/>
  <c r="C28" i="8" s="1"/>
  <c r="M27" i="8"/>
  <c r="L27" i="8"/>
  <c r="H27" i="8"/>
  <c r="E27" i="8"/>
  <c r="B27" i="8"/>
  <c r="D27" i="8" s="1"/>
  <c r="A27" i="8"/>
  <c r="C27" i="8" s="1"/>
  <c r="M26" i="8"/>
  <c r="L26" i="8"/>
  <c r="H26" i="8"/>
  <c r="E26" i="8"/>
  <c r="B26" i="8"/>
  <c r="D26" i="8" s="1"/>
  <c r="A26" i="8"/>
  <c r="C26" i="8" s="1"/>
  <c r="M25" i="8"/>
  <c r="L25" i="8"/>
  <c r="H25" i="8"/>
  <c r="E25" i="8"/>
  <c r="B25" i="8"/>
  <c r="D25" i="8" s="1"/>
  <c r="A25" i="8"/>
  <c r="C25" i="8" s="1"/>
  <c r="M24" i="8"/>
  <c r="L24" i="8"/>
  <c r="H24" i="8"/>
  <c r="E24" i="8"/>
  <c r="B24" i="8"/>
  <c r="D24" i="8" s="1"/>
  <c r="A24" i="8"/>
  <c r="C24" i="8" s="1"/>
  <c r="M23" i="8"/>
  <c r="L23" i="8"/>
  <c r="H23" i="8"/>
  <c r="E23" i="8"/>
  <c r="B23" i="8"/>
  <c r="D23" i="8" s="1"/>
  <c r="A23" i="8"/>
  <c r="C23" i="8" s="1"/>
  <c r="M22" i="8"/>
  <c r="L22" i="8"/>
  <c r="H22" i="8"/>
  <c r="E22" i="8"/>
  <c r="B22" i="8"/>
  <c r="D22" i="8" s="1"/>
  <c r="A22" i="8"/>
  <c r="C22" i="8" s="1"/>
  <c r="M21" i="8"/>
  <c r="L21" i="8"/>
  <c r="H21" i="8"/>
  <c r="E21" i="8"/>
  <c r="B21" i="8"/>
  <c r="D21" i="8" s="1"/>
  <c r="A21" i="8"/>
  <c r="C21" i="8" s="1"/>
  <c r="M20" i="8"/>
  <c r="L20" i="8"/>
  <c r="H20" i="8"/>
  <c r="E20" i="8"/>
  <c r="B20" i="8"/>
  <c r="D20" i="8" s="1"/>
  <c r="A20" i="8"/>
  <c r="C20" i="8" s="1"/>
  <c r="M19" i="8"/>
  <c r="L19" i="8"/>
  <c r="H19" i="8"/>
  <c r="E19" i="8"/>
  <c r="B19" i="8"/>
  <c r="A19" i="8"/>
  <c r="M18" i="8"/>
  <c r="L18" i="8"/>
  <c r="H18" i="8"/>
  <c r="E18" i="8"/>
  <c r="B18" i="8"/>
  <c r="D18" i="8" s="1"/>
  <c r="A18" i="8"/>
  <c r="C18" i="8" s="1"/>
  <c r="M17" i="8"/>
  <c r="L17" i="8"/>
  <c r="H17" i="8"/>
  <c r="E17" i="8"/>
  <c r="B17" i="8"/>
  <c r="D17" i="8" s="1"/>
  <c r="A17" i="8"/>
  <c r="C17" i="8" s="1"/>
  <c r="M16" i="8"/>
  <c r="L16" i="8"/>
  <c r="H16" i="8"/>
  <c r="E16" i="8"/>
  <c r="B16" i="8"/>
  <c r="D16" i="8" s="1"/>
  <c r="A16" i="8"/>
  <c r="C16" i="8" s="1"/>
  <c r="M15" i="8"/>
  <c r="L15" i="8"/>
  <c r="H15" i="8"/>
  <c r="E15" i="8"/>
  <c r="B15" i="8"/>
  <c r="A15" i="8"/>
  <c r="C15" i="8" s="1"/>
  <c r="M14" i="8"/>
  <c r="L14" i="8"/>
  <c r="H14" i="8"/>
  <c r="E14" i="8"/>
  <c r="B14" i="8"/>
  <c r="J14" i="8" s="1"/>
  <c r="A14" i="8"/>
  <c r="C14" i="8" s="1"/>
  <c r="M13" i="8"/>
  <c r="L13" i="8"/>
  <c r="H13" i="8"/>
  <c r="E13" i="8"/>
  <c r="B13" i="8"/>
  <c r="D13" i="8" s="1"/>
  <c r="A13" i="8"/>
  <c r="M12" i="8"/>
  <c r="L12" i="8"/>
  <c r="H12" i="8"/>
  <c r="E12" i="8"/>
  <c r="D12" i="8"/>
  <c r="B12" i="8"/>
  <c r="A12" i="8"/>
  <c r="C12" i="8" s="1"/>
  <c r="M11" i="8"/>
  <c r="L11" i="8"/>
  <c r="H11" i="8"/>
  <c r="E11" i="8"/>
  <c r="B11" i="8"/>
  <c r="D11" i="8" s="1"/>
  <c r="A11" i="8"/>
  <c r="M10" i="8"/>
  <c r="L10" i="8"/>
  <c r="H10" i="8"/>
  <c r="E10" i="8"/>
  <c r="I10" i="8" s="1"/>
  <c r="B10" i="8"/>
  <c r="D10" i="8" s="1"/>
  <c r="A10" i="8"/>
  <c r="C10" i="8" s="1"/>
  <c r="M9" i="8"/>
  <c r="L9" i="8"/>
  <c r="H9" i="8"/>
  <c r="E9" i="8"/>
  <c r="I9" i="8" s="1"/>
  <c r="B9" i="8"/>
  <c r="D9" i="8" s="1"/>
  <c r="A9" i="8"/>
  <c r="C9" i="8" s="1"/>
  <c r="M8" i="8"/>
  <c r="L8" i="8"/>
  <c r="H8" i="8"/>
  <c r="E8" i="8"/>
  <c r="J8" i="8" s="1"/>
  <c r="B8" i="8"/>
  <c r="D8" i="8" s="1"/>
  <c r="A8" i="8"/>
  <c r="C8" i="8" s="1"/>
  <c r="M7" i="8"/>
  <c r="L7" i="8"/>
  <c r="H7" i="8"/>
  <c r="E7" i="8"/>
  <c r="J7" i="8" s="1"/>
  <c r="B7" i="8"/>
  <c r="D7" i="8" s="1"/>
  <c r="A7" i="8"/>
  <c r="C7" i="8" s="1"/>
  <c r="M6" i="8"/>
  <c r="L6" i="8"/>
  <c r="H6" i="8"/>
  <c r="E6" i="8"/>
  <c r="B6" i="8"/>
  <c r="D6" i="8" s="1"/>
  <c r="A6" i="8"/>
  <c r="C6" i="8" s="1"/>
  <c r="M5" i="8"/>
  <c r="L5" i="8"/>
  <c r="H5" i="8"/>
  <c r="E5" i="8"/>
  <c r="B5" i="8"/>
  <c r="D5" i="8" s="1"/>
  <c r="A5" i="8"/>
  <c r="C5" i="8" s="1"/>
  <c r="M4" i="8"/>
  <c r="L4" i="8"/>
  <c r="H4" i="8"/>
  <c r="E4" i="8"/>
  <c r="B4" i="8"/>
  <c r="D4" i="8" s="1"/>
  <c r="A4" i="8"/>
  <c r="C4" i="8" s="1"/>
  <c r="M3" i="8"/>
  <c r="L3" i="8"/>
  <c r="H3" i="8"/>
  <c r="E3" i="8"/>
  <c r="J3" i="8" s="1"/>
  <c r="B3" i="8"/>
  <c r="D3" i="8" s="1"/>
  <c r="A3" i="8"/>
  <c r="C3" i="8" s="1"/>
  <c r="L119" i="6"/>
  <c r="M119" i="6"/>
  <c r="N119" i="6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C303" i="7" s="1"/>
  <c r="A304" i="7"/>
  <c r="C304" i="7" s="1"/>
  <c r="A305" i="7"/>
  <c r="C305" i="7" s="1"/>
  <c r="A306" i="7"/>
  <c r="C306" i="7" s="1"/>
  <c r="A307" i="7"/>
  <c r="C307" i="7" s="1"/>
  <c r="A308" i="7"/>
  <c r="C308" i="7" s="1"/>
  <c r="A309" i="7"/>
  <c r="C309" i="7" s="1"/>
  <c r="A310" i="7"/>
  <c r="C310" i="7" s="1"/>
  <c r="A311" i="7"/>
  <c r="C311" i="7" s="1"/>
  <c r="A312" i="7"/>
  <c r="C312" i="7" s="1"/>
  <c r="A313" i="7"/>
  <c r="C313" i="7" s="1"/>
  <c r="A314" i="7"/>
  <c r="C314" i="7" s="1"/>
  <c r="A315" i="7"/>
  <c r="C315" i="7" s="1"/>
  <c r="A316" i="7"/>
  <c r="C316" i="7" s="1"/>
  <c r="A317" i="7"/>
  <c r="C317" i="7" s="1"/>
  <c r="A318" i="7"/>
  <c r="C318" i="7" s="1"/>
  <c r="A319" i="7"/>
  <c r="C319" i="7" s="1"/>
  <c r="A320" i="7"/>
  <c r="C320" i="7" s="1"/>
  <c r="A321" i="7"/>
  <c r="C321" i="7" s="1"/>
  <c r="A322" i="7"/>
  <c r="C322" i="7" s="1"/>
  <c r="A323" i="7"/>
  <c r="C323" i="7" s="1"/>
  <c r="A324" i="7"/>
  <c r="C324" i="7" s="1"/>
  <c r="A325" i="7"/>
  <c r="C325" i="7" s="1"/>
  <c r="A326" i="7"/>
  <c r="C326" i="7" s="1"/>
  <c r="A327" i="7"/>
  <c r="C327" i="7" s="1"/>
  <c r="A328" i="7"/>
  <c r="C328" i="7" s="1"/>
  <c r="A329" i="7"/>
  <c r="C329" i="7" s="1"/>
  <c r="A330" i="7"/>
  <c r="C330" i="7" s="1"/>
  <c r="A331" i="7"/>
  <c r="C331" i="7" s="1"/>
  <c r="A332" i="7"/>
  <c r="C332" i="7" s="1"/>
  <c r="A333" i="7"/>
  <c r="C333" i="7" s="1"/>
  <c r="A334" i="7"/>
  <c r="C334" i="7" s="1"/>
  <c r="A335" i="7"/>
  <c r="C335" i="7" s="1"/>
  <c r="A336" i="7"/>
  <c r="C336" i="7" s="1"/>
  <c r="A337" i="7"/>
  <c r="C337" i="7" s="1"/>
  <c r="A338" i="7"/>
  <c r="C338" i="7" s="1"/>
  <c r="A339" i="7"/>
  <c r="C339" i="7" s="1"/>
  <c r="A340" i="7"/>
  <c r="C340" i="7" s="1"/>
  <c r="A341" i="7"/>
  <c r="C341" i="7" s="1"/>
  <c r="A342" i="7"/>
  <c r="C342" i="7" s="1"/>
  <c r="A343" i="7"/>
  <c r="C343" i="7" s="1"/>
  <c r="A344" i="7"/>
  <c r="C344" i="7" s="1"/>
  <c r="A345" i="7"/>
  <c r="C345" i="7" s="1"/>
  <c r="A346" i="7"/>
  <c r="C346" i="7" s="1"/>
  <c r="A347" i="7"/>
  <c r="C347" i="7" s="1"/>
  <c r="A348" i="7"/>
  <c r="C348" i="7" s="1"/>
  <c r="A349" i="7"/>
  <c r="C349" i="7" s="1"/>
  <c r="A350" i="7"/>
  <c r="C350" i="7" s="1"/>
  <c r="A351" i="7"/>
  <c r="C351" i="7" s="1"/>
  <c r="A352" i="7"/>
  <c r="C352" i="7" s="1"/>
  <c r="A353" i="7"/>
  <c r="C353" i="7" s="1"/>
  <c r="A354" i="7"/>
  <c r="C354" i="7" s="1"/>
  <c r="A355" i="7"/>
  <c r="C355" i="7" s="1"/>
  <c r="A356" i="7"/>
  <c r="C356" i="7" s="1"/>
  <c r="A357" i="7"/>
  <c r="C357" i="7" s="1"/>
  <c r="A358" i="7"/>
  <c r="C358" i="7" s="1"/>
  <c r="A359" i="7"/>
  <c r="C359" i="7" s="1"/>
  <c r="A360" i="7"/>
  <c r="C360" i="7" s="1"/>
  <c r="A361" i="7"/>
  <c r="C361" i="7" s="1"/>
  <c r="A362" i="7"/>
  <c r="C362" i="7" s="1"/>
  <c r="A363" i="7"/>
  <c r="C363" i="7" s="1"/>
  <c r="A364" i="7"/>
  <c r="C364" i="7" s="1"/>
  <c r="A365" i="7"/>
  <c r="C365" i="7" s="1"/>
  <c r="A366" i="7"/>
  <c r="C366" i="7" s="1"/>
  <c r="A367" i="7"/>
  <c r="C367" i="7" s="1"/>
  <c r="A368" i="7"/>
  <c r="C368" i="7" s="1"/>
  <c r="A369" i="7"/>
  <c r="C369" i="7" s="1"/>
  <c r="A370" i="7"/>
  <c r="C370" i="7" s="1"/>
  <c r="A371" i="7"/>
  <c r="C371" i="7" s="1"/>
  <c r="A372" i="7"/>
  <c r="C372" i="7" s="1"/>
  <c r="A373" i="7"/>
  <c r="C373" i="7" s="1"/>
  <c r="A374" i="7"/>
  <c r="C374" i="7" s="1"/>
  <c r="A375" i="7"/>
  <c r="C375" i="7" s="1"/>
  <c r="A376" i="7"/>
  <c r="C376" i="7" s="1"/>
  <c r="A377" i="7"/>
  <c r="C377" i="7" s="1"/>
  <c r="A378" i="7"/>
  <c r="C378" i="7" s="1"/>
  <c r="A379" i="7"/>
  <c r="C379" i="7" s="1"/>
  <c r="A380" i="7"/>
  <c r="C380" i="7" s="1"/>
  <c r="A381" i="7"/>
  <c r="C381" i="7" s="1"/>
  <c r="A382" i="7"/>
  <c r="C382" i="7" s="1"/>
  <c r="A383" i="7"/>
  <c r="C383" i="7" s="1"/>
  <c r="A384" i="7"/>
  <c r="C384" i="7" s="1"/>
  <c r="A385" i="7"/>
  <c r="C385" i="7" s="1"/>
  <c r="A386" i="7"/>
  <c r="C386" i="7" s="1"/>
  <c r="A387" i="7"/>
  <c r="C387" i="7" s="1"/>
  <c r="A388" i="7"/>
  <c r="C388" i="7" s="1"/>
  <c r="A389" i="7"/>
  <c r="C389" i="7" s="1"/>
  <c r="A390" i="7"/>
  <c r="C390" i="7" s="1"/>
  <c r="A391" i="7"/>
  <c r="C391" i="7" s="1"/>
  <c r="A392" i="7"/>
  <c r="C392" i="7" s="1"/>
  <c r="A393" i="7"/>
  <c r="C393" i="7" s="1"/>
  <c r="A394" i="7"/>
  <c r="C394" i="7" s="1"/>
  <c r="A395" i="7"/>
  <c r="C395" i="7" s="1"/>
  <c r="A396" i="7"/>
  <c r="C396" i="7" s="1"/>
  <c r="A397" i="7"/>
  <c r="C397" i="7" s="1"/>
  <c r="A398" i="7"/>
  <c r="C398" i="7" s="1"/>
  <c r="A399" i="7"/>
  <c r="C399" i="7" s="1"/>
  <c r="A400" i="7"/>
  <c r="C400" i="7" s="1"/>
  <c r="A401" i="7"/>
  <c r="C401" i="7" s="1"/>
  <c r="A402" i="7"/>
  <c r="C402" i="7" s="1"/>
  <c r="A403" i="7"/>
  <c r="C403" i="7" s="1"/>
  <c r="A404" i="7"/>
  <c r="C404" i="7" s="1"/>
  <c r="A405" i="7"/>
  <c r="C405" i="7" s="1"/>
  <c r="A406" i="7"/>
  <c r="C406" i="7" s="1"/>
  <c r="A407" i="7"/>
  <c r="C407" i="7" s="1"/>
  <c r="A408" i="7"/>
  <c r="C408" i="7" s="1"/>
  <c r="A409" i="7"/>
  <c r="C409" i="7" s="1"/>
  <c r="A410" i="7"/>
  <c r="C410" i="7" s="1"/>
  <c r="A411" i="7"/>
  <c r="C411" i="7" s="1"/>
  <c r="A412" i="7"/>
  <c r="C412" i="7" s="1"/>
  <c r="A413" i="7"/>
  <c r="C413" i="7" s="1"/>
  <c r="A414" i="7"/>
  <c r="C414" i="7" s="1"/>
  <c r="A415" i="7"/>
  <c r="C415" i="7" s="1"/>
  <c r="A416" i="7"/>
  <c r="C416" i="7" s="1"/>
  <c r="A417" i="7"/>
  <c r="C417" i="7" s="1"/>
  <c r="A418" i="7"/>
  <c r="C418" i="7" s="1"/>
  <c r="A419" i="7"/>
  <c r="C419" i="7" s="1"/>
  <c r="A420" i="7"/>
  <c r="C420" i="7" s="1"/>
  <c r="A421" i="7"/>
  <c r="C421" i="7" s="1"/>
  <c r="A422" i="7"/>
  <c r="C422" i="7" s="1"/>
  <c r="A423" i="7"/>
  <c r="C423" i="7" s="1"/>
  <c r="A424" i="7"/>
  <c r="C424" i="7" s="1"/>
  <c r="A425" i="7"/>
  <c r="C425" i="7" s="1"/>
  <c r="A426" i="7"/>
  <c r="C426" i="7" s="1"/>
  <c r="A427" i="7"/>
  <c r="C427" i="7" s="1"/>
  <c r="A428" i="7"/>
  <c r="C428" i="7" s="1"/>
  <c r="A429" i="7"/>
  <c r="C429" i="7" s="1"/>
  <c r="A430" i="7"/>
  <c r="C430" i="7" s="1"/>
  <c r="A431" i="7"/>
  <c r="C431" i="7" s="1"/>
  <c r="A432" i="7"/>
  <c r="C432" i="7" s="1"/>
  <c r="A433" i="7"/>
  <c r="C433" i="7" s="1"/>
  <c r="A434" i="7"/>
  <c r="C434" i="7" s="1"/>
  <c r="A435" i="7"/>
  <c r="C435" i="7" s="1"/>
  <c r="A436" i="7"/>
  <c r="C436" i="7" s="1"/>
  <c r="A437" i="7"/>
  <c r="C437" i="7" s="1"/>
  <c r="A438" i="7"/>
  <c r="C438" i="7" s="1"/>
  <c r="A439" i="7"/>
  <c r="C439" i="7" s="1"/>
  <c r="A440" i="7"/>
  <c r="C440" i="7" s="1"/>
  <c r="A441" i="7"/>
  <c r="C441" i="7" s="1"/>
  <c r="A442" i="7"/>
  <c r="C442" i="7" s="1"/>
  <c r="A443" i="7"/>
  <c r="C443" i="7" s="1"/>
  <c r="A444" i="7"/>
  <c r="C444" i="7" s="1"/>
  <c r="A445" i="7"/>
  <c r="C445" i="7" s="1"/>
  <c r="A446" i="7"/>
  <c r="C446" i="7" s="1"/>
  <c r="A447" i="7"/>
  <c r="C447" i="7" s="1"/>
  <c r="A448" i="7"/>
  <c r="C448" i="7" s="1"/>
  <c r="A449" i="7"/>
  <c r="C449" i="7" s="1"/>
  <c r="A450" i="7"/>
  <c r="C450" i="7" s="1"/>
  <c r="A451" i="7"/>
  <c r="C451" i="7" s="1"/>
  <c r="A452" i="7"/>
  <c r="C452" i="7" s="1"/>
  <c r="A453" i="7"/>
  <c r="C453" i="7" s="1"/>
  <c r="A454" i="7"/>
  <c r="C454" i="7" s="1"/>
  <c r="A455" i="7"/>
  <c r="C455" i="7" s="1"/>
  <c r="A456" i="7"/>
  <c r="C456" i="7" s="1"/>
  <c r="A457" i="7"/>
  <c r="C457" i="7" s="1"/>
  <c r="A458" i="7"/>
  <c r="C458" i="7" s="1"/>
  <c r="A459" i="7"/>
  <c r="C459" i="7" s="1"/>
  <c r="A460" i="7"/>
  <c r="C460" i="7" s="1"/>
  <c r="A461" i="7"/>
  <c r="C461" i="7" s="1"/>
  <c r="A462" i="7"/>
  <c r="C462" i="7" s="1"/>
  <c r="A463" i="7"/>
  <c r="C463" i="7" s="1"/>
  <c r="A464" i="7"/>
  <c r="C464" i="7" s="1"/>
  <c r="A465" i="7"/>
  <c r="C465" i="7" s="1"/>
  <c r="A466" i="7"/>
  <c r="C466" i="7" s="1"/>
  <c r="A467" i="7"/>
  <c r="C467" i="7" s="1"/>
  <c r="A468" i="7"/>
  <c r="C468" i="7" s="1"/>
  <c r="A469" i="7"/>
  <c r="C469" i="7" s="1"/>
  <c r="A470" i="7"/>
  <c r="C470" i="7" s="1"/>
  <c r="A471" i="7"/>
  <c r="C471" i="7" s="1"/>
  <c r="A472" i="7"/>
  <c r="C472" i="7" s="1"/>
  <c r="A473" i="7"/>
  <c r="C473" i="7" s="1"/>
  <c r="A474" i="7"/>
  <c r="C474" i="7" s="1"/>
  <c r="A475" i="7"/>
  <c r="C475" i="7" s="1"/>
  <c r="A476" i="7"/>
  <c r="C476" i="7" s="1"/>
  <c r="A477" i="7"/>
  <c r="C477" i="7" s="1"/>
  <c r="A478" i="7"/>
  <c r="C478" i="7" s="1"/>
  <c r="A479" i="7"/>
  <c r="C479" i="7" s="1"/>
  <c r="A480" i="7"/>
  <c r="C480" i="7" s="1"/>
  <c r="A481" i="7"/>
  <c r="C481" i="7" s="1"/>
  <c r="A482" i="7"/>
  <c r="C482" i="7" s="1"/>
  <c r="A483" i="7"/>
  <c r="C483" i="7" s="1"/>
  <c r="A484" i="7"/>
  <c r="C484" i="7" s="1"/>
  <c r="A485" i="7"/>
  <c r="C485" i="7" s="1"/>
  <c r="A486" i="7"/>
  <c r="C486" i="7" s="1"/>
  <c r="A487" i="7"/>
  <c r="C487" i="7" s="1"/>
  <c r="A488" i="7"/>
  <c r="C488" i="7" s="1"/>
  <c r="A489" i="7"/>
  <c r="C489" i="7" s="1"/>
  <c r="A490" i="7"/>
  <c r="C490" i="7" s="1"/>
  <c r="A491" i="7"/>
  <c r="C491" i="7" s="1"/>
  <c r="A492" i="7"/>
  <c r="C492" i="7" s="1"/>
  <c r="A493" i="7"/>
  <c r="C493" i="7" s="1"/>
  <c r="A494" i="7"/>
  <c r="C494" i="7" s="1"/>
  <c r="A495" i="7"/>
  <c r="C495" i="7" s="1"/>
  <c r="A496" i="7"/>
  <c r="C496" i="7" s="1"/>
  <c r="A497" i="7"/>
  <c r="C497" i="7" s="1"/>
  <c r="A498" i="7"/>
  <c r="C498" i="7" s="1"/>
  <c r="A499" i="7"/>
  <c r="C499" i="7" s="1"/>
  <c r="A500" i="7"/>
  <c r="C500" i="7" s="1"/>
  <c r="A501" i="7"/>
  <c r="C501" i="7" s="1"/>
  <c r="A502" i="7"/>
  <c r="C502" i="7" s="1"/>
  <c r="A503" i="7"/>
  <c r="C503" i="7" s="1"/>
  <c r="A504" i="7"/>
  <c r="C504" i="7" s="1"/>
  <c r="A505" i="7"/>
  <c r="C505" i="7" s="1"/>
  <c r="A506" i="7"/>
  <c r="C506" i="7" s="1"/>
  <c r="A507" i="7"/>
  <c r="C507" i="7" s="1"/>
  <c r="A508" i="7"/>
  <c r="C508" i="7" s="1"/>
  <c r="A509" i="7"/>
  <c r="C509" i="7" s="1"/>
  <c r="A510" i="7"/>
  <c r="C510" i="7" s="1"/>
  <c r="A511" i="7"/>
  <c r="C511" i="7" s="1"/>
  <c r="A512" i="7"/>
  <c r="C512" i="7" s="1"/>
  <c r="A513" i="7"/>
  <c r="C513" i="7" s="1"/>
  <c r="A514" i="7"/>
  <c r="C514" i="7" s="1"/>
  <c r="A515" i="7"/>
  <c r="C515" i="7" s="1"/>
  <c r="A516" i="7"/>
  <c r="C516" i="7" s="1"/>
  <c r="A517" i="7"/>
  <c r="C517" i="7" s="1"/>
  <c r="A518" i="7"/>
  <c r="C518" i="7" s="1"/>
  <c r="A519" i="7"/>
  <c r="C519" i="7" s="1"/>
  <c r="A520" i="7"/>
  <c r="C520" i="7" s="1"/>
  <c r="A521" i="7"/>
  <c r="C521" i="7" s="1"/>
  <c r="A522" i="7"/>
  <c r="C522" i="7" s="1"/>
  <c r="A523" i="7"/>
  <c r="C523" i="7" s="1"/>
  <c r="A524" i="7"/>
  <c r="C524" i="7" s="1"/>
  <c r="A525" i="7"/>
  <c r="C525" i="7" s="1"/>
  <c r="A526" i="7"/>
  <c r="C526" i="7" s="1"/>
  <c r="A527" i="7"/>
  <c r="C527" i="7" s="1"/>
  <c r="A528" i="7"/>
  <c r="C528" i="7" s="1"/>
  <c r="A529" i="7"/>
  <c r="C529" i="7" s="1"/>
  <c r="A530" i="7"/>
  <c r="C530" i="7" s="1"/>
  <c r="A531" i="7"/>
  <c r="C531" i="7" s="1"/>
  <c r="A532" i="7"/>
  <c r="C532" i="7" s="1"/>
  <c r="A533" i="7"/>
  <c r="C533" i="7" s="1"/>
  <c r="A534" i="7"/>
  <c r="C534" i="7" s="1"/>
  <c r="A535" i="7"/>
  <c r="C535" i="7" s="1"/>
  <c r="A536" i="7"/>
  <c r="C536" i="7" s="1"/>
  <c r="A537" i="7"/>
  <c r="C537" i="7" s="1"/>
  <c r="A538" i="7"/>
  <c r="C538" i="7" s="1"/>
  <c r="A539" i="7"/>
  <c r="C539" i="7" s="1"/>
  <c r="A540" i="7"/>
  <c r="C540" i="7" s="1"/>
  <c r="A541" i="7"/>
  <c r="C541" i="7" s="1"/>
  <c r="A542" i="7"/>
  <c r="C542" i="7" s="1"/>
  <c r="A543" i="7"/>
  <c r="C543" i="7" s="1"/>
  <c r="A544" i="7"/>
  <c r="C544" i="7" s="1"/>
  <c r="A545" i="7"/>
  <c r="C545" i="7" s="1"/>
  <c r="A546" i="7"/>
  <c r="C546" i="7" s="1"/>
  <c r="A547" i="7"/>
  <c r="C547" i="7" s="1"/>
  <c r="A548" i="7"/>
  <c r="C548" i="7" s="1"/>
  <c r="A549" i="7"/>
  <c r="C549" i="7" s="1"/>
  <c r="A550" i="7"/>
  <c r="C550" i="7" s="1"/>
  <c r="A551" i="7"/>
  <c r="C551" i="7" s="1"/>
  <c r="A552" i="7"/>
  <c r="C552" i="7" s="1"/>
  <c r="A553" i="7"/>
  <c r="C553" i="7" s="1"/>
  <c r="A554" i="7"/>
  <c r="C554" i="7" s="1"/>
  <c r="A555" i="7"/>
  <c r="C555" i="7" s="1"/>
  <c r="A556" i="7"/>
  <c r="C556" i="7" s="1"/>
  <c r="A557" i="7"/>
  <c r="C557" i="7" s="1"/>
  <c r="A558" i="7"/>
  <c r="C558" i="7" s="1"/>
  <c r="A559" i="7"/>
  <c r="C559" i="7" s="1"/>
  <c r="A560" i="7"/>
  <c r="C560" i="7" s="1"/>
  <c r="A561" i="7"/>
  <c r="C561" i="7" s="1"/>
  <c r="A562" i="7"/>
  <c r="C562" i="7" s="1"/>
  <c r="A563" i="7"/>
  <c r="C563" i="7" s="1"/>
  <c r="A564" i="7"/>
  <c r="C564" i="7" s="1"/>
  <c r="A565" i="7"/>
  <c r="C565" i="7" s="1"/>
  <c r="A566" i="7"/>
  <c r="C566" i="7" s="1"/>
  <c r="A567" i="7"/>
  <c r="C567" i="7" s="1"/>
  <c r="A568" i="7"/>
  <c r="C568" i="7" s="1"/>
  <c r="A569" i="7"/>
  <c r="C569" i="7" s="1"/>
  <c r="A570" i="7"/>
  <c r="C570" i="7" s="1"/>
  <c r="A571" i="7"/>
  <c r="C571" i="7" s="1"/>
  <c r="A572" i="7"/>
  <c r="C572" i="7" s="1"/>
  <c r="A573" i="7"/>
  <c r="C573" i="7" s="1"/>
  <c r="A574" i="7"/>
  <c r="C574" i="7" s="1"/>
  <c r="A575" i="7"/>
  <c r="C575" i="7" s="1"/>
  <c r="A576" i="7"/>
  <c r="C576" i="7" s="1"/>
  <c r="A577" i="7"/>
  <c r="C577" i="7" s="1"/>
  <c r="A578" i="7"/>
  <c r="C578" i="7" s="1"/>
  <c r="A579" i="7"/>
  <c r="C579" i="7" s="1"/>
  <c r="A580" i="7"/>
  <c r="C580" i="7" s="1"/>
  <c r="A581" i="7"/>
  <c r="C581" i="7" s="1"/>
  <c r="A582" i="7"/>
  <c r="C582" i="7" s="1"/>
  <c r="A583" i="7"/>
  <c r="C583" i="7" s="1"/>
  <c r="A584" i="7"/>
  <c r="C584" i="7" s="1"/>
  <c r="A585" i="7"/>
  <c r="C585" i="7" s="1"/>
  <c r="A586" i="7"/>
  <c r="C586" i="7" s="1"/>
  <c r="A587" i="7"/>
  <c r="C587" i="7" s="1"/>
  <c r="A588" i="7"/>
  <c r="C588" i="7" s="1"/>
  <c r="A589" i="7"/>
  <c r="C589" i="7" s="1"/>
  <c r="A590" i="7"/>
  <c r="C590" i="7" s="1"/>
  <c r="A591" i="7"/>
  <c r="C591" i="7" s="1"/>
  <c r="A592" i="7"/>
  <c r="C592" i="7" s="1"/>
  <c r="A593" i="7"/>
  <c r="C593" i="7" s="1"/>
  <c r="A594" i="7"/>
  <c r="C594" i="7" s="1"/>
  <c r="A595" i="7"/>
  <c r="C595" i="7" s="1"/>
  <c r="A596" i="7"/>
  <c r="C596" i="7" s="1"/>
  <c r="A597" i="7"/>
  <c r="C597" i="7" s="1"/>
  <c r="A598" i="7"/>
  <c r="C598" i="7" s="1"/>
  <c r="A599" i="7"/>
  <c r="C599" i="7" s="1"/>
  <c r="A600" i="7"/>
  <c r="C600" i="7" s="1"/>
  <c r="A601" i="7"/>
  <c r="C601" i="7" s="1"/>
  <c r="A602" i="7"/>
  <c r="C602" i="7" s="1"/>
  <c r="A603" i="7"/>
  <c r="C603" i="7" s="1"/>
  <c r="A604" i="7"/>
  <c r="C604" i="7" s="1"/>
  <c r="A605" i="7"/>
  <c r="C605" i="7" s="1"/>
  <c r="A606" i="7"/>
  <c r="C606" i="7" s="1"/>
  <c r="A607" i="7"/>
  <c r="C607" i="7" s="1"/>
  <c r="A608" i="7"/>
  <c r="C608" i="7" s="1"/>
  <c r="A609" i="7"/>
  <c r="C609" i="7" s="1"/>
  <c r="A610" i="7"/>
  <c r="C610" i="7" s="1"/>
  <c r="A611" i="7"/>
  <c r="C611" i="7" s="1"/>
  <c r="A612" i="7"/>
  <c r="C612" i="7" s="1"/>
  <c r="A613" i="7"/>
  <c r="C613" i="7" s="1"/>
  <c r="A614" i="7"/>
  <c r="C614" i="7" s="1"/>
  <c r="A615" i="7"/>
  <c r="C615" i="7" s="1"/>
  <c r="A616" i="7"/>
  <c r="C616" i="7" s="1"/>
  <c r="A617" i="7"/>
  <c r="C617" i="7" s="1"/>
  <c r="A618" i="7"/>
  <c r="C618" i="7" s="1"/>
  <c r="A619" i="7"/>
  <c r="C619" i="7" s="1"/>
  <c r="A620" i="7"/>
  <c r="C620" i="7" s="1"/>
  <c r="A621" i="7"/>
  <c r="C621" i="7" s="1"/>
  <c r="A622" i="7"/>
  <c r="C622" i="7" s="1"/>
  <c r="A623" i="7"/>
  <c r="C623" i="7" s="1"/>
  <c r="A624" i="7"/>
  <c r="C624" i="7" s="1"/>
  <c r="A625" i="7"/>
  <c r="C625" i="7" s="1"/>
  <c r="A626" i="7"/>
  <c r="C626" i="7" s="1"/>
  <c r="A627" i="7"/>
  <c r="C627" i="7" s="1"/>
  <c r="A628" i="7"/>
  <c r="C628" i="7" s="1"/>
  <c r="A629" i="7"/>
  <c r="C629" i="7" s="1"/>
  <c r="A630" i="7"/>
  <c r="C630" i="7" s="1"/>
  <c r="A631" i="7"/>
  <c r="C631" i="7" s="1"/>
  <c r="A632" i="7"/>
  <c r="C632" i="7" s="1"/>
  <c r="A633" i="7"/>
  <c r="C633" i="7" s="1"/>
  <c r="A634" i="7"/>
  <c r="C634" i="7" s="1"/>
  <c r="A635" i="7"/>
  <c r="C635" i="7" s="1"/>
  <c r="A636" i="7"/>
  <c r="C636" i="7" s="1"/>
  <c r="A637" i="7"/>
  <c r="C637" i="7" s="1"/>
  <c r="A638" i="7"/>
  <c r="C638" i="7" s="1"/>
  <c r="A639" i="7"/>
  <c r="C639" i="7" s="1"/>
  <c r="A640" i="7"/>
  <c r="C640" i="7" s="1"/>
  <c r="A641" i="7"/>
  <c r="C641" i="7" s="1"/>
  <c r="A642" i="7"/>
  <c r="C642" i="7" s="1"/>
  <c r="A643" i="7"/>
  <c r="C643" i="7" s="1"/>
  <c r="A644" i="7"/>
  <c r="C644" i="7" s="1"/>
  <c r="A645" i="7"/>
  <c r="C645" i="7" s="1"/>
  <c r="A646" i="7"/>
  <c r="C646" i="7" s="1"/>
  <c r="A647" i="7"/>
  <c r="C647" i="7" s="1"/>
  <c r="A648" i="7"/>
  <c r="C648" i="7" s="1"/>
  <c r="A649" i="7"/>
  <c r="C649" i="7" s="1"/>
  <c r="A650" i="7"/>
  <c r="C650" i="7" s="1"/>
  <c r="A651" i="7"/>
  <c r="C651" i="7" s="1"/>
  <c r="A652" i="7"/>
  <c r="C652" i="7" s="1"/>
  <c r="A653" i="7"/>
  <c r="C653" i="7" s="1"/>
  <c r="A654" i="7"/>
  <c r="C654" i="7" s="1"/>
  <c r="A655" i="7"/>
  <c r="C655" i="7" s="1"/>
  <c r="A656" i="7"/>
  <c r="C656" i="7" s="1"/>
  <c r="A657" i="7"/>
  <c r="C657" i="7" s="1"/>
  <c r="A658" i="7"/>
  <c r="C658" i="7" s="1"/>
  <c r="A659" i="7"/>
  <c r="C659" i="7" s="1"/>
  <c r="A660" i="7"/>
  <c r="C660" i="7" s="1"/>
  <c r="A661" i="7"/>
  <c r="C661" i="7" s="1"/>
  <c r="A662" i="7"/>
  <c r="C662" i="7" s="1"/>
  <c r="A663" i="7"/>
  <c r="C663" i="7" s="1"/>
  <c r="A664" i="7"/>
  <c r="C664" i="7" s="1"/>
  <c r="A665" i="7"/>
  <c r="C665" i="7" s="1"/>
  <c r="A666" i="7"/>
  <c r="C666" i="7" s="1"/>
  <c r="A667" i="7"/>
  <c r="C667" i="7" s="1"/>
  <c r="A668" i="7"/>
  <c r="C668" i="7" s="1"/>
  <c r="A669" i="7"/>
  <c r="C669" i="7" s="1"/>
  <c r="A670" i="7"/>
  <c r="C670" i="7" s="1"/>
  <c r="A671" i="7"/>
  <c r="C671" i="7" s="1"/>
  <c r="A672" i="7"/>
  <c r="C672" i="7" s="1"/>
  <c r="A673" i="7"/>
  <c r="C673" i="7" s="1"/>
  <c r="A674" i="7"/>
  <c r="C674" i="7" s="1"/>
  <c r="A675" i="7"/>
  <c r="C675" i="7" s="1"/>
  <c r="A676" i="7"/>
  <c r="C676" i="7" s="1"/>
  <c r="A677" i="7"/>
  <c r="C677" i="7" s="1"/>
  <c r="A678" i="7"/>
  <c r="C678" i="7" s="1"/>
  <c r="A679" i="7"/>
  <c r="C679" i="7" s="1"/>
  <c r="A680" i="7"/>
  <c r="C680" i="7" s="1"/>
  <c r="A681" i="7"/>
  <c r="C681" i="7" s="1"/>
  <c r="A682" i="7"/>
  <c r="C682" i="7" s="1"/>
  <c r="A683" i="7"/>
  <c r="C683" i="7" s="1"/>
  <c r="A684" i="7"/>
  <c r="C684" i="7" s="1"/>
  <c r="A685" i="7"/>
  <c r="C685" i="7" s="1"/>
  <c r="A686" i="7"/>
  <c r="C686" i="7" s="1"/>
  <c r="A687" i="7"/>
  <c r="C687" i="7" s="1"/>
  <c r="A688" i="7"/>
  <c r="C688" i="7" s="1"/>
  <c r="A689" i="7"/>
  <c r="C689" i="7" s="1"/>
  <c r="A690" i="7"/>
  <c r="C690" i="7" s="1"/>
  <c r="A691" i="7"/>
  <c r="C691" i="7" s="1"/>
  <c r="A692" i="7"/>
  <c r="C692" i="7" s="1"/>
  <c r="A693" i="7"/>
  <c r="C693" i="7" s="1"/>
  <c r="A694" i="7"/>
  <c r="C694" i="7" s="1"/>
  <c r="A695" i="7"/>
  <c r="C695" i="7" s="1"/>
  <c r="A696" i="7"/>
  <c r="C696" i="7" s="1"/>
  <c r="A697" i="7"/>
  <c r="C697" i="7" s="1"/>
  <c r="A698" i="7"/>
  <c r="C698" i="7" s="1"/>
  <c r="A699" i="7"/>
  <c r="C699" i="7" s="1"/>
  <c r="A700" i="7"/>
  <c r="C700" i="7" s="1"/>
  <c r="A701" i="7"/>
  <c r="C701" i="7" s="1"/>
  <c r="A702" i="7"/>
  <c r="C702" i="7" s="1"/>
  <c r="A703" i="7"/>
  <c r="C703" i="7" s="1"/>
  <c r="A704" i="7"/>
  <c r="C704" i="7" s="1"/>
  <c r="A705" i="7"/>
  <c r="C705" i="7" s="1"/>
  <c r="A706" i="7"/>
  <c r="C706" i="7" s="1"/>
  <c r="A707" i="7"/>
  <c r="C707" i="7" s="1"/>
  <c r="A708" i="7"/>
  <c r="C708" i="7" s="1"/>
  <c r="A709" i="7"/>
  <c r="C709" i="7" s="1"/>
  <c r="A710" i="7"/>
  <c r="C710" i="7" s="1"/>
  <c r="A711" i="7"/>
  <c r="C711" i="7" s="1"/>
  <c r="A712" i="7"/>
  <c r="C712" i="7" s="1"/>
  <c r="A713" i="7"/>
  <c r="C713" i="7" s="1"/>
  <c r="A714" i="7"/>
  <c r="C714" i="7" s="1"/>
  <c r="A715" i="7"/>
  <c r="C715" i="7" s="1"/>
  <c r="A716" i="7"/>
  <c r="C716" i="7" s="1"/>
  <c r="A717" i="7"/>
  <c r="C717" i="7" s="1"/>
  <c r="A718" i="7"/>
  <c r="C718" i="7" s="1"/>
  <c r="A719" i="7"/>
  <c r="C719" i="7" s="1"/>
  <c r="A720" i="7"/>
  <c r="C720" i="7" s="1"/>
  <c r="A721" i="7"/>
  <c r="C721" i="7" s="1"/>
  <c r="A722" i="7"/>
  <c r="C722" i="7" s="1"/>
  <c r="A723" i="7"/>
  <c r="C723" i="7" s="1"/>
  <c r="A724" i="7"/>
  <c r="C724" i="7" s="1"/>
  <c r="A725" i="7"/>
  <c r="C725" i="7" s="1"/>
  <c r="A726" i="7"/>
  <c r="C726" i="7" s="1"/>
  <c r="A727" i="7"/>
  <c r="C727" i="7" s="1"/>
  <c r="A728" i="7"/>
  <c r="C728" i="7" s="1"/>
  <c r="A729" i="7"/>
  <c r="C729" i="7" s="1"/>
  <c r="A730" i="7"/>
  <c r="C730" i="7" s="1"/>
  <c r="A731" i="7"/>
  <c r="C731" i="7" s="1"/>
  <c r="A732" i="7"/>
  <c r="C732" i="7" s="1"/>
  <c r="A733" i="7"/>
  <c r="C733" i="7" s="1"/>
  <c r="A734" i="7"/>
  <c r="C734" i="7" s="1"/>
  <c r="A735" i="7"/>
  <c r="C735" i="7" s="1"/>
  <c r="A736" i="7"/>
  <c r="C736" i="7" s="1"/>
  <c r="A737" i="7"/>
  <c r="C737" i="7" s="1"/>
  <c r="A738" i="7"/>
  <c r="C738" i="7" s="1"/>
  <c r="A739" i="7"/>
  <c r="C739" i="7" s="1"/>
  <c r="A740" i="7"/>
  <c r="C740" i="7" s="1"/>
  <c r="A741" i="7"/>
  <c r="C741" i="7" s="1"/>
  <c r="A742" i="7"/>
  <c r="C742" i="7" s="1"/>
  <c r="A743" i="7"/>
  <c r="C743" i="7" s="1"/>
  <c r="A744" i="7"/>
  <c r="C744" i="7" s="1"/>
  <c r="A745" i="7"/>
  <c r="C745" i="7" s="1"/>
  <c r="A746" i="7"/>
  <c r="C746" i="7" s="1"/>
  <c r="A747" i="7"/>
  <c r="C747" i="7" s="1"/>
  <c r="A748" i="7"/>
  <c r="C748" i="7" s="1"/>
  <c r="A749" i="7"/>
  <c r="C749" i="7" s="1"/>
  <c r="A750" i="7"/>
  <c r="C750" i="7" s="1"/>
  <c r="A751" i="7"/>
  <c r="C751" i="7" s="1"/>
  <c r="A752" i="7"/>
  <c r="C752" i="7" s="1"/>
  <c r="A753" i="7"/>
  <c r="C753" i="7" s="1"/>
  <c r="A754" i="7"/>
  <c r="C754" i="7" s="1"/>
  <c r="A755" i="7"/>
  <c r="C755" i="7" s="1"/>
  <c r="A756" i="7"/>
  <c r="C756" i="7" s="1"/>
  <c r="A757" i="7"/>
  <c r="C757" i="7" s="1"/>
  <c r="A758" i="7"/>
  <c r="C758" i="7" s="1"/>
  <c r="A759" i="7"/>
  <c r="C759" i="7" s="1"/>
  <c r="A760" i="7"/>
  <c r="C760" i="7" s="1"/>
  <c r="A761" i="7"/>
  <c r="C761" i="7" s="1"/>
  <c r="A762" i="7"/>
  <c r="C762" i="7" s="1"/>
  <c r="A763" i="7"/>
  <c r="C763" i="7" s="1"/>
  <c r="A764" i="7"/>
  <c r="C764" i="7" s="1"/>
  <c r="A765" i="7"/>
  <c r="C765" i="7" s="1"/>
  <c r="A766" i="7"/>
  <c r="C766" i="7" s="1"/>
  <c r="A767" i="7"/>
  <c r="C767" i="7" s="1"/>
  <c r="A768" i="7"/>
  <c r="C768" i="7" s="1"/>
  <c r="A769" i="7"/>
  <c r="C769" i="7" s="1"/>
  <c r="A770" i="7"/>
  <c r="C770" i="7" s="1"/>
  <c r="A771" i="7"/>
  <c r="C771" i="7" s="1"/>
  <c r="A772" i="7"/>
  <c r="C772" i="7" s="1"/>
  <c r="A773" i="7"/>
  <c r="C773" i="7" s="1"/>
  <c r="A774" i="7"/>
  <c r="C774" i="7" s="1"/>
  <c r="A775" i="7"/>
  <c r="C775" i="7" s="1"/>
  <c r="A776" i="7"/>
  <c r="C776" i="7" s="1"/>
  <c r="A777" i="7"/>
  <c r="C777" i="7" s="1"/>
  <c r="A778" i="7"/>
  <c r="C778" i="7" s="1"/>
  <c r="A779" i="7"/>
  <c r="C779" i="7" s="1"/>
  <c r="A780" i="7"/>
  <c r="C780" i="7" s="1"/>
  <c r="A781" i="7"/>
  <c r="C781" i="7" s="1"/>
  <c r="A782" i="7"/>
  <c r="C782" i="7" s="1"/>
  <c r="A783" i="7"/>
  <c r="C783" i="7" s="1"/>
  <c r="A784" i="7"/>
  <c r="C784" i="7" s="1"/>
  <c r="A785" i="7"/>
  <c r="C785" i="7" s="1"/>
  <c r="A786" i="7"/>
  <c r="C786" i="7" s="1"/>
  <c r="A787" i="7"/>
  <c r="C787" i="7" s="1"/>
  <c r="A788" i="7"/>
  <c r="C788" i="7" s="1"/>
  <c r="A789" i="7"/>
  <c r="C789" i="7" s="1"/>
  <c r="A790" i="7"/>
  <c r="C790" i="7" s="1"/>
  <c r="A791" i="7"/>
  <c r="C791" i="7" s="1"/>
  <c r="A792" i="7"/>
  <c r="C792" i="7" s="1"/>
  <c r="A793" i="7"/>
  <c r="C793" i="7" s="1"/>
  <c r="A794" i="7"/>
  <c r="C794" i="7" s="1"/>
  <c r="A795" i="7"/>
  <c r="C795" i="7" s="1"/>
  <c r="A796" i="7"/>
  <c r="C796" i="7" s="1"/>
  <c r="A797" i="7"/>
  <c r="C797" i="7" s="1"/>
  <c r="A798" i="7"/>
  <c r="C798" i="7" s="1"/>
  <c r="A799" i="7"/>
  <c r="C799" i="7" s="1"/>
  <c r="A800" i="7"/>
  <c r="C800" i="7" s="1"/>
  <c r="A801" i="7"/>
  <c r="C801" i="7" s="1"/>
  <c r="A802" i="7"/>
  <c r="C802" i="7" s="1"/>
  <c r="A803" i="7"/>
  <c r="C803" i="7" s="1"/>
  <c r="A804" i="7"/>
  <c r="C804" i="7" s="1"/>
  <c r="A805" i="7"/>
  <c r="C805" i="7" s="1"/>
  <c r="A806" i="7"/>
  <c r="C806" i="7" s="1"/>
  <c r="A807" i="7"/>
  <c r="C807" i="7" s="1"/>
  <c r="A808" i="7"/>
  <c r="C808" i="7" s="1"/>
  <c r="A809" i="7"/>
  <c r="C809" i="7" s="1"/>
  <c r="A810" i="7"/>
  <c r="C810" i="7" s="1"/>
  <c r="A811" i="7"/>
  <c r="C811" i="7" s="1"/>
  <c r="A812" i="7"/>
  <c r="C812" i="7" s="1"/>
  <c r="A813" i="7"/>
  <c r="C813" i="7" s="1"/>
  <c r="A814" i="7"/>
  <c r="C814" i="7" s="1"/>
  <c r="A815" i="7"/>
  <c r="C815" i="7" s="1"/>
  <c r="A816" i="7"/>
  <c r="C816" i="7" s="1"/>
  <c r="A817" i="7"/>
  <c r="C817" i="7" s="1"/>
  <c r="A818" i="7"/>
  <c r="C818" i="7" s="1"/>
  <c r="A819" i="7"/>
  <c r="C819" i="7" s="1"/>
  <c r="A820" i="7"/>
  <c r="C820" i="7" s="1"/>
  <c r="A821" i="7"/>
  <c r="C821" i="7" s="1"/>
  <c r="A822" i="7"/>
  <c r="C822" i="7" s="1"/>
  <c r="A823" i="7"/>
  <c r="C823" i="7" s="1"/>
  <c r="A824" i="7"/>
  <c r="C824" i="7" s="1"/>
  <c r="A825" i="7"/>
  <c r="C825" i="7" s="1"/>
  <c r="A826" i="7"/>
  <c r="C826" i="7" s="1"/>
  <c r="A827" i="7"/>
  <c r="C827" i="7" s="1"/>
  <c r="A828" i="7"/>
  <c r="C828" i="7" s="1"/>
  <c r="A829" i="7"/>
  <c r="C829" i="7" s="1"/>
  <c r="A830" i="7"/>
  <c r="C830" i="7" s="1"/>
  <c r="A831" i="7"/>
  <c r="C831" i="7" s="1"/>
  <c r="A832" i="7"/>
  <c r="C832" i="7" s="1"/>
  <c r="A833" i="7"/>
  <c r="C833" i="7" s="1"/>
  <c r="A834" i="7"/>
  <c r="C834" i="7" s="1"/>
  <c r="A835" i="7"/>
  <c r="C835" i="7" s="1"/>
  <c r="A836" i="7"/>
  <c r="C836" i="7" s="1"/>
  <c r="A837" i="7"/>
  <c r="C837" i="7" s="1"/>
  <c r="A838" i="7"/>
  <c r="C838" i="7" s="1"/>
  <c r="A839" i="7"/>
  <c r="C839" i="7" s="1"/>
  <c r="A840" i="7"/>
  <c r="C840" i="7" s="1"/>
  <c r="A841" i="7"/>
  <c r="C841" i="7" s="1"/>
  <c r="A842" i="7"/>
  <c r="C842" i="7" s="1"/>
  <c r="A843" i="7"/>
  <c r="C843" i="7" s="1"/>
  <c r="A844" i="7"/>
  <c r="C844" i="7" s="1"/>
  <c r="A845" i="7"/>
  <c r="C845" i="7" s="1"/>
  <c r="A846" i="7"/>
  <c r="C846" i="7" s="1"/>
  <c r="A847" i="7"/>
  <c r="C847" i="7" s="1"/>
  <c r="A848" i="7"/>
  <c r="C848" i="7" s="1"/>
  <c r="A849" i="7"/>
  <c r="C849" i="7" s="1"/>
  <c r="A850" i="7"/>
  <c r="C850" i="7" s="1"/>
  <c r="A851" i="7"/>
  <c r="C851" i="7" s="1"/>
  <c r="A852" i="7"/>
  <c r="C852" i="7" s="1"/>
  <c r="A853" i="7"/>
  <c r="C853" i="7" s="1"/>
  <c r="A854" i="7"/>
  <c r="C854" i="7" s="1"/>
  <c r="A855" i="7"/>
  <c r="C855" i="7" s="1"/>
  <c r="A856" i="7"/>
  <c r="C856" i="7" s="1"/>
  <c r="A857" i="7"/>
  <c r="C857" i="7" s="1"/>
  <c r="A858" i="7"/>
  <c r="C858" i="7" s="1"/>
  <c r="A859" i="7"/>
  <c r="C859" i="7" s="1"/>
  <c r="A860" i="7"/>
  <c r="C860" i="7" s="1"/>
  <c r="A861" i="7"/>
  <c r="C861" i="7" s="1"/>
  <c r="A862" i="7"/>
  <c r="C862" i="7" s="1"/>
  <c r="A863" i="7"/>
  <c r="C863" i="7" s="1"/>
  <c r="A864" i="7"/>
  <c r="C864" i="7" s="1"/>
  <c r="A865" i="7"/>
  <c r="C865" i="7" s="1"/>
  <c r="A866" i="7"/>
  <c r="C866" i="7" s="1"/>
  <c r="A867" i="7"/>
  <c r="C867" i="7" s="1"/>
  <c r="A868" i="7"/>
  <c r="C868" i="7" s="1"/>
  <c r="A869" i="7"/>
  <c r="C869" i="7" s="1"/>
  <c r="A870" i="7"/>
  <c r="C870" i="7" s="1"/>
  <c r="A871" i="7"/>
  <c r="C871" i="7" s="1"/>
  <c r="A872" i="7"/>
  <c r="C872" i="7" s="1"/>
  <c r="A873" i="7"/>
  <c r="C873" i="7" s="1"/>
  <c r="A874" i="7"/>
  <c r="C874" i="7" s="1"/>
  <c r="A875" i="7"/>
  <c r="C875" i="7" s="1"/>
  <c r="A876" i="7"/>
  <c r="C876" i="7" s="1"/>
  <c r="A877" i="7"/>
  <c r="C877" i="7" s="1"/>
  <c r="A878" i="7"/>
  <c r="C878" i="7" s="1"/>
  <c r="A879" i="7"/>
  <c r="C879" i="7" s="1"/>
  <c r="A880" i="7"/>
  <c r="C880" i="7" s="1"/>
  <c r="A881" i="7"/>
  <c r="C881" i="7" s="1"/>
  <c r="A882" i="7"/>
  <c r="C882" i="7" s="1"/>
  <c r="A883" i="7"/>
  <c r="C883" i="7" s="1"/>
  <c r="A884" i="7"/>
  <c r="C884" i="7" s="1"/>
  <c r="A885" i="7"/>
  <c r="C885" i="7" s="1"/>
  <c r="A886" i="7"/>
  <c r="C886" i="7" s="1"/>
  <c r="A887" i="7"/>
  <c r="C887" i="7" s="1"/>
  <c r="A888" i="7"/>
  <c r="C888" i="7" s="1"/>
  <c r="A889" i="7"/>
  <c r="C889" i="7" s="1"/>
  <c r="A890" i="7"/>
  <c r="C890" i="7" s="1"/>
  <c r="A891" i="7"/>
  <c r="C891" i="7" s="1"/>
  <c r="A892" i="7"/>
  <c r="C892" i="7" s="1"/>
  <c r="A893" i="7"/>
  <c r="C893" i="7" s="1"/>
  <c r="A894" i="7"/>
  <c r="C894" i="7" s="1"/>
  <c r="A895" i="7"/>
  <c r="C895" i="7" s="1"/>
  <c r="A896" i="7"/>
  <c r="C896" i="7" s="1"/>
  <c r="A897" i="7"/>
  <c r="C897" i="7" s="1"/>
  <c r="A898" i="7"/>
  <c r="C898" i="7" s="1"/>
  <c r="A899" i="7"/>
  <c r="C899" i="7" s="1"/>
  <c r="A900" i="7"/>
  <c r="C900" i="7" s="1"/>
  <c r="A901" i="7"/>
  <c r="C901" i="7" s="1"/>
  <c r="A902" i="7"/>
  <c r="C902" i="7" s="1"/>
  <c r="A903" i="7"/>
  <c r="C903" i="7" s="1"/>
  <c r="A904" i="7"/>
  <c r="C904" i="7" s="1"/>
  <c r="A905" i="7"/>
  <c r="C905" i="7" s="1"/>
  <c r="A906" i="7"/>
  <c r="C906" i="7" s="1"/>
  <c r="A907" i="7"/>
  <c r="C907" i="7" s="1"/>
  <c r="A908" i="7"/>
  <c r="C908" i="7" s="1"/>
  <c r="A909" i="7"/>
  <c r="C909" i="7" s="1"/>
  <c r="A910" i="7"/>
  <c r="C910" i="7" s="1"/>
  <c r="A911" i="7"/>
  <c r="C911" i="7" s="1"/>
  <c r="A912" i="7"/>
  <c r="C912" i="7" s="1"/>
  <c r="A913" i="7"/>
  <c r="C913" i="7" s="1"/>
  <c r="A914" i="7"/>
  <c r="C914" i="7" s="1"/>
  <c r="A915" i="7"/>
  <c r="C915" i="7" s="1"/>
  <c r="A916" i="7"/>
  <c r="C916" i="7" s="1"/>
  <c r="A917" i="7"/>
  <c r="C917" i="7" s="1"/>
  <c r="A918" i="7"/>
  <c r="C918" i="7" s="1"/>
  <c r="A919" i="7"/>
  <c r="C919" i="7" s="1"/>
  <c r="A920" i="7"/>
  <c r="C920" i="7" s="1"/>
  <c r="A921" i="7"/>
  <c r="C921" i="7" s="1"/>
  <c r="A922" i="7"/>
  <c r="C922" i="7" s="1"/>
  <c r="A923" i="7"/>
  <c r="C923" i="7" s="1"/>
  <c r="A924" i="7"/>
  <c r="C924" i="7" s="1"/>
  <c r="A925" i="7"/>
  <c r="C925" i="7" s="1"/>
  <c r="A926" i="7"/>
  <c r="C926" i="7" s="1"/>
  <c r="A927" i="7"/>
  <c r="C927" i="7" s="1"/>
  <c r="A928" i="7"/>
  <c r="C928" i="7" s="1"/>
  <c r="A929" i="7"/>
  <c r="C929" i="7" s="1"/>
  <c r="A930" i="7"/>
  <c r="C930" i="7" s="1"/>
  <c r="A931" i="7"/>
  <c r="C931" i="7" s="1"/>
  <c r="A932" i="7"/>
  <c r="C932" i="7" s="1"/>
  <c r="A933" i="7"/>
  <c r="C933" i="7" s="1"/>
  <c r="A934" i="7"/>
  <c r="C934" i="7" s="1"/>
  <c r="A935" i="7"/>
  <c r="C935" i="7" s="1"/>
  <c r="A936" i="7"/>
  <c r="C936" i="7" s="1"/>
  <c r="A937" i="7"/>
  <c r="C937" i="7" s="1"/>
  <c r="A938" i="7"/>
  <c r="C938" i="7" s="1"/>
  <c r="A939" i="7"/>
  <c r="C939" i="7" s="1"/>
  <c r="A940" i="7"/>
  <c r="C940" i="7" s="1"/>
  <c r="A941" i="7"/>
  <c r="C941" i="7" s="1"/>
  <c r="A942" i="7"/>
  <c r="C942" i="7" s="1"/>
  <c r="A943" i="7"/>
  <c r="C943" i="7" s="1"/>
  <c r="A944" i="7"/>
  <c r="C944" i="7" s="1"/>
  <c r="A945" i="7"/>
  <c r="C945" i="7" s="1"/>
  <c r="A946" i="7"/>
  <c r="C946" i="7" s="1"/>
  <c r="A947" i="7"/>
  <c r="C947" i="7" s="1"/>
  <c r="A948" i="7"/>
  <c r="C948" i="7" s="1"/>
  <c r="A949" i="7"/>
  <c r="C949" i="7" s="1"/>
  <c r="A950" i="7"/>
  <c r="C950" i="7" s="1"/>
  <c r="A951" i="7"/>
  <c r="C951" i="7" s="1"/>
  <c r="A952" i="7"/>
  <c r="C952" i="7" s="1"/>
  <c r="A953" i="7"/>
  <c r="C953" i="7" s="1"/>
  <c r="A954" i="7"/>
  <c r="C954" i="7" s="1"/>
  <c r="A955" i="7"/>
  <c r="C955" i="7" s="1"/>
  <c r="A956" i="7"/>
  <c r="C956" i="7" s="1"/>
  <c r="A957" i="7"/>
  <c r="C957" i="7" s="1"/>
  <c r="A958" i="7"/>
  <c r="C958" i="7" s="1"/>
  <c r="A959" i="7"/>
  <c r="C959" i="7" s="1"/>
  <c r="A960" i="7"/>
  <c r="C960" i="7" s="1"/>
  <c r="A961" i="7"/>
  <c r="C961" i="7" s="1"/>
  <c r="A962" i="7"/>
  <c r="C962" i="7" s="1"/>
  <c r="A963" i="7"/>
  <c r="C963" i="7" s="1"/>
  <c r="A964" i="7"/>
  <c r="C964" i="7" s="1"/>
  <c r="A965" i="7"/>
  <c r="C965" i="7" s="1"/>
  <c r="A966" i="7"/>
  <c r="C966" i="7" s="1"/>
  <c r="A967" i="7"/>
  <c r="C967" i="7" s="1"/>
  <c r="A968" i="7"/>
  <c r="C968" i="7" s="1"/>
  <c r="A969" i="7"/>
  <c r="C969" i="7" s="1"/>
  <c r="A970" i="7"/>
  <c r="C970" i="7" s="1"/>
  <c r="A971" i="7"/>
  <c r="C971" i="7" s="1"/>
  <c r="A972" i="7"/>
  <c r="C972" i="7" s="1"/>
  <c r="A973" i="7"/>
  <c r="C973" i="7" s="1"/>
  <c r="A974" i="7"/>
  <c r="C974" i="7" s="1"/>
  <c r="A975" i="7"/>
  <c r="C975" i="7" s="1"/>
  <c r="A976" i="7"/>
  <c r="C976" i="7" s="1"/>
  <c r="A977" i="7"/>
  <c r="C977" i="7" s="1"/>
  <c r="A978" i="7"/>
  <c r="C978" i="7" s="1"/>
  <c r="A979" i="7"/>
  <c r="C979" i="7" s="1"/>
  <c r="A980" i="7"/>
  <c r="C980" i="7" s="1"/>
  <c r="A981" i="7"/>
  <c r="C981" i="7" s="1"/>
  <c r="A982" i="7"/>
  <c r="C982" i="7" s="1"/>
  <c r="A983" i="7"/>
  <c r="C983" i="7" s="1"/>
  <c r="A984" i="7"/>
  <c r="C984" i="7" s="1"/>
  <c r="A985" i="7"/>
  <c r="C985" i="7" s="1"/>
  <c r="A986" i="7"/>
  <c r="C986" i="7" s="1"/>
  <c r="A987" i="7"/>
  <c r="C987" i="7" s="1"/>
  <c r="A988" i="7"/>
  <c r="C988" i="7" s="1"/>
  <c r="A989" i="7"/>
  <c r="C989" i="7" s="1"/>
  <c r="A990" i="7"/>
  <c r="C990" i="7" s="1"/>
  <c r="A991" i="7"/>
  <c r="C991" i="7" s="1"/>
  <c r="A992" i="7"/>
  <c r="C992" i="7" s="1"/>
  <c r="A993" i="7"/>
  <c r="C993" i="7" s="1"/>
  <c r="A994" i="7"/>
  <c r="C994" i="7" s="1"/>
  <c r="A995" i="7"/>
  <c r="C995" i="7" s="1"/>
  <c r="A996" i="7"/>
  <c r="C996" i="7" s="1"/>
  <c r="A997" i="7"/>
  <c r="C997" i="7" s="1"/>
  <c r="A998" i="7"/>
  <c r="C998" i="7" s="1"/>
  <c r="A999" i="7"/>
  <c r="C999" i="7" s="1"/>
  <c r="A1000" i="7"/>
  <c r="C1000" i="7" s="1"/>
  <c r="A1001" i="7"/>
  <c r="C1001" i="7" s="1"/>
  <c r="A1002" i="7"/>
  <c r="C1002" i="7" s="1"/>
  <c r="A1003" i="7"/>
  <c r="C1003" i="7" s="1"/>
  <c r="A1004" i="7"/>
  <c r="C1004" i="7" s="1"/>
  <c r="A1005" i="7"/>
  <c r="C1005" i="7" s="1"/>
  <c r="A1006" i="7"/>
  <c r="C1006" i="7" s="1"/>
  <c r="A1007" i="7"/>
  <c r="C1007" i="7" s="1"/>
  <c r="A1008" i="7"/>
  <c r="C1008" i="7" s="1"/>
  <c r="A1009" i="7"/>
  <c r="C1009" i="7" s="1"/>
  <c r="A1010" i="7"/>
  <c r="C1010" i="7" s="1"/>
  <c r="A1011" i="7"/>
  <c r="C1011" i="7" s="1"/>
  <c r="A1012" i="7"/>
  <c r="C1012" i="7" s="1"/>
  <c r="A1013" i="7"/>
  <c r="C1013" i="7" s="1"/>
  <c r="A1014" i="7"/>
  <c r="C1014" i="7" s="1"/>
  <c r="A1015" i="7"/>
  <c r="C1015" i="7" s="1"/>
  <c r="A1016" i="7"/>
  <c r="C1016" i="7" s="1"/>
  <c r="A1017" i="7"/>
  <c r="C1017" i="7" s="1"/>
  <c r="A1018" i="7"/>
  <c r="C1018" i="7" s="1"/>
  <c r="A1019" i="7"/>
  <c r="C1019" i="7" s="1"/>
  <c r="A1020" i="7"/>
  <c r="C1020" i="7" s="1"/>
  <c r="A1021" i="7"/>
  <c r="C1021" i="7" s="1"/>
  <c r="A1022" i="7"/>
  <c r="C1022" i="7" s="1"/>
  <c r="A1023" i="7"/>
  <c r="C1023" i="7" s="1"/>
  <c r="A1024" i="7"/>
  <c r="C1024" i="7" s="1"/>
  <c r="A1025" i="7"/>
  <c r="C1025" i="7" s="1"/>
  <c r="A1026" i="7"/>
  <c r="C1026" i="7" s="1"/>
  <c r="A1027" i="7"/>
  <c r="C1027" i="7" s="1"/>
  <c r="A1028" i="7"/>
  <c r="C1028" i="7" s="1"/>
  <c r="A1029" i="7"/>
  <c r="C1029" i="7" s="1"/>
  <c r="A1030" i="7"/>
  <c r="C1030" i="7" s="1"/>
  <c r="A1031" i="7"/>
  <c r="C1031" i="7" s="1"/>
  <c r="A1032" i="7"/>
  <c r="C1032" i="7" s="1"/>
  <c r="A1033" i="7"/>
  <c r="C1033" i="7" s="1"/>
  <c r="A1034" i="7"/>
  <c r="C1034" i="7" s="1"/>
  <c r="A1035" i="7"/>
  <c r="C1035" i="7" s="1"/>
  <c r="A1036" i="7"/>
  <c r="C1036" i="7" s="1"/>
  <c r="A1037" i="7"/>
  <c r="C1037" i="7" s="1"/>
  <c r="A1038" i="7"/>
  <c r="C1038" i="7" s="1"/>
  <c r="A1039" i="7"/>
  <c r="C1039" i="7" s="1"/>
  <c r="A1040" i="7"/>
  <c r="C1040" i="7" s="1"/>
  <c r="A1041" i="7"/>
  <c r="C1041" i="7" s="1"/>
  <c r="A1042" i="7"/>
  <c r="C1042" i="7" s="1"/>
  <c r="A1043" i="7"/>
  <c r="C1043" i="7" s="1"/>
  <c r="A1044" i="7"/>
  <c r="C1044" i="7" s="1"/>
  <c r="A1045" i="7"/>
  <c r="C1045" i="7" s="1"/>
  <c r="A1046" i="7"/>
  <c r="C1046" i="7" s="1"/>
  <c r="A1047" i="7"/>
  <c r="C1047" i="7" s="1"/>
  <c r="A1048" i="7"/>
  <c r="C1048" i="7" s="1"/>
  <c r="A1049" i="7"/>
  <c r="C1049" i="7" s="1"/>
  <c r="A1050" i="7"/>
  <c r="C1050" i="7" s="1"/>
  <c r="A1051" i="7"/>
  <c r="C1051" i="7" s="1"/>
  <c r="A1052" i="7"/>
  <c r="C1052" i="7" s="1"/>
  <c r="A1053" i="7"/>
  <c r="C1053" i="7" s="1"/>
  <c r="A1054" i="7"/>
  <c r="C1054" i="7" s="1"/>
  <c r="A1055" i="7"/>
  <c r="C1055" i="7" s="1"/>
  <c r="A1056" i="7"/>
  <c r="C1056" i="7" s="1"/>
  <c r="A1057" i="7"/>
  <c r="C1057" i="7" s="1"/>
  <c r="A1058" i="7"/>
  <c r="C1058" i="7" s="1"/>
  <c r="A1059" i="7"/>
  <c r="C1059" i="7" s="1"/>
  <c r="A1060" i="7"/>
  <c r="C1060" i="7" s="1"/>
  <c r="A1061" i="7"/>
  <c r="C1061" i="7" s="1"/>
  <c r="A1062" i="7"/>
  <c r="C1062" i="7" s="1"/>
  <c r="A1063" i="7"/>
  <c r="C1063" i="7" s="1"/>
  <c r="A1064" i="7"/>
  <c r="C1064" i="7" s="1"/>
  <c r="A1065" i="7"/>
  <c r="C1065" i="7" s="1"/>
  <c r="A1066" i="7"/>
  <c r="C1066" i="7" s="1"/>
  <c r="A1067" i="7"/>
  <c r="C1067" i="7" s="1"/>
  <c r="A1068" i="7"/>
  <c r="C1068" i="7" s="1"/>
  <c r="A1069" i="7"/>
  <c r="C1069" i="7" s="1"/>
  <c r="A1070" i="7"/>
  <c r="C1070" i="7" s="1"/>
  <c r="A1071" i="7"/>
  <c r="C1071" i="7" s="1"/>
  <c r="A1072" i="7"/>
  <c r="C1072" i="7" s="1"/>
  <c r="A1073" i="7"/>
  <c r="C1073" i="7" s="1"/>
  <c r="A1074" i="7"/>
  <c r="C1074" i="7" s="1"/>
  <c r="A1075" i="7"/>
  <c r="C1075" i="7" s="1"/>
  <c r="A1076" i="7"/>
  <c r="C1076" i="7" s="1"/>
  <c r="A1077" i="7"/>
  <c r="C1077" i="7" s="1"/>
  <c r="A1078" i="7"/>
  <c r="C1078" i="7" s="1"/>
  <c r="A1079" i="7"/>
  <c r="C1079" i="7" s="1"/>
  <c r="A1080" i="7"/>
  <c r="C1080" i="7" s="1"/>
  <c r="A1081" i="7"/>
  <c r="C1081" i="7" s="1"/>
  <c r="A1082" i="7"/>
  <c r="C1082" i="7" s="1"/>
  <c r="A1083" i="7"/>
  <c r="C1083" i="7" s="1"/>
  <c r="A1084" i="7"/>
  <c r="C1084" i="7" s="1"/>
  <c r="A1085" i="7"/>
  <c r="C1085" i="7" s="1"/>
  <c r="A1086" i="7"/>
  <c r="C1086" i="7" s="1"/>
  <c r="A1087" i="7"/>
  <c r="C1087" i="7" s="1"/>
  <c r="A1088" i="7"/>
  <c r="C1088" i="7" s="1"/>
  <c r="A1089" i="7"/>
  <c r="C1089" i="7" s="1"/>
  <c r="A1090" i="7"/>
  <c r="C1090" i="7" s="1"/>
  <c r="A1091" i="7"/>
  <c r="C1091" i="7" s="1"/>
  <c r="A1092" i="7"/>
  <c r="C1092" i="7" s="1"/>
  <c r="A1093" i="7"/>
  <c r="C1093" i="7" s="1"/>
  <c r="A1094" i="7"/>
  <c r="C1094" i="7" s="1"/>
  <c r="A1095" i="7"/>
  <c r="C1095" i="7" s="1"/>
  <c r="A1096" i="7"/>
  <c r="C1096" i="7" s="1"/>
  <c r="A1097" i="7"/>
  <c r="C1097" i="7" s="1"/>
  <c r="A1098" i="7"/>
  <c r="C1098" i="7" s="1"/>
  <c r="A1099" i="7"/>
  <c r="C1099" i="7" s="1"/>
  <c r="A1100" i="7"/>
  <c r="C1100" i="7" s="1"/>
  <c r="A1101" i="7"/>
  <c r="C1101" i="7" s="1"/>
  <c r="A1102" i="7"/>
  <c r="C1102" i="7" s="1"/>
  <c r="A1103" i="7"/>
  <c r="C1103" i="7" s="1"/>
  <c r="A1104" i="7"/>
  <c r="C1104" i="7" s="1"/>
  <c r="A1105" i="7"/>
  <c r="C1105" i="7" s="1"/>
  <c r="A1106" i="7"/>
  <c r="C1106" i="7" s="1"/>
  <c r="A1107" i="7"/>
  <c r="C1107" i="7" s="1"/>
  <c r="A1108" i="7"/>
  <c r="C1108" i="7" s="1"/>
  <c r="A1109" i="7"/>
  <c r="C1109" i="7" s="1"/>
  <c r="A1110" i="7"/>
  <c r="C1110" i="7" s="1"/>
  <c r="A1111" i="7"/>
  <c r="C1111" i="7" s="1"/>
  <c r="A1112" i="7"/>
  <c r="C1112" i="7" s="1"/>
  <c r="A1113" i="7"/>
  <c r="C1113" i="7" s="1"/>
  <c r="A1114" i="7"/>
  <c r="C1114" i="7" s="1"/>
  <c r="A1115" i="7"/>
  <c r="C1115" i="7" s="1"/>
  <c r="A1116" i="7"/>
  <c r="C1116" i="7" s="1"/>
  <c r="A1117" i="7"/>
  <c r="C1117" i="7" s="1"/>
  <c r="A1118" i="7"/>
  <c r="C1118" i="7" s="1"/>
  <c r="A1119" i="7"/>
  <c r="C1119" i="7" s="1"/>
  <c r="A1120" i="7"/>
  <c r="C1120" i="7" s="1"/>
  <c r="A1121" i="7"/>
  <c r="C1121" i="7" s="1"/>
  <c r="A1122" i="7"/>
  <c r="C1122" i="7" s="1"/>
  <c r="A1123" i="7"/>
  <c r="C1123" i="7" s="1"/>
  <c r="A1124" i="7"/>
  <c r="C1124" i="7" s="1"/>
  <c r="A1125" i="7"/>
  <c r="C1125" i="7" s="1"/>
  <c r="A1126" i="7"/>
  <c r="C1126" i="7" s="1"/>
  <c r="A1127" i="7"/>
  <c r="C1127" i="7" s="1"/>
  <c r="A1128" i="7"/>
  <c r="C1128" i="7" s="1"/>
  <c r="A1129" i="7"/>
  <c r="C1129" i="7" s="1"/>
  <c r="A1130" i="7"/>
  <c r="C1130" i="7" s="1"/>
  <c r="A1131" i="7"/>
  <c r="C1131" i="7" s="1"/>
  <c r="A1132" i="7"/>
  <c r="C1132" i="7" s="1"/>
  <c r="A1133" i="7"/>
  <c r="C1133" i="7" s="1"/>
  <c r="A1134" i="7"/>
  <c r="C1134" i="7" s="1"/>
  <c r="A1135" i="7"/>
  <c r="C1135" i="7" s="1"/>
  <c r="A1136" i="7"/>
  <c r="C1136" i="7" s="1"/>
  <c r="A1137" i="7"/>
  <c r="C1137" i="7" s="1"/>
  <c r="A1138" i="7"/>
  <c r="C1138" i="7" s="1"/>
  <c r="A1139" i="7"/>
  <c r="C1139" i="7" s="1"/>
  <c r="A1140" i="7"/>
  <c r="C1140" i="7" s="1"/>
  <c r="A1141" i="7"/>
  <c r="C1141" i="7" s="1"/>
  <c r="A1142" i="7"/>
  <c r="C1142" i="7" s="1"/>
  <c r="A1143" i="7"/>
  <c r="C1143" i="7" s="1"/>
  <c r="A1144" i="7"/>
  <c r="C1144" i="7" s="1"/>
  <c r="A1145" i="7"/>
  <c r="C1145" i="7" s="1"/>
  <c r="A1146" i="7"/>
  <c r="C1146" i="7" s="1"/>
  <c r="A1147" i="7"/>
  <c r="C1147" i="7" s="1"/>
  <c r="A1148" i="7"/>
  <c r="C1148" i="7" s="1"/>
  <c r="A1149" i="7"/>
  <c r="C1149" i="7" s="1"/>
  <c r="A1150" i="7"/>
  <c r="C1150" i="7" s="1"/>
  <c r="A1151" i="7"/>
  <c r="C1151" i="7" s="1"/>
  <c r="A1152" i="7"/>
  <c r="C1152" i="7" s="1"/>
  <c r="A1153" i="7"/>
  <c r="C1153" i="7" s="1"/>
  <c r="A1154" i="7"/>
  <c r="C1154" i="7" s="1"/>
  <c r="A1155" i="7"/>
  <c r="C1155" i="7" s="1"/>
  <c r="A1156" i="7"/>
  <c r="C1156" i="7" s="1"/>
  <c r="A1157" i="7"/>
  <c r="C1157" i="7" s="1"/>
  <c r="A1158" i="7"/>
  <c r="C1158" i="7" s="1"/>
  <c r="A1159" i="7"/>
  <c r="C1159" i="7" s="1"/>
  <c r="A1160" i="7"/>
  <c r="C1160" i="7" s="1"/>
  <c r="A1161" i="7"/>
  <c r="C1161" i="7" s="1"/>
  <c r="A1162" i="7"/>
  <c r="C1162" i="7" s="1"/>
  <c r="A1163" i="7"/>
  <c r="C1163" i="7" s="1"/>
  <c r="A1164" i="7"/>
  <c r="C1164" i="7" s="1"/>
  <c r="A1165" i="7"/>
  <c r="C1165" i="7" s="1"/>
  <c r="A1166" i="7"/>
  <c r="C1166" i="7" s="1"/>
  <c r="A1167" i="7"/>
  <c r="C1167" i="7" s="1"/>
  <c r="A1168" i="7"/>
  <c r="C1168" i="7" s="1"/>
  <c r="A1169" i="7"/>
  <c r="C1169" i="7" s="1"/>
  <c r="A1170" i="7"/>
  <c r="C1170" i="7" s="1"/>
  <c r="A1171" i="7"/>
  <c r="C1171" i="7" s="1"/>
  <c r="A1172" i="7"/>
  <c r="C1172" i="7" s="1"/>
  <c r="A1173" i="7"/>
  <c r="C1173" i="7" s="1"/>
  <c r="A1174" i="7"/>
  <c r="C1174" i="7" s="1"/>
  <c r="A1175" i="7"/>
  <c r="C1175" i="7" s="1"/>
  <c r="A1176" i="7"/>
  <c r="C1176" i="7" s="1"/>
  <c r="A1177" i="7"/>
  <c r="C1177" i="7" s="1"/>
  <c r="A1178" i="7"/>
  <c r="C1178" i="7" s="1"/>
  <c r="A1179" i="7"/>
  <c r="C1179" i="7" s="1"/>
  <c r="A1180" i="7"/>
  <c r="C1180" i="7" s="1"/>
  <c r="A1181" i="7"/>
  <c r="C1181" i="7" s="1"/>
  <c r="A1182" i="7"/>
  <c r="C1182" i="7" s="1"/>
  <c r="A1183" i="7"/>
  <c r="C1183" i="7" s="1"/>
  <c r="A1184" i="7"/>
  <c r="C1184" i="7" s="1"/>
  <c r="A1185" i="7"/>
  <c r="C1185" i="7" s="1"/>
  <c r="A1186" i="7"/>
  <c r="C1186" i="7" s="1"/>
  <c r="A1187" i="7"/>
  <c r="C1187" i="7" s="1"/>
  <c r="A1188" i="7"/>
  <c r="C1188" i="7" s="1"/>
  <c r="A1189" i="7"/>
  <c r="C1189" i="7" s="1"/>
  <c r="A1190" i="7"/>
  <c r="C1190" i="7" s="1"/>
  <c r="A1191" i="7"/>
  <c r="C1191" i="7" s="1"/>
  <c r="A1192" i="7"/>
  <c r="C1192" i="7" s="1"/>
  <c r="A1193" i="7"/>
  <c r="C1193" i="7" s="1"/>
  <c r="A1194" i="7"/>
  <c r="C1194" i="7" s="1"/>
  <c r="A1195" i="7"/>
  <c r="C1195" i="7" s="1"/>
  <c r="A1196" i="7"/>
  <c r="C1196" i="7" s="1"/>
  <c r="A1197" i="7"/>
  <c r="C1197" i="7" s="1"/>
  <c r="A1198" i="7"/>
  <c r="C1198" i="7" s="1"/>
  <c r="A1199" i="7"/>
  <c r="C1199" i="7" s="1"/>
  <c r="A1200" i="7"/>
  <c r="C1200" i="7" s="1"/>
  <c r="A1201" i="7"/>
  <c r="C1201" i="7" s="1"/>
  <c r="A1202" i="7"/>
  <c r="C1202" i="7" s="1"/>
  <c r="A1203" i="7"/>
  <c r="C1203" i="7" s="1"/>
  <c r="A1204" i="7"/>
  <c r="C1204" i="7" s="1"/>
  <c r="A1205" i="7"/>
  <c r="C1205" i="7" s="1"/>
  <c r="A1206" i="7"/>
  <c r="C1206" i="7" s="1"/>
  <c r="A1207" i="7"/>
  <c r="C1207" i="7" s="1"/>
  <c r="A1208" i="7"/>
  <c r="C1208" i="7" s="1"/>
  <c r="A1209" i="7"/>
  <c r="C1209" i="7" s="1"/>
  <c r="A1210" i="7"/>
  <c r="C1210" i="7" s="1"/>
  <c r="A1211" i="7"/>
  <c r="C1211" i="7" s="1"/>
  <c r="A1212" i="7"/>
  <c r="C1212" i="7" s="1"/>
  <c r="A1213" i="7"/>
  <c r="C1213" i="7" s="1"/>
  <c r="A1214" i="7"/>
  <c r="C1214" i="7" s="1"/>
  <c r="A1215" i="7"/>
  <c r="C1215" i="7" s="1"/>
  <c r="A1216" i="7"/>
  <c r="C1216" i="7" s="1"/>
  <c r="A1217" i="7"/>
  <c r="C1217" i="7" s="1"/>
  <c r="A1218" i="7"/>
  <c r="C1218" i="7" s="1"/>
  <c r="A1219" i="7"/>
  <c r="C1219" i="7" s="1"/>
  <c r="A1220" i="7"/>
  <c r="C1220" i="7" s="1"/>
  <c r="A1221" i="7"/>
  <c r="C1221" i="7" s="1"/>
  <c r="A1222" i="7"/>
  <c r="C1222" i="7" s="1"/>
  <c r="A1223" i="7"/>
  <c r="C1223" i="7" s="1"/>
  <c r="A1224" i="7"/>
  <c r="C1224" i="7" s="1"/>
  <c r="A1225" i="7"/>
  <c r="C1225" i="7" s="1"/>
  <c r="A1226" i="7"/>
  <c r="C1226" i="7" s="1"/>
  <c r="A1227" i="7"/>
  <c r="C1227" i="7" s="1"/>
  <c r="A1228" i="7"/>
  <c r="C1228" i="7" s="1"/>
  <c r="A1229" i="7"/>
  <c r="C1229" i="7" s="1"/>
  <c r="A1230" i="7"/>
  <c r="C1230" i="7" s="1"/>
  <c r="A1231" i="7"/>
  <c r="C1231" i="7" s="1"/>
  <c r="A1232" i="7"/>
  <c r="C1232" i="7" s="1"/>
  <c r="A1233" i="7"/>
  <c r="C1233" i="7" s="1"/>
  <c r="A1234" i="7"/>
  <c r="C1234" i="7" s="1"/>
  <c r="A1235" i="7"/>
  <c r="C1235" i="7" s="1"/>
  <c r="A1236" i="7"/>
  <c r="C1236" i="7" s="1"/>
  <c r="A1237" i="7"/>
  <c r="C1237" i="7" s="1"/>
  <c r="A1238" i="7"/>
  <c r="C1238" i="7" s="1"/>
  <c r="A1239" i="7"/>
  <c r="C1239" i="7" s="1"/>
  <c r="A1240" i="7"/>
  <c r="C1240" i="7" s="1"/>
  <c r="A1241" i="7"/>
  <c r="C1241" i="7" s="1"/>
  <c r="A1242" i="7"/>
  <c r="C1242" i="7" s="1"/>
  <c r="A1243" i="7"/>
  <c r="C1243" i="7" s="1"/>
  <c r="A1244" i="7"/>
  <c r="C1244" i="7" s="1"/>
  <c r="A1245" i="7"/>
  <c r="C1245" i="7" s="1"/>
  <c r="A1246" i="7"/>
  <c r="C1246" i="7" s="1"/>
  <c r="A1247" i="7"/>
  <c r="C1247" i="7" s="1"/>
  <c r="A1248" i="7"/>
  <c r="C1248" i="7" s="1"/>
  <c r="A1249" i="7"/>
  <c r="C1249" i="7" s="1"/>
  <c r="A1250" i="7"/>
  <c r="C1250" i="7" s="1"/>
  <c r="A1251" i="7"/>
  <c r="C1251" i="7" s="1"/>
  <c r="A1252" i="7"/>
  <c r="C1252" i="7" s="1"/>
  <c r="A1253" i="7"/>
  <c r="C1253" i="7" s="1"/>
  <c r="A1254" i="7"/>
  <c r="C1254" i="7" s="1"/>
  <c r="A1255" i="7"/>
  <c r="C1255" i="7" s="1"/>
  <c r="A1256" i="7"/>
  <c r="C1256" i="7" s="1"/>
  <c r="A1257" i="7"/>
  <c r="C1257" i="7" s="1"/>
  <c r="A1258" i="7"/>
  <c r="C1258" i="7" s="1"/>
  <c r="A1259" i="7"/>
  <c r="C1259" i="7" s="1"/>
  <c r="A1260" i="7"/>
  <c r="C1260" i="7" s="1"/>
  <c r="A1261" i="7"/>
  <c r="C1261" i="7" s="1"/>
  <c r="A1262" i="7"/>
  <c r="C1262" i="7" s="1"/>
  <c r="A1263" i="7"/>
  <c r="C1263" i="7" s="1"/>
  <c r="A1264" i="7"/>
  <c r="C1264" i="7" s="1"/>
  <c r="A1265" i="7"/>
  <c r="C1265" i="7" s="1"/>
  <c r="A1266" i="7"/>
  <c r="C1266" i="7" s="1"/>
  <c r="A1267" i="7"/>
  <c r="C1267" i="7" s="1"/>
  <c r="A1268" i="7"/>
  <c r="C1268" i="7" s="1"/>
  <c r="A1269" i="7"/>
  <c r="C1269" i="7" s="1"/>
  <c r="A1270" i="7"/>
  <c r="C1270" i="7" s="1"/>
  <c r="A1271" i="7"/>
  <c r="C1271" i="7" s="1"/>
  <c r="A1272" i="7"/>
  <c r="C1272" i="7" s="1"/>
  <c r="A1273" i="7"/>
  <c r="C1273" i="7" s="1"/>
  <c r="A1274" i="7"/>
  <c r="C1274" i="7" s="1"/>
  <c r="A1275" i="7"/>
  <c r="C1275" i="7" s="1"/>
  <c r="A1276" i="7"/>
  <c r="C1276" i="7" s="1"/>
  <c r="A1277" i="7"/>
  <c r="C1277" i="7" s="1"/>
  <c r="A1278" i="7"/>
  <c r="C1278" i="7" s="1"/>
  <c r="A1279" i="7"/>
  <c r="C1279" i="7" s="1"/>
  <c r="A1280" i="7"/>
  <c r="C1280" i="7" s="1"/>
  <c r="A1281" i="7"/>
  <c r="C1281" i="7" s="1"/>
  <c r="A1282" i="7"/>
  <c r="C1282" i="7" s="1"/>
  <c r="A1283" i="7"/>
  <c r="C1283" i="7" s="1"/>
  <c r="A1284" i="7"/>
  <c r="C1284" i="7" s="1"/>
  <c r="A1285" i="7"/>
  <c r="C1285" i="7" s="1"/>
  <c r="A1286" i="7"/>
  <c r="C1286" i="7" s="1"/>
  <c r="A1287" i="7"/>
  <c r="C1287" i="7" s="1"/>
  <c r="A1288" i="7"/>
  <c r="C1288" i="7" s="1"/>
  <c r="A1289" i="7"/>
  <c r="C1289" i="7" s="1"/>
  <c r="A1290" i="7"/>
  <c r="C1290" i="7" s="1"/>
  <c r="A1291" i="7"/>
  <c r="C1291" i="7" s="1"/>
  <c r="A1292" i="7"/>
  <c r="C1292" i="7" s="1"/>
  <c r="A1293" i="7"/>
  <c r="C1293" i="7" s="1"/>
  <c r="A1294" i="7"/>
  <c r="C1294" i="7" s="1"/>
  <c r="A1295" i="7"/>
  <c r="C1295" i="7" s="1"/>
  <c r="A1296" i="7"/>
  <c r="C1296" i="7" s="1"/>
  <c r="A1297" i="7"/>
  <c r="C1297" i="7" s="1"/>
  <c r="A1298" i="7"/>
  <c r="C1298" i="7" s="1"/>
  <c r="A1299" i="7"/>
  <c r="C1299" i="7" s="1"/>
  <c r="A1300" i="7"/>
  <c r="C1300" i="7" s="1"/>
  <c r="A1301" i="7"/>
  <c r="C1301" i="7" s="1"/>
  <c r="A1302" i="7"/>
  <c r="C1302" i="7" s="1"/>
  <c r="A1303" i="7"/>
  <c r="C1303" i="7" s="1"/>
  <c r="A1304" i="7"/>
  <c r="C1304" i="7" s="1"/>
  <c r="A1305" i="7"/>
  <c r="C1305" i="7" s="1"/>
  <c r="A1306" i="7"/>
  <c r="C1306" i="7" s="1"/>
  <c r="A1307" i="7"/>
  <c r="C1307" i="7" s="1"/>
  <c r="A1308" i="7"/>
  <c r="C1308" i="7" s="1"/>
  <c r="A1309" i="7"/>
  <c r="C1309" i="7" s="1"/>
  <c r="A1310" i="7"/>
  <c r="C1310" i="7" s="1"/>
  <c r="A1311" i="7"/>
  <c r="C1311" i="7" s="1"/>
  <c r="A1312" i="7"/>
  <c r="C1312" i="7" s="1"/>
  <c r="A1313" i="7"/>
  <c r="C1313" i="7" s="1"/>
  <c r="A1314" i="7"/>
  <c r="C1314" i="7" s="1"/>
  <c r="A1315" i="7"/>
  <c r="C1315" i="7" s="1"/>
  <c r="A1316" i="7"/>
  <c r="C1316" i="7" s="1"/>
  <c r="A1317" i="7"/>
  <c r="C1317" i="7" s="1"/>
  <c r="A1318" i="7"/>
  <c r="C1318" i="7" s="1"/>
  <c r="A1319" i="7"/>
  <c r="C1319" i="7" s="1"/>
  <c r="A1320" i="7"/>
  <c r="C1320" i="7" s="1"/>
  <c r="A1321" i="7"/>
  <c r="C1321" i="7" s="1"/>
  <c r="A1322" i="7"/>
  <c r="C1322" i="7" s="1"/>
  <c r="A1323" i="7"/>
  <c r="C1323" i="7" s="1"/>
  <c r="A1324" i="7"/>
  <c r="C1324" i="7" s="1"/>
  <c r="A1325" i="7"/>
  <c r="C1325" i="7" s="1"/>
  <c r="A1326" i="7"/>
  <c r="C1326" i="7" s="1"/>
  <c r="A1327" i="7"/>
  <c r="C1327" i="7" s="1"/>
  <c r="A1328" i="7"/>
  <c r="C1328" i="7" s="1"/>
  <c r="A1329" i="7"/>
  <c r="C1329" i="7" s="1"/>
  <c r="A1330" i="7"/>
  <c r="C1330" i="7" s="1"/>
  <c r="A1331" i="7"/>
  <c r="C1331" i="7" s="1"/>
  <c r="A1332" i="7"/>
  <c r="C1332" i="7" s="1"/>
  <c r="A1333" i="7"/>
  <c r="C1333" i="7" s="1"/>
  <c r="A1334" i="7"/>
  <c r="C1334" i="7" s="1"/>
  <c r="A1335" i="7"/>
  <c r="C1335" i="7" s="1"/>
  <c r="A1336" i="7"/>
  <c r="C1336" i="7" s="1"/>
  <c r="A1337" i="7"/>
  <c r="C1337" i="7" s="1"/>
  <c r="A1338" i="7"/>
  <c r="C1338" i="7" s="1"/>
  <c r="A1339" i="7"/>
  <c r="C1339" i="7" s="1"/>
  <c r="A1340" i="7"/>
  <c r="C1340" i="7" s="1"/>
  <c r="A1341" i="7"/>
  <c r="C1341" i="7" s="1"/>
  <c r="A1342" i="7"/>
  <c r="C1342" i="7" s="1"/>
  <c r="A1343" i="7"/>
  <c r="C1343" i="7" s="1"/>
  <c r="A1344" i="7"/>
  <c r="C1344" i="7" s="1"/>
  <c r="A1345" i="7"/>
  <c r="C1345" i="7" s="1"/>
  <c r="A1346" i="7"/>
  <c r="C1346" i="7" s="1"/>
  <c r="A1347" i="7"/>
  <c r="C1347" i="7" s="1"/>
  <c r="A1348" i="7"/>
  <c r="C1348" i="7" s="1"/>
  <c r="A1349" i="7"/>
  <c r="C1349" i="7" s="1"/>
  <c r="A1350" i="7"/>
  <c r="C1350" i="7" s="1"/>
  <c r="A1351" i="7"/>
  <c r="C1351" i="7" s="1"/>
  <c r="A1352" i="7"/>
  <c r="C1352" i="7" s="1"/>
  <c r="A1353" i="7"/>
  <c r="C1353" i="7" s="1"/>
  <c r="A1354" i="7"/>
  <c r="C1354" i="7" s="1"/>
  <c r="A1355" i="7"/>
  <c r="C1355" i="7" s="1"/>
  <c r="A1356" i="7"/>
  <c r="C1356" i="7" s="1"/>
  <c r="A1357" i="7"/>
  <c r="C1357" i="7" s="1"/>
  <c r="A1358" i="7"/>
  <c r="C1358" i="7" s="1"/>
  <c r="A1359" i="7"/>
  <c r="C1359" i="7" s="1"/>
  <c r="A1360" i="7"/>
  <c r="C1360" i="7" s="1"/>
  <c r="A1361" i="7"/>
  <c r="C1361" i="7" s="1"/>
  <c r="A1362" i="7"/>
  <c r="C1362" i="7" s="1"/>
  <c r="A1363" i="7"/>
  <c r="C1363" i="7" s="1"/>
  <c r="A1364" i="7"/>
  <c r="C1364" i="7" s="1"/>
  <c r="A1365" i="7"/>
  <c r="C1365" i="7" s="1"/>
  <c r="A1366" i="7"/>
  <c r="C1366" i="7" s="1"/>
  <c r="A1367" i="7"/>
  <c r="C1367" i="7" s="1"/>
  <c r="A1368" i="7"/>
  <c r="C1368" i="7" s="1"/>
  <c r="A1369" i="7"/>
  <c r="C1369" i="7" s="1"/>
  <c r="A1370" i="7"/>
  <c r="C1370" i="7" s="1"/>
  <c r="A1371" i="7"/>
  <c r="C1371" i="7" s="1"/>
  <c r="A1372" i="7"/>
  <c r="C1372" i="7" s="1"/>
  <c r="A1373" i="7"/>
  <c r="C1373" i="7" s="1"/>
  <c r="A1374" i="7"/>
  <c r="C1374" i="7" s="1"/>
  <c r="A1375" i="7"/>
  <c r="C1375" i="7" s="1"/>
  <c r="A1376" i="7"/>
  <c r="C1376" i="7" s="1"/>
  <c r="A1377" i="7"/>
  <c r="C1377" i="7" s="1"/>
  <c r="A1378" i="7"/>
  <c r="C1378" i="7" s="1"/>
  <c r="A1379" i="7"/>
  <c r="C1379" i="7" s="1"/>
  <c r="A1380" i="7"/>
  <c r="C1380" i="7" s="1"/>
  <c r="A1381" i="7"/>
  <c r="C1381" i="7" s="1"/>
  <c r="A1382" i="7"/>
  <c r="C1382" i="7" s="1"/>
  <c r="A1383" i="7"/>
  <c r="C1383" i="7" s="1"/>
  <c r="A1384" i="7"/>
  <c r="C1384" i="7" s="1"/>
  <c r="A1385" i="7"/>
  <c r="C1385" i="7" s="1"/>
  <c r="A1386" i="7"/>
  <c r="C1386" i="7" s="1"/>
  <c r="A1387" i="7"/>
  <c r="C1387" i="7" s="1"/>
  <c r="A1388" i="7"/>
  <c r="C1388" i="7" s="1"/>
  <c r="A1389" i="7"/>
  <c r="C1389" i="7" s="1"/>
  <c r="A1390" i="7"/>
  <c r="C1390" i="7" s="1"/>
  <c r="A1391" i="7"/>
  <c r="C1391" i="7" s="1"/>
  <c r="A1392" i="7"/>
  <c r="C1392" i="7" s="1"/>
  <c r="A1393" i="7"/>
  <c r="C1393" i="7" s="1"/>
  <c r="A1394" i="7"/>
  <c r="C1394" i="7" s="1"/>
  <c r="A1395" i="7"/>
  <c r="C1395" i="7" s="1"/>
  <c r="A1396" i="7"/>
  <c r="C1396" i="7" s="1"/>
  <c r="A1397" i="7"/>
  <c r="C1397" i="7" s="1"/>
  <c r="A1398" i="7"/>
  <c r="C1398" i="7" s="1"/>
  <c r="A1399" i="7"/>
  <c r="C1399" i="7" s="1"/>
  <c r="A1400" i="7"/>
  <c r="C1400" i="7" s="1"/>
  <c r="A1401" i="7"/>
  <c r="C1401" i="7" s="1"/>
  <c r="A1402" i="7"/>
  <c r="C1402" i="7" s="1"/>
  <c r="A1403" i="7"/>
  <c r="C1403" i="7" s="1"/>
  <c r="A1404" i="7"/>
  <c r="C1404" i="7" s="1"/>
  <c r="A1405" i="7"/>
  <c r="C1405" i="7" s="1"/>
  <c r="A1406" i="7"/>
  <c r="C1406" i="7" s="1"/>
  <c r="A1407" i="7"/>
  <c r="C1407" i="7" s="1"/>
  <c r="A1408" i="7"/>
  <c r="C1408" i="7" s="1"/>
  <c r="A1409" i="7"/>
  <c r="C1409" i="7" s="1"/>
  <c r="A1410" i="7"/>
  <c r="C1410" i="7" s="1"/>
  <c r="A1411" i="7"/>
  <c r="C1411" i="7" s="1"/>
  <c r="A1412" i="7"/>
  <c r="C1412" i="7" s="1"/>
  <c r="A1413" i="7"/>
  <c r="C1413" i="7" s="1"/>
  <c r="A1414" i="7"/>
  <c r="C1414" i="7" s="1"/>
  <c r="A1415" i="7"/>
  <c r="C1415" i="7" s="1"/>
  <c r="A1416" i="7"/>
  <c r="C1416" i="7" s="1"/>
  <c r="A1417" i="7"/>
  <c r="C1417" i="7" s="1"/>
  <c r="A1418" i="7"/>
  <c r="C1418" i="7" s="1"/>
  <c r="A1419" i="7"/>
  <c r="C1419" i="7" s="1"/>
  <c r="A1420" i="7"/>
  <c r="C1420" i="7" s="1"/>
  <c r="A1421" i="7"/>
  <c r="C1421" i="7" s="1"/>
  <c r="A1422" i="7"/>
  <c r="C1422" i="7" s="1"/>
  <c r="A1423" i="7"/>
  <c r="C1423" i="7" s="1"/>
  <c r="A1424" i="7"/>
  <c r="C1424" i="7" s="1"/>
  <c r="A1425" i="7"/>
  <c r="C1425" i="7" s="1"/>
  <c r="A1426" i="7"/>
  <c r="C1426" i="7" s="1"/>
  <c r="A1427" i="7"/>
  <c r="C1427" i="7" s="1"/>
  <c r="A1428" i="7"/>
  <c r="C1428" i="7" s="1"/>
  <c r="A1429" i="7"/>
  <c r="C1429" i="7" s="1"/>
  <c r="A1430" i="7"/>
  <c r="C1430" i="7" s="1"/>
  <c r="A1431" i="7"/>
  <c r="C1431" i="7" s="1"/>
  <c r="A1432" i="7"/>
  <c r="C1432" i="7" s="1"/>
  <c r="A1433" i="7"/>
  <c r="C1433" i="7" s="1"/>
  <c r="A1434" i="7"/>
  <c r="C1434" i="7" s="1"/>
  <c r="A1435" i="7"/>
  <c r="C1435" i="7" s="1"/>
  <c r="A1436" i="7"/>
  <c r="C1436" i="7" s="1"/>
  <c r="A1437" i="7"/>
  <c r="C1437" i="7" s="1"/>
  <c r="A1438" i="7"/>
  <c r="C1438" i="7" s="1"/>
  <c r="A1439" i="7"/>
  <c r="C1439" i="7" s="1"/>
  <c r="A1440" i="7"/>
  <c r="C1440" i="7" s="1"/>
  <c r="A1441" i="7"/>
  <c r="C1441" i="7" s="1"/>
  <c r="A1442" i="7"/>
  <c r="C1442" i="7" s="1"/>
  <c r="A1443" i="7"/>
  <c r="C1443" i="7" s="1"/>
  <c r="A1444" i="7"/>
  <c r="C1444" i="7" s="1"/>
  <c r="A1445" i="7"/>
  <c r="C1445" i="7" s="1"/>
  <c r="A1446" i="7"/>
  <c r="C1446" i="7" s="1"/>
  <c r="A1447" i="7"/>
  <c r="C1447" i="7" s="1"/>
  <c r="A1448" i="7"/>
  <c r="C1448" i="7" s="1"/>
  <c r="A1449" i="7"/>
  <c r="C1449" i="7" s="1"/>
  <c r="A1450" i="7"/>
  <c r="C1450" i="7" s="1"/>
  <c r="A1451" i="7"/>
  <c r="C1451" i="7" s="1"/>
  <c r="A1452" i="7"/>
  <c r="C1452" i="7" s="1"/>
  <c r="A1453" i="7"/>
  <c r="C1453" i="7" s="1"/>
  <c r="A1454" i="7"/>
  <c r="C1454" i="7" s="1"/>
  <c r="A1455" i="7"/>
  <c r="C1455" i="7" s="1"/>
  <c r="A1456" i="7"/>
  <c r="C1456" i="7" s="1"/>
  <c r="A1457" i="7"/>
  <c r="C1457" i="7" s="1"/>
  <c r="A1458" i="7"/>
  <c r="C1458" i="7" s="1"/>
  <c r="A1459" i="7"/>
  <c r="C1459" i="7" s="1"/>
  <c r="A1460" i="7"/>
  <c r="C1460" i="7" s="1"/>
  <c r="A1461" i="7"/>
  <c r="C1461" i="7" s="1"/>
  <c r="A1462" i="7"/>
  <c r="C1462" i="7" s="1"/>
  <c r="A1463" i="7"/>
  <c r="C1463" i="7" s="1"/>
  <c r="A1464" i="7"/>
  <c r="C1464" i="7" s="1"/>
  <c r="A1465" i="7"/>
  <c r="C1465" i="7" s="1"/>
  <c r="A1466" i="7"/>
  <c r="C1466" i="7" s="1"/>
  <c r="A1467" i="7"/>
  <c r="C1467" i="7" s="1"/>
  <c r="A1468" i="7"/>
  <c r="C1468" i="7" s="1"/>
  <c r="A1469" i="7"/>
  <c r="C1469" i="7" s="1"/>
  <c r="A1470" i="7"/>
  <c r="C1470" i="7" s="1"/>
  <c r="A1471" i="7"/>
  <c r="C1471" i="7" s="1"/>
  <c r="A1472" i="7"/>
  <c r="C1472" i="7" s="1"/>
  <c r="A1473" i="7"/>
  <c r="C1473" i="7" s="1"/>
  <c r="A1474" i="7"/>
  <c r="C1474" i="7" s="1"/>
  <c r="A1475" i="7"/>
  <c r="C1475" i="7" s="1"/>
  <c r="A1476" i="7"/>
  <c r="C1476" i="7" s="1"/>
  <c r="A1477" i="7"/>
  <c r="C1477" i="7" s="1"/>
  <c r="A1478" i="7"/>
  <c r="C1478" i="7" s="1"/>
  <c r="A1479" i="7"/>
  <c r="C1479" i="7" s="1"/>
  <c r="A1480" i="7"/>
  <c r="C1480" i="7" s="1"/>
  <c r="A1481" i="7"/>
  <c r="C1481" i="7" s="1"/>
  <c r="A1482" i="7"/>
  <c r="C1482" i="7" s="1"/>
  <c r="A1483" i="7"/>
  <c r="C1483" i="7" s="1"/>
  <c r="A1484" i="7"/>
  <c r="C1484" i="7" s="1"/>
  <c r="A1485" i="7"/>
  <c r="C1485" i="7" s="1"/>
  <c r="A1486" i="7"/>
  <c r="C1486" i="7" s="1"/>
  <c r="A1487" i="7"/>
  <c r="C1487" i="7" s="1"/>
  <c r="A1488" i="7"/>
  <c r="C1488" i="7" s="1"/>
  <c r="A1489" i="7"/>
  <c r="C1489" i="7" s="1"/>
  <c r="A1490" i="7"/>
  <c r="C1490" i="7" s="1"/>
  <c r="A1491" i="7"/>
  <c r="C1491" i="7" s="1"/>
  <c r="A1492" i="7"/>
  <c r="C1492" i="7" s="1"/>
  <c r="A1493" i="7"/>
  <c r="C1493" i="7" s="1"/>
  <c r="A1494" i="7"/>
  <c r="C1494" i="7" s="1"/>
  <c r="A1495" i="7"/>
  <c r="C1495" i="7" s="1"/>
  <c r="A1496" i="7"/>
  <c r="C1496" i="7" s="1"/>
  <c r="A1497" i="7"/>
  <c r="C1497" i="7" s="1"/>
  <c r="A1498" i="7"/>
  <c r="C1498" i="7" s="1"/>
  <c r="A1499" i="7"/>
  <c r="C1499" i="7" s="1"/>
  <c r="A1500" i="7"/>
  <c r="C1500" i="7" s="1"/>
  <c r="A1501" i="7"/>
  <c r="C1501" i="7" s="1"/>
  <c r="A1502" i="7"/>
  <c r="C1502" i="7" s="1"/>
  <c r="A1503" i="7"/>
  <c r="C1503" i="7" s="1"/>
  <c r="A1504" i="7"/>
  <c r="C1504" i="7" s="1"/>
  <c r="A1505" i="7"/>
  <c r="C1505" i="7" s="1"/>
  <c r="A1506" i="7"/>
  <c r="C1506" i="7" s="1"/>
  <c r="A1507" i="7"/>
  <c r="C1507" i="7" s="1"/>
  <c r="A1508" i="7"/>
  <c r="C1508" i="7" s="1"/>
  <c r="A1509" i="7"/>
  <c r="C1509" i="7" s="1"/>
  <c r="A1510" i="7"/>
  <c r="C1510" i="7" s="1"/>
  <c r="A1511" i="7"/>
  <c r="C1511" i="7" s="1"/>
  <c r="A1512" i="7"/>
  <c r="C1512" i="7" s="1"/>
  <c r="A1513" i="7"/>
  <c r="C1513" i="7" s="1"/>
  <c r="A1514" i="7"/>
  <c r="C1514" i="7" s="1"/>
  <c r="A1515" i="7"/>
  <c r="C1515" i="7" s="1"/>
  <c r="A1516" i="7"/>
  <c r="C1516" i="7" s="1"/>
  <c r="A1517" i="7"/>
  <c r="C1517" i="7" s="1"/>
  <c r="A1518" i="7"/>
  <c r="C1518" i="7" s="1"/>
  <c r="A1519" i="7"/>
  <c r="C1519" i="7" s="1"/>
  <c r="A1520" i="7"/>
  <c r="C1520" i="7" s="1"/>
  <c r="A1521" i="7"/>
  <c r="C1521" i="7" s="1"/>
  <c r="A1522" i="7"/>
  <c r="C1522" i="7" s="1"/>
  <c r="A1523" i="7"/>
  <c r="C1523" i="7" s="1"/>
  <c r="A1524" i="7"/>
  <c r="C1524" i="7" s="1"/>
  <c r="A1525" i="7"/>
  <c r="C1525" i="7" s="1"/>
  <c r="A1526" i="7"/>
  <c r="C1526" i="7" s="1"/>
  <c r="A1527" i="7"/>
  <c r="C1527" i="7" s="1"/>
  <c r="A1528" i="7"/>
  <c r="C1528" i="7" s="1"/>
  <c r="A1529" i="7"/>
  <c r="C1529" i="7" s="1"/>
  <c r="A1530" i="7"/>
  <c r="C1530" i="7" s="1"/>
  <c r="A1531" i="7"/>
  <c r="C1531" i="7" s="1"/>
  <c r="A1532" i="7"/>
  <c r="C1532" i="7" s="1"/>
  <c r="A1533" i="7"/>
  <c r="C1533" i="7" s="1"/>
  <c r="A1534" i="7"/>
  <c r="C1534" i="7" s="1"/>
  <c r="A1535" i="7"/>
  <c r="C1535" i="7" s="1"/>
  <c r="A1536" i="7"/>
  <c r="C1536" i="7" s="1"/>
  <c r="A1537" i="7"/>
  <c r="C1537" i="7" s="1"/>
  <c r="A1538" i="7"/>
  <c r="C1538" i="7" s="1"/>
  <c r="A1539" i="7"/>
  <c r="C1539" i="7" s="1"/>
  <c r="A1540" i="7"/>
  <c r="C1540" i="7" s="1"/>
  <c r="A1541" i="7"/>
  <c r="C1541" i="7" s="1"/>
  <c r="A1542" i="7"/>
  <c r="C1542" i="7" s="1"/>
  <c r="A1543" i="7"/>
  <c r="C1543" i="7" s="1"/>
  <c r="A1544" i="7"/>
  <c r="C1544" i="7" s="1"/>
  <c r="A1545" i="7"/>
  <c r="C1545" i="7" s="1"/>
  <c r="A1546" i="7"/>
  <c r="C1546" i="7" s="1"/>
  <c r="A1547" i="7"/>
  <c r="C1547" i="7" s="1"/>
  <c r="A1548" i="7"/>
  <c r="C1548" i="7" s="1"/>
  <c r="A1549" i="7"/>
  <c r="C1549" i="7" s="1"/>
  <c r="A1550" i="7"/>
  <c r="C1550" i="7" s="1"/>
  <c r="A1551" i="7"/>
  <c r="C1551" i="7" s="1"/>
  <c r="A1552" i="7"/>
  <c r="C1552" i="7" s="1"/>
  <c r="A1553" i="7"/>
  <c r="C1553" i="7" s="1"/>
  <c r="A1554" i="7"/>
  <c r="C1554" i="7" s="1"/>
  <c r="A1555" i="7"/>
  <c r="C1555" i="7" s="1"/>
  <c r="A1556" i="7"/>
  <c r="C1556" i="7" s="1"/>
  <c r="A1557" i="7"/>
  <c r="C1557" i="7" s="1"/>
  <c r="A1558" i="7"/>
  <c r="C1558" i="7" s="1"/>
  <c r="A1559" i="7"/>
  <c r="C1559" i="7" s="1"/>
  <c r="A1560" i="7"/>
  <c r="C1560" i="7" s="1"/>
  <c r="A1561" i="7"/>
  <c r="C1561" i="7" s="1"/>
  <c r="A1562" i="7"/>
  <c r="C1562" i="7" s="1"/>
  <c r="A1563" i="7"/>
  <c r="C1563" i="7" s="1"/>
  <c r="A1564" i="7"/>
  <c r="C1564" i="7" s="1"/>
  <c r="A1565" i="7"/>
  <c r="C1565" i="7" s="1"/>
  <c r="A1566" i="7"/>
  <c r="C1566" i="7" s="1"/>
  <c r="A1567" i="7"/>
  <c r="C1567" i="7" s="1"/>
  <c r="A1568" i="7"/>
  <c r="C1568" i="7" s="1"/>
  <c r="A1569" i="7"/>
  <c r="C1569" i="7" s="1"/>
  <c r="A1570" i="7"/>
  <c r="C1570" i="7" s="1"/>
  <c r="A1571" i="7"/>
  <c r="C1571" i="7" s="1"/>
  <c r="A1572" i="7"/>
  <c r="C1572" i="7" s="1"/>
  <c r="A1573" i="7"/>
  <c r="C1573" i="7" s="1"/>
  <c r="A1574" i="7"/>
  <c r="C1574" i="7" s="1"/>
  <c r="A1575" i="7"/>
  <c r="C1575" i="7" s="1"/>
  <c r="A1576" i="7"/>
  <c r="C1576" i="7" s="1"/>
  <c r="A1577" i="7"/>
  <c r="C1577" i="7" s="1"/>
  <c r="A1578" i="7"/>
  <c r="C1578" i="7" s="1"/>
  <c r="A1579" i="7"/>
  <c r="C1579" i="7" s="1"/>
  <c r="A1580" i="7"/>
  <c r="C1580" i="7" s="1"/>
  <c r="A1581" i="7"/>
  <c r="C1581" i="7" s="1"/>
  <c r="A1582" i="7"/>
  <c r="C1582" i="7" s="1"/>
  <c r="A1583" i="7"/>
  <c r="C1583" i="7" s="1"/>
  <c r="A1584" i="7"/>
  <c r="C1584" i="7" s="1"/>
  <c r="A1585" i="7"/>
  <c r="C1585" i="7" s="1"/>
  <c r="A1586" i="7"/>
  <c r="C1586" i="7" s="1"/>
  <c r="A1587" i="7"/>
  <c r="C1587" i="7" s="1"/>
  <c r="A1588" i="7"/>
  <c r="C1588" i="7" s="1"/>
  <c r="A1589" i="7"/>
  <c r="C1589" i="7" s="1"/>
  <c r="A1590" i="7"/>
  <c r="C1590" i="7" s="1"/>
  <c r="A1591" i="7"/>
  <c r="C1591" i="7" s="1"/>
  <c r="A1592" i="7"/>
  <c r="C1592" i="7" s="1"/>
  <c r="A1593" i="7"/>
  <c r="C1593" i="7" s="1"/>
  <c r="A1594" i="7"/>
  <c r="C1594" i="7" s="1"/>
  <c r="A1595" i="7"/>
  <c r="C1595" i="7" s="1"/>
  <c r="A1596" i="7"/>
  <c r="C1596" i="7" s="1"/>
  <c r="A1597" i="7"/>
  <c r="C1597" i="7" s="1"/>
  <c r="A1598" i="7"/>
  <c r="C1598" i="7" s="1"/>
  <c r="A1599" i="7"/>
  <c r="C1599" i="7" s="1"/>
  <c r="A1600" i="7"/>
  <c r="C1600" i="7" s="1"/>
  <c r="A1601" i="7"/>
  <c r="C1601" i="7" s="1"/>
  <c r="A1602" i="7"/>
  <c r="C1602" i="7" s="1"/>
  <c r="A1603" i="7"/>
  <c r="C1603" i="7" s="1"/>
  <c r="A1604" i="7"/>
  <c r="C1604" i="7" s="1"/>
  <c r="A1605" i="7"/>
  <c r="C1605" i="7" s="1"/>
  <c r="A1606" i="7"/>
  <c r="C1606" i="7" s="1"/>
  <c r="A1607" i="7"/>
  <c r="C1607" i="7" s="1"/>
  <c r="A1608" i="7"/>
  <c r="C1608" i="7" s="1"/>
  <c r="A1609" i="7"/>
  <c r="C1609" i="7" s="1"/>
  <c r="A1610" i="7"/>
  <c r="C1610" i="7" s="1"/>
  <c r="A1611" i="7"/>
  <c r="C1611" i="7" s="1"/>
  <c r="A1612" i="7"/>
  <c r="C1612" i="7" s="1"/>
  <c r="A1613" i="7"/>
  <c r="C1613" i="7" s="1"/>
  <c r="A1614" i="7"/>
  <c r="C1614" i="7" s="1"/>
  <c r="A1615" i="7"/>
  <c r="C1615" i="7" s="1"/>
  <c r="A1616" i="7"/>
  <c r="C1616" i="7" s="1"/>
  <c r="A1617" i="7"/>
  <c r="C1617" i="7" s="1"/>
  <c r="A1618" i="7"/>
  <c r="C1618" i="7" s="1"/>
  <c r="A1619" i="7"/>
  <c r="C1619" i="7" s="1"/>
  <c r="A1620" i="7"/>
  <c r="C1620" i="7" s="1"/>
  <c r="A1621" i="7"/>
  <c r="C1621" i="7" s="1"/>
  <c r="A1622" i="7"/>
  <c r="C1622" i="7" s="1"/>
  <c r="A1623" i="7"/>
  <c r="C1623" i="7" s="1"/>
  <c r="A1624" i="7"/>
  <c r="C1624" i="7" s="1"/>
  <c r="A1625" i="7"/>
  <c r="C1625" i="7" s="1"/>
  <c r="A1626" i="7"/>
  <c r="C1626" i="7" s="1"/>
  <c r="A1627" i="7"/>
  <c r="C1627" i="7" s="1"/>
  <c r="A1628" i="7"/>
  <c r="C1628" i="7" s="1"/>
  <c r="A1629" i="7"/>
  <c r="C1629" i="7" s="1"/>
  <c r="A1630" i="7"/>
  <c r="C1630" i="7" s="1"/>
  <c r="A1631" i="7"/>
  <c r="C1631" i="7" s="1"/>
  <c r="A1632" i="7"/>
  <c r="C1632" i="7" s="1"/>
  <c r="A1633" i="7"/>
  <c r="C1633" i="7" s="1"/>
  <c r="A1634" i="7"/>
  <c r="C1634" i="7" s="1"/>
  <c r="A1635" i="7"/>
  <c r="C1635" i="7" s="1"/>
  <c r="A1636" i="7"/>
  <c r="C1636" i="7" s="1"/>
  <c r="A1637" i="7"/>
  <c r="C1637" i="7" s="1"/>
  <c r="A1638" i="7"/>
  <c r="C1638" i="7" s="1"/>
  <c r="A1639" i="7"/>
  <c r="C1639" i="7" s="1"/>
  <c r="A1640" i="7"/>
  <c r="C1640" i="7" s="1"/>
  <c r="A1641" i="7"/>
  <c r="C1641" i="7" s="1"/>
  <c r="A1642" i="7"/>
  <c r="C1642" i="7" s="1"/>
  <c r="A1643" i="7"/>
  <c r="C1643" i="7" s="1"/>
  <c r="A1644" i="7"/>
  <c r="C1644" i="7" s="1"/>
  <c r="A1645" i="7"/>
  <c r="C1645" i="7" s="1"/>
  <c r="A1646" i="7"/>
  <c r="C1646" i="7" s="1"/>
  <c r="A1647" i="7"/>
  <c r="C1647" i="7" s="1"/>
  <c r="A1648" i="7"/>
  <c r="C1648" i="7" s="1"/>
  <c r="A1649" i="7"/>
  <c r="C1649" i="7" s="1"/>
  <c r="A1650" i="7"/>
  <c r="C1650" i="7" s="1"/>
  <c r="A1651" i="7"/>
  <c r="C1651" i="7" s="1"/>
  <c r="A1652" i="7"/>
  <c r="C1652" i="7" s="1"/>
  <c r="A1653" i="7"/>
  <c r="C1653" i="7" s="1"/>
  <c r="A1654" i="7"/>
  <c r="C1654" i="7" s="1"/>
  <c r="A1655" i="7"/>
  <c r="C1655" i="7" s="1"/>
  <c r="A1656" i="7"/>
  <c r="C1656" i="7" s="1"/>
  <c r="A1657" i="7"/>
  <c r="C1657" i="7" s="1"/>
  <c r="A1658" i="7"/>
  <c r="C1658" i="7" s="1"/>
  <c r="A1659" i="7"/>
  <c r="C1659" i="7" s="1"/>
  <c r="A1660" i="7"/>
  <c r="C1660" i="7" s="1"/>
  <c r="A1661" i="7"/>
  <c r="C1661" i="7" s="1"/>
  <c r="A1662" i="7"/>
  <c r="C1662" i="7" s="1"/>
  <c r="A1663" i="7"/>
  <c r="C1663" i="7" s="1"/>
  <c r="A1664" i="7"/>
  <c r="C1664" i="7" s="1"/>
  <c r="A1665" i="7"/>
  <c r="C1665" i="7" s="1"/>
  <c r="A1666" i="7"/>
  <c r="C1666" i="7" s="1"/>
  <c r="A1667" i="7"/>
  <c r="C1667" i="7" s="1"/>
  <c r="A1668" i="7"/>
  <c r="C1668" i="7" s="1"/>
  <c r="A1669" i="7"/>
  <c r="C1669" i="7" s="1"/>
  <c r="A1670" i="7"/>
  <c r="C1670" i="7" s="1"/>
  <c r="A1671" i="7"/>
  <c r="C1671" i="7" s="1"/>
  <c r="A1672" i="7"/>
  <c r="C1672" i="7" s="1"/>
  <c r="A1673" i="7"/>
  <c r="C1673" i="7" s="1"/>
  <c r="A1674" i="7"/>
  <c r="C1674" i="7" s="1"/>
  <c r="A1675" i="7"/>
  <c r="C1675" i="7" s="1"/>
  <c r="A1676" i="7"/>
  <c r="C1676" i="7" s="1"/>
  <c r="A1677" i="7"/>
  <c r="C1677" i="7" s="1"/>
  <c r="A1678" i="7"/>
  <c r="C1678" i="7" s="1"/>
  <c r="A1679" i="7"/>
  <c r="C1679" i="7" s="1"/>
  <c r="A1680" i="7"/>
  <c r="C1680" i="7" s="1"/>
  <c r="A1681" i="7"/>
  <c r="C1681" i="7" s="1"/>
  <c r="A1682" i="7"/>
  <c r="C1682" i="7" s="1"/>
  <c r="A1683" i="7"/>
  <c r="C1683" i="7" s="1"/>
  <c r="A1684" i="7"/>
  <c r="C1684" i="7" s="1"/>
  <c r="A1685" i="7"/>
  <c r="C1685" i="7" s="1"/>
  <c r="A1686" i="7"/>
  <c r="C1686" i="7" s="1"/>
  <c r="A1687" i="7"/>
  <c r="C1687" i="7" s="1"/>
  <c r="A1688" i="7"/>
  <c r="C1688" i="7" s="1"/>
  <c r="A1689" i="7"/>
  <c r="C1689" i="7" s="1"/>
  <c r="A1690" i="7"/>
  <c r="C1690" i="7" s="1"/>
  <c r="A1691" i="7"/>
  <c r="C1691" i="7" s="1"/>
  <c r="A1692" i="7"/>
  <c r="C1692" i="7" s="1"/>
  <c r="A1693" i="7"/>
  <c r="C1693" i="7" s="1"/>
  <c r="A1694" i="7"/>
  <c r="C1694" i="7" s="1"/>
  <c r="A1695" i="7"/>
  <c r="C1695" i="7" s="1"/>
  <c r="A1696" i="7"/>
  <c r="C1696" i="7" s="1"/>
  <c r="A1697" i="7"/>
  <c r="C1697" i="7" s="1"/>
  <c r="A1698" i="7"/>
  <c r="C1698" i="7" s="1"/>
  <c r="A1699" i="7"/>
  <c r="C1699" i="7" s="1"/>
  <c r="A1700" i="7"/>
  <c r="C1700" i="7" s="1"/>
  <c r="A1701" i="7"/>
  <c r="C1701" i="7" s="1"/>
  <c r="A1702" i="7"/>
  <c r="C1702" i="7" s="1"/>
  <c r="A1703" i="7"/>
  <c r="C1703" i="7" s="1"/>
  <c r="A1704" i="7"/>
  <c r="C1704" i="7" s="1"/>
  <c r="A1705" i="7"/>
  <c r="C1705" i="7" s="1"/>
  <c r="A1706" i="7"/>
  <c r="C1706" i="7" s="1"/>
  <c r="A1707" i="7"/>
  <c r="C1707" i="7" s="1"/>
  <c r="A1708" i="7"/>
  <c r="C1708" i="7" s="1"/>
  <c r="A1709" i="7"/>
  <c r="C1709" i="7" s="1"/>
  <c r="A1710" i="7"/>
  <c r="C1710" i="7" s="1"/>
  <c r="A1711" i="7"/>
  <c r="C1711" i="7" s="1"/>
  <c r="A1712" i="7"/>
  <c r="C1712" i="7" s="1"/>
  <c r="A1713" i="7"/>
  <c r="C1713" i="7" s="1"/>
  <c r="A1714" i="7"/>
  <c r="C1714" i="7" s="1"/>
  <c r="A1715" i="7"/>
  <c r="C1715" i="7" s="1"/>
  <c r="A1716" i="7"/>
  <c r="C1716" i="7" s="1"/>
  <c r="A1717" i="7"/>
  <c r="C1717" i="7" s="1"/>
  <c r="A1718" i="7"/>
  <c r="C1718" i="7" s="1"/>
  <c r="A1719" i="7"/>
  <c r="C1719" i="7" s="1"/>
  <c r="A1720" i="7"/>
  <c r="C1720" i="7" s="1"/>
  <c r="A1721" i="7"/>
  <c r="C1721" i="7" s="1"/>
  <c r="A1722" i="7"/>
  <c r="C1722" i="7" s="1"/>
  <c r="A1723" i="7"/>
  <c r="C1723" i="7" s="1"/>
  <c r="A1724" i="7"/>
  <c r="C1724" i="7" s="1"/>
  <c r="A1725" i="7"/>
  <c r="C1725" i="7" s="1"/>
  <c r="A1726" i="7"/>
  <c r="C1726" i="7" s="1"/>
  <c r="A1727" i="7"/>
  <c r="C1727" i="7" s="1"/>
  <c r="A1728" i="7"/>
  <c r="C1728" i="7" s="1"/>
  <c r="A1729" i="7"/>
  <c r="C1729" i="7" s="1"/>
  <c r="A1730" i="7"/>
  <c r="C1730" i="7" s="1"/>
  <c r="A1731" i="7"/>
  <c r="C1731" i="7" s="1"/>
  <c r="A1732" i="7"/>
  <c r="C1732" i="7" s="1"/>
  <c r="A1733" i="7"/>
  <c r="C1733" i="7" s="1"/>
  <c r="A1734" i="7"/>
  <c r="C1734" i="7" s="1"/>
  <c r="A1735" i="7"/>
  <c r="C1735" i="7" s="1"/>
  <c r="A1736" i="7"/>
  <c r="C1736" i="7" s="1"/>
  <c r="A1737" i="7"/>
  <c r="C1737" i="7" s="1"/>
  <c r="A1738" i="7"/>
  <c r="C1738" i="7" s="1"/>
  <c r="A1739" i="7"/>
  <c r="C1739" i="7" s="1"/>
  <c r="A1740" i="7"/>
  <c r="C1740" i="7" s="1"/>
  <c r="A1741" i="7"/>
  <c r="C1741" i="7" s="1"/>
  <c r="A1742" i="7"/>
  <c r="C1742" i="7" s="1"/>
  <c r="A1743" i="7"/>
  <c r="C1743" i="7" s="1"/>
  <c r="A1744" i="7"/>
  <c r="C1744" i="7" s="1"/>
  <c r="A1745" i="7"/>
  <c r="C1745" i="7" s="1"/>
  <c r="A1746" i="7"/>
  <c r="C1746" i="7" s="1"/>
  <c r="A1747" i="7"/>
  <c r="C1747" i="7" s="1"/>
  <c r="A1748" i="7"/>
  <c r="C1748" i="7" s="1"/>
  <c r="A1749" i="7"/>
  <c r="C1749" i="7" s="1"/>
  <c r="A1750" i="7"/>
  <c r="C1750" i="7" s="1"/>
  <c r="A1751" i="7"/>
  <c r="C1751" i="7" s="1"/>
  <c r="A1752" i="7"/>
  <c r="C1752" i="7" s="1"/>
  <c r="A1753" i="7"/>
  <c r="C1753" i="7" s="1"/>
  <c r="A1754" i="7"/>
  <c r="C1754" i="7" s="1"/>
  <c r="A1755" i="7"/>
  <c r="C1755" i="7" s="1"/>
  <c r="A1756" i="7"/>
  <c r="C1756" i="7" s="1"/>
  <c r="A1757" i="7"/>
  <c r="C1757" i="7" s="1"/>
  <c r="A1758" i="7"/>
  <c r="C1758" i="7" s="1"/>
  <c r="A1759" i="7"/>
  <c r="C1759" i="7" s="1"/>
  <c r="A1760" i="7"/>
  <c r="C1760" i="7" s="1"/>
  <c r="A1761" i="7"/>
  <c r="C1761" i="7" s="1"/>
  <c r="A1762" i="7"/>
  <c r="C1762" i="7" s="1"/>
  <c r="A1763" i="7"/>
  <c r="C1763" i="7" s="1"/>
  <c r="A1764" i="7"/>
  <c r="C1764" i="7" s="1"/>
  <c r="A1765" i="7"/>
  <c r="C1765" i="7" s="1"/>
  <c r="A1766" i="7"/>
  <c r="C1766" i="7" s="1"/>
  <c r="A1767" i="7"/>
  <c r="C1767" i="7" s="1"/>
  <c r="A1768" i="7"/>
  <c r="C1768" i="7" s="1"/>
  <c r="A1769" i="7"/>
  <c r="C1769" i="7" s="1"/>
  <c r="A1770" i="7"/>
  <c r="C1770" i="7" s="1"/>
  <c r="A1771" i="7"/>
  <c r="C1771" i="7" s="1"/>
  <c r="A1772" i="7"/>
  <c r="C1772" i="7" s="1"/>
  <c r="A1773" i="7"/>
  <c r="C1773" i="7" s="1"/>
  <c r="A1774" i="7"/>
  <c r="C1774" i="7" s="1"/>
  <c r="A1775" i="7"/>
  <c r="C1775" i="7" s="1"/>
  <c r="A1776" i="7"/>
  <c r="C1776" i="7" s="1"/>
  <c r="A1777" i="7"/>
  <c r="C1777" i="7" s="1"/>
  <c r="A1778" i="7"/>
  <c r="C1778" i="7" s="1"/>
  <c r="A1779" i="7"/>
  <c r="C1779" i="7" s="1"/>
  <c r="A1780" i="7"/>
  <c r="C1780" i="7" s="1"/>
  <c r="A1781" i="7"/>
  <c r="C1781" i="7" s="1"/>
  <c r="A1782" i="7"/>
  <c r="C1782" i="7" s="1"/>
  <c r="A1783" i="7"/>
  <c r="C1783" i="7" s="1"/>
  <c r="A1784" i="7"/>
  <c r="C1784" i="7" s="1"/>
  <c r="A1785" i="7"/>
  <c r="C1785" i="7" s="1"/>
  <c r="A1786" i="7"/>
  <c r="C1786" i="7" s="1"/>
  <c r="A1787" i="7"/>
  <c r="C1787" i="7" s="1"/>
  <c r="A1788" i="7"/>
  <c r="C1788" i="7" s="1"/>
  <c r="A1789" i="7"/>
  <c r="C1789" i="7" s="1"/>
  <c r="A1790" i="7"/>
  <c r="C1790" i="7" s="1"/>
  <c r="A1791" i="7"/>
  <c r="C1791" i="7" s="1"/>
  <c r="A1792" i="7"/>
  <c r="C1792" i="7" s="1"/>
  <c r="A1793" i="7"/>
  <c r="C1793" i="7" s="1"/>
  <c r="A1794" i="7"/>
  <c r="C1794" i="7" s="1"/>
  <c r="A1795" i="7"/>
  <c r="C1795" i="7" s="1"/>
  <c r="A1796" i="7"/>
  <c r="C1796" i="7" s="1"/>
  <c r="A1797" i="7"/>
  <c r="C1797" i="7" s="1"/>
  <c r="A1798" i="7"/>
  <c r="C1798" i="7" s="1"/>
  <c r="A1799" i="7"/>
  <c r="C1799" i="7" s="1"/>
  <c r="A1800" i="7"/>
  <c r="C1800" i="7" s="1"/>
  <c r="A1801" i="7"/>
  <c r="C1801" i="7" s="1"/>
  <c r="A1802" i="7"/>
  <c r="C1802" i="7" s="1"/>
  <c r="A1803" i="7"/>
  <c r="C1803" i="7" s="1"/>
  <c r="A1804" i="7"/>
  <c r="C1804" i="7" s="1"/>
  <c r="A1805" i="7"/>
  <c r="C1805" i="7" s="1"/>
  <c r="A1806" i="7"/>
  <c r="C1806" i="7" s="1"/>
  <c r="A1807" i="7"/>
  <c r="C1807" i="7" s="1"/>
  <c r="A1808" i="7"/>
  <c r="C1808" i="7" s="1"/>
  <c r="A1809" i="7"/>
  <c r="C1809" i="7" s="1"/>
  <c r="A1810" i="7"/>
  <c r="C1810" i="7" s="1"/>
  <c r="A1811" i="7"/>
  <c r="C1811" i="7" s="1"/>
  <c r="A1812" i="7"/>
  <c r="C1812" i="7" s="1"/>
  <c r="A1813" i="7"/>
  <c r="C1813" i="7" s="1"/>
  <c r="A1814" i="7"/>
  <c r="C1814" i="7" s="1"/>
  <c r="A1815" i="7"/>
  <c r="C1815" i="7" s="1"/>
  <c r="A1816" i="7"/>
  <c r="C1816" i="7" s="1"/>
  <c r="A1817" i="7"/>
  <c r="C1817" i="7" s="1"/>
  <c r="A1818" i="7"/>
  <c r="C1818" i="7" s="1"/>
  <c r="A1819" i="7"/>
  <c r="C1819" i="7" s="1"/>
  <c r="A1820" i="7"/>
  <c r="C1820" i="7" s="1"/>
  <c r="A1821" i="7"/>
  <c r="C1821" i="7" s="1"/>
  <c r="A1822" i="7"/>
  <c r="C1822" i="7" s="1"/>
  <c r="A1823" i="7"/>
  <c r="C1823" i="7" s="1"/>
  <c r="A1824" i="7"/>
  <c r="C1824" i="7" s="1"/>
  <c r="A1825" i="7"/>
  <c r="C1825" i="7" s="1"/>
  <c r="A1826" i="7"/>
  <c r="C1826" i="7" s="1"/>
  <c r="A1827" i="7"/>
  <c r="C1827" i="7" s="1"/>
  <c r="A1828" i="7"/>
  <c r="C1828" i="7" s="1"/>
  <c r="A1829" i="7"/>
  <c r="C1829" i="7" s="1"/>
  <c r="A1830" i="7"/>
  <c r="C1830" i="7" s="1"/>
  <c r="A1831" i="7"/>
  <c r="C1831" i="7" s="1"/>
  <c r="A1832" i="7"/>
  <c r="C1832" i="7" s="1"/>
  <c r="A1833" i="7"/>
  <c r="C1833" i="7" s="1"/>
  <c r="A1834" i="7"/>
  <c r="C1834" i="7" s="1"/>
  <c r="A1835" i="7"/>
  <c r="C1835" i="7" s="1"/>
  <c r="A1836" i="7"/>
  <c r="C1836" i="7" s="1"/>
  <c r="A1837" i="7"/>
  <c r="C1837" i="7" s="1"/>
  <c r="A1838" i="7"/>
  <c r="C1838" i="7" s="1"/>
  <c r="A1839" i="7"/>
  <c r="C1839" i="7" s="1"/>
  <c r="A1840" i="7"/>
  <c r="C1840" i="7" s="1"/>
  <c r="A1841" i="7"/>
  <c r="C1841" i="7" s="1"/>
  <c r="A1842" i="7"/>
  <c r="C1842" i="7" s="1"/>
  <c r="A1843" i="7"/>
  <c r="C1843" i="7" s="1"/>
  <c r="A1844" i="7"/>
  <c r="C1844" i="7" s="1"/>
  <c r="A1845" i="7"/>
  <c r="C1845" i="7" s="1"/>
  <c r="A1846" i="7"/>
  <c r="C1846" i="7" s="1"/>
  <c r="A1847" i="7"/>
  <c r="C1847" i="7" s="1"/>
  <c r="A1848" i="7"/>
  <c r="C1848" i="7" s="1"/>
  <c r="A1849" i="7"/>
  <c r="C1849" i="7" s="1"/>
  <c r="A1850" i="7"/>
  <c r="C1850" i="7" s="1"/>
  <c r="A1851" i="7"/>
  <c r="C1851" i="7" s="1"/>
  <c r="A1852" i="7"/>
  <c r="C1852" i="7" s="1"/>
  <c r="A1853" i="7"/>
  <c r="C1853" i="7" s="1"/>
  <c r="A1854" i="7"/>
  <c r="C1854" i="7" s="1"/>
  <c r="A1855" i="7"/>
  <c r="C1855" i="7" s="1"/>
  <c r="A1856" i="7"/>
  <c r="C1856" i="7" s="1"/>
  <c r="A1857" i="7"/>
  <c r="C1857" i="7" s="1"/>
  <c r="A1858" i="7"/>
  <c r="C1858" i="7" s="1"/>
  <c r="A1859" i="7"/>
  <c r="C1859" i="7" s="1"/>
  <c r="A1860" i="7"/>
  <c r="C1860" i="7" s="1"/>
  <c r="A1861" i="7"/>
  <c r="C1861" i="7" s="1"/>
  <c r="A1862" i="7"/>
  <c r="C1862" i="7" s="1"/>
  <c r="A1863" i="7"/>
  <c r="C1863" i="7" s="1"/>
  <c r="A1864" i="7"/>
  <c r="C1864" i="7" s="1"/>
  <c r="A1865" i="7"/>
  <c r="C1865" i="7" s="1"/>
  <c r="A1866" i="7"/>
  <c r="C1866" i="7" s="1"/>
  <c r="A1867" i="7"/>
  <c r="C1867" i="7" s="1"/>
  <c r="A1868" i="7"/>
  <c r="C1868" i="7" s="1"/>
  <c r="A1869" i="7"/>
  <c r="C1869" i="7" s="1"/>
  <c r="A1870" i="7"/>
  <c r="C1870" i="7" s="1"/>
  <c r="A1871" i="7"/>
  <c r="C1871" i="7" s="1"/>
  <c r="A1872" i="7"/>
  <c r="C1872" i="7" s="1"/>
  <c r="A1873" i="7"/>
  <c r="C1873" i="7" s="1"/>
  <c r="A1874" i="7"/>
  <c r="C1874" i="7" s="1"/>
  <c r="A1875" i="7"/>
  <c r="C1875" i="7" s="1"/>
  <c r="A1876" i="7"/>
  <c r="C1876" i="7" s="1"/>
  <c r="A1877" i="7"/>
  <c r="C1877" i="7" s="1"/>
  <c r="A1878" i="7"/>
  <c r="C1878" i="7" s="1"/>
  <c r="A1879" i="7"/>
  <c r="C1879" i="7" s="1"/>
  <c r="A1880" i="7"/>
  <c r="C1880" i="7" s="1"/>
  <c r="A1881" i="7"/>
  <c r="C1881" i="7" s="1"/>
  <c r="A1882" i="7"/>
  <c r="C1882" i="7" s="1"/>
  <c r="A1883" i="7"/>
  <c r="C1883" i="7" s="1"/>
  <c r="A1884" i="7"/>
  <c r="C1884" i="7" s="1"/>
  <c r="A1885" i="7"/>
  <c r="C1885" i="7" s="1"/>
  <c r="A1886" i="7"/>
  <c r="C1886" i="7" s="1"/>
  <c r="A1887" i="7"/>
  <c r="C1887" i="7" s="1"/>
  <c r="A1888" i="7"/>
  <c r="C1888" i="7" s="1"/>
  <c r="A1889" i="7"/>
  <c r="C1889" i="7" s="1"/>
  <c r="A1890" i="7"/>
  <c r="C1890" i="7" s="1"/>
  <c r="A1891" i="7"/>
  <c r="C1891" i="7" s="1"/>
  <c r="A1892" i="7"/>
  <c r="C1892" i="7" s="1"/>
  <c r="A1893" i="7"/>
  <c r="C1893" i="7" s="1"/>
  <c r="A1894" i="7"/>
  <c r="C1894" i="7" s="1"/>
  <c r="A1895" i="7"/>
  <c r="C1895" i="7" s="1"/>
  <c r="A1896" i="7"/>
  <c r="C1896" i="7" s="1"/>
  <c r="A1897" i="7"/>
  <c r="C1897" i="7" s="1"/>
  <c r="A1898" i="7"/>
  <c r="C1898" i="7" s="1"/>
  <c r="A1899" i="7"/>
  <c r="C1899" i="7" s="1"/>
  <c r="A1900" i="7"/>
  <c r="C1900" i="7" s="1"/>
  <c r="A1901" i="7"/>
  <c r="C1901" i="7" s="1"/>
  <c r="A1902" i="7"/>
  <c r="C1902" i="7" s="1"/>
  <c r="A1903" i="7"/>
  <c r="C1903" i="7" s="1"/>
  <c r="A1904" i="7"/>
  <c r="C1904" i="7" s="1"/>
  <c r="A1905" i="7"/>
  <c r="C1905" i="7" s="1"/>
  <c r="A1906" i="7"/>
  <c r="C1906" i="7" s="1"/>
  <c r="A1907" i="7"/>
  <c r="C1907" i="7" s="1"/>
  <c r="A1908" i="7"/>
  <c r="C1908" i="7" s="1"/>
  <c r="A1909" i="7"/>
  <c r="C1909" i="7" s="1"/>
  <c r="A1910" i="7"/>
  <c r="C1910" i="7" s="1"/>
  <c r="A1911" i="7"/>
  <c r="C1911" i="7" s="1"/>
  <c r="A1912" i="7"/>
  <c r="C1912" i="7" s="1"/>
  <c r="A1913" i="7"/>
  <c r="C1913" i="7" s="1"/>
  <c r="A1914" i="7"/>
  <c r="C1914" i="7" s="1"/>
  <c r="A1915" i="7"/>
  <c r="C1915" i="7" s="1"/>
  <c r="A1916" i="7"/>
  <c r="C1916" i="7" s="1"/>
  <c r="A1917" i="7"/>
  <c r="C1917" i="7" s="1"/>
  <c r="A1918" i="7"/>
  <c r="C1918" i="7" s="1"/>
  <c r="A1919" i="7"/>
  <c r="C1919" i="7" s="1"/>
  <c r="A1920" i="7"/>
  <c r="C1920" i="7" s="1"/>
  <c r="A1921" i="7"/>
  <c r="C1921" i="7" s="1"/>
  <c r="A1922" i="7"/>
  <c r="C1922" i="7" s="1"/>
  <c r="A1923" i="7"/>
  <c r="C1923" i="7" s="1"/>
  <c r="A1924" i="7"/>
  <c r="C1924" i="7" s="1"/>
  <c r="A1925" i="7"/>
  <c r="C1925" i="7" s="1"/>
  <c r="A1926" i="7"/>
  <c r="C1926" i="7" s="1"/>
  <c r="A1927" i="7"/>
  <c r="C1927" i="7" s="1"/>
  <c r="A1928" i="7"/>
  <c r="C1928" i="7" s="1"/>
  <c r="A1929" i="7"/>
  <c r="C1929" i="7" s="1"/>
  <c r="A1930" i="7"/>
  <c r="C1930" i="7" s="1"/>
  <c r="A1931" i="7"/>
  <c r="C1931" i="7" s="1"/>
  <c r="A1932" i="7"/>
  <c r="C1932" i="7" s="1"/>
  <c r="A1933" i="7"/>
  <c r="C1933" i="7" s="1"/>
  <c r="A1934" i="7"/>
  <c r="C1934" i="7" s="1"/>
  <c r="A1935" i="7"/>
  <c r="C1935" i="7" s="1"/>
  <c r="A1936" i="7"/>
  <c r="C1936" i="7" s="1"/>
  <c r="A1937" i="7"/>
  <c r="C1937" i="7" s="1"/>
  <c r="A1938" i="7"/>
  <c r="C1938" i="7" s="1"/>
  <c r="A1939" i="7"/>
  <c r="C1939" i="7" s="1"/>
  <c r="A1940" i="7"/>
  <c r="C1940" i="7" s="1"/>
  <c r="A1941" i="7"/>
  <c r="C1941" i="7" s="1"/>
  <c r="A1942" i="7"/>
  <c r="C1942" i="7" s="1"/>
  <c r="A1943" i="7"/>
  <c r="C1943" i="7" s="1"/>
  <c r="A1944" i="7"/>
  <c r="C1944" i="7" s="1"/>
  <c r="A1945" i="7"/>
  <c r="C1945" i="7" s="1"/>
  <c r="A1946" i="7"/>
  <c r="C1946" i="7" s="1"/>
  <c r="A1947" i="7"/>
  <c r="C1947" i="7" s="1"/>
  <c r="A1948" i="7"/>
  <c r="C1948" i="7" s="1"/>
  <c r="A1949" i="7"/>
  <c r="C1949" i="7" s="1"/>
  <c r="A1950" i="7"/>
  <c r="C1950" i="7" s="1"/>
  <c r="A1951" i="7"/>
  <c r="C1951" i="7" s="1"/>
  <c r="A1952" i="7"/>
  <c r="C1952" i="7" s="1"/>
  <c r="A1953" i="7"/>
  <c r="C1953" i="7" s="1"/>
  <c r="A1954" i="7"/>
  <c r="C1954" i="7" s="1"/>
  <c r="A1955" i="7"/>
  <c r="C1955" i="7" s="1"/>
  <c r="A1956" i="7"/>
  <c r="C1956" i="7" s="1"/>
  <c r="A1957" i="7"/>
  <c r="C1957" i="7" s="1"/>
  <c r="A1958" i="7"/>
  <c r="C1958" i="7" s="1"/>
  <c r="A1959" i="7"/>
  <c r="C1959" i="7" s="1"/>
  <c r="A1960" i="7"/>
  <c r="C1960" i="7" s="1"/>
  <c r="A1961" i="7"/>
  <c r="C1961" i="7" s="1"/>
  <c r="A1962" i="7"/>
  <c r="C1962" i="7" s="1"/>
  <c r="A1963" i="7"/>
  <c r="C1963" i="7" s="1"/>
  <c r="A1964" i="7"/>
  <c r="C1964" i="7" s="1"/>
  <c r="A1965" i="7"/>
  <c r="C1965" i="7" s="1"/>
  <c r="A1966" i="7"/>
  <c r="C1966" i="7" s="1"/>
  <c r="A1967" i="7"/>
  <c r="C1967" i="7" s="1"/>
  <c r="A1968" i="7"/>
  <c r="C1968" i="7" s="1"/>
  <c r="A1969" i="7"/>
  <c r="C1969" i="7" s="1"/>
  <c r="A1970" i="7"/>
  <c r="C1970" i="7" s="1"/>
  <c r="A1971" i="7"/>
  <c r="C1971" i="7" s="1"/>
  <c r="A1972" i="7"/>
  <c r="C1972" i="7" s="1"/>
  <c r="A1973" i="7"/>
  <c r="C1973" i="7" s="1"/>
  <c r="A1974" i="7"/>
  <c r="C1974" i="7" s="1"/>
  <c r="A1975" i="7"/>
  <c r="C1975" i="7" s="1"/>
  <c r="A1976" i="7"/>
  <c r="C1976" i="7" s="1"/>
  <c r="A1977" i="7"/>
  <c r="C1977" i="7" s="1"/>
  <c r="A1978" i="7"/>
  <c r="C1978" i="7" s="1"/>
  <c r="A1979" i="7"/>
  <c r="C1979" i="7" s="1"/>
  <c r="A1980" i="7"/>
  <c r="C1980" i="7" s="1"/>
  <c r="A1981" i="7"/>
  <c r="C1981" i="7" s="1"/>
  <c r="A1982" i="7"/>
  <c r="C1982" i="7" s="1"/>
  <c r="A1983" i="7"/>
  <c r="C1983" i="7" s="1"/>
  <c r="A1984" i="7"/>
  <c r="C1984" i="7" s="1"/>
  <c r="A1985" i="7"/>
  <c r="C1985" i="7" s="1"/>
  <c r="A1986" i="7"/>
  <c r="C1986" i="7" s="1"/>
  <c r="A1987" i="7"/>
  <c r="C1987" i="7" s="1"/>
  <c r="A1988" i="7"/>
  <c r="C1988" i="7" s="1"/>
  <c r="A1989" i="7"/>
  <c r="C1989" i="7" s="1"/>
  <c r="A1990" i="7"/>
  <c r="C1990" i="7" s="1"/>
  <c r="A1991" i="7"/>
  <c r="C1991" i="7" s="1"/>
  <c r="A1992" i="7"/>
  <c r="C1992" i="7" s="1"/>
  <c r="A1993" i="7"/>
  <c r="C1993" i="7" s="1"/>
  <c r="A1994" i="7"/>
  <c r="C1994" i="7" s="1"/>
  <c r="A1995" i="7"/>
  <c r="C1995" i="7" s="1"/>
  <c r="A1996" i="7"/>
  <c r="C1996" i="7" s="1"/>
  <c r="A1997" i="7"/>
  <c r="C1997" i="7" s="1"/>
  <c r="A1998" i="7"/>
  <c r="C1998" i="7" s="1"/>
  <c r="A1999" i="7"/>
  <c r="C1999" i="7" s="1"/>
  <c r="A2000" i="7"/>
  <c r="C2000" i="7" s="1"/>
  <c r="E132" i="7"/>
  <c r="F132" i="7" s="1"/>
  <c r="J132" i="7" s="1"/>
  <c r="E133" i="7"/>
  <c r="F133" i="7" s="1"/>
  <c r="E134" i="7"/>
  <c r="F134" i="7" s="1"/>
  <c r="E135" i="7"/>
  <c r="F135" i="7" s="1"/>
  <c r="E136" i="7"/>
  <c r="F136" i="7" s="1"/>
  <c r="E137" i="7"/>
  <c r="F137" i="7" s="1"/>
  <c r="E138" i="7"/>
  <c r="F138" i="7" s="1"/>
  <c r="E139" i="7"/>
  <c r="F139" i="7" s="1"/>
  <c r="E140" i="7"/>
  <c r="F140" i="7" s="1"/>
  <c r="E141" i="7"/>
  <c r="F141" i="7" s="1"/>
  <c r="E142" i="7"/>
  <c r="F142" i="7" s="1"/>
  <c r="E143" i="7"/>
  <c r="F143" i="7" s="1"/>
  <c r="E144" i="7"/>
  <c r="F144" i="7" s="1"/>
  <c r="E145" i="7"/>
  <c r="F145" i="7" s="1"/>
  <c r="E146" i="7"/>
  <c r="F146" i="7" s="1"/>
  <c r="E147" i="7"/>
  <c r="F147" i="7" s="1"/>
  <c r="E148" i="7"/>
  <c r="F148" i="7" s="1"/>
  <c r="E149" i="7"/>
  <c r="F149" i="7" s="1"/>
  <c r="E150" i="7"/>
  <c r="F150" i="7" s="1"/>
  <c r="J150" i="7" s="1"/>
  <c r="E151" i="7"/>
  <c r="F151" i="7" s="1"/>
  <c r="E152" i="7"/>
  <c r="F152" i="7" s="1"/>
  <c r="E153" i="7"/>
  <c r="F153" i="7" s="1"/>
  <c r="E154" i="7"/>
  <c r="F154" i="7" s="1"/>
  <c r="E155" i="7"/>
  <c r="F155" i="7" s="1"/>
  <c r="E156" i="7"/>
  <c r="F156" i="7" s="1"/>
  <c r="E157" i="7"/>
  <c r="F157" i="7" s="1"/>
  <c r="E158" i="7"/>
  <c r="F158" i="7" s="1"/>
  <c r="E159" i="7"/>
  <c r="F159" i="7" s="1"/>
  <c r="E160" i="7"/>
  <c r="F160" i="7" s="1"/>
  <c r="E161" i="7"/>
  <c r="F161" i="7" s="1"/>
  <c r="E162" i="7"/>
  <c r="F162" i="7" s="1"/>
  <c r="E163" i="7"/>
  <c r="F163" i="7" s="1"/>
  <c r="E164" i="7"/>
  <c r="F164" i="7" s="1"/>
  <c r="E165" i="7"/>
  <c r="F165" i="7" s="1"/>
  <c r="E166" i="7"/>
  <c r="F166" i="7" s="1"/>
  <c r="E167" i="7"/>
  <c r="F167" i="7" s="1"/>
  <c r="E168" i="7"/>
  <c r="C145" i="7"/>
  <c r="C148" i="7"/>
  <c r="B132" i="7"/>
  <c r="D132" i="7" s="1"/>
  <c r="B133" i="7"/>
  <c r="D133" i="7" s="1"/>
  <c r="B134" i="7"/>
  <c r="D134" i="7" s="1"/>
  <c r="B135" i="7"/>
  <c r="D135" i="7" s="1"/>
  <c r="B136" i="7"/>
  <c r="D136" i="7" s="1"/>
  <c r="B137" i="7"/>
  <c r="D137" i="7" s="1"/>
  <c r="B138" i="7"/>
  <c r="D138" i="7" s="1"/>
  <c r="B139" i="7"/>
  <c r="D139" i="7" s="1"/>
  <c r="B140" i="7"/>
  <c r="B141" i="7"/>
  <c r="D141" i="7" s="1"/>
  <c r="B142" i="7"/>
  <c r="D142" i="7" s="1"/>
  <c r="B143" i="7"/>
  <c r="B144" i="7"/>
  <c r="B145" i="7"/>
  <c r="D145" i="7" s="1"/>
  <c r="B146" i="7"/>
  <c r="D146" i="7" s="1"/>
  <c r="B147" i="7"/>
  <c r="B148" i="7"/>
  <c r="D148" i="7" s="1"/>
  <c r="B149" i="7"/>
  <c r="D149" i="7" s="1"/>
  <c r="B150" i="7"/>
  <c r="D150" i="7" s="1"/>
  <c r="B151" i="7"/>
  <c r="B152" i="7"/>
  <c r="D152" i="7" s="1"/>
  <c r="B153" i="7"/>
  <c r="D153" i="7" s="1"/>
  <c r="B154" i="7"/>
  <c r="D154" i="7" s="1"/>
  <c r="B155" i="7"/>
  <c r="D155" i="7" s="1"/>
  <c r="B156" i="7"/>
  <c r="D156" i="7" s="1"/>
  <c r="B157" i="7"/>
  <c r="B158" i="7"/>
  <c r="D158" i="7" s="1"/>
  <c r="B159" i="7"/>
  <c r="B160" i="7"/>
  <c r="B161" i="7"/>
  <c r="B162" i="7"/>
  <c r="D162" i="7" s="1"/>
  <c r="B163" i="7"/>
  <c r="D163" i="7" s="1"/>
  <c r="B164" i="7"/>
  <c r="D164" i="7" s="1"/>
  <c r="B165" i="7"/>
  <c r="B166" i="7"/>
  <c r="D166" i="7" s="1"/>
  <c r="B167" i="7"/>
  <c r="D167" i="7" s="1"/>
  <c r="B168" i="7"/>
  <c r="D168" i="7" s="1"/>
  <c r="A132" i="7"/>
  <c r="C132" i="7" s="1"/>
  <c r="A133" i="7"/>
  <c r="C133" i="7" s="1"/>
  <c r="A134" i="7"/>
  <c r="C134" i="7" s="1"/>
  <c r="A135" i="7"/>
  <c r="C135" i="7" s="1"/>
  <c r="A136" i="7"/>
  <c r="C136" i="7" s="1"/>
  <c r="A137" i="7"/>
  <c r="C137" i="7" s="1"/>
  <c r="A138" i="7"/>
  <c r="C138" i="7" s="1"/>
  <c r="A139" i="7"/>
  <c r="C139" i="7" s="1"/>
  <c r="A140" i="7"/>
  <c r="A141" i="7"/>
  <c r="C141" i="7" s="1"/>
  <c r="A142" i="7"/>
  <c r="C142" i="7" s="1"/>
  <c r="A143" i="7"/>
  <c r="C143" i="7" s="1"/>
  <c r="A144" i="7"/>
  <c r="A145" i="7"/>
  <c r="A146" i="7"/>
  <c r="C146" i="7" s="1"/>
  <c r="A147" i="7"/>
  <c r="C147" i="7" s="1"/>
  <c r="A148" i="7"/>
  <c r="A149" i="7"/>
  <c r="A150" i="7"/>
  <c r="C150" i="7" s="1"/>
  <c r="A151" i="7"/>
  <c r="A152" i="7"/>
  <c r="A153" i="7"/>
  <c r="C153" i="7" s="1"/>
  <c r="A154" i="7"/>
  <c r="C154" i="7" s="1"/>
  <c r="A155" i="7"/>
  <c r="A156" i="7"/>
  <c r="C156" i="7" s="1"/>
  <c r="A157" i="7"/>
  <c r="A158" i="7"/>
  <c r="A159" i="7"/>
  <c r="C159" i="7" s="1"/>
  <c r="A160" i="7"/>
  <c r="C160" i="7" s="1"/>
  <c r="A161" i="7"/>
  <c r="C161" i="7" s="1"/>
  <c r="A162" i="7"/>
  <c r="C162" i="7" s="1"/>
  <c r="A163" i="7"/>
  <c r="A164" i="7"/>
  <c r="C164" i="7" s="1"/>
  <c r="A165" i="7"/>
  <c r="C165" i="7" s="1"/>
  <c r="A166" i="7"/>
  <c r="A167" i="7"/>
  <c r="C167" i="7" s="1"/>
  <c r="A168" i="7"/>
  <c r="C168" i="7" s="1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05" i="5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05" i="6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05" i="4"/>
  <c r="N105" i="3"/>
  <c r="M131" i="7"/>
  <c r="N131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05" i="7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I36" i="2" s="1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F105" i="2" s="1"/>
  <c r="E106" i="2"/>
  <c r="E107" i="2"/>
  <c r="F107" i="2" s="1"/>
  <c r="E108" i="2"/>
  <c r="F108" i="2" s="1"/>
  <c r="E109" i="2"/>
  <c r="F109" i="2" s="1"/>
  <c r="E110" i="2"/>
  <c r="F110" i="2" s="1"/>
  <c r="E111" i="2"/>
  <c r="E112" i="2"/>
  <c r="E113" i="2"/>
  <c r="F113" i="2" s="1"/>
  <c r="E114" i="2"/>
  <c r="E115" i="2"/>
  <c r="F115" i="2" s="1"/>
  <c r="E116" i="2"/>
  <c r="F116" i="2" s="1"/>
  <c r="E117" i="2"/>
  <c r="F117" i="2" s="1"/>
  <c r="E118" i="2"/>
  <c r="F118" i="2" s="1"/>
  <c r="E119" i="2"/>
  <c r="F119" i="2" s="1"/>
  <c r="E120" i="2"/>
  <c r="F120" i="2" s="1"/>
  <c r="E121" i="2"/>
  <c r="E122" i="2"/>
  <c r="E123" i="2"/>
  <c r="F123" i="2" s="1"/>
  <c r="E124" i="2"/>
  <c r="E125" i="2"/>
  <c r="F125" i="2" s="1"/>
  <c r="E126" i="2"/>
  <c r="F126" i="2" s="1"/>
  <c r="E127" i="2"/>
  <c r="F127" i="2" s="1"/>
  <c r="E128" i="2"/>
  <c r="F128" i="2" s="1"/>
  <c r="E129" i="2"/>
  <c r="F129" i="2" s="1"/>
  <c r="E130" i="2"/>
  <c r="F130" i="2" s="1"/>
  <c r="E131" i="2"/>
  <c r="F131" i="2" s="1"/>
  <c r="E132" i="2"/>
  <c r="F132" i="2" s="1"/>
  <c r="E133" i="2"/>
  <c r="F133" i="2" s="1"/>
  <c r="E134" i="2"/>
  <c r="F134" i="2" s="1"/>
  <c r="E135" i="2"/>
  <c r="F135" i="2" s="1"/>
  <c r="E136" i="2"/>
  <c r="E137" i="2"/>
  <c r="F137" i="2" s="1"/>
  <c r="E138" i="2"/>
  <c r="F138" i="2" s="1"/>
  <c r="E139" i="2"/>
  <c r="F139" i="2" s="1"/>
  <c r="E140" i="2"/>
  <c r="F140" i="2" s="1"/>
  <c r="B4" i="2"/>
  <c r="J4" i="2" s="1"/>
  <c r="B5" i="2"/>
  <c r="B6" i="2"/>
  <c r="B7" i="2"/>
  <c r="D7" i="2" s="1"/>
  <c r="B8" i="2"/>
  <c r="B9" i="2"/>
  <c r="B10" i="2"/>
  <c r="B11" i="2"/>
  <c r="B12" i="2"/>
  <c r="B13" i="2"/>
  <c r="B14" i="2"/>
  <c r="B15" i="2"/>
  <c r="B16" i="2"/>
  <c r="D16" i="2" s="1"/>
  <c r="B17" i="2"/>
  <c r="B18" i="2"/>
  <c r="B19" i="2"/>
  <c r="J19" i="2" s="1"/>
  <c r="B20" i="2"/>
  <c r="B21" i="2"/>
  <c r="B22" i="2"/>
  <c r="B23" i="2"/>
  <c r="B24" i="2"/>
  <c r="B25" i="2"/>
  <c r="D25" i="2" s="1"/>
  <c r="B26" i="2"/>
  <c r="B27" i="2"/>
  <c r="B28" i="2"/>
  <c r="J28" i="2" s="1"/>
  <c r="B29" i="2"/>
  <c r="B30" i="2"/>
  <c r="B31" i="2"/>
  <c r="D31" i="2" s="1"/>
  <c r="B32" i="2"/>
  <c r="B33" i="2"/>
  <c r="B34" i="2"/>
  <c r="B35" i="2"/>
  <c r="B36" i="2"/>
  <c r="B37" i="2"/>
  <c r="B38" i="2"/>
  <c r="B39" i="2"/>
  <c r="B40" i="2"/>
  <c r="J40" i="2" s="1"/>
  <c r="B41" i="2"/>
  <c r="B42" i="2"/>
  <c r="B43" i="2"/>
  <c r="J43" i="2" s="1"/>
  <c r="B44" i="2"/>
  <c r="B45" i="2"/>
  <c r="B46" i="2"/>
  <c r="B47" i="2"/>
  <c r="B48" i="2"/>
  <c r="B49" i="2"/>
  <c r="B50" i="2"/>
  <c r="B51" i="2"/>
  <c r="D51" i="2" s="1"/>
  <c r="B52" i="2"/>
  <c r="J52" i="2" s="1"/>
  <c r="B53" i="2"/>
  <c r="B54" i="2"/>
  <c r="B55" i="2"/>
  <c r="B56" i="2"/>
  <c r="B57" i="2"/>
  <c r="B58" i="2"/>
  <c r="B59" i="2"/>
  <c r="D59" i="2" s="1"/>
  <c r="B60" i="2"/>
  <c r="B61" i="2"/>
  <c r="B62" i="2"/>
  <c r="B63" i="2"/>
  <c r="B64" i="2"/>
  <c r="J64" i="2" s="1"/>
  <c r="B65" i="2"/>
  <c r="D65" i="2" s="1"/>
  <c r="B66" i="2"/>
  <c r="B67" i="2"/>
  <c r="J67" i="2" s="1"/>
  <c r="B68" i="2"/>
  <c r="B69" i="2"/>
  <c r="B70" i="2"/>
  <c r="B71" i="2"/>
  <c r="B72" i="2"/>
  <c r="B73" i="2"/>
  <c r="B74" i="2"/>
  <c r="B75" i="2"/>
  <c r="B76" i="2"/>
  <c r="J76" i="2" s="1"/>
  <c r="B77" i="2"/>
  <c r="B78" i="2"/>
  <c r="B79" i="2"/>
  <c r="J79" i="2" s="1"/>
  <c r="B80" i="2"/>
  <c r="D80" i="2" s="1"/>
  <c r="B81" i="2"/>
  <c r="B82" i="2"/>
  <c r="B83" i="2"/>
  <c r="D83" i="2" s="1"/>
  <c r="B84" i="2"/>
  <c r="B85" i="2"/>
  <c r="B86" i="2"/>
  <c r="B87" i="2"/>
  <c r="B88" i="2"/>
  <c r="J88" i="2" s="1"/>
  <c r="B89" i="2"/>
  <c r="B90" i="2"/>
  <c r="B91" i="2"/>
  <c r="B92" i="2"/>
  <c r="B93" i="2"/>
  <c r="B94" i="2"/>
  <c r="B95" i="2"/>
  <c r="B96" i="2"/>
  <c r="B97" i="2"/>
  <c r="D97" i="2" s="1"/>
  <c r="B98" i="2"/>
  <c r="B99" i="2"/>
  <c r="B100" i="2"/>
  <c r="D100" i="2" s="1"/>
  <c r="B101" i="2"/>
  <c r="B102" i="2"/>
  <c r="B103" i="2"/>
  <c r="D103" i="2" s="1"/>
  <c r="B104" i="2"/>
  <c r="D104" i="2" s="1"/>
  <c r="B105" i="2"/>
  <c r="D105" i="2" s="1"/>
  <c r="B106" i="2"/>
  <c r="B107" i="2"/>
  <c r="B108" i="2"/>
  <c r="B109" i="2"/>
  <c r="B110" i="2"/>
  <c r="B111" i="2"/>
  <c r="D111" i="2" s="1"/>
  <c r="B112" i="2"/>
  <c r="B113" i="2"/>
  <c r="B114" i="2"/>
  <c r="B115" i="2"/>
  <c r="D115" i="2" s="1"/>
  <c r="B116" i="2"/>
  <c r="D116" i="2" s="1"/>
  <c r="B117" i="2"/>
  <c r="D117" i="2" s="1"/>
  <c r="B118" i="2"/>
  <c r="D118" i="2" s="1"/>
  <c r="B119" i="2"/>
  <c r="D119" i="2" s="1"/>
  <c r="B120" i="2"/>
  <c r="D120" i="2" s="1"/>
  <c r="B121" i="2"/>
  <c r="D121" i="2" s="1"/>
  <c r="B122" i="2"/>
  <c r="D122" i="2" s="1"/>
  <c r="B123" i="2"/>
  <c r="D123" i="2" s="1"/>
  <c r="B124" i="2"/>
  <c r="D124" i="2" s="1"/>
  <c r="B125" i="2"/>
  <c r="D125" i="2" s="1"/>
  <c r="B126" i="2"/>
  <c r="D126" i="2" s="1"/>
  <c r="B127" i="2"/>
  <c r="D127" i="2" s="1"/>
  <c r="B128" i="2"/>
  <c r="D128" i="2" s="1"/>
  <c r="B129" i="2"/>
  <c r="D129" i="2" s="1"/>
  <c r="B130" i="2"/>
  <c r="D130" i="2" s="1"/>
  <c r="B131" i="2"/>
  <c r="D131" i="2" s="1"/>
  <c r="B132" i="2"/>
  <c r="D132" i="2" s="1"/>
  <c r="B133" i="2"/>
  <c r="B134" i="2"/>
  <c r="B135" i="2"/>
  <c r="B136" i="2"/>
  <c r="B137" i="2"/>
  <c r="D137" i="2" s="1"/>
  <c r="B138" i="2"/>
  <c r="D138" i="2" s="1"/>
  <c r="B139" i="2"/>
  <c r="D139" i="2" s="1"/>
  <c r="B140" i="2"/>
  <c r="A4" i="2"/>
  <c r="A5" i="2"/>
  <c r="A6" i="2"/>
  <c r="A7" i="2"/>
  <c r="A8" i="2"/>
  <c r="A9" i="2"/>
  <c r="A10" i="2"/>
  <c r="I10" i="2" s="1"/>
  <c r="A11" i="2"/>
  <c r="I11" i="2" s="1"/>
  <c r="A12" i="2"/>
  <c r="A13" i="2"/>
  <c r="A14" i="2"/>
  <c r="A15" i="2"/>
  <c r="A16" i="2"/>
  <c r="A17" i="2"/>
  <c r="A18" i="2"/>
  <c r="A19" i="2"/>
  <c r="I19" i="2" s="1"/>
  <c r="A20" i="2"/>
  <c r="A21" i="2"/>
  <c r="A22" i="2"/>
  <c r="I22" i="2" s="1"/>
  <c r="A23" i="2"/>
  <c r="C23" i="2" s="1"/>
  <c r="A24" i="2"/>
  <c r="A25" i="2"/>
  <c r="A26" i="2"/>
  <c r="C26" i="2" s="1"/>
  <c r="A27" i="2"/>
  <c r="A28" i="2"/>
  <c r="A29" i="2"/>
  <c r="A30" i="2"/>
  <c r="A31" i="2"/>
  <c r="A32" i="2"/>
  <c r="A33" i="2"/>
  <c r="A34" i="2"/>
  <c r="I34" i="2" s="1"/>
  <c r="A35" i="2"/>
  <c r="I35" i="2" s="1"/>
  <c r="A36" i="2"/>
  <c r="A37" i="2"/>
  <c r="A38" i="2"/>
  <c r="C38" i="2" s="1"/>
  <c r="A39" i="2"/>
  <c r="A40" i="2"/>
  <c r="A41" i="2"/>
  <c r="A42" i="2"/>
  <c r="A43" i="2"/>
  <c r="I43" i="2" s="1"/>
  <c r="A44" i="2"/>
  <c r="A45" i="2"/>
  <c r="A46" i="2"/>
  <c r="I46" i="2" s="1"/>
  <c r="A47" i="2"/>
  <c r="C47" i="2" s="1"/>
  <c r="A48" i="2"/>
  <c r="A49" i="2"/>
  <c r="A50" i="2"/>
  <c r="C50" i="2" s="1"/>
  <c r="A51" i="2"/>
  <c r="A52" i="2"/>
  <c r="A53" i="2"/>
  <c r="A54" i="2"/>
  <c r="A55" i="2"/>
  <c r="A56" i="2"/>
  <c r="A57" i="2"/>
  <c r="A58" i="2"/>
  <c r="I58" i="2" s="1"/>
  <c r="A59" i="2"/>
  <c r="I59" i="2" s="1"/>
  <c r="A60" i="2"/>
  <c r="A61" i="2"/>
  <c r="A62" i="2"/>
  <c r="A63" i="2"/>
  <c r="C63" i="2" s="1"/>
  <c r="A64" i="2"/>
  <c r="A65" i="2"/>
  <c r="A66" i="2"/>
  <c r="A67" i="2"/>
  <c r="I67" i="2" s="1"/>
  <c r="A68" i="2"/>
  <c r="A69" i="2"/>
  <c r="A70" i="2"/>
  <c r="I70" i="2" s="1"/>
  <c r="A71" i="2"/>
  <c r="C71" i="2" s="1"/>
  <c r="A72" i="2"/>
  <c r="A73" i="2"/>
  <c r="A74" i="2"/>
  <c r="C74" i="2" s="1"/>
  <c r="A75" i="2"/>
  <c r="A76" i="2"/>
  <c r="A77" i="2"/>
  <c r="A78" i="2"/>
  <c r="A79" i="2"/>
  <c r="A80" i="2"/>
  <c r="A81" i="2"/>
  <c r="A82" i="2"/>
  <c r="I82" i="2" s="1"/>
  <c r="A83" i="2"/>
  <c r="I83" i="2" s="1"/>
  <c r="A84" i="2"/>
  <c r="A85" i="2"/>
  <c r="A86" i="2"/>
  <c r="C86" i="2" s="1"/>
  <c r="A87" i="2"/>
  <c r="A88" i="2"/>
  <c r="A89" i="2"/>
  <c r="A90" i="2"/>
  <c r="A91" i="2"/>
  <c r="I91" i="2" s="1"/>
  <c r="A92" i="2"/>
  <c r="A93" i="2"/>
  <c r="A94" i="2"/>
  <c r="C94" i="2" s="1"/>
  <c r="A95" i="2"/>
  <c r="C95" i="2" s="1"/>
  <c r="A96" i="2"/>
  <c r="A97" i="2"/>
  <c r="A98" i="2"/>
  <c r="C98" i="2" s="1"/>
  <c r="A99" i="2"/>
  <c r="A100" i="2"/>
  <c r="A101" i="2"/>
  <c r="A102" i="2"/>
  <c r="C102" i="2" s="1"/>
  <c r="A103" i="2"/>
  <c r="A104" i="2"/>
  <c r="A105" i="2"/>
  <c r="A106" i="2"/>
  <c r="C106" i="2" s="1"/>
  <c r="A107" i="2"/>
  <c r="C107" i="2" s="1"/>
  <c r="A108" i="2"/>
  <c r="A109" i="2"/>
  <c r="A110" i="2"/>
  <c r="C110" i="2" s="1"/>
  <c r="A111" i="2"/>
  <c r="C111" i="2" s="1"/>
  <c r="A112" i="2"/>
  <c r="A113" i="2"/>
  <c r="A114" i="2"/>
  <c r="A115" i="2"/>
  <c r="C115" i="2" s="1"/>
  <c r="A116" i="2"/>
  <c r="C116" i="2" s="1"/>
  <c r="A117" i="2"/>
  <c r="C117" i="2" s="1"/>
  <c r="A118" i="2"/>
  <c r="C118" i="2" s="1"/>
  <c r="A119" i="2"/>
  <c r="C119" i="2" s="1"/>
  <c r="A120" i="2"/>
  <c r="C120" i="2" s="1"/>
  <c r="A121" i="2"/>
  <c r="C121" i="2" s="1"/>
  <c r="A122" i="2"/>
  <c r="C122" i="2" s="1"/>
  <c r="A123" i="2"/>
  <c r="C123" i="2" s="1"/>
  <c r="A124" i="2"/>
  <c r="C124" i="2" s="1"/>
  <c r="A125" i="2"/>
  <c r="C125" i="2" s="1"/>
  <c r="A126" i="2"/>
  <c r="C126" i="2" s="1"/>
  <c r="A127" i="2"/>
  <c r="C127" i="2" s="1"/>
  <c r="A128" i="2"/>
  <c r="C128" i="2" s="1"/>
  <c r="A129" i="2"/>
  <c r="C129" i="2" s="1"/>
  <c r="A130" i="2"/>
  <c r="C130" i="2" s="1"/>
  <c r="A131" i="2"/>
  <c r="A132" i="2"/>
  <c r="C132" i="2" s="1"/>
  <c r="A133" i="2"/>
  <c r="A134" i="2"/>
  <c r="A135" i="2"/>
  <c r="C135" i="2" s="1"/>
  <c r="A136" i="2"/>
  <c r="C136" i="2" s="1"/>
  <c r="A137" i="2"/>
  <c r="C137" i="2" s="1"/>
  <c r="A138" i="2"/>
  <c r="C138" i="2" s="1"/>
  <c r="A139" i="2"/>
  <c r="C139" i="2" s="1"/>
  <c r="A140" i="2"/>
  <c r="M3" i="2"/>
  <c r="L3" i="2"/>
  <c r="H3" i="2"/>
  <c r="E3" i="2"/>
  <c r="B3" i="2"/>
  <c r="A3" i="2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I28" i="5" s="1"/>
  <c r="E29" i="5"/>
  <c r="E30" i="5"/>
  <c r="E31" i="5"/>
  <c r="E32" i="5"/>
  <c r="E33" i="5"/>
  <c r="E34" i="5"/>
  <c r="E35" i="5"/>
  <c r="E36" i="5"/>
  <c r="E37" i="5"/>
  <c r="E38" i="5"/>
  <c r="E39" i="5"/>
  <c r="E40" i="5"/>
  <c r="J40" i="5" s="1"/>
  <c r="E41" i="5"/>
  <c r="E42" i="5"/>
  <c r="E43" i="5"/>
  <c r="E44" i="5"/>
  <c r="E45" i="5"/>
  <c r="E46" i="5"/>
  <c r="E47" i="5"/>
  <c r="E48" i="5"/>
  <c r="E49" i="5"/>
  <c r="E50" i="5"/>
  <c r="E51" i="5"/>
  <c r="E52" i="5"/>
  <c r="J52" i="5" s="1"/>
  <c r="E53" i="5"/>
  <c r="E54" i="5"/>
  <c r="E55" i="5"/>
  <c r="E56" i="5"/>
  <c r="E57" i="5"/>
  <c r="E58" i="5"/>
  <c r="E59" i="5"/>
  <c r="E60" i="5"/>
  <c r="E61" i="5"/>
  <c r="E62" i="5"/>
  <c r="E63" i="5"/>
  <c r="E64" i="5"/>
  <c r="J64" i="5" s="1"/>
  <c r="E65" i="5"/>
  <c r="E66" i="5"/>
  <c r="E67" i="5"/>
  <c r="E68" i="5"/>
  <c r="E69" i="5"/>
  <c r="E70" i="5"/>
  <c r="E71" i="5"/>
  <c r="E72" i="5"/>
  <c r="E73" i="5"/>
  <c r="E74" i="5"/>
  <c r="J74" i="5" s="1"/>
  <c r="E75" i="5"/>
  <c r="E76" i="5"/>
  <c r="J76" i="5" s="1"/>
  <c r="E77" i="5"/>
  <c r="E78" i="5"/>
  <c r="E79" i="5"/>
  <c r="E80" i="5"/>
  <c r="E81" i="5"/>
  <c r="E82" i="5"/>
  <c r="E83" i="5"/>
  <c r="E84" i="5"/>
  <c r="I84" i="5" s="1"/>
  <c r="E85" i="5"/>
  <c r="E86" i="5"/>
  <c r="I86" i="5" s="1"/>
  <c r="E87" i="5"/>
  <c r="E88" i="5"/>
  <c r="I88" i="5" s="1"/>
  <c r="E89" i="5"/>
  <c r="E90" i="5"/>
  <c r="E91" i="5"/>
  <c r="E92" i="5"/>
  <c r="E93" i="5"/>
  <c r="E94" i="5"/>
  <c r="E95" i="5"/>
  <c r="E96" i="5"/>
  <c r="E97" i="5"/>
  <c r="E98" i="5"/>
  <c r="J98" i="5" s="1"/>
  <c r="E99" i="5"/>
  <c r="F99" i="5" s="1"/>
  <c r="E100" i="5"/>
  <c r="E101" i="5"/>
  <c r="F101" i="5" s="1"/>
  <c r="J101" i="5" s="1"/>
  <c r="E102" i="5"/>
  <c r="F102" i="5" s="1"/>
  <c r="E103" i="5"/>
  <c r="E104" i="5"/>
  <c r="E105" i="5"/>
  <c r="E106" i="5"/>
  <c r="E107" i="5"/>
  <c r="F107" i="5" s="1"/>
  <c r="E108" i="5"/>
  <c r="F108" i="5" s="1"/>
  <c r="E109" i="5"/>
  <c r="E110" i="5"/>
  <c r="F110" i="5" s="1"/>
  <c r="J110" i="5" s="1"/>
  <c r="E111" i="5"/>
  <c r="E112" i="5"/>
  <c r="F112" i="5" s="1"/>
  <c r="J112" i="5" s="1"/>
  <c r="E113" i="5"/>
  <c r="F113" i="5" s="1"/>
  <c r="J113" i="5" s="1"/>
  <c r="E114" i="5"/>
  <c r="F114" i="5" s="1"/>
  <c r="E115" i="5"/>
  <c r="F115" i="5" s="1"/>
  <c r="E116" i="5"/>
  <c r="F116" i="5" s="1"/>
  <c r="E117" i="5"/>
  <c r="F117" i="5" s="1"/>
  <c r="E118" i="5"/>
  <c r="F118" i="5" s="1"/>
  <c r="E119" i="5"/>
  <c r="F119" i="5" s="1"/>
  <c r="E120" i="5"/>
  <c r="F120" i="5" s="1"/>
  <c r="E121" i="5"/>
  <c r="F121" i="5" s="1"/>
  <c r="E122" i="5"/>
  <c r="F122" i="5" s="1"/>
  <c r="E123" i="5"/>
  <c r="F123" i="5" s="1"/>
  <c r="E124" i="5"/>
  <c r="E125" i="5"/>
  <c r="F125" i="5" s="1"/>
  <c r="J125" i="5" s="1"/>
  <c r="E126" i="5"/>
  <c r="E127" i="5"/>
  <c r="F127" i="5" s="1"/>
  <c r="E128" i="5"/>
  <c r="F128" i="5" s="1"/>
  <c r="E129" i="5"/>
  <c r="F129" i="5" s="1"/>
  <c r="E130" i="5"/>
  <c r="F130" i="5" s="1"/>
  <c r="E131" i="5"/>
  <c r="F131" i="5" s="1"/>
  <c r="E132" i="5"/>
  <c r="F132" i="5" s="1"/>
  <c r="E133" i="5"/>
  <c r="F133" i="5" s="1"/>
  <c r="E134" i="5"/>
  <c r="F134" i="5" s="1"/>
  <c r="E135" i="5"/>
  <c r="F135" i="5" s="1"/>
  <c r="E136" i="5"/>
  <c r="F136" i="5" s="1"/>
  <c r="E137" i="5"/>
  <c r="E138" i="5"/>
  <c r="F138" i="5" s="1"/>
  <c r="E139" i="5"/>
  <c r="F139" i="5" s="1"/>
  <c r="E140" i="5"/>
  <c r="F140" i="5" s="1"/>
  <c r="B4" i="5"/>
  <c r="B5" i="5"/>
  <c r="B6" i="5"/>
  <c r="B7" i="5"/>
  <c r="B8" i="5"/>
  <c r="J8" i="5" s="1"/>
  <c r="B9" i="5"/>
  <c r="B10" i="5"/>
  <c r="B11" i="5"/>
  <c r="D11" i="5" s="1"/>
  <c r="B12" i="5"/>
  <c r="J12" i="5" s="1"/>
  <c r="B13" i="5"/>
  <c r="B14" i="5"/>
  <c r="B15" i="5"/>
  <c r="B16" i="5"/>
  <c r="B17" i="5"/>
  <c r="B18" i="5"/>
  <c r="B19" i="5"/>
  <c r="B20" i="5"/>
  <c r="B21" i="5"/>
  <c r="D21" i="5" s="1"/>
  <c r="B22" i="5"/>
  <c r="B23" i="5"/>
  <c r="J23" i="5" s="1"/>
  <c r="B24" i="5"/>
  <c r="J24" i="5" s="1"/>
  <c r="B25" i="5"/>
  <c r="B26" i="5"/>
  <c r="B27" i="5"/>
  <c r="B28" i="5"/>
  <c r="B29" i="5"/>
  <c r="B30" i="5"/>
  <c r="B31" i="5"/>
  <c r="B32" i="5"/>
  <c r="B33" i="5"/>
  <c r="B34" i="5"/>
  <c r="J34" i="5" s="1"/>
  <c r="B35" i="5"/>
  <c r="B36" i="5"/>
  <c r="J36" i="5" s="1"/>
  <c r="B37" i="5"/>
  <c r="B38" i="5"/>
  <c r="B39" i="5"/>
  <c r="B40" i="5"/>
  <c r="B41" i="5"/>
  <c r="B42" i="5"/>
  <c r="B43" i="5"/>
  <c r="B44" i="5"/>
  <c r="J44" i="5" s="1"/>
  <c r="B45" i="5"/>
  <c r="J45" i="5" s="1"/>
  <c r="B46" i="5"/>
  <c r="D46" i="5" s="1"/>
  <c r="B47" i="5"/>
  <c r="B48" i="5"/>
  <c r="D48" i="5" s="1"/>
  <c r="B49" i="5"/>
  <c r="B50" i="5"/>
  <c r="B51" i="5"/>
  <c r="B52" i="5"/>
  <c r="B53" i="5"/>
  <c r="B54" i="5"/>
  <c r="B55" i="5"/>
  <c r="B56" i="5"/>
  <c r="D56" i="5" s="1"/>
  <c r="B57" i="5"/>
  <c r="B58" i="5"/>
  <c r="D58" i="5" s="1"/>
  <c r="B59" i="5"/>
  <c r="B60" i="5"/>
  <c r="J60" i="5" s="1"/>
  <c r="B61" i="5"/>
  <c r="B62" i="5"/>
  <c r="B63" i="5"/>
  <c r="B64" i="5"/>
  <c r="B65" i="5"/>
  <c r="B66" i="5"/>
  <c r="B67" i="5"/>
  <c r="B68" i="5"/>
  <c r="B69" i="5"/>
  <c r="B70" i="5"/>
  <c r="B71" i="5"/>
  <c r="D71" i="5" s="1"/>
  <c r="B72" i="5"/>
  <c r="B73" i="5"/>
  <c r="B74" i="5"/>
  <c r="B75" i="5"/>
  <c r="B76" i="5"/>
  <c r="B77" i="5"/>
  <c r="B78" i="5"/>
  <c r="B79" i="5"/>
  <c r="J79" i="5" s="1"/>
  <c r="B80" i="5"/>
  <c r="J80" i="5" s="1"/>
  <c r="B81" i="5"/>
  <c r="D81" i="5" s="1"/>
  <c r="B82" i="5"/>
  <c r="B83" i="5"/>
  <c r="B84" i="5"/>
  <c r="D84" i="5" s="1"/>
  <c r="B85" i="5"/>
  <c r="B86" i="5"/>
  <c r="B87" i="5"/>
  <c r="B88" i="5"/>
  <c r="B89" i="5"/>
  <c r="B90" i="5"/>
  <c r="B91" i="5"/>
  <c r="B92" i="5"/>
  <c r="D92" i="5" s="1"/>
  <c r="B93" i="5"/>
  <c r="B94" i="5"/>
  <c r="B95" i="5"/>
  <c r="B96" i="5"/>
  <c r="J96" i="5" s="1"/>
  <c r="B97" i="5"/>
  <c r="B98" i="5"/>
  <c r="B99" i="5"/>
  <c r="D99" i="5" s="1"/>
  <c r="B100" i="5"/>
  <c r="B101" i="5"/>
  <c r="B102" i="5"/>
  <c r="B103" i="5"/>
  <c r="D103" i="5" s="1"/>
  <c r="B104" i="5"/>
  <c r="B105" i="5"/>
  <c r="D105" i="5" s="1"/>
  <c r="B106" i="5"/>
  <c r="D106" i="5" s="1"/>
  <c r="B107" i="5"/>
  <c r="D107" i="5" s="1"/>
  <c r="B108" i="5"/>
  <c r="D108" i="5" s="1"/>
  <c r="B109" i="5"/>
  <c r="B110" i="5"/>
  <c r="B111" i="5"/>
  <c r="B112" i="5"/>
  <c r="B113" i="5"/>
  <c r="B114" i="5"/>
  <c r="B115" i="5"/>
  <c r="D115" i="5" s="1"/>
  <c r="B116" i="5"/>
  <c r="D116" i="5" s="1"/>
  <c r="B117" i="5"/>
  <c r="D117" i="5" s="1"/>
  <c r="B118" i="5"/>
  <c r="D118" i="5" s="1"/>
  <c r="B119" i="5"/>
  <c r="B120" i="5"/>
  <c r="D120" i="5" s="1"/>
  <c r="B121" i="5"/>
  <c r="D121" i="5" s="1"/>
  <c r="B122" i="5"/>
  <c r="D122" i="5" s="1"/>
  <c r="B123" i="5"/>
  <c r="D123" i="5" s="1"/>
  <c r="B124" i="5"/>
  <c r="D124" i="5" s="1"/>
  <c r="B125" i="5"/>
  <c r="D125" i="5" s="1"/>
  <c r="B126" i="5"/>
  <c r="D126" i="5" s="1"/>
  <c r="B127" i="5"/>
  <c r="D127" i="5" s="1"/>
  <c r="B128" i="5"/>
  <c r="D128" i="5" s="1"/>
  <c r="B129" i="5"/>
  <c r="D129" i="5" s="1"/>
  <c r="B130" i="5"/>
  <c r="D130" i="5" s="1"/>
  <c r="B131" i="5"/>
  <c r="B132" i="5"/>
  <c r="D132" i="5" s="1"/>
  <c r="B133" i="5"/>
  <c r="D133" i="5" s="1"/>
  <c r="B134" i="5"/>
  <c r="D134" i="5" s="1"/>
  <c r="B135" i="5"/>
  <c r="D135" i="5" s="1"/>
  <c r="B136" i="5"/>
  <c r="D136" i="5" s="1"/>
  <c r="B137" i="5"/>
  <c r="D137" i="5" s="1"/>
  <c r="B138" i="5"/>
  <c r="B139" i="5"/>
  <c r="D139" i="5" s="1"/>
  <c r="B140" i="5"/>
  <c r="D140" i="5" s="1"/>
  <c r="A4" i="5"/>
  <c r="A5" i="5"/>
  <c r="C5" i="5" s="1"/>
  <c r="A6" i="5"/>
  <c r="C6" i="5" s="1"/>
  <c r="A7" i="5"/>
  <c r="I7" i="5" s="1"/>
  <c r="A8" i="5"/>
  <c r="A9" i="5"/>
  <c r="A10" i="5"/>
  <c r="A11" i="5"/>
  <c r="A12" i="5"/>
  <c r="A13" i="5"/>
  <c r="A14" i="5"/>
  <c r="A15" i="5"/>
  <c r="I15" i="5" s="1"/>
  <c r="A16" i="5"/>
  <c r="A17" i="5"/>
  <c r="C17" i="5" s="1"/>
  <c r="A18" i="5"/>
  <c r="C18" i="5" s="1"/>
  <c r="A19" i="5"/>
  <c r="A20" i="5"/>
  <c r="A21" i="5"/>
  <c r="A22" i="5"/>
  <c r="A23" i="5"/>
  <c r="A24" i="5"/>
  <c r="A25" i="5"/>
  <c r="A26" i="5"/>
  <c r="A27" i="5"/>
  <c r="A28" i="5"/>
  <c r="C28" i="5" s="1"/>
  <c r="A29" i="5"/>
  <c r="C29" i="5" s="1"/>
  <c r="A30" i="5"/>
  <c r="C30" i="5" s="1"/>
  <c r="A31" i="5"/>
  <c r="A32" i="5"/>
  <c r="A33" i="5"/>
  <c r="A34" i="5"/>
  <c r="A35" i="5"/>
  <c r="A36" i="5"/>
  <c r="A37" i="5"/>
  <c r="A38" i="5"/>
  <c r="C38" i="5" s="1"/>
  <c r="A39" i="5"/>
  <c r="I39" i="5" s="1"/>
  <c r="A40" i="5"/>
  <c r="A41" i="5"/>
  <c r="C41" i="5" s="1"/>
  <c r="A42" i="5"/>
  <c r="C42" i="5" s="1"/>
  <c r="A43" i="5"/>
  <c r="A44" i="5"/>
  <c r="A45" i="5"/>
  <c r="A46" i="5"/>
  <c r="A47" i="5"/>
  <c r="A48" i="5"/>
  <c r="A49" i="5"/>
  <c r="A50" i="5"/>
  <c r="A51" i="5"/>
  <c r="A52" i="5"/>
  <c r="C52" i="5" s="1"/>
  <c r="A53" i="5"/>
  <c r="C53" i="5" s="1"/>
  <c r="A54" i="5"/>
  <c r="C54" i="5" s="1"/>
  <c r="A55" i="5"/>
  <c r="I55" i="5" s="1"/>
  <c r="A56" i="5"/>
  <c r="A57" i="5"/>
  <c r="A58" i="5"/>
  <c r="A59" i="5"/>
  <c r="A60" i="5"/>
  <c r="C60" i="5" s="1"/>
  <c r="A61" i="5"/>
  <c r="A62" i="5"/>
  <c r="C62" i="5" s="1"/>
  <c r="A63" i="5"/>
  <c r="I63" i="5" s="1"/>
  <c r="A64" i="5"/>
  <c r="A65" i="5"/>
  <c r="C65" i="5" s="1"/>
  <c r="A66" i="5"/>
  <c r="C66" i="5" s="1"/>
  <c r="A67" i="5"/>
  <c r="A68" i="5"/>
  <c r="C68" i="5" s="1"/>
  <c r="A69" i="5"/>
  <c r="A70" i="5"/>
  <c r="A71" i="5"/>
  <c r="A72" i="5"/>
  <c r="A73" i="5"/>
  <c r="A74" i="5"/>
  <c r="C74" i="5" s="1"/>
  <c r="A75" i="5"/>
  <c r="A76" i="5"/>
  <c r="C76" i="5" s="1"/>
  <c r="A77" i="5"/>
  <c r="C77" i="5" s="1"/>
  <c r="A78" i="5"/>
  <c r="C78" i="5" s="1"/>
  <c r="A79" i="5"/>
  <c r="I79" i="5" s="1"/>
  <c r="A80" i="5"/>
  <c r="A81" i="5"/>
  <c r="A82" i="5"/>
  <c r="A83" i="5"/>
  <c r="A84" i="5"/>
  <c r="C84" i="5" s="1"/>
  <c r="A85" i="5"/>
  <c r="A86" i="5"/>
  <c r="C86" i="5" s="1"/>
  <c r="A87" i="5"/>
  <c r="A88" i="5"/>
  <c r="C88" i="5" s="1"/>
  <c r="A89" i="5"/>
  <c r="C89" i="5" s="1"/>
  <c r="A90" i="5"/>
  <c r="C90" i="5" s="1"/>
  <c r="A91" i="5"/>
  <c r="A92" i="5"/>
  <c r="C92" i="5" s="1"/>
  <c r="A93" i="5"/>
  <c r="A94" i="5"/>
  <c r="A95" i="5"/>
  <c r="A96" i="5"/>
  <c r="A97" i="5"/>
  <c r="A98" i="5"/>
  <c r="C98" i="5" s="1"/>
  <c r="A99" i="5"/>
  <c r="C99" i="5" s="1"/>
  <c r="A100" i="5"/>
  <c r="C100" i="5" s="1"/>
  <c r="A101" i="5"/>
  <c r="C101" i="5" s="1"/>
  <c r="A102" i="5"/>
  <c r="C102" i="5" s="1"/>
  <c r="A103" i="5"/>
  <c r="C103" i="5" s="1"/>
  <c r="A104" i="5"/>
  <c r="A105" i="5"/>
  <c r="A106" i="5"/>
  <c r="A107" i="5"/>
  <c r="C107" i="5" s="1"/>
  <c r="A108" i="5"/>
  <c r="C108" i="5" s="1"/>
  <c r="A109" i="5"/>
  <c r="A110" i="5"/>
  <c r="A111" i="5"/>
  <c r="A112" i="5"/>
  <c r="C112" i="5" s="1"/>
  <c r="A113" i="5"/>
  <c r="C113" i="5" s="1"/>
  <c r="A114" i="5"/>
  <c r="C114" i="5" s="1"/>
  <c r="A115" i="5"/>
  <c r="C115" i="5" s="1"/>
  <c r="A116" i="5"/>
  <c r="C116" i="5" s="1"/>
  <c r="A117" i="5"/>
  <c r="C117" i="5" s="1"/>
  <c r="A118" i="5"/>
  <c r="C118" i="5" s="1"/>
  <c r="A119" i="5"/>
  <c r="C119" i="5" s="1"/>
  <c r="A120" i="5"/>
  <c r="C120" i="5" s="1"/>
  <c r="A121" i="5"/>
  <c r="C121" i="5" s="1"/>
  <c r="A122" i="5"/>
  <c r="C122" i="5" s="1"/>
  <c r="A123" i="5"/>
  <c r="C123" i="5" s="1"/>
  <c r="A124" i="5"/>
  <c r="C124" i="5" s="1"/>
  <c r="A125" i="5"/>
  <c r="C125" i="5" s="1"/>
  <c r="A126" i="5"/>
  <c r="C126" i="5" s="1"/>
  <c r="A127" i="5"/>
  <c r="C127" i="5" s="1"/>
  <c r="A128" i="5"/>
  <c r="C128" i="5" s="1"/>
  <c r="A129" i="5"/>
  <c r="C129" i="5" s="1"/>
  <c r="A130" i="5"/>
  <c r="C130" i="5" s="1"/>
  <c r="A131" i="5"/>
  <c r="A132" i="5"/>
  <c r="C132" i="5" s="1"/>
  <c r="A133" i="5"/>
  <c r="A134" i="5"/>
  <c r="A135" i="5"/>
  <c r="C135" i="5" s="1"/>
  <c r="A136" i="5"/>
  <c r="A137" i="5"/>
  <c r="C137" i="5" s="1"/>
  <c r="A138" i="5"/>
  <c r="C138" i="5" s="1"/>
  <c r="A139" i="5"/>
  <c r="A140" i="5"/>
  <c r="C140" i="5" s="1"/>
  <c r="M3" i="5"/>
  <c r="L3" i="5"/>
  <c r="H3" i="5"/>
  <c r="E3" i="5"/>
  <c r="B3" i="5"/>
  <c r="A3" i="5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E4" i="6"/>
  <c r="I4" i="6" s="1"/>
  <c r="E5" i="6"/>
  <c r="E6" i="6"/>
  <c r="E7" i="6"/>
  <c r="J7" i="6" s="1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J31" i="6" s="1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J55" i="6" s="1"/>
  <c r="E56" i="6"/>
  <c r="E57" i="6"/>
  <c r="E58" i="6"/>
  <c r="E59" i="6"/>
  <c r="E60" i="6"/>
  <c r="E61" i="6"/>
  <c r="E62" i="6"/>
  <c r="I62" i="6" s="1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J78" i="6" s="1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I97" i="6" s="1"/>
  <c r="E98" i="6"/>
  <c r="E99" i="6"/>
  <c r="F99" i="6" s="1"/>
  <c r="E100" i="6"/>
  <c r="F100" i="6" s="1"/>
  <c r="E101" i="6"/>
  <c r="E102" i="6"/>
  <c r="F102" i="6" s="1"/>
  <c r="E103" i="6"/>
  <c r="E104" i="6"/>
  <c r="E105" i="6"/>
  <c r="E106" i="6"/>
  <c r="E107" i="6"/>
  <c r="F107" i="6" s="1"/>
  <c r="E108" i="6"/>
  <c r="E109" i="6"/>
  <c r="E110" i="6"/>
  <c r="F110" i="6" s="1"/>
  <c r="E111" i="6"/>
  <c r="E112" i="6"/>
  <c r="F112" i="6" s="1"/>
  <c r="E113" i="6"/>
  <c r="F113" i="6" s="1"/>
  <c r="E114" i="6"/>
  <c r="F114" i="6" s="1"/>
  <c r="E115" i="6"/>
  <c r="F115" i="6" s="1"/>
  <c r="E116" i="6"/>
  <c r="F116" i="6" s="1"/>
  <c r="E117" i="6"/>
  <c r="F117" i="6" s="1"/>
  <c r="E118" i="6"/>
  <c r="F118" i="6" s="1"/>
  <c r="E119" i="6"/>
  <c r="F119" i="6" s="1"/>
  <c r="E120" i="6"/>
  <c r="F120" i="6" s="1"/>
  <c r="E121" i="6"/>
  <c r="F121" i="6" s="1"/>
  <c r="E122" i="6"/>
  <c r="E123" i="6"/>
  <c r="E124" i="6"/>
  <c r="E125" i="6"/>
  <c r="E126" i="6"/>
  <c r="E127" i="6"/>
  <c r="F127" i="6" s="1"/>
  <c r="E128" i="6"/>
  <c r="F128" i="6" s="1"/>
  <c r="E129" i="6"/>
  <c r="F129" i="6" s="1"/>
  <c r="E130" i="6"/>
  <c r="F130" i="6" s="1"/>
  <c r="E131" i="6"/>
  <c r="F131" i="6" s="1"/>
  <c r="E132" i="6"/>
  <c r="F132" i="6" s="1"/>
  <c r="E133" i="6"/>
  <c r="F133" i="6" s="1"/>
  <c r="E134" i="6"/>
  <c r="F134" i="6" s="1"/>
  <c r="E135" i="6"/>
  <c r="F135" i="6" s="1"/>
  <c r="E136" i="6"/>
  <c r="F136" i="6" s="1"/>
  <c r="E137" i="6"/>
  <c r="F137" i="6" s="1"/>
  <c r="E138" i="6"/>
  <c r="F138" i="6" s="1"/>
  <c r="E139" i="6"/>
  <c r="F139" i="6" s="1"/>
  <c r="E140" i="6"/>
  <c r="F140" i="6" s="1"/>
  <c r="B4" i="6"/>
  <c r="B5" i="6"/>
  <c r="B6" i="6"/>
  <c r="B7" i="6"/>
  <c r="B8" i="6"/>
  <c r="B9" i="6"/>
  <c r="J9" i="6" s="1"/>
  <c r="B10" i="6"/>
  <c r="J10" i="6" s="1"/>
  <c r="B11" i="6"/>
  <c r="B12" i="6"/>
  <c r="B13" i="6"/>
  <c r="J13" i="6" s="1"/>
  <c r="B14" i="6"/>
  <c r="D14" i="6" s="1"/>
  <c r="B15" i="6"/>
  <c r="B16" i="6"/>
  <c r="B17" i="6"/>
  <c r="B18" i="6"/>
  <c r="B19" i="6"/>
  <c r="B20" i="6"/>
  <c r="J20" i="6" s="1"/>
  <c r="B21" i="6"/>
  <c r="B22" i="6"/>
  <c r="J22" i="6" s="1"/>
  <c r="B23" i="6"/>
  <c r="J23" i="6" s="1"/>
  <c r="B24" i="6"/>
  <c r="D24" i="6" s="1"/>
  <c r="B25" i="6"/>
  <c r="D25" i="6" s="1"/>
  <c r="B26" i="6"/>
  <c r="D26" i="6" s="1"/>
  <c r="B27" i="6"/>
  <c r="D27" i="6" s="1"/>
  <c r="B28" i="6"/>
  <c r="B29" i="6"/>
  <c r="B30" i="6"/>
  <c r="B31" i="6"/>
  <c r="B32" i="6"/>
  <c r="B33" i="6"/>
  <c r="J33" i="6" s="1"/>
  <c r="B34" i="6"/>
  <c r="B35" i="6"/>
  <c r="B36" i="6"/>
  <c r="D36" i="6" s="1"/>
  <c r="B37" i="6"/>
  <c r="B38" i="6"/>
  <c r="D38" i="6" s="1"/>
  <c r="B39" i="6"/>
  <c r="B40" i="6"/>
  <c r="B41" i="6"/>
  <c r="B42" i="6"/>
  <c r="B43" i="6"/>
  <c r="B44" i="6"/>
  <c r="B45" i="6"/>
  <c r="B46" i="6"/>
  <c r="B47" i="6"/>
  <c r="B48" i="6"/>
  <c r="J48" i="6" s="1"/>
  <c r="B49" i="6"/>
  <c r="B50" i="6"/>
  <c r="D50" i="6" s="1"/>
  <c r="B51" i="6"/>
  <c r="B52" i="6"/>
  <c r="B53" i="6"/>
  <c r="B54" i="6"/>
  <c r="B55" i="6"/>
  <c r="B56" i="6"/>
  <c r="D56" i="6" s="1"/>
  <c r="B57" i="6"/>
  <c r="B58" i="6"/>
  <c r="D58" i="6" s="1"/>
  <c r="B59" i="6"/>
  <c r="B60" i="6"/>
  <c r="D60" i="6" s="1"/>
  <c r="B61" i="6"/>
  <c r="D61" i="6" s="1"/>
  <c r="B62" i="6"/>
  <c r="D62" i="6" s="1"/>
  <c r="B63" i="6"/>
  <c r="B64" i="6"/>
  <c r="B65" i="6"/>
  <c r="B66" i="6"/>
  <c r="B67" i="6"/>
  <c r="B68" i="6"/>
  <c r="J68" i="6" s="1"/>
  <c r="B69" i="6"/>
  <c r="B70" i="6"/>
  <c r="B71" i="6"/>
  <c r="J71" i="6" s="1"/>
  <c r="B72" i="6"/>
  <c r="D72" i="6" s="1"/>
  <c r="B73" i="6"/>
  <c r="D73" i="6" s="1"/>
  <c r="B74" i="6"/>
  <c r="D74" i="6" s="1"/>
  <c r="B75" i="6"/>
  <c r="B76" i="6"/>
  <c r="B77" i="6"/>
  <c r="B78" i="6"/>
  <c r="B79" i="6"/>
  <c r="B80" i="6"/>
  <c r="B81" i="6"/>
  <c r="D81" i="6" s="1"/>
  <c r="B82" i="6"/>
  <c r="B83" i="6"/>
  <c r="B84" i="6"/>
  <c r="B85" i="6"/>
  <c r="D85" i="6" s="1"/>
  <c r="B86" i="6"/>
  <c r="B87" i="6"/>
  <c r="B88" i="6"/>
  <c r="B89" i="6"/>
  <c r="B90" i="6"/>
  <c r="B91" i="6"/>
  <c r="D91" i="6" s="1"/>
  <c r="B92" i="6"/>
  <c r="D92" i="6" s="1"/>
  <c r="B93" i="6"/>
  <c r="J93" i="6" s="1"/>
  <c r="B94" i="6"/>
  <c r="J94" i="6" s="1"/>
  <c r="B95" i="6"/>
  <c r="D95" i="6" s="1"/>
  <c r="B96" i="6"/>
  <c r="D96" i="6" s="1"/>
  <c r="B97" i="6"/>
  <c r="D97" i="6" s="1"/>
  <c r="B98" i="6"/>
  <c r="B99" i="6"/>
  <c r="B100" i="6"/>
  <c r="B101" i="6"/>
  <c r="B102" i="6"/>
  <c r="B103" i="6"/>
  <c r="B104" i="6"/>
  <c r="D104" i="6" s="1"/>
  <c r="B105" i="6"/>
  <c r="D105" i="6" s="1"/>
  <c r="B106" i="6"/>
  <c r="D106" i="6" s="1"/>
  <c r="B107" i="6"/>
  <c r="B108" i="6"/>
  <c r="B109" i="6"/>
  <c r="D109" i="6" s="1"/>
  <c r="B110" i="6"/>
  <c r="D110" i="6" s="1"/>
  <c r="B111" i="6"/>
  <c r="B112" i="6"/>
  <c r="B113" i="6"/>
  <c r="B114" i="6"/>
  <c r="D114" i="6" s="1"/>
  <c r="B115" i="6"/>
  <c r="D115" i="6" s="1"/>
  <c r="B116" i="6"/>
  <c r="D116" i="6" s="1"/>
  <c r="B117" i="6"/>
  <c r="D117" i="6" s="1"/>
  <c r="B118" i="6"/>
  <c r="D118" i="6" s="1"/>
  <c r="B119" i="6"/>
  <c r="D119" i="6" s="1"/>
  <c r="B120" i="6"/>
  <c r="D120" i="6" s="1"/>
  <c r="B121" i="6"/>
  <c r="D121" i="6" s="1"/>
  <c r="B122" i="6"/>
  <c r="D122" i="6" s="1"/>
  <c r="B123" i="6"/>
  <c r="D123" i="6" s="1"/>
  <c r="B124" i="6"/>
  <c r="D124" i="6" s="1"/>
  <c r="B125" i="6"/>
  <c r="D125" i="6" s="1"/>
  <c r="B126" i="6"/>
  <c r="D126" i="6" s="1"/>
  <c r="B127" i="6"/>
  <c r="D127" i="6" s="1"/>
  <c r="B128" i="6"/>
  <c r="D128" i="6" s="1"/>
  <c r="B129" i="6"/>
  <c r="D129" i="6" s="1"/>
  <c r="B130" i="6"/>
  <c r="D130" i="6" s="1"/>
  <c r="B131" i="6"/>
  <c r="B132" i="6"/>
  <c r="B133" i="6"/>
  <c r="B134" i="6"/>
  <c r="B135" i="6"/>
  <c r="B136" i="6"/>
  <c r="B137" i="6"/>
  <c r="D137" i="6" s="1"/>
  <c r="B138" i="6"/>
  <c r="D138" i="6" s="1"/>
  <c r="B139" i="6"/>
  <c r="B140" i="6"/>
  <c r="D140" i="6" s="1"/>
  <c r="A4" i="6"/>
  <c r="C4" i="6" s="1"/>
  <c r="A5" i="6"/>
  <c r="C5" i="6" s="1"/>
  <c r="A6" i="6"/>
  <c r="C6" i="6" s="1"/>
  <c r="A7" i="6"/>
  <c r="A8" i="6"/>
  <c r="C8" i="6" s="1"/>
  <c r="A9" i="6"/>
  <c r="I9" i="6" s="1"/>
  <c r="A10" i="6"/>
  <c r="A11" i="6"/>
  <c r="A12" i="6"/>
  <c r="A13" i="6"/>
  <c r="A14" i="6"/>
  <c r="A15" i="6"/>
  <c r="I15" i="6" s="1"/>
  <c r="A16" i="6"/>
  <c r="C16" i="6" s="1"/>
  <c r="A17" i="6"/>
  <c r="C17" i="6" s="1"/>
  <c r="A18" i="6"/>
  <c r="A19" i="6"/>
  <c r="A20" i="6"/>
  <c r="I20" i="6" s="1"/>
  <c r="A21" i="6"/>
  <c r="I21" i="6" s="1"/>
  <c r="A22" i="6"/>
  <c r="A23" i="6"/>
  <c r="I23" i="6" s="1"/>
  <c r="A24" i="6"/>
  <c r="A25" i="6"/>
  <c r="A26" i="6"/>
  <c r="A27" i="6"/>
  <c r="C27" i="6" s="1"/>
  <c r="A28" i="6"/>
  <c r="C28" i="6" s="1"/>
  <c r="A29" i="6"/>
  <c r="A30" i="6"/>
  <c r="C30" i="6" s="1"/>
  <c r="A31" i="6"/>
  <c r="A32" i="6"/>
  <c r="A33" i="6"/>
  <c r="I33" i="6" s="1"/>
  <c r="A34" i="6"/>
  <c r="A35" i="6"/>
  <c r="A36" i="6"/>
  <c r="A37" i="6"/>
  <c r="A38" i="6"/>
  <c r="A39" i="6"/>
  <c r="A40" i="6"/>
  <c r="C40" i="6" s="1"/>
  <c r="A41" i="6"/>
  <c r="C41" i="6" s="1"/>
  <c r="A42" i="6"/>
  <c r="C42" i="6" s="1"/>
  <c r="A43" i="6"/>
  <c r="A44" i="6"/>
  <c r="I44" i="6" s="1"/>
  <c r="A45" i="6"/>
  <c r="I45" i="6" s="1"/>
  <c r="A46" i="6"/>
  <c r="A47" i="6"/>
  <c r="I47" i="6" s="1"/>
  <c r="A48" i="6"/>
  <c r="A49" i="6"/>
  <c r="A50" i="6"/>
  <c r="A51" i="6"/>
  <c r="C51" i="6" s="1"/>
  <c r="A52" i="6"/>
  <c r="C52" i="6" s="1"/>
  <c r="A53" i="6"/>
  <c r="C53" i="6" s="1"/>
  <c r="A54" i="6"/>
  <c r="C54" i="6" s="1"/>
  <c r="A55" i="6"/>
  <c r="A56" i="6"/>
  <c r="C56" i="6" s="1"/>
  <c r="A57" i="6"/>
  <c r="I57" i="6" s="1"/>
  <c r="A58" i="6"/>
  <c r="A59" i="6"/>
  <c r="A60" i="6"/>
  <c r="A61" i="6"/>
  <c r="A62" i="6"/>
  <c r="A63" i="6"/>
  <c r="A64" i="6"/>
  <c r="C64" i="6" s="1"/>
  <c r="A65" i="6"/>
  <c r="C65" i="6" s="1"/>
  <c r="A66" i="6"/>
  <c r="A67" i="6"/>
  <c r="A68" i="6"/>
  <c r="I68" i="6" s="1"/>
  <c r="G68" i="6" s="1" a="1"/>
  <c r="G68" i="6" s="1"/>
  <c r="A69" i="6"/>
  <c r="I69" i="6" s="1"/>
  <c r="A70" i="6"/>
  <c r="A71" i="6"/>
  <c r="I71" i="6" s="1"/>
  <c r="A72" i="6"/>
  <c r="A73" i="6"/>
  <c r="A74" i="6"/>
  <c r="A75" i="6"/>
  <c r="A76" i="6"/>
  <c r="C76" i="6" s="1"/>
  <c r="A77" i="6"/>
  <c r="C77" i="6" s="1"/>
  <c r="A78" i="6"/>
  <c r="C78" i="6" s="1"/>
  <c r="A79" i="6"/>
  <c r="A80" i="6"/>
  <c r="C80" i="6" s="1"/>
  <c r="A81" i="6"/>
  <c r="I81" i="6" s="1"/>
  <c r="A82" i="6"/>
  <c r="A83" i="6"/>
  <c r="C83" i="6" s="1"/>
  <c r="A84" i="6"/>
  <c r="A85" i="6"/>
  <c r="A86" i="6"/>
  <c r="A87" i="6"/>
  <c r="I87" i="6" s="1"/>
  <c r="A88" i="6"/>
  <c r="C88" i="6" s="1"/>
  <c r="A89" i="6"/>
  <c r="C89" i="6" s="1"/>
  <c r="A90" i="6"/>
  <c r="A91" i="6"/>
  <c r="C91" i="6" s="1"/>
  <c r="A92" i="6"/>
  <c r="A93" i="6"/>
  <c r="C93" i="6" s="1"/>
  <c r="A94" i="6"/>
  <c r="A95" i="6"/>
  <c r="I95" i="6" s="1"/>
  <c r="A96" i="6"/>
  <c r="A97" i="6"/>
  <c r="A98" i="6"/>
  <c r="A99" i="6"/>
  <c r="A100" i="6"/>
  <c r="C100" i="6" s="1"/>
  <c r="A101" i="6"/>
  <c r="C101" i="6" s="1"/>
  <c r="A102" i="6"/>
  <c r="C102" i="6" s="1"/>
  <c r="A103" i="6"/>
  <c r="C103" i="6" s="1"/>
  <c r="A104" i="6"/>
  <c r="A105" i="6"/>
  <c r="C105" i="6" s="1"/>
  <c r="A106" i="6"/>
  <c r="C106" i="6" s="1"/>
  <c r="A107" i="6"/>
  <c r="A108" i="6"/>
  <c r="A109" i="6"/>
  <c r="A110" i="6"/>
  <c r="A111" i="6"/>
  <c r="C111" i="6" s="1"/>
  <c r="A112" i="6"/>
  <c r="C112" i="6" s="1"/>
  <c r="A113" i="6"/>
  <c r="C113" i="6" s="1"/>
  <c r="A114" i="6"/>
  <c r="C114" i="6" s="1"/>
  <c r="A115" i="6"/>
  <c r="C115" i="6" s="1"/>
  <c r="A116" i="6"/>
  <c r="C116" i="6" s="1"/>
  <c r="A117" i="6"/>
  <c r="C117" i="6" s="1"/>
  <c r="A118" i="6"/>
  <c r="C118" i="6" s="1"/>
  <c r="A119" i="6"/>
  <c r="C119" i="6" s="1"/>
  <c r="A120" i="6"/>
  <c r="C120" i="6" s="1"/>
  <c r="A121" i="6"/>
  <c r="C121" i="6" s="1"/>
  <c r="A122" i="6"/>
  <c r="C122" i="6" s="1"/>
  <c r="A123" i="6"/>
  <c r="C123" i="6" s="1"/>
  <c r="A124" i="6"/>
  <c r="C124" i="6" s="1"/>
  <c r="A125" i="6"/>
  <c r="C125" i="6" s="1"/>
  <c r="A126" i="6"/>
  <c r="C126" i="6" s="1"/>
  <c r="A127" i="6"/>
  <c r="C127" i="6" s="1"/>
  <c r="A128" i="6"/>
  <c r="C128" i="6" s="1"/>
  <c r="A129" i="6"/>
  <c r="C129" i="6" s="1"/>
  <c r="A130" i="6"/>
  <c r="C130" i="6" s="1"/>
  <c r="A131" i="6"/>
  <c r="C131" i="6" s="1"/>
  <c r="A132" i="6"/>
  <c r="C132" i="6" s="1"/>
  <c r="A133" i="6"/>
  <c r="C133" i="6" s="1"/>
  <c r="A134" i="6"/>
  <c r="A135" i="6"/>
  <c r="C135" i="6" s="1"/>
  <c r="A136" i="6"/>
  <c r="A137" i="6"/>
  <c r="C137" i="6" s="1"/>
  <c r="A138" i="6"/>
  <c r="A139" i="6"/>
  <c r="C139" i="6" s="1"/>
  <c r="A140" i="6"/>
  <c r="M3" i="6"/>
  <c r="L3" i="6"/>
  <c r="H3" i="6"/>
  <c r="E3" i="6"/>
  <c r="B3" i="6"/>
  <c r="A3" i="6"/>
  <c r="M3" i="4"/>
  <c r="L3" i="4"/>
  <c r="H3" i="4"/>
  <c r="E3" i="4"/>
  <c r="B3" i="4"/>
  <c r="A3" i="4"/>
  <c r="C3" i="4" s="1"/>
  <c r="M3" i="3"/>
  <c r="L3" i="3"/>
  <c r="H3" i="3"/>
  <c r="E3" i="3"/>
  <c r="B3" i="3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4" i="7"/>
  <c r="H5" i="7"/>
  <c r="H6" i="7"/>
  <c r="H7" i="7"/>
  <c r="H8" i="7"/>
  <c r="H9" i="7"/>
  <c r="H10" i="7"/>
  <c r="H3" i="7"/>
  <c r="E4" i="7"/>
  <c r="F4" i="7" s="1"/>
  <c r="E5" i="7"/>
  <c r="E6" i="7"/>
  <c r="F6" i="7" s="1"/>
  <c r="E7" i="7"/>
  <c r="E8" i="7"/>
  <c r="F8" i="7" s="1"/>
  <c r="E9" i="7"/>
  <c r="F9" i="7" s="1"/>
  <c r="J9" i="7" s="1"/>
  <c r="E10" i="7"/>
  <c r="F10" i="7" s="1"/>
  <c r="E11" i="7"/>
  <c r="F11" i="7" s="1"/>
  <c r="E12" i="7"/>
  <c r="F12" i="7" s="1"/>
  <c r="E13" i="7"/>
  <c r="F13" i="7" s="1"/>
  <c r="E14" i="7"/>
  <c r="F14" i="7" s="1"/>
  <c r="E15" i="7"/>
  <c r="E16" i="7"/>
  <c r="F16" i="7" s="1"/>
  <c r="J16" i="7" s="1"/>
  <c r="E17" i="7"/>
  <c r="E18" i="7"/>
  <c r="E19" i="7"/>
  <c r="E20" i="7"/>
  <c r="F20" i="7" s="1"/>
  <c r="E21" i="7"/>
  <c r="F21" i="7" s="1"/>
  <c r="E22" i="7"/>
  <c r="E23" i="7"/>
  <c r="F23" i="7" s="1"/>
  <c r="I23" i="7" s="1"/>
  <c r="E24" i="7"/>
  <c r="F24" i="7" s="1"/>
  <c r="E25" i="7"/>
  <c r="F25" i="7" s="1"/>
  <c r="E26" i="7"/>
  <c r="F26" i="7" s="1"/>
  <c r="E27" i="7"/>
  <c r="F27" i="7" s="1"/>
  <c r="E28" i="7"/>
  <c r="F28" i="7" s="1"/>
  <c r="E29" i="7"/>
  <c r="E30" i="7"/>
  <c r="F30" i="7" s="1"/>
  <c r="E31" i="7"/>
  <c r="E32" i="7"/>
  <c r="F32" i="7" s="1"/>
  <c r="E33" i="7"/>
  <c r="F33" i="7" s="1"/>
  <c r="J33" i="7" s="1"/>
  <c r="E34" i="7"/>
  <c r="F34" i="7" s="1"/>
  <c r="E35" i="7"/>
  <c r="F35" i="7" s="1"/>
  <c r="E36" i="7"/>
  <c r="E37" i="7"/>
  <c r="F37" i="7" s="1"/>
  <c r="E38" i="7"/>
  <c r="F38" i="7" s="1"/>
  <c r="E39" i="7"/>
  <c r="E40" i="7"/>
  <c r="F40" i="7" s="1"/>
  <c r="E41" i="7"/>
  <c r="F41" i="7" s="1"/>
  <c r="E42" i="7"/>
  <c r="F42" i="7" s="1"/>
  <c r="E43" i="7"/>
  <c r="E44" i="7"/>
  <c r="E45" i="7"/>
  <c r="F45" i="7" s="1"/>
  <c r="E46" i="7"/>
  <c r="F46" i="7" s="1"/>
  <c r="E47" i="7"/>
  <c r="F47" i="7" s="1"/>
  <c r="E48" i="7"/>
  <c r="F48" i="7" s="1"/>
  <c r="E49" i="7"/>
  <c r="F49" i="7" s="1"/>
  <c r="E50" i="7"/>
  <c r="E51" i="7"/>
  <c r="E52" i="7"/>
  <c r="F52" i="7" s="1"/>
  <c r="E53" i="7"/>
  <c r="F53" i="7" s="1"/>
  <c r="E54" i="7"/>
  <c r="F54" i="7" s="1"/>
  <c r="E55" i="7"/>
  <c r="E56" i="7"/>
  <c r="F56" i="7" s="1"/>
  <c r="E57" i="7"/>
  <c r="F57" i="7" s="1"/>
  <c r="J57" i="7" s="1"/>
  <c r="E58" i="7"/>
  <c r="F58" i="7" s="1"/>
  <c r="E59" i="7"/>
  <c r="E60" i="7"/>
  <c r="E61" i="7"/>
  <c r="F61" i="7" s="1"/>
  <c r="E62" i="7"/>
  <c r="F62" i="7" s="1"/>
  <c r="E63" i="7"/>
  <c r="E64" i="7"/>
  <c r="E65" i="7"/>
  <c r="F65" i="7" s="1"/>
  <c r="E66" i="7"/>
  <c r="F66" i="7" s="1"/>
  <c r="E67" i="7"/>
  <c r="F67" i="7" s="1"/>
  <c r="E68" i="7"/>
  <c r="E69" i="7"/>
  <c r="F69" i="7" s="1"/>
  <c r="E70" i="7"/>
  <c r="F70" i="7" s="1"/>
  <c r="E71" i="7"/>
  <c r="F71" i="7" s="1"/>
  <c r="E72" i="7"/>
  <c r="F72" i="7" s="1"/>
  <c r="E73" i="7"/>
  <c r="F73" i="7" s="1"/>
  <c r="E74" i="7"/>
  <c r="F74" i="7" s="1"/>
  <c r="E75" i="7"/>
  <c r="F75" i="7" s="1"/>
  <c r="E76" i="7"/>
  <c r="E77" i="7"/>
  <c r="F77" i="7" s="1"/>
  <c r="E78" i="7"/>
  <c r="F78" i="7" s="1"/>
  <c r="E79" i="7"/>
  <c r="F79" i="7" s="1"/>
  <c r="E80" i="7"/>
  <c r="F80" i="7" s="1"/>
  <c r="E81" i="7"/>
  <c r="F81" i="7" s="1"/>
  <c r="J81" i="7" s="1"/>
  <c r="E82" i="7"/>
  <c r="F82" i="7" s="1"/>
  <c r="E83" i="7"/>
  <c r="E84" i="7"/>
  <c r="E85" i="7"/>
  <c r="F85" i="7" s="1"/>
  <c r="E86" i="7"/>
  <c r="F86" i="7" s="1"/>
  <c r="E87" i="7"/>
  <c r="E88" i="7"/>
  <c r="F88" i="7" s="1"/>
  <c r="E89" i="7"/>
  <c r="F89" i="7" s="1"/>
  <c r="E90" i="7"/>
  <c r="F90" i="7" s="1"/>
  <c r="E91" i="7"/>
  <c r="F91" i="7" s="1"/>
  <c r="E92" i="7"/>
  <c r="F92" i="7" s="1"/>
  <c r="E93" i="7"/>
  <c r="F93" i="7" s="1"/>
  <c r="E94" i="7"/>
  <c r="F94" i="7" s="1"/>
  <c r="E95" i="7"/>
  <c r="E96" i="7"/>
  <c r="E97" i="7"/>
  <c r="F97" i="7" s="1"/>
  <c r="E98" i="7"/>
  <c r="F98" i="7" s="1"/>
  <c r="E99" i="7"/>
  <c r="E100" i="7"/>
  <c r="F100" i="7" s="1"/>
  <c r="E101" i="7"/>
  <c r="E102" i="7"/>
  <c r="F102" i="7" s="1"/>
  <c r="E103" i="7"/>
  <c r="F103" i="7" s="1"/>
  <c r="E104" i="7"/>
  <c r="F104" i="7" s="1"/>
  <c r="J104" i="7" s="1"/>
  <c r="E105" i="7"/>
  <c r="F105" i="7" s="1"/>
  <c r="J105" i="7" s="1"/>
  <c r="E106" i="7"/>
  <c r="F106" i="7" s="1"/>
  <c r="E107" i="7"/>
  <c r="E108" i="7"/>
  <c r="E109" i="7"/>
  <c r="F109" i="7" s="1"/>
  <c r="E110" i="7"/>
  <c r="F110" i="7" s="1"/>
  <c r="E111" i="7"/>
  <c r="E112" i="7"/>
  <c r="F112" i="7" s="1"/>
  <c r="J112" i="7" s="1"/>
  <c r="E113" i="7"/>
  <c r="F113" i="7" s="1"/>
  <c r="E114" i="7"/>
  <c r="F114" i="7" s="1"/>
  <c r="E115" i="7"/>
  <c r="F115" i="7" s="1"/>
  <c r="E116" i="7"/>
  <c r="F116" i="7" s="1"/>
  <c r="E117" i="7"/>
  <c r="F117" i="7" s="1"/>
  <c r="E118" i="7"/>
  <c r="F118" i="7" s="1"/>
  <c r="E119" i="7"/>
  <c r="F119" i="7" s="1"/>
  <c r="J119" i="7" s="1"/>
  <c r="E120" i="7"/>
  <c r="F120" i="7" s="1"/>
  <c r="E121" i="7"/>
  <c r="F121" i="7" s="1"/>
  <c r="E122" i="7"/>
  <c r="E123" i="7"/>
  <c r="F123" i="7" s="1"/>
  <c r="E124" i="7"/>
  <c r="F124" i="7" s="1"/>
  <c r="E125" i="7"/>
  <c r="F125" i="7" s="1"/>
  <c r="E126" i="7"/>
  <c r="E127" i="7"/>
  <c r="F127" i="7" s="1"/>
  <c r="E128" i="7"/>
  <c r="E129" i="7"/>
  <c r="F129" i="7" s="1"/>
  <c r="J129" i="7" s="1"/>
  <c r="E130" i="7"/>
  <c r="E131" i="7"/>
  <c r="F131" i="7" s="1"/>
  <c r="B4" i="7"/>
  <c r="D4" i="7" s="1"/>
  <c r="B5" i="7"/>
  <c r="D5" i="7" s="1"/>
  <c r="B6" i="7"/>
  <c r="D6" i="7" s="1"/>
  <c r="B7" i="7"/>
  <c r="B8" i="7"/>
  <c r="D8" i="7" s="1"/>
  <c r="B9" i="7"/>
  <c r="B10" i="7"/>
  <c r="D10" i="7" s="1"/>
  <c r="B11" i="7"/>
  <c r="B12" i="7"/>
  <c r="D12" i="7" s="1"/>
  <c r="B13" i="7"/>
  <c r="D13" i="7" s="1"/>
  <c r="B14" i="7"/>
  <c r="D14" i="7" s="1"/>
  <c r="B15" i="7"/>
  <c r="B16" i="7"/>
  <c r="B17" i="7"/>
  <c r="D17" i="7" s="1"/>
  <c r="B18" i="7"/>
  <c r="D18" i="7" s="1"/>
  <c r="B19" i="7"/>
  <c r="D19" i="7" s="1"/>
  <c r="B20" i="7"/>
  <c r="B21" i="7"/>
  <c r="B22" i="7"/>
  <c r="D22" i="7" s="1"/>
  <c r="B23" i="7"/>
  <c r="D23" i="7" s="1"/>
  <c r="B24" i="7"/>
  <c r="D24" i="7" s="1"/>
  <c r="B25" i="7"/>
  <c r="D25" i="7" s="1"/>
  <c r="B26" i="7"/>
  <c r="D26" i="7" s="1"/>
  <c r="B27" i="7"/>
  <c r="B28" i="7"/>
  <c r="B29" i="7"/>
  <c r="D29" i="7" s="1"/>
  <c r="B30" i="7"/>
  <c r="D30" i="7" s="1"/>
  <c r="B31" i="7"/>
  <c r="B32" i="7"/>
  <c r="D32" i="7" s="1"/>
  <c r="B33" i="7"/>
  <c r="B34" i="7"/>
  <c r="D34" i="7" s="1"/>
  <c r="B35" i="7"/>
  <c r="B36" i="7"/>
  <c r="D36" i="7" s="1"/>
  <c r="B37" i="7"/>
  <c r="D37" i="7" s="1"/>
  <c r="B38" i="7"/>
  <c r="D38" i="7" s="1"/>
  <c r="B39" i="7"/>
  <c r="D39" i="7" s="1"/>
  <c r="B40" i="7"/>
  <c r="B41" i="7"/>
  <c r="D41" i="7" s="1"/>
  <c r="B42" i="7"/>
  <c r="D42" i="7" s="1"/>
  <c r="B43" i="7"/>
  <c r="B44" i="7"/>
  <c r="B45" i="7"/>
  <c r="D45" i="7" s="1"/>
  <c r="B46" i="7"/>
  <c r="D46" i="7" s="1"/>
  <c r="B47" i="7"/>
  <c r="D47" i="7" s="1"/>
  <c r="B48" i="7"/>
  <c r="B49" i="7"/>
  <c r="D49" i="7" s="1"/>
  <c r="B50" i="7"/>
  <c r="D50" i="7" s="1"/>
  <c r="B51" i="7"/>
  <c r="D51" i="7" s="1"/>
  <c r="B52" i="7"/>
  <c r="B53" i="7"/>
  <c r="B54" i="7"/>
  <c r="D54" i="7" s="1"/>
  <c r="B55" i="7"/>
  <c r="B56" i="7"/>
  <c r="B57" i="7"/>
  <c r="B58" i="7"/>
  <c r="D58" i="7" s="1"/>
  <c r="B59" i="7"/>
  <c r="B60" i="7"/>
  <c r="D60" i="7" s="1"/>
  <c r="B61" i="7"/>
  <c r="D61" i="7" s="1"/>
  <c r="B62" i="7"/>
  <c r="D62" i="7" s="1"/>
  <c r="B63" i="7"/>
  <c r="B64" i="7"/>
  <c r="B65" i="7"/>
  <c r="D65" i="7" s="1"/>
  <c r="B66" i="7"/>
  <c r="D66" i="7" s="1"/>
  <c r="B67" i="7"/>
  <c r="B68" i="7"/>
  <c r="D68" i="7" s="1"/>
  <c r="B69" i="7"/>
  <c r="B70" i="7"/>
  <c r="D70" i="7" s="1"/>
  <c r="B71" i="7"/>
  <c r="B72" i="7"/>
  <c r="B73" i="7"/>
  <c r="D73" i="7" s="1"/>
  <c r="B74" i="7"/>
  <c r="D74" i="7" s="1"/>
  <c r="B75" i="7"/>
  <c r="D75" i="7" s="1"/>
  <c r="B76" i="7"/>
  <c r="B77" i="7"/>
  <c r="D77" i="7" s="1"/>
  <c r="B78" i="7"/>
  <c r="D78" i="7" s="1"/>
  <c r="B79" i="7"/>
  <c r="B80" i="7"/>
  <c r="D80" i="7" s="1"/>
  <c r="B81" i="7"/>
  <c r="B82" i="7"/>
  <c r="D82" i="7" s="1"/>
  <c r="B83" i="7"/>
  <c r="D83" i="7" s="1"/>
  <c r="B84" i="7"/>
  <c r="B85" i="7"/>
  <c r="B86" i="7"/>
  <c r="D86" i="7" s="1"/>
  <c r="B87" i="7"/>
  <c r="D87" i="7" s="1"/>
  <c r="B88" i="7"/>
  <c r="B89" i="7"/>
  <c r="D89" i="7" s="1"/>
  <c r="B90" i="7"/>
  <c r="D90" i="7" s="1"/>
  <c r="B91" i="7"/>
  <c r="B92" i="7"/>
  <c r="D92" i="7" s="1"/>
  <c r="B93" i="7"/>
  <c r="B94" i="7"/>
  <c r="D94" i="7" s="1"/>
  <c r="B95" i="7"/>
  <c r="B96" i="7"/>
  <c r="D96" i="7" s="1"/>
  <c r="B97" i="7"/>
  <c r="D97" i="7" s="1"/>
  <c r="B98" i="7"/>
  <c r="D98" i="7" s="1"/>
  <c r="B99" i="7"/>
  <c r="B100" i="7"/>
  <c r="D100" i="7" s="1"/>
  <c r="B101" i="7"/>
  <c r="D101" i="7" s="1"/>
  <c r="B102" i="7"/>
  <c r="D102" i="7" s="1"/>
  <c r="B103" i="7"/>
  <c r="B104" i="7"/>
  <c r="D104" i="7" s="1"/>
  <c r="B105" i="7"/>
  <c r="B106" i="7"/>
  <c r="B107" i="7"/>
  <c r="D107" i="7" s="1"/>
  <c r="B108" i="7"/>
  <c r="B109" i="7"/>
  <c r="D109" i="7" s="1"/>
  <c r="B110" i="7"/>
  <c r="D110" i="7" s="1"/>
  <c r="B111" i="7"/>
  <c r="D111" i="7" s="1"/>
  <c r="B112" i="7"/>
  <c r="B113" i="7"/>
  <c r="B114" i="7"/>
  <c r="D114" i="7" s="1"/>
  <c r="B115" i="7"/>
  <c r="D115" i="7" s="1"/>
  <c r="B116" i="7"/>
  <c r="D116" i="7" s="1"/>
  <c r="B117" i="7"/>
  <c r="B118" i="7"/>
  <c r="D118" i="7" s="1"/>
  <c r="B119" i="7"/>
  <c r="B120" i="7"/>
  <c r="D120" i="7" s="1"/>
  <c r="B121" i="7"/>
  <c r="D121" i="7" s="1"/>
  <c r="B122" i="7"/>
  <c r="D122" i="7" s="1"/>
  <c r="B123" i="7"/>
  <c r="D123" i="7" s="1"/>
  <c r="B124" i="7"/>
  <c r="D124" i="7" s="1"/>
  <c r="B125" i="7"/>
  <c r="D125" i="7" s="1"/>
  <c r="B126" i="7"/>
  <c r="D126" i="7" s="1"/>
  <c r="B127" i="7"/>
  <c r="D127" i="7" s="1"/>
  <c r="B128" i="7"/>
  <c r="D128" i="7" s="1"/>
  <c r="B129" i="7"/>
  <c r="D129" i="7" s="1"/>
  <c r="B130" i="7"/>
  <c r="D130" i="7" s="1"/>
  <c r="B131" i="7"/>
  <c r="A4" i="7"/>
  <c r="A5" i="7"/>
  <c r="C5" i="7" s="1"/>
  <c r="A6" i="7"/>
  <c r="C6" i="7" s="1"/>
  <c r="A7" i="7"/>
  <c r="A8" i="7"/>
  <c r="A9" i="7"/>
  <c r="C9" i="7" s="1"/>
  <c r="A10" i="7"/>
  <c r="C10" i="7" s="1"/>
  <c r="A11" i="7"/>
  <c r="A12" i="7"/>
  <c r="C12" i="7" s="1"/>
  <c r="A13" i="7"/>
  <c r="C13" i="7" s="1"/>
  <c r="A14" i="7"/>
  <c r="C14" i="7" s="1"/>
  <c r="A15" i="7"/>
  <c r="C15" i="7" s="1"/>
  <c r="A16" i="7"/>
  <c r="C16" i="7" s="1"/>
  <c r="A17" i="7"/>
  <c r="C17" i="7" s="1"/>
  <c r="A18" i="7"/>
  <c r="C18" i="7" s="1"/>
  <c r="A19" i="7"/>
  <c r="C19" i="7" s="1"/>
  <c r="A20" i="7"/>
  <c r="A21" i="7"/>
  <c r="C21" i="7" s="1"/>
  <c r="A22" i="7"/>
  <c r="A23" i="7"/>
  <c r="A24" i="7"/>
  <c r="C24" i="7" s="1"/>
  <c r="A25" i="7"/>
  <c r="C25" i="7" s="1"/>
  <c r="A26" i="7"/>
  <c r="C26" i="7" s="1"/>
  <c r="A27" i="7"/>
  <c r="A28" i="7"/>
  <c r="C28" i="7" s="1"/>
  <c r="A29" i="7"/>
  <c r="C29" i="7" s="1"/>
  <c r="A30" i="7"/>
  <c r="C30" i="7" s="1"/>
  <c r="A31" i="7"/>
  <c r="C31" i="7" s="1"/>
  <c r="A32" i="7"/>
  <c r="A33" i="7"/>
  <c r="C33" i="7" s="1"/>
  <c r="A34" i="7"/>
  <c r="C34" i="7" s="1"/>
  <c r="A35" i="7"/>
  <c r="A36" i="7"/>
  <c r="A37" i="7"/>
  <c r="C37" i="7" s="1"/>
  <c r="A38" i="7"/>
  <c r="C38" i="7" s="1"/>
  <c r="A39" i="7"/>
  <c r="A40" i="7"/>
  <c r="C40" i="7" s="1"/>
  <c r="A41" i="7"/>
  <c r="C41" i="7" s="1"/>
  <c r="A42" i="7"/>
  <c r="C42" i="7" s="1"/>
  <c r="A43" i="7"/>
  <c r="C43" i="7" s="1"/>
  <c r="A44" i="7"/>
  <c r="A45" i="7"/>
  <c r="C45" i="7" s="1"/>
  <c r="A46" i="7"/>
  <c r="C46" i="7" s="1"/>
  <c r="A47" i="7"/>
  <c r="A48" i="7"/>
  <c r="C48" i="7" s="1"/>
  <c r="A49" i="7"/>
  <c r="C49" i="7" s="1"/>
  <c r="A50" i="7"/>
  <c r="A51" i="7"/>
  <c r="C51" i="7" s="1"/>
  <c r="A52" i="7"/>
  <c r="C52" i="7" s="1"/>
  <c r="A53" i="7"/>
  <c r="C53" i="7" s="1"/>
  <c r="A54" i="7"/>
  <c r="C54" i="7" s="1"/>
  <c r="A55" i="7"/>
  <c r="C55" i="7" s="1"/>
  <c r="A56" i="7"/>
  <c r="A57" i="7"/>
  <c r="C57" i="7" s="1"/>
  <c r="A58" i="7"/>
  <c r="C58" i="7" s="1"/>
  <c r="A59" i="7"/>
  <c r="A60" i="7"/>
  <c r="C60" i="7" s="1"/>
  <c r="A61" i="7"/>
  <c r="C61" i="7" s="1"/>
  <c r="A62" i="7"/>
  <c r="C62" i="7" s="1"/>
  <c r="A63" i="7"/>
  <c r="C63" i="7" s="1"/>
  <c r="A64" i="7"/>
  <c r="C64" i="7" s="1"/>
  <c r="A65" i="7"/>
  <c r="C65" i="7" s="1"/>
  <c r="A66" i="7"/>
  <c r="C66" i="7" s="1"/>
  <c r="A67" i="7"/>
  <c r="C67" i="7" s="1"/>
  <c r="A68" i="7"/>
  <c r="A69" i="7"/>
  <c r="C69" i="7" s="1"/>
  <c r="A70" i="7"/>
  <c r="C70" i="7" s="1"/>
  <c r="A71" i="7"/>
  <c r="A72" i="7"/>
  <c r="C72" i="7" s="1"/>
  <c r="A73" i="7"/>
  <c r="C73" i="7" s="1"/>
  <c r="A74" i="7"/>
  <c r="C74" i="7" s="1"/>
  <c r="A75" i="7"/>
  <c r="C75" i="7" s="1"/>
  <c r="A76" i="7"/>
  <c r="C76" i="7" s="1"/>
  <c r="A77" i="7"/>
  <c r="C77" i="7" s="1"/>
  <c r="A78" i="7"/>
  <c r="C78" i="7" s="1"/>
  <c r="A79" i="7"/>
  <c r="A80" i="7"/>
  <c r="A81" i="7"/>
  <c r="C81" i="7" s="1"/>
  <c r="A82" i="7"/>
  <c r="C82" i="7" s="1"/>
  <c r="A83" i="7"/>
  <c r="A84" i="7"/>
  <c r="C84" i="7" s="1"/>
  <c r="A85" i="7"/>
  <c r="C85" i="7" s="1"/>
  <c r="A86" i="7"/>
  <c r="C86" i="7" s="1"/>
  <c r="A87" i="7"/>
  <c r="A88" i="7"/>
  <c r="C88" i="7" s="1"/>
  <c r="A89" i="7"/>
  <c r="C89" i="7" s="1"/>
  <c r="A90" i="7"/>
  <c r="C90" i="7" s="1"/>
  <c r="A91" i="7"/>
  <c r="C91" i="7" s="1"/>
  <c r="A92" i="7"/>
  <c r="A93" i="7"/>
  <c r="C93" i="7" s="1"/>
  <c r="A94" i="7"/>
  <c r="C94" i="7" s="1"/>
  <c r="A95" i="7"/>
  <c r="A96" i="7"/>
  <c r="C96" i="7" s="1"/>
  <c r="A97" i="7"/>
  <c r="C97" i="7" s="1"/>
  <c r="A98" i="7"/>
  <c r="C98" i="7" s="1"/>
  <c r="A99" i="7"/>
  <c r="A100" i="7"/>
  <c r="C100" i="7" s="1"/>
  <c r="A101" i="7"/>
  <c r="C101" i="7" s="1"/>
  <c r="A102" i="7"/>
  <c r="C102" i="7" s="1"/>
  <c r="A103" i="7"/>
  <c r="C103" i="7" s="1"/>
  <c r="A104" i="7"/>
  <c r="A105" i="7"/>
  <c r="C105" i="7" s="1"/>
  <c r="A106" i="7"/>
  <c r="C106" i="7" s="1"/>
  <c r="A107" i="7"/>
  <c r="A108" i="7"/>
  <c r="C108" i="7" s="1"/>
  <c r="A109" i="7"/>
  <c r="C109" i="7" s="1"/>
  <c r="A110" i="7"/>
  <c r="C110" i="7" s="1"/>
  <c r="A111" i="7"/>
  <c r="C111" i="7" s="1"/>
  <c r="A112" i="7"/>
  <c r="C112" i="7" s="1"/>
  <c r="A113" i="7"/>
  <c r="C113" i="7" s="1"/>
  <c r="A114" i="7"/>
  <c r="C114" i="7" s="1"/>
  <c r="A115" i="7"/>
  <c r="C115" i="7" s="1"/>
  <c r="A116" i="7"/>
  <c r="A117" i="7"/>
  <c r="C117" i="7" s="1"/>
  <c r="A118" i="7"/>
  <c r="C118" i="7" s="1"/>
  <c r="A119" i="7"/>
  <c r="A120" i="7"/>
  <c r="A121" i="7"/>
  <c r="C121" i="7" s="1"/>
  <c r="A122" i="7"/>
  <c r="C122" i="7" s="1"/>
  <c r="A123" i="7"/>
  <c r="C123" i="7" s="1"/>
  <c r="A124" i="7"/>
  <c r="C124" i="7" s="1"/>
  <c r="A125" i="7"/>
  <c r="C125" i="7" s="1"/>
  <c r="A126" i="7"/>
  <c r="C126" i="7" s="1"/>
  <c r="A127" i="7"/>
  <c r="C127" i="7" s="1"/>
  <c r="A128" i="7"/>
  <c r="C128" i="7" s="1"/>
  <c r="A129" i="7"/>
  <c r="C129" i="7" s="1"/>
  <c r="A130" i="7"/>
  <c r="C130" i="7" s="1"/>
  <c r="A131" i="7"/>
  <c r="E3" i="7"/>
  <c r="B3" i="7"/>
  <c r="A3" i="7"/>
  <c r="C3" i="7" s="1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3" i="7"/>
  <c r="L127" i="7"/>
  <c r="L128" i="7"/>
  <c r="L129" i="7"/>
  <c r="L130" i="7"/>
  <c r="L131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3" i="7"/>
  <c r="C120" i="7"/>
  <c r="D119" i="7"/>
  <c r="C119" i="7"/>
  <c r="C116" i="7"/>
  <c r="D113" i="7"/>
  <c r="D112" i="7"/>
  <c r="F111" i="7"/>
  <c r="F108" i="7"/>
  <c r="C107" i="7"/>
  <c r="D105" i="7"/>
  <c r="C104" i="7"/>
  <c r="D103" i="7"/>
  <c r="F101" i="7"/>
  <c r="F99" i="7"/>
  <c r="C99" i="7"/>
  <c r="F96" i="7"/>
  <c r="F95" i="7"/>
  <c r="J95" i="7" s="1"/>
  <c r="D95" i="7"/>
  <c r="C95" i="7"/>
  <c r="D93" i="7"/>
  <c r="C92" i="7"/>
  <c r="D88" i="7"/>
  <c r="F87" i="7"/>
  <c r="C87" i="7"/>
  <c r="D84" i="7"/>
  <c r="C83" i="7"/>
  <c r="D81" i="7"/>
  <c r="C80" i="7"/>
  <c r="D79" i="7"/>
  <c r="C79" i="7"/>
  <c r="F76" i="7"/>
  <c r="I76" i="7" s="1"/>
  <c r="D72" i="7"/>
  <c r="D71" i="7"/>
  <c r="C71" i="7"/>
  <c r="D69" i="7"/>
  <c r="C68" i="7"/>
  <c r="F64" i="7"/>
  <c r="J64" i="7" s="1"/>
  <c r="D64" i="7"/>
  <c r="F63" i="7"/>
  <c r="D63" i="7"/>
  <c r="F60" i="7"/>
  <c r="C59" i="7"/>
  <c r="D57" i="7"/>
  <c r="D56" i="7"/>
  <c r="C56" i="7"/>
  <c r="F55" i="7"/>
  <c r="I55" i="7" s="1"/>
  <c r="D55" i="7"/>
  <c r="D52" i="7"/>
  <c r="F51" i="7"/>
  <c r="I51" i="7" s="1"/>
  <c r="F50" i="7"/>
  <c r="D48" i="7"/>
  <c r="C47" i="7"/>
  <c r="F44" i="7"/>
  <c r="C44" i="7"/>
  <c r="D43" i="7"/>
  <c r="D40" i="7"/>
  <c r="F39" i="7"/>
  <c r="J39" i="7" s="1"/>
  <c r="C39" i="7"/>
  <c r="F36" i="7"/>
  <c r="I36" i="7" s="1"/>
  <c r="C36" i="7"/>
  <c r="C35" i="7"/>
  <c r="D33" i="7"/>
  <c r="C32" i="7"/>
  <c r="F31" i="7"/>
  <c r="J31" i="7" s="1"/>
  <c r="D31" i="7"/>
  <c r="F29" i="7"/>
  <c r="D28" i="7"/>
  <c r="C27" i="7"/>
  <c r="C23" i="7"/>
  <c r="C22" i="7"/>
  <c r="D20" i="7"/>
  <c r="C20" i="7"/>
  <c r="F17" i="7"/>
  <c r="D16" i="7"/>
  <c r="F15" i="7"/>
  <c r="D15" i="7"/>
  <c r="D11" i="7"/>
  <c r="C11" i="7"/>
  <c r="D9" i="7"/>
  <c r="C8" i="7"/>
  <c r="F7" i="7"/>
  <c r="J7" i="7" s="1"/>
  <c r="D7" i="7"/>
  <c r="C7" i="7"/>
  <c r="F5" i="7"/>
  <c r="C4" i="7"/>
  <c r="F3" i="7"/>
  <c r="J3" i="7" s="1"/>
  <c r="D3" i="7"/>
  <c r="J138" i="1"/>
  <c r="I139" i="1"/>
  <c r="F122" i="1"/>
  <c r="F123" i="1"/>
  <c r="F124" i="1"/>
  <c r="F125" i="1"/>
  <c r="F126" i="1"/>
  <c r="F127" i="1"/>
  <c r="F128" i="1"/>
  <c r="F129" i="1"/>
  <c r="F130" i="1"/>
  <c r="F131" i="1"/>
  <c r="F131" i="14" s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2" i="14" s="1"/>
  <c r="J152" i="14" s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D113" i="6"/>
  <c r="D112" i="6"/>
  <c r="F111" i="6"/>
  <c r="J111" i="6" s="1"/>
  <c r="D111" i="6"/>
  <c r="C110" i="6"/>
  <c r="F109" i="6"/>
  <c r="C109" i="6"/>
  <c r="F108" i="6"/>
  <c r="D108" i="6"/>
  <c r="C108" i="6"/>
  <c r="C107" i="6"/>
  <c r="F106" i="6"/>
  <c r="F105" i="6"/>
  <c r="F104" i="6"/>
  <c r="C104" i="6"/>
  <c r="F103" i="6"/>
  <c r="J103" i="6" s="1"/>
  <c r="D103" i="6"/>
  <c r="D102" i="6"/>
  <c r="D100" i="6"/>
  <c r="C99" i="6"/>
  <c r="D98" i="6"/>
  <c r="C98" i="6"/>
  <c r="J97" i="6"/>
  <c r="C97" i="6"/>
  <c r="J96" i="6"/>
  <c r="I96" i="6"/>
  <c r="C96" i="6"/>
  <c r="C95" i="6"/>
  <c r="I94" i="6"/>
  <c r="C94" i="6"/>
  <c r="J92" i="6"/>
  <c r="D90" i="6"/>
  <c r="D89" i="6"/>
  <c r="D88" i="6"/>
  <c r="J87" i="6"/>
  <c r="D87" i="6"/>
  <c r="D86" i="6"/>
  <c r="C86" i="6"/>
  <c r="I85" i="6"/>
  <c r="C85" i="6"/>
  <c r="I84" i="6"/>
  <c r="C84" i="6"/>
  <c r="C82" i="6"/>
  <c r="C81" i="6"/>
  <c r="J79" i="6"/>
  <c r="D79" i="6"/>
  <c r="D78" i="6"/>
  <c r="D77" i="6"/>
  <c r="D76" i="6"/>
  <c r="C75" i="6"/>
  <c r="C74" i="6"/>
  <c r="J73" i="6"/>
  <c r="I73" i="6"/>
  <c r="C73" i="6"/>
  <c r="I72" i="6"/>
  <c r="C72" i="6"/>
  <c r="I70" i="6"/>
  <c r="C70" i="6"/>
  <c r="C69" i="6"/>
  <c r="D68" i="6"/>
  <c r="D67" i="6"/>
  <c r="C67" i="6"/>
  <c r="D66" i="6"/>
  <c r="D65" i="6"/>
  <c r="D64" i="6"/>
  <c r="J63" i="6"/>
  <c r="D63" i="6"/>
  <c r="C62" i="6"/>
  <c r="J61" i="6"/>
  <c r="I61" i="6"/>
  <c r="C61" i="6"/>
  <c r="J60" i="6"/>
  <c r="I60" i="6"/>
  <c r="C60" i="6"/>
  <c r="C59" i="6"/>
  <c r="C58" i="6"/>
  <c r="I56" i="6"/>
  <c r="D55" i="6"/>
  <c r="D54" i="6"/>
  <c r="D53" i="6"/>
  <c r="D52" i="6"/>
  <c r="C50" i="6"/>
  <c r="I49" i="6"/>
  <c r="C49" i="6"/>
  <c r="I48" i="6"/>
  <c r="D48" i="6"/>
  <c r="C48" i="6"/>
  <c r="C47" i="6"/>
  <c r="I46" i="6"/>
  <c r="C46" i="6"/>
  <c r="C43" i="6"/>
  <c r="D42" i="6"/>
  <c r="D41" i="6"/>
  <c r="D40" i="6"/>
  <c r="J39" i="6"/>
  <c r="D39" i="6"/>
  <c r="C38" i="6"/>
  <c r="I37" i="6"/>
  <c r="C37" i="6"/>
  <c r="J36" i="6"/>
  <c r="I36" i="6"/>
  <c r="C36" i="6"/>
  <c r="C35" i="6"/>
  <c r="C34" i="6"/>
  <c r="C33" i="6"/>
  <c r="J32" i="6"/>
  <c r="D32" i="6"/>
  <c r="D31" i="6"/>
  <c r="D30" i="6"/>
  <c r="D29" i="6"/>
  <c r="D28" i="6"/>
  <c r="C26" i="6"/>
  <c r="J25" i="6"/>
  <c r="I25" i="6"/>
  <c r="C25" i="6"/>
  <c r="J24" i="6"/>
  <c r="I24" i="6"/>
  <c r="C24" i="6"/>
  <c r="C23" i="6"/>
  <c r="I22" i="6"/>
  <c r="C22" i="6"/>
  <c r="D20" i="6"/>
  <c r="C20" i="6"/>
  <c r="C19" i="6"/>
  <c r="D18" i="6"/>
  <c r="D17" i="6"/>
  <c r="D16" i="6"/>
  <c r="J15" i="6"/>
  <c r="D15" i="6"/>
  <c r="I14" i="6"/>
  <c r="C14" i="6"/>
  <c r="I13" i="6"/>
  <c r="D13" i="6"/>
  <c r="C13" i="6"/>
  <c r="I12" i="6"/>
  <c r="C12" i="6"/>
  <c r="C11" i="6"/>
  <c r="C10" i="6"/>
  <c r="C9" i="6"/>
  <c r="I8" i="6"/>
  <c r="D7" i="6"/>
  <c r="C7" i="6"/>
  <c r="D6" i="6"/>
  <c r="D5" i="6"/>
  <c r="D4" i="6"/>
  <c r="J3" i="6"/>
  <c r="I3" i="6"/>
  <c r="D3" i="6"/>
  <c r="C3" i="6"/>
  <c r="D114" i="5"/>
  <c r="D113" i="5"/>
  <c r="D112" i="5"/>
  <c r="F111" i="5"/>
  <c r="J111" i="5" s="1"/>
  <c r="D111" i="5"/>
  <c r="C111" i="5"/>
  <c r="D110" i="5"/>
  <c r="C110" i="5"/>
  <c r="F109" i="5"/>
  <c r="I109" i="5" s="1"/>
  <c r="D109" i="5"/>
  <c r="C109" i="5"/>
  <c r="F106" i="5"/>
  <c r="C106" i="5"/>
  <c r="F105" i="5"/>
  <c r="C105" i="5"/>
  <c r="F104" i="5"/>
  <c r="D104" i="5"/>
  <c r="C104" i="5"/>
  <c r="F103" i="5"/>
  <c r="J103" i="5" s="1"/>
  <c r="D102" i="5"/>
  <c r="D101" i="5"/>
  <c r="F100" i="5"/>
  <c r="J100" i="5" s="1"/>
  <c r="D100" i="5"/>
  <c r="I98" i="5"/>
  <c r="D98" i="5"/>
  <c r="J97" i="5"/>
  <c r="I97" i="5"/>
  <c r="D97" i="5"/>
  <c r="C97" i="5"/>
  <c r="I96" i="5"/>
  <c r="C96" i="5"/>
  <c r="I95" i="5"/>
  <c r="C95" i="5"/>
  <c r="I94" i="5"/>
  <c r="C94" i="5"/>
  <c r="I93" i="5"/>
  <c r="C93" i="5"/>
  <c r="J92" i="5"/>
  <c r="I92" i="5"/>
  <c r="D91" i="5"/>
  <c r="D90" i="5"/>
  <c r="D89" i="5"/>
  <c r="D88" i="5"/>
  <c r="J87" i="5"/>
  <c r="I87" i="5"/>
  <c r="D87" i="5"/>
  <c r="C87" i="5"/>
  <c r="D86" i="5"/>
  <c r="J85" i="5"/>
  <c r="I85" i="5"/>
  <c r="D85" i="5"/>
  <c r="C85" i="5"/>
  <c r="I82" i="5"/>
  <c r="C82" i="5"/>
  <c r="J81" i="5"/>
  <c r="I81" i="5"/>
  <c r="C81" i="5"/>
  <c r="I80" i="5"/>
  <c r="G80" i="5" s="1" a="1"/>
  <c r="G80" i="5" s="1"/>
  <c r="D80" i="5"/>
  <c r="C80" i="5"/>
  <c r="D78" i="5"/>
  <c r="D77" i="5"/>
  <c r="D76" i="5"/>
  <c r="I74" i="5"/>
  <c r="D74" i="5"/>
  <c r="J73" i="5"/>
  <c r="I73" i="5"/>
  <c r="D73" i="5"/>
  <c r="C73" i="5"/>
  <c r="I72" i="5"/>
  <c r="C72" i="5"/>
  <c r="I71" i="5"/>
  <c r="C71" i="5"/>
  <c r="I70" i="5"/>
  <c r="C70" i="5"/>
  <c r="J69" i="5"/>
  <c r="I69" i="5"/>
  <c r="D69" i="5"/>
  <c r="C69" i="5"/>
  <c r="J68" i="5"/>
  <c r="I68" i="5"/>
  <c r="D68" i="5"/>
  <c r="D66" i="5"/>
  <c r="D65" i="5"/>
  <c r="I64" i="5"/>
  <c r="D64" i="5"/>
  <c r="C64" i="5"/>
  <c r="J63" i="5"/>
  <c r="D63" i="5"/>
  <c r="C63" i="5"/>
  <c r="J62" i="5"/>
  <c r="D62" i="5"/>
  <c r="J61" i="5"/>
  <c r="I61" i="5"/>
  <c r="D61" i="5"/>
  <c r="C61" i="5"/>
  <c r="I60" i="5"/>
  <c r="I58" i="5"/>
  <c r="C58" i="5"/>
  <c r="J57" i="5"/>
  <c r="I57" i="5"/>
  <c r="G57" i="5" s="1" a="1"/>
  <c r="G57" i="5" s="1"/>
  <c r="D57" i="5"/>
  <c r="C57" i="5"/>
  <c r="J56" i="5"/>
  <c r="I56" i="5"/>
  <c r="C56" i="5"/>
  <c r="J55" i="5"/>
  <c r="D55" i="5"/>
  <c r="D54" i="5"/>
  <c r="D53" i="5"/>
  <c r="I52" i="5"/>
  <c r="D52" i="5"/>
  <c r="I50" i="5"/>
  <c r="D50" i="5"/>
  <c r="C50" i="5"/>
  <c r="J49" i="5"/>
  <c r="I49" i="5"/>
  <c r="D49" i="5"/>
  <c r="C49" i="5"/>
  <c r="I48" i="5"/>
  <c r="C48" i="5"/>
  <c r="I47" i="5"/>
  <c r="C47" i="5"/>
  <c r="I46" i="5"/>
  <c r="C46" i="5"/>
  <c r="I45" i="5"/>
  <c r="D45" i="5"/>
  <c r="C45" i="5"/>
  <c r="I44" i="5"/>
  <c r="G44" i="5" s="1" a="1"/>
  <c r="G44" i="5" s="1"/>
  <c r="D44" i="5"/>
  <c r="C44" i="5"/>
  <c r="D43" i="5"/>
  <c r="D42" i="5"/>
  <c r="D41" i="5"/>
  <c r="D40" i="5"/>
  <c r="C40" i="5"/>
  <c r="J39" i="5"/>
  <c r="D39" i="5"/>
  <c r="C39" i="5"/>
  <c r="J38" i="5"/>
  <c r="D38" i="5"/>
  <c r="J37" i="5"/>
  <c r="I37" i="5"/>
  <c r="D37" i="5"/>
  <c r="C37" i="5"/>
  <c r="I36" i="5"/>
  <c r="C36" i="5"/>
  <c r="I34" i="5"/>
  <c r="C34" i="5"/>
  <c r="J33" i="5"/>
  <c r="I33" i="5"/>
  <c r="D33" i="5"/>
  <c r="C33" i="5"/>
  <c r="J32" i="5"/>
  <c r="I32" i="5"/>
  <c r="D32" i="5"/>
  <c r="C32" i="5"/>
  <c r="J31" i="5"/>
  <c r="D31" i="5"/>
  <c r="D30" i="5"/>
  <c r="D29" i="5"/>
  <c r="J28" i="5"/>
  <c r="D28" i="5"/>
  <c r="J26" i="5"/>
  <c r="I26" i="5"/>
  <c r="D26" i="5"/>
  <c r="C26" i="5"/>
  <c r="J25" i="5"/>
  <c r="I25" i="5"/>
  <c r="D25" i="5"/>
  <c r="C25" i="5"/>
  <c r="I24" i="5"/>
  <c r="C24" i="5"/>
  <c r="I23" i="5"/>
  <c r="C23" i="5"/>
  <c r="I22" i="5"/>
  <c r="C22" i="5"/>
  <c r="J21" i="5"/>
  <c r="I21" i="5"/>
  <c r="C21" i="5"/>
  <c r="J20" i="5"/>
  <c r="I20" i="5"/>
  <c r="D20" i="5"/>
  <c r="C20" i="5"/>
  <c r="D18" i="5"/>
  <c r="D17" i="5"/>
  <c r="J16" i="5"/>
  <c r="I16" i="5"/>
  <c r="D16" i="5"/>
  <c r="C16" i="5"/>
  <c r="J15" i="5"/>
  <c r="D15" i="5"/>
  <c r="C15" i="5"/>
  <c r="J14" i="5"/>
  <c r="D14" i="5"/>
  <c r="C14" i="5"/>
  <c r="J13" i="5"/>
  <c r="I13" i="5"/>
  <c r="D13" i="5"/>
  <c r="C13" i="5"/>
  <c r="I12" i="5"/>
  <c r="D12" i="5"/>
  <c r="C12" i="5"/>
  <c r="I10" i="5"/>
  <c r="C10" i="5"/>
  <c r="J9" i="5"/>
  <c r="I9" i="5"/>
  <c r="D9" i="5"/>
  <c r="C9" i="5"/>
  <c r="I8" i="5"/>
  <c r="G8" i="5" s="1" a="1"/>
  <c r="G8" i="5" s="1"/>
  <c r="D8" i="5"/>
  <c r="C8" i="5"/>
  <c r="J7" i="5"/>
  <c r="D7" i="5"/>
  <c r="D6" i="5"/>
  <c r="D5" i="5"/>
  <c r="J4" i="5"/>
  <c r="I4" i="5"/>
  <c r="D4" i="5"/>
  <c r="C4" i="5"/>
  <c r="J3" i="5"/>
  <c r="I3" i="5"/>
  <c r="D3" i="5"/>
  <c r="C3" i="5"/>
  <c r="D3" i="3"/>
  <c r="C3" i="3"/>
  <c r="F114" i="2"/>
  <c r="J114" i="2" s="1"/>
  <c r="D114" i="2"/>
  <c r="C114" i="2"/>
  <c r="D113" i="2"/>
  <c r="C113" i="2"/>
  <c r="F112" i="2"/>
  <c r="D112" i="2"/>
  <c r="C112" i="2"/>
  <c r="F111" i="2"/>
  <c r="D110" i="2"/>
  <c r="D109" i="2"/>
  <c r="C109" i="2"/>
  <c r="D108" i="2"/>
  <c r="C108" i="2"/>
  <c r="F106" i="2"/>
  <c r="J106" i="2" s="1"/>
  <c r="D106" i="2"/>
  <c r="C105" i="2"/>
  <c r="F104" i="2"/>
  <c r="C104" i="2"/>
  <c r="F103" i="2"/>
  <c r="C103" i="2"/>
  <c r="F102" i="2"/>
  <c r="J102" i="2" s="1"/>
  <c r="D102" i="2"/>
  <c r="F101" i="2"/>
  <c r="J101" i="2" s="1"/>
  <c r="D101" i="2"/>
  <c r="C101" i="2"/>
  <c r="F100" i="2"/>
  <c r="C100" i="2"/>
  <c r="F99" i="2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I104" i="1" s="1"/>
  <c r="F103" i="1"/>
  <c r="F102" i="1"/>
  <c r="F101" i="1"/>
  <c r="F100" i="1"/>
  <c r="F99" i="1"/>
  <c r="F98" i="1"/>
  <c r="F97" i="1"/>
  <c r="F96" i="1"/>
  <c r="F95" i="1"/>
  <c r="I95" i="1" s="1"/>
  <c r="F94" i="1"/>
  <c r="F93" i="1"/>
  <c r="F92" i="1"/>
  <c r="F91" i="1"/>
  <c r="F90" i="1"/>
  <c r="F89" i="1"/>
  <c r="F88" i="1"/>
  <c r="F87" i="1"/>
  <c r="I87" i="1" s="1"/>
  <c r="F86" i="1"/>
  <c r="F85" i="1"/>
  <c r="F84" i="1"/>
  <c r="F83" i="1"/>
  <c r="F82" i="1"/>
  <c r="F81" i="1"/>
  <c r="F80" i="1"/>
  <c r="I80" i="1" s="1"/>
  <c r="F79" i="1"/>
  <c r="J79" i="1" s="1"/>
  <c r="F78" i="1"/>
  <c r="F77" i="1"/>
  <c r="J77" i="1" s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I61" i="1" s="1"/>
  <c r="F60" i="1"/>
  <c r="F60" i="14" s="1"/>
  <c r="J60" i="14" s="1"/>
  <c r="F59" i="1"/>
  <c r="I59" i="1" s="1"/>
  <c r="F58" i="1"/>
  <c r="F57" i="1"/>
  <c r="F56" i="1"/>
  <c r="F55" i="1"/>
  <c r="F54" i="1"/>
  <c r="F53" i="1"/>
  <c r="F52" i="1"/>
  <c r="J52" i="1" s="1"/>
  <c r="F51" i="1"/>
  <c r="F50" i="1"/>
  <c r="F49" i="1"/>
  <c r="F48" i="1"/>
  <c r="F47" i="1"/>
  <c r="F46" i="1"/>
  <c r="F45" i="1"/>
  <c r="F44" i="1"/>
  <c r="F43" i="1"/>
  <c r="F42" i="1"/>
  <c r="F41" i="1"/>
  <c r="F40" i="1"/>
  <c r="J40" i="1" s="1"/>
  <c r="F39" i="1"/>
  <c r="F38" i="1"/>
  <c r="F37" i="1"/>
  <c r="J37" i="1" s="1"/>
  <c r="F36" i="1"/>
  <c r="F35" i="1"/>
  <c r="F34" i="1"/>
  <c r="F33" i="1"/>
  <c r="F32" i="1"/>
  <c r="F31" i="1"/>
  <c r="F30" i="1"/>
  <c r="F29" i="1"/>
  <c r="F28" i="1"/>
  <c r="F28" i="14" s="1"/>
  <c r="J28" i="14" s="1"/>
  <c r="F27" i="1"/>
  <c r="F26" i="1"/>
  <c r="F25" i="1"/>
  <c r="I25" i="1" s="1"/>
  <c r="F24" i="1"/>
  <c r="F23" i="1"/>
  <c r="F22" i="1"/>
  <c r="F21" i="1"/>
  <c r="F20" i="1"/>
  <c r="F19" i="1"/>
  <c r="F18" i="1"/>
  <c r="F17" i="1"/>
  <c r="F17" i="13" s="1"/>
  <c r="F16" i="1"/>
  <c r="F15" i="1"/>
  <c r="F14" i="1"/>
  <c r="F13" i="1"/>
  <c r="F12" i="1"/>
  <c r="F11" i="1"/>
  <c r="F10" i="1"/>
  <c r="F9" i="1"/>
  <c r="F8" i="1"/>
  <c r="F7" i="1"/>
  <c r="I7" i="1" s="1"/>
  <c r="F6" i="1"/>
  <c r="F5" i="1"/>
  <c r="F4" i="1"/>
  <c r="J4" i="1" s="1"/>
  <c r="I36" i="1"/>
  <c r="I54" i="1"/>
  <c r="J76" i="1"/>
  <c r="J78" i="1"/>
  <c r="J110" i="1"/>
  <c r="J118" i="1"/>
  <c r="F3" i="1"/>
  <c r="O99" i="2"/>
  <c r="J105" i="1"/>
  <c r="I98" i="1"/>
  <c r="I96" i="1"/>
  <c r="I93" i="1"/>
  <c r="J89" i="1"/>
  <c r="I88" i="1"/>
  <c r="J87" i="1"/>
  <c r="I85" i="1"/>
  <c r="J81" i="1"/>
  <c r="J98" i="2"/>
  <c r="D98" i="2"/>
  <c r="C97" i="2"/>
  <c r="D96" i="2"/>
  <c r="C96" i="2"/>
  <c r="D95" i="2"/>
  <c r="J94" i="2"/>
  <c r="I94" i="2"/>
  <c r="D94" i="2"/>
  <c r="J93" i="2"/>
  <c r="I93" i="2"/>
  <c r="D93" i="2"/>
  <c r="C93" i="2"/>
  <c r="I92" i="2"/>
  <c r="D92" i="2"/>
  <c r="C92" i="2"/>
  <c r="J90" i="2"/>
  <c r="I90" i="2"/>
  <c r="D90" i="2"/>
  <c r="C90" i="2"/>
  <c r="D89" i="2"/>
  <c r="C89" i="2"/>
  <c r="I88" i="2"/>
  <c r="C88" i="2"/>
  <c r="I86" i="2"/>
  <c r="D86" i="2"/>
  <c r="D85" i="2"/>
  <c r="C85" i="2"/>
  <c r="D84" i="2"/>
  <c r="C84" i="2"/>
  <c r="J82" i="2"/>
  <c r="D82" i="2"/>
  <c r="D81" i="2"/>
  <c r="C81" i="2"/>
  <c r="J80" i="2"/>
  <c r="I80" i="2"/>
  <c r="C80" i="2"/>
  <c r="I79" i="2"/>
  <c r="D79" i="2"/>
  <c r="C79" i="2"/>
  <c r="J78" i="2"/>
  <c r="I78" i="2"/>
  <c r="D78" i="2"/>
  <c r="C78" i="2"/>
  <c r="J77" i="2"/>
  <c r="I77" i="2"/>
  <c r="D77" i="2"/>
  <c r="C77" i="2"/>
  <c r="I76" i="2"/>
  <c r="C76" i="2"/>
  <c r="J74" i="2"/>
  <c r="D74" i="2"/>
  <c r="C73" i="2"/>
  <c r="D72" i="2"/>
  <c r="C72" i="2"/>
  <c r="D71" i="2"/>
  <c r="J70" i="2"/>
  <c r="D70" i="2"/>
  <c r="J69" i="2"/>
  <c r="I69" i="2"/>
  <c r="D69" i="2"/>
  <c r="C69" i="2"/>
  <c r="I68" i="2"/>
  <c r="D68" i="2"/>
  <c r="C68" i="2"/>
  <c r="J66" i="2"/>
  <c r="I66" i="2"/>
  <c r="D66" i="2"/>
  <c r="C66" i="2"/>
  <c r="D98" i="1"/>
  <c r="C98" i="1"/>
  <c r="D97" i="1"/>
  <c r="C97" i="1"/>
  <c r="D96" i="1"/>
  <c r="C96" i="1"/>
  <c r="D95" i="1"/>
  <c r="C95" i="1"/>
  <c r="D94" i="1"/>
  <c r="C94" i="1"/>
  <c r="D93" i="1"/>
  <c r="C93" i="1"/>
  <c r="D92" i="1"/>
  <c r="C92" i="1"/>
  <c r="D91" i="1"/>
  <c r="C91" i="1"/>
  <c r="D90" i="1"/>
  <c r="C90" i="1"/>
  <c r="D89" i="1"/>
  <c r="C89" i="1"/>
  <c r="D88" i="1"/>
  <c r="C88" i="1"/>
  <c r="D87" i="1"/>
  <c r="C87" i="1"/>
  <c r="D86" i="1"/>
  <c r="C86" i="1"/>
  <c r="D85" i="1"/>
  <c r="C85" i="1"/>
  <c r="D84" i="1"/>
  <c r="C84" i="1"/>
  <c r="D83" i="1"/>
  <c r="C83" i="1"/>
  <c r="D82" i="1"/>
  <c r="C82" i="1"/>
  <c r="D81" i="1"/>
  <c r="C81" i="1"/>
  <c r="I57" i="1"/>
  <c r="J74" i="1"/>
  <c r="D74" i="1"/>
  <c r="C74" i="1"/>
  <c r="D73" i="1"/>
  <c r="C73" i="1"/>
  <c r="J72" i="1"/>
  <c r="I72" i="1"/>
  <c r="D72" i="1"/>
  <c r="C72" i="1"/>
  <c r="J71" i="1"/>
  <c r="I71" i="1"/>
  <c r="D71" i="1"/>
  <c r="C71" i="1"/>
  <c r="I70" i="1"/>
  <c r="D70" i="1"/>
  <c r="C70" i="1"/>
  <c r="J69" i="1"/>
  <c r="D69" i="1"/>
  <c r="C69" i="1"/>
  <c r="D68" i="1"/>
  <c r="C68" i="1"/>
  <c r="D67" i="1"/>
  <c r="C67" i="1"/>
  <c r="D66" i="1"/>
  <c r="C66" i="1"/>
  <c r="J65" i="2"/>
  <c r="C65" i="2"/>
  <c r="I64" i="2"/>
  <c r="C64" i="2"/>
  <c r="I63" i="2"/>
  <c r="J62" i="2"/>
  <c r="D62" i="2"/>
  <c r="C62" i="2"/>
  <c r="D61" i="2"/>
  <c r="C61" i="2"/>
  <c r="D60" i="2"/>
  <c r="C60" i="2"/>
  <c r="J58" i="2"/>
  <c r="D58" i="2"/>
  <c r="D57" i="2"/>
  <c r="C57" i="2"/>
  <c r="J56" i="2"/>
  <c r="I56" i="2"/>
  <c r="D56" i="2"/>
  <c r="C56" i="2"/>
  <c r="I55" i="2"/>
  <c r="C55" i="2"/>
  <c r="J54" i="2"/>
  <c r="I54" i="2"/>
  <c r="D54" i="2"/>
  <c r="C54" i="2"/>
  <c r="J53" i="1"/>
  <c r="I53" i="1"/>
  <c r="J48" i="1"/>
  <c r="I48" i="1"/>
  <c r="I45" i="1"/>
  <c r="J53" i="2"/>
  <c r="I53" i="2"/>
  <c r="D53" i="2"/>
  <c r="C53" i="2"/>
  <c r="I52" i="2"/>
  <c r="D52" i="2"/>
  <c r="C52" i="2"/>
  <c r="I50" i="2"/>
  <c r="D50" i="2"/>
  <c r="D49" i="2"/>
  <c r="C49" i="2"/>
  <c r="D48" i="2"/>
  <c r="C48" i="2"/>
  <c r="J47" i="2"/>
  <c r="I47" i="2"/>
  <c r="D47" i="2"/>
  <c r="J46" i="2"/>
  <c r="D46" i="2"/>
  <c r="J45" i="2"/>
  <c r="I45" i="2"/>
  <c r="D45" i="2"/>
  <c r="C45" i="2"/>
  <c r="D44" i="1"/>
  <c r="C44" i="1"/>
  <c r="D43" i="1"/>
  <c r="C43" i="1"/>
  <c r="I42" i="1"/>
  <c r="D42" i="1"/>
  <c r="C42" i="1"/>
  <c r="J41" i="1"/>
  <c r="I41" i="1"/>
  <c r="D41" i="1"/>
  <c r="C41" i="1"/>
  <c r="I40" i="1"/>
  <c r="D40" i="1"/>
  <c r="C40" i="1"/>
  <c r="I39" i="1"/>
  <c r="D39" i="1"/>
  <c r="C39" i="1"/>
  <c r="J38" i="1"/>
  <c r="D38" i="1"/>
  <c r="C38" i="1"/>
  <c r="D37" i="1"/>
  <c r="C37" i="1"/>
  <c r="J36" i="1"/>
  <c r="D36" i="1"/>
  <c r="C36" i="1"/>
  <c r="D35" i="1"/>
  <c r="C35" i="1"/>
  <c r="I44" i="2"/>
  <c r="J44" i="2"/>
  <c r="D44" i="2"/>
  <c r="C44" i="2"/>
  <c r="I42" i="2"/>
  <c r="J42" i="2"/>
  <c r="D42" i="2"/>
  <c r="C42" i="2"/>
  <c r="C41" i="2"/>
  <c r="I40" i="2"/>
  <c r="C40" i="2"/>
  <c r="I39" i="2"/>
  <c r="C39" i="2"/>
  <c r="I38" i="2"/>
  <c r="J38" i="2"/>
  <c r="D38" i="2"/>
  <c r="D37" i="2"/>
  <c r="C37" i="2"/>
  <c r="D36" i="2"/>
  <c r="C36" i="2"/>
  <c r="J34" i="2"/>
  <c r="D34" i="2"/>
  <c r="C33" i="2"/>
  <c r="J32" i="2"/>
  <c r="I32" i="2"/>
  <c r="D32" i="2"/>
  <c r="C32" i="2"/>
  <c r="J31" i="2"/>
  <c r="I31" i="2"/>
  <c r="C31" i="2"/>
  <c r="J30" i="2"/>
  <c r="I30" i="2"/>
  <c r="D30" i="2"/>
  <c r="C30" i="2"/>
  <c r="J29" i="2"/>
  <c r="I29" i="2"/>
  <c r="D29" i="2"/>
  <c r="C29" i="2"/>
  <c r="I28" i="2"/>
  <c r="C28" i="2"/>
  <c r="J26" i="2"/>
  <c r="I26" i="2"/>
  <c r="D26" i="2"/>
  <c r="C25" i="2"/>
  <c r="D24" i="2"/>
  <c r="C24" i="2"/>
  <c r="D23" i="2"/>
  <c r="J22" i="2"/>
  <c r="D22" i="2"/>
  <c r="J21" i="2"/>
  <c r="I21" i="2"/>
  <c r="D21" i="2"/>
  <c r="C21" i="2"/>
  <c r="J20" i="2"/>
  <c r="I20" i="2"/>
  <c r="G20" i="2" s="1" a="1"/>
  <c r="G20" i="2" s="1"/>
  <c r="D20" i="2"/>
  <c r="C20" i="2"/>
  <c r="D19" i="2"/>
  <c r="J18" i="2"/>
  <c r="I18" i="2"/>
  <c r="D18" i="2"/>
  <c r="C18" i="2"/>
  <c r="C17" i="2"/>
  <c r="J16" i="2"/>
  <c r="I16" i="2"/>
  <c r="C16" i="2"/>
  <c r="I15" i="2"/>
  <c r="C15" i="2"/>
  <c r="J14" i="2"/>
  <c r="I14" i="2"/>
  <c r="G14" i="2" s="1" a="1"/>
  <c r="G14" i="2" s="1"/>
  <c r="D14" i="2"/>
  <c r="C14" i="2"/>
  <c r="D13" i="2"/>
  <c r="C13" i="2"/>
  <c r="D12" i="2"/>
  <c r="C12" i="2"/>
  <c r="D11" i="2"/>
  <c r="J10" i="2"/>
  <c r="D10" i="2"/>
  <c r="C9" i="2"/>
  <c r="J8" i="2"/>
  <c r="I8" i="2"/>
  <c r="D8" i="2"/>
  <c r="C8" i="2"/>
  <c r="J7" i="2"/>
  <c r="I7" i="2"/>
  <c r="C7" i="2"/>
  <c r="J6" i="2"/>
  <c r="I6" i="2"/>
  <c r="G6" i="2" s="1" a="1"/>
  <c r="G6" i="2" s="1"/>
  <c r="D6" i="2"/>
  <c r="C6" i="2"/>
  <c r="J5" i="2"/>
  <c r="I5" i="2"/>
  <c r="G5" i="2" s="1" a="1"/>
  <c r="G5" i="2" s="1"/>
  <c r="D5" i="2"/>
  <c r="C5" i="2"/>
  <c r="I4" i="2"/>
  <c r="C4" i="2"/>
  <c r="J3" i="2"/>
  <c r="I3" i="2"/>
  <c r="D3" i="2"/>
  <c r="C3" i="2"/>
  <c r="J5" i="1"/>
  <c r="J9" i="1"/>
  <c r="J15" i="1"/>
  <c r="J16" i="1"/>
  <c r="J17" i="1"/>
  <c r="J21" i="1"/>
  <c r="J23" i="1"/>
  <c r="J24" i="1"/>
  <c r="J25" i="1"/>
  <c r="J29" i="1"/>
  <c r="J33" i="1"/>
  <c r="J63" i="1"/>
  <c r="J64" i="1"/>
  <c r="J65" i="1"/>
  <c r="J121" i="1"/>
  <c r="I5" i="1"/>
  <c r="I9" i="1"/>
  <c r="I15" i="1"/>
  <c r="I17" i="1"/>
  <c r="I23" i="1"/>
  <c r="I24" i="1"/>
  <c r="I26" i="1"/>
  <c r="I29" i="1"/>
  <c r="I63" i="1"/>
  <c r="I65" i="1"/>
  <c r="I111" i="1"/>
  <c r="I112" i="1"/>
  <c r="I113" i="1"/>
  <c r="I119" i="1"/>
  <c r="J3" i="1"/>
  <c r="I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75" i="1"/>
  <c r="D76" i="1"/>
  <c r="D77" i="1"/>
  <c r="D78" i="1"/>
  <c r="D79" i="1"/>
  <c r="D80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75" i="1"/>
  <c r="C76" i="1"/>
  <c r="C77" i="1"/>
  <c r="C78" i="1"/>
  <c r="C79" i="1"/>
  <c r="C80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D3" i="1"/>
  <c r="C3" i="1"/>
  <c r="I3" i="4" l="1"/>
  <c r="J93" i="5"/>
  <c r="D93" i="5"/>
  <c r="G94" i="2" a="1"/>
  <c r="G94" i="2" s="1"/>
  <c r="J88" i="5"/>
  <c r="C57" i="6"/>
  <c r="I80" i="6"/>
  <c r="J74" i="6"/>
  <c r="J38" i="6"/>
  <c r="J26" i="6"/>
  <c r="J14" i="6"/>
  <c r="I76" i="5"/>
  <c r="J111" i="7"/>
  <c r="F68" i="7"/>
  <c r="I68" i="7"/>
  <c r="I39" i="6"/>
  <c r="C39" i="6"/>
  <c r="C269" i="7"/>
  <c r="I269" i="7"/>
  <c r="G269" i="7" s="1" a="1"/>
  <c r="G269" i="7" s="1"/>
  <c r="C257" i="7"/>
  <c r="I257" i="7"/>
  <c r="C245" i="7"/>
  <c r="I245" i="7"/>
  <c r="G245" i="7" s="1" a="1"/>
  <c r="G245" i="7" s="1"/>
  <c r="C233" i="7"/>
  <c r="I233" i="7"/>
  <c r="D268" i="7"/>
  <c r="J268" i="7"/>
  <c r="D256" i="7"/>
  <c r="J256" i="7"/>
  <c r="D244" i="7"/>
  <c r="J244" i="7"/>
  <c r="D232" i="7"/>
  <c r="J232" i="7"/>
  <c r="D79" i="5"/>
  <c r="C44" i="6"/>
  <c r="I93" i="6"/>
  <c r="J87" i="7"/>
  <c r="J9" i="10"/>
  <c r="I40" i="5"/>
  <c r="C21" i="6"/>
  <c r="C45" i="6"/>
  <c r="C68" i="6"/>
  <c r="G61" i="6" a="1"/>
  <c r="G61" i="6" s="1"/>
  <c r="J85" i="6"/>
  <c r="I32" i="6"/>
  <c r="G32" i="6" s="1" a="1"/>
  <c r="G32" i="6" s="1"/>
  <c r="C32" i="6"/>
  <c r="J49" i="6"/>
  <c r="D49" i="6"/>
  <c r="J37" i="6"/>
  <c r="D37" i="6"/>
  <c r="I92" i="6"/>
  <c r="C92" i="6"/>
  <c r="G3" i="2" a="1"/>
  <c r="G3" i="2" s="1"/>
  <c r="K3" i="2" s="1" a="1"/>
  <c r="K3" i="2" s="1"/>
  <c r="K4" i="2" s="1" a="1"/>
  <c r="K4" i="2" s="1"/>
  <c r="K5" i="2" s="1" a="1"/>
  <c r="K5" i="2" s="1"/>
  <c r="K6" i="2" s="1" a="1"/>
  <c r="K6" i="2" s="1"/>
  <c r="K7" i="2" s="1" a="1"/>
  <c r="K7" i="2" s="1"/>
  <c r="K8" i="2" s="1" a="1"/>
  <c r="K8" i="2" s="1"/>
  <c r="G21" i="2" a="1"/>
  <c r="G21" i="2" s="1"/>
  <c r="G3" i="5" a="1"/>
  <c r="G3" i="5" s="1"/>
  <c r="K3" i="5" s="1" a="1"/>
  <c r="K3" i="5" s="1"/>
  <c r="G13" i="5" a="1"/>
  <c r="G13" i="5" s="1"/>
  <c r="I119" i="7"/>
  <c r="G119" i="7" s="1" a="1"/>
  <c r="G119" i="7" s="1"/>
  <c r="O119" i="7" s="1" a="1"/>
  <c r="O119" i="7" s="1"/>
  <c r="J133" i="7"/>
  <c r="J105" i="5"/>
  <c r="J17" i="7"/>
  <c r="J63" i="7"/>
  <c r="J114" i="5"/>
  <c r="J102" i="5"/>
  <c r="J42" i="5"/>
  <c r="C270" i="7"/>
  <c r="I270" i="7"/>
  <c r="C258" i="7"/>
  <c r="I258" i="7"/>
  <c r="G258" i="7" s="1" a="1"/>
  <c r="G258" i="7" s="1"/>
  <c r="C246" i="7"/>
  <c r="I246" i="7"/>
  <c r="C234" i="7"/>
  <c r="I234" i="7"/>
  <c r="D269" i="7"/>
  <c r="J269" i="7"/>
  <c r="D257" i="7"/>
  <c r="J257" i="7"/>
  <c r="D245" i="7"/>
  <c r="J245" i="7"/>
  <c r="D233" i="7"/>
  <c r="J233" i="7"/>
  <c r="J15" i="9"/>
  <c r="I97" i="4"/>
  <c r="J66" i="4"/>
  <c r="J62" i="4"/>
  <c r="I52" i="4"/>
  <c r="I37" i="4"/>
  <c r="I177" i="3"/>
  <c r="J181" i="9"/>
  <c r="J54" i="10"/>
  <c r="I109" i="10"/>
  <c r="J139" i="10"/>
  <c r="J18" i="12"/>
  <c r="J37" i="12"/>
  <c r="J97" i="12"/>
  <c r="I194" i="14"/>
  <c r="C268" i="7"/>
  <c r="I268" i="7"/>
  <c r="G268" i="7" s="1" a="1"/>
  <c r="G268" i="7" s="1"/>
  <c r="C256" i="7"/>
  <c r="I256" i="7"/>
  <c r="G256" i="7" s="1" a="1"/>
  <c r="G256" i="7" s="1"/>
  <c r="C244" i="7"/>
  <c r="I244" i="7"/>
  <c r="G244" i="7" s="1" a="1"/>
  <c r="G244" i="7" s="1"/>
  <c r="C232" i="7"/>
  <c r="I232" i="7"/>
  <c r="G232" i="7" s="1" a="1"/>
  <c r="G232" i="7" s="1"/>
  <c r="D267" i="7"/>
  <c r="J267" i="7"/>
  <c r="D255" i="7"/>
  <c r="J255" i="7"/>
  <c r="D243" i="7"/>
  <c r="J243" i="7"/>
  <c r="D231" i="7"/>
  <c r="J231" i="7"/>
  <c r="J46" i="8"/>
  <c r="J89" i="8"/>
  <c r="J95" i="8"/>
  <c r="J52" i="9"/>
  <c r="J108" i="9"/>
  <c r="J130" i="4"/>
  <c r="J142" i="9"/>
  <c r="J168" i="14"/>
  <c r="J145" i="5"/>
  <c r="I161" i="2"/>
  <c r="J56" i="10"/>
  <c r="J86" i="10"/>
  <c r="J72" i="14"/>
  <c r="J56" i="6"/>
  <c r="I7" i="6"/>
  <c r="J137" i="6"/>
  <c r="J113" i="6"/>
  <c r="J77" i="6"/>
  <c r="J65" i="6"/>
  <c r="J53" i="6"/>
  <c r="J29" i="6"/>
  <c r="J17" i="6"/>
  <c r="J5" i="6"/>
  <c r="J135" i="7"/>
  <c r="C267" i="7"/>
  <c r="I267" i="7"/>
  <c r="G267" i="7" s="1" a="1"/>
  <c r="G267" i="7" s="1"/>
  <c r="C255" i="7"/>
  <c r="I255" i="7"/>
  <c r="G255" i="7" s="1" a="1"/>
  <c r="G255" i="7" s="1"/>
  <c r="C243" i="7"/>
  <c r="I243" i="7"/>
  <c r="G243" i="7" s="1" a="1"/>
  <c r="G243" i="7" s="1"/>
  <c r="C231" i="7"/>
  <c r="I231" i="7"/>
  <c r="D302" i="7"/>
  <c r="J302" i="7"/>
  <c r="D266" i="7"/>
  <c r="J266" i="7"/>
  <c r="D254" i="7"/>
  <c r="J254" i="7"/>
  <c r="D242" i="7"/>
  <c r="J242" i="7"/>
  <c r="D230" i="7"/>
  <c r="J230" i="7"/>
  <c r="J4" i="8"/>
  <c r="J48" i="8"/>
  <c r="I60" i="8"/>
  <c r="J66" i="8"/>
  <c r="J23" i="9"/>
  <c r="J54" i="9"/>
  <c r="J128" i="4"/>
  <c r="J85" i="4"/>
  <c r="I148" i="5"/>
  <c r="J27" i="10"/>
  <c r="J92" i="10"/>
  <c r="J99" i="10"/>
  <c r="J34" i="12"/>
  <c r="K34" i="12" s="1"/>
  <c r="J176" i="12"/>
  <c r="C302" i="7"/>
  <c r="I302" i="7"/>
  <c r="G302" i="7" s="1" a="1"/>
  <c r="G302" i="7" s="1"/>
  <c r="C266" i="7"/>
  <c r="I266" i="7"/>
  <c r="G266" i="7" s="1" a="1"/>
  <c r="G266" i="7" s="1"/>
  <c r="C254" i="7"/>
  <c r="I254" i="7"/>
  <c r="G254" i="7" s="1" a="1"/>
  <c r="G254" i="7" s="1"/>
  <c r="C242" i="7"/>
  <c r="I242" i="7"/>
  <c r="G242" i="7" s="1" a="1"/>
  <c r="G242" i="7" s="1"/>
  <c r="C230" i="7"/>
  <c r="I230" i="7"/>
  <c r="G230" i="7" s="1" a="1"/>
  <c r="G230" i="7" s="1"/>
  <c r="D301" i="7"/>
  <c r="J301" i="7"/>
  <c r="D265" i="7"/>
  <c r="J265" i="7"/>
  <c r="D253" i="7"/>
  <c r="J253" i="7"/>
  <c r="D241" i="7"/>
  <c r="J241" i="7"/>
  <c r="D229" i="7"/>
  <c r="J229" i="7"/>
  <c r="I39" i="8"/>
  <c r="J180" i="3"/>
  <c r="J94" i="7"/>
  <c r="I82" i="7"/>
  <c r="I70" i="7"/>
  <c r="I58" i="7"/>
  <c r="I34" i="7"/>
  <c r="I10" i="7"/>
  <c r="J121" i="5"/>
  <c r="J92" i="2"/>
  <c r="G92" i="2" s="1" a="1"/>
  <c r="G92" i="2" s="1"/>
  <c r="J68" i="2"/>
  <c r="C301" i="7"/>
  <c r="I301" i="7"/>
  <c r="C265" i="7"/>
  <c r="I265" i="7"/>
  <c r="C253" i="7"/>
  <c r="I253" i="7"/>
  <c r="C241" i="7"/>
  <c r="I241" i="7"/>
  <c r="C229" i="7"/>
  <c r="I229" i="7"/>
  <c r="D300" i="7"/>
  <c r="J300" i="7"/>
  <c r="D264" i="7"/>
  <c r="J264" i="7"/>
  <c r="D252" i="7"/>
  <c r="J252" i="7"/>
  <c r="D240" i="7"/>
  <c r="J240" i="7"/>
  <c r="D228" i="7"/>
  <c r="J228" i="7"/>
  <c r="I6" i="9"/>
  <c r="I155" i="9"/>
  <c r="I169" i="5"/>
  <c r="J167" i="8"/>
  <c r="J75" i="10"/>
  <c r="J94" i="10"/>
  <c r="J122" i="10"/>
  <c r="J178" i="10"/>
  <c r="J188" i="10"/>
  <c r="J157" i="12"/>
  <c r="I204" i="14"/>
  <c r="C300" i="7"/>
  <c r="I300" i="7"/>
  <c r="C264" i="7"/>
  <c r="I264" i="7"/>
  <c r="C252" i="7"/>
  <c r="I252" i="7"/>
  <c r="G252" i="7" s="1" a="1"/>
  <c r="G252" i="7" s="1"/>
  <c r="C240" i="7"/>
  <c r="I240" i="7"/>
  <c r="G240" i="7" s="1" a="1"/>
  <c r="G240" i="7" s="1"/>
  <c r="C228" i="7"/>
  <c r="I228" i="7"/>
  <c r="G228" i="7" s="1" a="1"/>
  <c r="G228" i="7" s="1"/>
  <c r="D299" i="7"/>
  <c r="J299" i="7"/>
  <c r="D263" i="7"/>
  <c r="J263" i="7"/>
  <c r="G263" i="7" s="1" a="1"/>
  <c r="G263" i="7" s="1"/>
  <c r="D251" i="7"/>
  <c r="J251" i="7"/>
  <c r="G251" i="7" s="1" a="1"/>
  <c r="G251" i="7" s="1"/>
  <c r="D239" i="7"/>
  <c r="J239" i="7"/>
  <c r="D227" i="7"/>
  <c r="J227" i="7"/>
  <c r="J13" i="12"/>
  <c r="J108" i="12"/>
  <c r="J132" i="12"/>
  <c r="J173" i="12"/>
  <c r="J120" i="2"/>
  <c r="J108" i="2"/>
  <c r="J96" i="2"/>
  <c r="J84" i="2"/>
  <c r="J72" i="2"/>
  <c r="J60" i="2"/>
  <c r="J48" i="2"/>
  <c r="G48" i="2" s="1" a="1"/>
  <c r="G48" i="2" s="1"/>
  <c r="J24" i="2"/>
  <c r="J12" i="2"/>
  <c r="C299" i="7"/>
  <c r="I299" i="7"/>
  <c r="C263" i="7"/>
  <c r="I263" i="7"/>
  <c r="C251" i="7"/>
  <c r="I251" i="7"/>
  <c r="C239" i="7"/>
  <c r="I239" i="7"/>
  <c r="C227" i="7"/>
  <c r="I227" i="7"/>
  <c r="G227" i="7" s="1" a="1"/>
  <c r="G227" i="7" s="1"/>
  <c r="D298" i="7"/>
  <c r="J298" i="7"/>
  <c r="D262" i="7"/>
  <c r="J262" i="7"/>
  <c r="D250" i="7"/>
  <c r="J250" i="7"/>
  <c r="D238" i="7"/>
  <c r="J238" i="7"/>
  <c r="D226" i="7"/>
  <c r="J226" i="7"/>
  <c r="J107" i="8"/>
  <c r="J43" i="9"/>
  <c r="K43" i="9" s="1"/>
  <c r="G66" i="9" a="1"/>
  <c r="G66" i="9" s="1"/>
  <c r="J70" i="9"/>
  <c r="J146" i="6"/>
  <c r="J73" i="4"/>
  <c r="J53" i="4"/>
  <c r="J36" i="4"/>
  <c r="J34" i="4"/>
  <c r="I194" i="3"/>
  <c r="J189" i="3"/>
  <c r="J53" i="12"/>
  <c r="J154" i="12"/>
  <c r="C71" i="6"/>
  <c r="J95" i="2"/>
  <c r="J83" i="2"/>
  <c r="J71" i="2"/>
  <c r="J59" i="2"/>
  <c r="J23" i="2"/>
  <c r="C298" i="7"/>
  <c r="I298" i="7"/>
  <c r="C262" i="7"/>
  <c r="I262" i="7"/>
  <c r="G262" i="7" s="1" a="1"/>
  <c r="G262" i="7" s="1"/>
  <c r="C250" i="7"/>
  <c r="I250" i="7"/>
  <c r="G250" i="7" s="1" a="1"/>
  <c r="G250" i="7" s="1"/>
  <c r="C238" i="7"/>
  <c r="I238" i="7"/>
  <c r="G238" i="7" s="1" a="1"/>
  <c r="G238" i="7" s="1"/>
  <c r="C226" i="7"/>
  <c r="I226" i="7"/>
  <c r="J261" i="7"/>
  <c r="D261" i="7"/>
  <c r="D249" i="7"/>
  <c r="J249" i="7"/>
  <c r="D237" i="7"/>
  <c r="J237" i="7"/>
  <c r="I92" i="8"/>
  <c r="J49" i="9"/>
  <c r="J82" i="9"/>
  <c r="J90" i="9"/>
  <c r="J96" i="9"/>
  <c r="J8" i="10"/>
  <c r="J83" i="10"/>
  <c r="J87" i="10"/>
  <c r="J89" i="10"/>
  <c r="J100" i="12"/>
  <c r="G93" i="5" a="1"/>
  <c r="G93" i="5" s="1"/>
  <c r="C15" i="6"/>
  <c r="C261" i="7"/>
  <c r="I261" i="7"/>
  <c r="G261" i="7" s="1" a="1"/>
  <c r="G261" i="7" s="1"/>
  <c r="C249" i="7"/>
  <c r="I249" i="7"/>
  <c r="G249" i="7" s="1" a="1"/>
  <c r="G249" i="7" s="1"/>
  <c r="C237" i="7"/>
  <c r="I237" i="7"/>
  <c r="D260" i="7"/>
  <c r="J260" i="7"/>
  <c r="D248" i="7"/>
  <c r="J248" i="7"/>
  <c r="D236" i="7"/>
  <c r="J236" i="7"/>
  <c r="J5" i="8"/>
  <c r="I127" i="8"/>
  <c r="I43" i="9"/>
  <c r="I144" i="6"/>
  <c r="J174" i="4"/>
  <c r="I175" i="5"/>
  <c r="J173" i="8"/>
  <c r="I148" i="8"/>
  <c r="J59" i="10"/>
  <c r="J102" i="10"/>
  <c r="I121" i="10"/>
  <c r="G121" i="10" s="1" a="1"/>
  <c r="G121" i="10" s="1"/>
  <c r="J124" i="10"/>
  <c r="J164" i="10"/>
  <c r="J42" i="12"/>
  <c r="J61" i="12"/>
  <c r="J115" i="12"/>
  <c r="I189" i="13"/>
  <c r="I198" i="13"/>
  <c r="J195" i="14"/>
  <c r="G34" i="2" a="1"/>
  <c r="G34" i="2" s="1"/>
  <c r="J87" i="2"/>
  <c r="J63" i="2"/>
  <c r="J39" i="2"/>
  <c r="J15" i="2"/>
  <c r="C260" i="7"/>
  <c r="I260" i="7"/>
  <c r="G260" i="7" s="1" a="1"/>
  <c r="G260" i="7" s="1"/>
  <c r="C248" i="7"/>
  <c r="I248" i="7"/>
  <c r="G248" i="7" s="1" a="1"/>
  <c r="G248" i="7" s="1"/>
  <c r="C236" i="7"/>
  <c r="I236" i="7"/>
  <c r="D259" i="7"/>
  <c r="J259" i="7"/>
  <c r="D247" i="7"/>
  <c r="J247" i="7"/>
  <c r="D235" i="7"/>
  <c r="J235" i="7"/>
  <c r="G235" i="7" s="1" a="1"/>
  <c r="G235" i="7" s="1"/>
  <c r="J22" i="9"/>
  <c r="J125" i="4"/>
  <c r="J109" i="4"/>
  <c r="I74" i="4"/>
  <c r="I12" i="4"/>
  <c r="I10" i="4"/>
  <c r="I157" i="5"/>
  <c r="J148" i="2"/>
  <c r="F121" i="10"/>
  <c r="J121" i="10" s="1"/>
  <c r="J182" i="14"/>
  <c r="J127" i="5"/>
  <c r="C259" i="7"/>
  <c r="I259" i="7"/>
  <c r="C247" i="7"/>
  <c r="I247" i="7"/>
  <c r="G247" i="7" s="1" a="1"/>
  <c r="G247" i="7" s="1"/>
  <c r="C235" i="7"/>
  <c r="I235" i="7"/>
  <c r="D270" i="7"/>
  <c r="J270" i="7"/>
  <c r="D258" i="7"/>
  <c r="J258" i="7"/>
  <c r="D246" i="7"/>
  <c r="J246" i="7"/>
  <c r="D234" i="7"/>
  <c r="J234" i="7"/>
  <c r="I160" i="5"/>
  <c r="J146" i="8"/>
  <c r="I188" i="9"/>
  <c r="J297" i="7"/>
  <c r="D297" i="7"/>
  <c r="C297" i="7"/>
  <c r="I297" i="7"/>
  <c r="D296" i="7"/>
  <c r="J296" i="7"/>
  <c r="C296" i="7"/>
  <c r="I296" i="7"/>
  <c r="D295" i="7"/>
  <c r="J295" i="7"/>
  <c r="C295" i="7"/>
  <c r="I295" i="7"/>
  <c r="D294" i="7"/>
  <c r="J294" i="7"/>
  <c r="C294" i="7"/>
  <c r="I294" i="7"/>
  <c r="D293" i="7"/>
  <c r="J293" i="7"/>
  <c r="C293" i="7"/>
  <c r="I293" i="7"/>
  <c r="D292" i="7"/>
  <c r="J292" i="7"/>
  <c r="C292" i="7"/>
  <c r="I292" i="7"/>
  <c r="D291" i="7"/>
  <c r="J291" i="7"/>
  <c r="C291" i="7"/>
  <c r="I291" i="7"/>
  <c r="D290" i="7"/>
  <c r="J290" i="7"/>
  <c r="C290" i="7"/>
  <c r="I290" i="7"/>
  <c r="D289" i="7"/>
  <c r="J289" i="7"/>
  <c r="C289" i="7"/>
  <c r="I289" i="7"/>
  <c r="D288" i="7"/>
  <c r="J288" i="7"/>
  <c r="C288" i="7"/>
  <c r="I288" i="7"/>
  <c r="D287" i="7"/>
  <c r="J287" i="7"/>
  <c r="C287" i="7"/>
  <c r="I287" i="7"/>
  <c r="D286" i="7"/>
  <c r="J286" i="7"/>
  <c r="C286" i="7"/>
  <c r="I286" i="7"/>
  <c r="D285" i="7"/>
  <c r="J285" i="7"/>
  <c r="C285" i="7"/>
  <c r="I285" i="7"/>
  <c r="D284" i="7"/>
  <c r="J284" i="7"/>
  <c r="C284" i="7"/>
  <c r="I284" i="7"/>
  <c r="D283" i="7"/>
  <c r="J283" i="7"/>
  <c r="C283" i="7"/>
  <c r="I283" i="7"/>
  <c r="J282" i="7"/>
  <c r="D282" i="7"/>
  <c r="C282" i="7"/>
  <c r="I282" i="7"/>
  <c r="D281" i="7"/>
  <c r="J281" i="7"/>
  <c r="C281" i="7"/>
  <c r="I281" i="7"/>
  <c r="D280" i="7"/>
  <c r="J280" i="7"/>
  <c r="C280" i="7"/>
  <c r="I280" i="7"/>
  <c r="D279" i="7"/>
  <c r="J279" i="7"/>
  <c r="C279" i="7"/>
  <c r="I279" i="7"/>
  <c r="D278" i="7"/>
  <c r="J278" i="7"/>
  <c r="C278" i="7"/>
  <c r="I278" i="7"/>
  <c r="D277" i="7"/>
  <c r="J277" i="7"/>
  <c r="C277" i="7"/>
  <c r="I277" i="7"/>
  <c r="D276" i="7"/>
  <c r="J276" i="7"/>
  <c r="C276" i="7"/>
  <c r="I276" i="7"/>
  <c r="D275" i="7"/>
  <c r="J275" i="7"/>
  <c r="C275" i="7"/>
  <c r="I275" i="7"/>
  <c r="D274" i="7"/>
  <c r="J274" i="7"/>
  <c r="C274" i="7"/>
  <c r="I274" i="7"/>
  <c r="D273" i="7"/>
  <c r="J273" i="7"/>
  <c r="C273" i="7"/>
  <c r="I273" i="7"/>
  <c r="D272" i="7"/>
  <c r="J272" i="7"/>
  <c r="C272" i="7"/>
  <c r="I272" i="7"/>
  <c r="D271" i="7"/>
  <c r="J271" i="7"/>
  <c r="C271" i="7"/>
  <c r="I271" i="7"/>
  <c r="J208" i="3"/>
  <c r="I207" i="14"/>
  <c r="J206" i="14"/>
  <c r="I208" i="13"/>
  <c r="J208" i="13"/>
  <c r="I206" i="3"/>
  <c r="J207" i="13"/>
  <c r="J205" i="3"/>
  <c r="I205" i="13"/>
  <c r="J204" i="13"/>
  <c r="J201" i="14"/>
  <c r="I204" i="13"/>
  <c r="J202" i="14"/>
  <c r="I205" i="14"/>
  <c r="I201" i="3"/>
  <c r="I201" i="13"/>
  <c r="I200" i="13"/>
  <c r="J198" i="13"/>
  <c r="J200" i="13"/>
  <c r="J198" i="14"/>
  <c r="I196" i="13"/>
  <c r="I196" i="14"/>
  <c r="I194" i="6"/>
  <c r="I193" i="6"/>
  <c r="J193" i="13"/>
  <c r="J193" i="14"/>
  <c r="J192" i="14"/>
  <c r="I191" i="9"/>
  <c r="J191" i="13"/>
  <c r="I191" i="14"/>
  <c r="F55" i="3"/>
  <c r="F55" i="14"/>
  <c r="J55" i="14" s="1"/>
  <c r="F55" i="13"/>
  <c r="I24" i="2"/>
  <c r="G24" i="2" s="1" a="1"/>
  <c r="G24" i="2" s="1"/>
  <c r="J54" i="8"/>
  <c r="C10" i="2"/>
  <c r="C58" i="2"/>
  <c r="J61" i="1"/>
  <c r="I72" i="2"/>
  <c r="F9" i="3"/>
  <c r="F9" i="13"/>
  <c r="J9" i="13" s="1"/>
  <c r="F9" i="14"/>
  <c r="F21" i="3"/>
  <c r="F21" i="14"/>
  <c r="J21" i="14" s="1"/>
  <c r="F21" i="13"/>
  <c r="J21" i="13" s="1"/>
  <c r="F33" i="3"/>
  <c r="F33" i="14"/>
  <c r="J33" i="14" s="1"/>
  <c r="F33" i="13"/>
  <c r="J33" i="13" s="1"/>
  <c r="F45" i="3"/>
  <c r="F45" i="13"/>
  <c r="F45" i="14"/>
  <c r="J45" i="14" s="1"/>
  <c r="F57" i="3"/>
  <c r="F57" i="14"/>
  <c r="J57" i="14" s="1"/>
  <c r="F57" i="13"/>
  <c r="F69" i="3"/>
  <c r="F69" i="13"/>
  <c r="F69" i="14"/>
  <c r="J69" i="14" s="1"/>
  <c r="F81" i="3"/>
  <c r="F81" i="13"/>
  <c r="J81" i="13" s="1"/>
  <c r="F81" i="14"/>
  <c r="J81" i="14" s="1"/>
  <c r="F93" i="3"/>
  <c r="F93" i="14"/>
  <c r="J93" i="14" s="1"/>
  <c r="F93" i="13"/>
  <c r="J93" i="13" s="1"/>
  <c r="F105" i="13"/>
  <c r="J105" i="13" s="1"/>
  <c r="F105" i="14"/>
  <c r="J105" i="14" s="1"/>
  <c r="F117" i="13"/>
  <c r="J117" i="13" s="1"/>
  <c r="F117" i="14"/>
  <c r="D23" i="6"/>
  <c r="D71" i="6"/>
  <c r="F140" i="14"/>
  <c r="I140" i="14" s="1"/>
  <c r="G140" i="14" s="1" a="1"/>
  <c r="G140" i="14" s="1"/>
  <c r="F140" i="13"/>
  <c r="J140" i="13" s="1"/>
  <c r="F128" i="3"/>
  <c r="F128" i="13"/>
  <c r="F128" i="14"/>
  <c r="J128" i="14" s="1"/>
  <c r="J128" i="1"/>
  <c r="J100" i="6"/>
  <c r="J28" i="6"/>
  <c r="J4" i="6"/>
  <c r="J136" i="5"/>
  <c r="J134" i="7"/>
  <c r="J40" i="9"/>
  <c r="G40" i="9" s="1" a="1"/>
  <c r="G40" i="9" s="1"/>
  <c r="I72" i="9"/>
  <c r="I56" i="4"/>
  <c r="J56" i="4"/>
  <c r="F61" i="14"/>
  <c r="J61" i="14" s="1"/>
  <c r="F91" i="14"/>
  <c r="J91" i="14" s="1"/>
  <c r="F91" i="13"/>
  <c r="F20" i="14"/>
  <c r="J20" i="14" s="1"/>
  <c r="F20" i="13"/>
  <c r="F92" i="13"/>
  <c r="F92" i="14"/>
  <c r="J92" i="14" s="1"/>
  <c r="J101" i="9"/>
  <c r="C22" i="2"/>
  <c r="C34" i="2"/>
  <c r="C82" i="2"/>
  <c r="F10" i="13"/>
  <c r="J10" i="13" s="1"/>
  <c r="F10" i="14"/>
  <c r="J10" i="14" s="1"/>
  <c r="F22" i="3"/>
  <c r="F22" i="14"/>
  <c r="J22" i="14" s="1"/>
  <c r="F22" i="13"/>
  <c r="I22" i="13" s="1"/>
  <c r="F34" i="13"/>
  <c r="F34" i="14"/>
  <c r="J34" i="14" s="1"/>
  <c r="F46" i="13"/>
  <c r="I46" i="13" s="1"/>
  <c r="F46" i="14"/>
  <c r="J46" i="14" s="1"/>
  <c r="F58" i="13"/>
  <c r="F58" i="14"/>
  <c r="I58" i="14" s="1"/>
  <c r="F70" i="14"/>
  <c r="J70" i="14" s="1"/>
  <c r="F70" i="13"/>
  <c r="F82" i="13"/>
  <c r="F82" i="14"/>
  <c r="F94" i="3"/>
  <c r="F94" i="13"/>
  <c r="I94" i="13" s="1"/>
  <c r="F94" i="14"/>
  <c r="F106" i="14"/>
  <c r="J106" i="14" s="1"/>
  <c r="F106" i="13"/>
  <c r="J106" i="13" s="1"/>
  <c r="F118" i="3"/>
  <c r="F118" i="13"/>
  <c r="J118" i="13" s="1"/>
  <c r="F118" i="14"/>
  <c r="J118" i="14" s="1"/>
  <c r="J95" i="6"/>
  <c r="F151" i="14"/>
  <c r="J151" i="14" s="1"/>
  <c r="F151" i="13"/>
  <c r="F139" i="13"/>
  <c r="J139" i="13" s="1"/>
  <c r="F139" i="14"/>
  <c r="F127" i="14"/>
  <c r="J127" i="14" s="1"/>
  <c r="F127" i="13"/>
  <c r="J123" i="5"/>
  <c r="J129" i="2"/>
  <c r="J117" i="2"/>
  <c r="J57" i="2"/>
  <c r="J34" i="8"/>
  <c r="K34" i="8" s="1"/>
  <c r="I43" i="8"/>
  <c r="I90" i="8"/>
  <c r="I3" i="9"/>
  <c r="J29" i="9"/>
  <c r="F136" i="10"/>
  <c r="J136" i="10" s="1"/>
  <c r="J166" i="10"/>
  <c r="I166" i="10"/>
  <c r="F19" i="14"/>
  <c r="J19" i="14" s="1"/>
  <c r="F19" i="13"/>
  <c r="I19" i="13" s="1"/>
  <c r="G19" i="13" s="1" a="1"/>
  <c r="G19" i="13" s="1"/>
  <c r="F103" i="14"/>
  <c r="J103" i="14" s="1"/>
  <c r="F103" i="13"/>
  <c r="G4" i="6" a="1"/>
  <c r="G4" i="6" s="1"/>
  <c r="F129" i="3"/>
  <c r="F129" i="13"/>
  <c r="J129" i="13" s="1"/>
  <c r="F129" i="14"/>
  <c r="J129" i="14" s="1"/>
  <c r="I48" i="2"/>
  <c r="D63" i="2"/>
  <c r="C70" i="2"/>
  <c r="D87" i="2"/>
  <c r="F11" i="14"/>
  <c r="J11" i="14" s="1"/>
  <c r="F11" i="13"/>
  <c r="F23" i="3"/>
  <c r="F23" i="14"/>
  <c r="J23" i="14" s="1"/>
  <c r="F23" i="13"/>
  <c r="F35" i="3"/>
  <c r="F35" i="13"/>
  <c r="F35" i="14"/>
  <c r="I35" i="14" s="1"/>
  <c r="F47" i="3"/>
  <c r="F47" i="14"/>
  <c r="F47" i="13"/>
  <c r="F59" i="14"/>
  <c r="F59" i="13"/>
  <c r="I59" i="13" s="1"/>
  <c r="F71" i="3"/>
  <c r="F71" i="13"/>
  <c r="F71" i="14"/>
  <c r="J71" i="14" s="1"/>
  <c r="F83" i="14"/>
  <c r="J83" i="14" s="1"/>
  <c r="F83" i="13"/>
  <c r="F95" i="3"/>
  <c r="F95" i="14"/>
  <c r="J95" i="14" s="1"/>
  <c r="F95" i="13"/>
  <c r="F107" i="13"/>
  <c r="J107" i="13" s="1"/>
  <c r="F107" i="14"/>
  <c r="J107" i="14" s="1"/>
  <c r="F119" i="13"/>
  <c r="F119" i="14"/>
  <c r="J119" i="14" s="1"/>
  <c r="F150" i="13"/>
  <c r="F150" i="14"/>
  <c r="J150" i="14" s="1"/>
  <c r="F138" i="14"/>
  <c r="J138" i="14" s="1"/>
  <c r="F138" i="13"/>
  <c r="F126" i="13"/>
  <c r="F126" i="14"/>
  <c r="J116" i="2"/>
  <c r="J25" i="8"/>
  <c r="J79" i="8"/>
  <c r="J20" i="9"/>
  <c r="I44" i="4"/>
  <c r="I170" i="4"/>
  <c r="F175" i="12"/>
  <c r="J175" i="12" s="1"/>
  <c r="F60" i="13"/>
  <c r="F152" i="13"/>
  <c r="F31" i="3"/>
  <c r="F31" i="13"/>
  <c r="J31" i="13" s="1"/>
  <c r="F31" i="14"/>
  <c r="J31" i="14" s="1"/>
  <c r="F115" i="13"/>
  <c r="J115" i="13" s="1"/>
  <c r="F115" i="14"/>
  <c r="J115" i="14" s="1"/>
  <c r="F142" i="14"/>
  <c r="J142" i="14" s="1"/>
  <c r="F142" i="13"/>
  <c r="F8" i="3"/>
  <c r="F8" i="14"/>
  <c r="J8" i="14" s="1"/>
  <c r="F8" i="13"/>
  <c r="F80" i="3"/>
  <c r="F80" i="14"/>
  <c r="J80" i="14" s="1"/>
  <c r="F80" i="13"/>
  <c r="J112" i="2"/>
  <c r="D39" i="2"/>
  <c r="G53" i="2" a="1"/>
  <c r="G53" i="2" s="1"/>
  <c r="G63" i="2" a="1"/>
  <c r="G63" i="2" s="1"/>
  <c r="I95" i="2"/>
  <c r="I46" i="1"/>
  <c r="F12" i="13"/>
  <c r="F12" i="14"/>
  <c r="J12" i="14" s="1"/>
  <c r="F24" i="3"/>
  <c r="I24" i="3" s="1"/>
  <c r="F24" i="14"/>
  <c r="F24" i="13"/>
  <c r="I24" i="13" s="1"/>
  <c r="F36" i="3"/>
  <c r="I36" i="3" s="1"/>
  <c r="F36" i="14"/>
  <c r="J36" i="14" s="1"/>
  <c r="F36" i="13"/>
  <c r="J36" i="13" s="1"/>
  <c r="F48" i="3"/>
  <c r="F48" i="13"/>
  <c r="J48" i="13" s="1"/>
  <c r="F48" i="14"/>
  <c r="J48" i="14" s="1"/>
  <c r="F72" i="3"/>
  <c r="F72" i="13"/>
  <c r="F84" i="13"/>
  <c r="F84" i="14"/>
  <c r="J84" i="14" s="1"/>
  <c r="F96" i="3"/>
  <c r="I96" i="3" s="1"/>
  <c r="F96" i="14"/>
  <c r="J96" i="14" s="1"/>
  <c r="F108" i="13"/>
  <c r="F108" i="14"/>
  <c r="F120" i="13"/>
  <c r="J120" i="13" s="1"/>
  <c r="F120" i="14"/>
  <c r="J120" i="14" s="1"/>
  <c r="G13" i="6" a="1"/>
  <c r="G13" i="6" s="1"/>
  <c r="F149" i="13"/>
  <c r="J149" i="13" s="1"/>
  <c r="F149" i="14"/>
  <c r="J149" i="14" s="1"/>
  <c r="F137" i="14"/>
  <c r="J137" i="14" s="1"/>
  <c r="F137" i="13"/>
  <c r="F125" i="13"/>
  <c r="F125" i="14"/>
  <c r="J125" i="14" s="1"/>
  <c r="J121" i="6"/>
  <c r="J35" i="2"/>
  <c r="G35" i="2" s="1" a="1"/>
  <c r="G35" i="2" s="1"/>
  <c r="J11" i="2"/>
  <c r="J115" i="2"/>
  <c r="I127" i="2"/>
  <c r="I6" i="8"/>
  <c r="I94" i="8"/>
  <c r="J37" i="9"/>
  <c r="F31" i="12"/>
  <c r="J31" i="12" s="1"/>
  <c r="J121" i="12"/>
  <c r="F68" i="3"/>
  <c r="F68" i="13"/>
  <c r="I68" i="13" s="1"/>
  <c r="G68" i="13" s="1" a="1"/>
  <c r="G68" i="13" s="1"/>
  <c r="F68" i="14"/>
  <c r="J68" i="14" s="1"/>
  <c r="F141" i="14"/>
  <c r="J141" i="14" s="1"/>
  <c r="F141" i="13"/>
  <c r="J141" i="13" s="1"/>
  <c r="C46" i="2"/>
  <c r="F13" i="3"/>
  <c r="I13" i="3" s="1"/>
  <c r="F13" i="14"/>
  <c r="J13" i="14" s="1"/>
  <c r="F13" i="13"/>
  <c r="F25" i="3"/>
  <c r="F25" i="14"/>
  <c r="J25" i="14" s="1"/>
  <c r="F25" i="13"/>
  <c r="F37" i="3"/>
  <c r="F37" i="13"/>
  <c r="I37" i="13" s="1"/>
  <c r="F37" i="14"/>
  <c r="J37" i="14" s="1"/>
  <c r="F49" i="3"/>
  <c r="F49" i="14"/>
  <c r="J49" i="14" s="1"/>
  <c r="F49" i="13"/>
  <c r="F61" i="3"/>
  <c r="F61" i="13"/>
  <c r="F73" i="3"/>
  <c r="F73" i="14"/>
  <c r="F73" i="13"/>
  <c r="J73" i="13" s="1"/>
  <c r="F85" i="3"/>
  <c r="I85" i="3" s="1"/>
  <c r="F85" i="14"/>
  <c r="F85" i="13"/>
  <c r="J85" i="13" s="1"/>
  <c r="F97" i="3"/>
  <c r="F97" i="13"/>
  <c r="F97" i="14"/>
  <c r="J97" i="14" s="1"/>
  <c r="F109" i="14"/>
  <c r="J109" i="14" s="1"/>
  <c r="F109" i="13"/>
  <c r="F121" i="13"/>
  <c r="F121" i="14"/>
  <c r="J121" i="14" s="1"/>
  <c r="F148" i="14"/>
  <c r="J148" i="14" s="1"/>
  <c r="F148" i="13"/>
  <c r="I148" i="13" s="1"/>
  <c r="F136" i="13"/>
  <c r="J136" i="13" s="1"/>
  <c r="F136" i="14"/>
  <c r="F124" i="13"/>
  <c r="I124" i="13" s="1"/>
  <c r="F124" i="14"/>
  <c r="J124" i="14" s="1"/>
  <c r="J120" i="6"/>
  <c r="I38" i="8"/>
  <c r="F112" i="12"/>
  <c r="J112" i="12" s="1"/>
  <c r="F131" i="13"/>
  <c r="F130" i="3"/>
  <c r="F130" i="14"/>
  <c r="J130" i="14" s="1"/>
  <c r="F130" i="13"/>
  <c r="F56" i="3"/>
  <c r="F56" i="13"/>
  <c r="F56" i="14"/>
  <c r="F116" i="13"/>
  <c r="J116" i="13" s="1"/>
  <c r="F116" i="14"/>
  <c r="J116" i="14" s="1"/>
  <c r="I95" i="10"/>
  <c r="G95" i="10" s="1" a="1"/>
  <c r="G95" i="10" s="1"/>
  <c r="J95" i="10"/>
  <c r="D4" i="2"/>
  <c r="G15" i="2" a="1"/>
  <c r="G15" i="2" s="1"/>
  <c r="D88" i="2"/>
  <c r="J22" i="1"/>
  <c r="F14" i="14"/>
  <c r="J14" i="14" s="1"/>
  <c r="F14" i="13"/>
  <c r="I14" i="13" s="1"/>
  <c r="F26" i="14"/>
  <c r="F26" i="13"/>
  <c r="F38" i="13"/>
  <c r="I38" i="13" s="1"/>
  <c r="F38" i="14"/>
  <c r="J38" i="14" s="1"/>
  <c r="F50" i="13"/>
  <c r="J50" i="13" s="1"/>
  <c r="F50" i="14"/>
  <c r="J50" i="14" s="1"/>
  <c r="F62" i="14"/>
  <c r="J62" i="14" s="1"/>
  <c r="F62" i="13"/>
  <c r="F74" i="13"/>
  <c r="F74" i="14"/>
  <c r="J74" i="14" s="1"/>
  <c r="F86" i="13"/>
  <c r="F86" i="14"/>
  <c r="J86" i="14" s="1"/>
  <c r="F98" i="14"/>
  <c r="J98" i="14" s="1"/>
  <c r="F98" i="13"/>
  <c r="F110" i="3"/>
  <c r="J110" i="3" s="1"/>
  <c r="F110" i="13"/>
  <c r="J110" i="13" s="1"/>
  <c r="F110" i="14"/>
  <c r="J110" i="14" s="1"/>
  <c r="G97" i="5" a="1"/>
  <c r="G97" i="5" s="1"/>
  <c r="F147" i="14"/>
  <c r="J147" i="14" s="1"/>
  <c r="F147" i="13"/>
  <c r="F135" i="13"/>
  <c r="J135" i="13" s="1"/>
  <c r="F135" i="14"/>
  <c r="F123" i="14"/>
  <c r="F123" i="13"/>
  <c r="I123" i="13" s="1"/>
  <c r="G123" i="13" s="1" a="1"/>
  <c r="G123" i="13" s="1"/>
  <c r="D14" i="8"/>
  <c r="J51" i="8"/>
  <c r="J53" i="8"/>
  <c r="J72" i="8"/>
  <c r="J135" i="8"/>
  <c r="J17" i="9"/>
  <c r="D136" i="9"/>
  <c r="J136" i="9"/>
  <c r="I173" i="1"/>
  <c r="F173" i="14"/>
  <c r="J173" i="14" s="1"/>
  <c r="F173" i="13"/>
  <c r="J173" i="13" s="1"/>
  <c r="I181" i="9"/>
  <c r="G181" i="9" s="1" a="1"/>
  <c r="G181" i="9" s="1"/>
  <c r="J108" i="10"/>
  <c r="I108" i="10"/>
  <c r="F154" i="10"/>
  <c r="J154" i="10" s="1"/>
  <c r="J184" i="10"/>
  <c r="G184" i="10" s="1" a="1"/>
  <c r="G184" i="10" s="1"/>
  <c r="I184" i="10"/>
  <c r="F28" i="13"/>
  <c r="J28" i="13" s="1"/>
  <c r="F43" i="13"/>
  <c r="F43" i="14"/>
  <c r="J43" i="14" s="1"/>
  <c r="G11" i="2" a="1"/>
  <c r="G11" i="2" s="1"/>
  <c r="F32" i="3"/>
  <c r="F32" i="13"/>
  <c r="F32" i="14"/>
  <c r="F104" i="13"/>
  <c r="J104" i="13" s="1"/>
  <c r="F104" i="14"/>
  <c r="I104" i="14" s="1"/>
  <c r="G104" i="14" s="1" a="1"/>
  <c r="G104" i="14" s="1"/>
  <c r="J130" i="1"/>
  <c r="J16" i="9"/>
  <c r="F115" i="10"/>
  <c r="J115" i="10" s="1"/>
  <c r="D15" i="2"/>
  <c r="D28" i="2"/>
  <c r="D64" i="2"/>
  <c r="D76" i="2"/>
  <c r="F3" i="3"/>
  <c r="I3" i="3" s="1"/>
  <c r="F3" i="13"/>
  <c r="J3" i="13" s="1"/>
  <c r="F3" i="14"/>
  <c r="J3" i="14" s="1"/>
  <c r="F15" i="3"/>
  <c r="J15" i="3" s="1"/>
  <c r="F15" i="13"/>
  <c r="J15" i="13" s="1"/>
  <c r="F15" i="14"/>
  <c r="F27" i="13"/>
  <c r="J27" i="13" s="1"/>
  <c r="F27" i="14"/>
  <c r="J27" i="14" s="1"/>
  <c r="F39" i="3"/>
  <c r="J39" i="3" s="1"/>
  <c r="F39" i="14"/>
  <c r="J39" i="14" s="1"/>
  <c r="F39" i="13"/>
  <c r="J39" i="13" s="1"/>
  <c r="F51" i="13"/>
  <c r="J51" i="13" s="1"/>
  <c r="F51" i="14"/>
  <c r="J51" i="14" s="1"/>
  <c r="F63" i="3"/>
  <c r="J63" i="3" s="1"/>
  <c r="F63" i="13"/>
  <c r="J63" i="13" s="1"/>
  <c r="F63" i="14"/>
  <c r="J63" i="14" s="1"/>
  <c r="F75" i="14"/>
  <c r="F75" i="13"/>
  <c r="J75" i="13" s="1"/>
  <c r="F87" i="3"/>
  <c r="J87" i="3" s="1"/>
  <c r="F87" i="13"/>
  <c r="J87" i="13" s="1"/>
  <c r="F87" i="14"/>
  <c r="J87" i="14" s="1"/>
  <c r="J99" i="1"/>
  <c r="F99" i="13"/>
  <c r="J99" i="13" s="1"/>
  <c r="F99" i="14"/>
  <c r="J99" i="14" s="1"/>
  <c r="F111" i="13"/>
  <c r="J111" i="13" s="1"/>
  <c r="F111" i="14"/>
  <c r="J111" i="14" s="1"/>
  <c r="G87" i="5" a="1"/>
  <c r="G87" i="5" s="1"/>
  <c r="G25" i="6" a="1"/>
  <c r="G25" i="6" s="1"/>
  <c r="F146" i="13"/>
  <c r="F146" i="14"/>
  <c r="J146" i="14" s="1"/>
  <c r="F134" i="14"/>
  <c r="J134" i="14" s="1"/>
  <c r="F134" i="13"/>
  <c r="F122" i="13"/>
  <c r="F122" i="14"/>
  <c r="J122" i="14" s="1"/>
  <c r="J76" i="8"/>
  <c r="J62" i="9"/>
  <c r="I73" i="9"/>
  <c r="J75" i="9"/>
  <c r="I181" i="10"/>
  <c r="I22" i="12"/>
  <c r="I12" i="2"/>
  <c r="G12" i="2" s="1" a="1"/>
  <c r="G12" i="2" s="1"/>
  <c r="D40" i="2"/>
  <c r="I60" i="2"/>
  <c r="G60" i="2" s="1" a="1"/>
  <c r="G60" i="2" s="1"/>
  <c r="F4" i="3"/>
  <c r="F4" i="13"/>
  <c r="F4" i="14"/>
  <c r="J4" i="14" s="1"/>
  <c r="F16" i="3"/>
  <c r="F16" i="14"/>
  <c r="J16" i="14" s="1"/>
  <c r="F16" i="13"/>
  <c r="F40" i="3"/>
  <c r="F40" i="13"/>
  <c r="J40" i="13" s="1"/>
  <c r="F40" i="14"/>
  <c r="J40" i="14" s="1"/>
  <c r="F52" i="3"/>
  <c r="F52" i="14"/>
  <c r="F52" i="13"/>
  <c r="F64" i="3"/>
  <c r="F64" i="14"/>
  <c r="J64" i="14" s="1"/>
  <c r="F64" i="13"/>
  <c r="F76" i="13"/>
  <c r="J76" i="13" s="1"/>
  <c r="G76" i="13" s="1" a="1"/>
  <c r="G76" i="13" s="1"/>
  <c r="F76" i="14"/>
  <c r="J76" i="14" s="1"/>
  <c r="F88" i="3"/>
  <c r="F88" i="14"/>
  <c r="I88" i="14" s="1"/>
  <c r="F88" i="13"/>
  <c r="I88" i="13" s="1"/>
  <c r="F100" i="14"/>
  <c r="J100" i="14" s="1"/>
  <c r="F100" i="13"/>
  <c r="F112" i="13"/>
  <c r="F112" i="14"/>
  <c r="J112" i="14" s="1"/>
  <c r="F145" i="3"/>
  <c r="F145" i="14"/>
  <c r="J145" i="14" s="1"/>
  <c r="F145" i="13"/>
  <c r="F133" i="14"/>
  <c r="J133" i="14" s="1"/>
  <c r="F133" i="13"/>
  <c r="J129" i="5"/>
  <c r="J117" i="5"/>
  <c r="F158" i="3"/>
  <c r="J158" i="3" s="1"/>
  <c r="F158" i="14"/>
  <c r="F158" i="13"/>
  <c r="J158" i="1"/>
  <c r="F7" i="3"/>
  <c r="F7" i="13"/>
  <c r="J7" i="13" s="1"/>
  <c r="F7" i="14"/>
  <c r="J7" i="14" s="1"/>
  <c r="F67" i="14"/>
  <c r="J67" i="14" s="1"/>
  <c r="F67" i="13"/>
  <c r="J67" i="13" s="1"/>
  <c r="F44" i="14"/>
  <c r="J44" i="14" s="1"/>
  <c r="F44" i="13"/>
  <c r="I74" i="14"/>
  <c r="G74" i="14" s="1" a="1"/>
  <c r="G74" i="14" s="1"/>
  <c r="I23" i="2"/>
  <c r="G23" i="2" s="1" a="1"/>
  <c r="G23" i="2" s="1"/>
  <c r="J36" i="2"/>
  <c r="I96" i="2"/>
  <c r="G96" i="2" s="1" a="1"/>
  <c r="G96" i="2" s="1"/>
  <c r="J51" i="2"/>
  <c r="I49" i="1"/>
  <c r="I71" i="2"/>
  <c r="I84" i="2"/>
  <c r="J88" i="1"/>
  <c r="F5" i="3"/>
  <c r="F5" i="13"/>
  <c r="F5" i="14"/>
  <c r="J5" i="14" s="1"/>
  <c r="F17" i="3"/>
  <c r="J17" i="3" s="1"/>
  <c r="F17" i="14"/>
  <c r="J17" i="14" s="1"/>
  <c r="F29" i="3"/>
  <c r="F29" i="13"/>
  <c r="F29" i="14"/>
  <c r="J29" i="14" s="1"/>
  <c r="F41" i="3"/>
  <c r="F41" i="13"/>
  <c r="F41" i="14"/>
  <c r="J41" i="14" s="1"/>
  <c r="F53" i="3"/>
  <c r="F53" i="13"/>
  <c r="I53" i="13" s="1"/>
  <c r="G53" i="13" s="1" a="1"/>
  <c r="G53" i="13" s="1"/>
  <c r="F53" i="14"/>
  <c r="J53" i="14" s="1"/>
  <c r="F65" i="3"/>
  <c r="F65" i="14"/>
  <c r="J65" i="14" s="1"/>
  <c r="F65" i="13"/>
  <c r="I65" i="13" s="1"/>
  <c r="G65" i="13" s="1" a="1"/>
  <c r="G65" i="13" s="1"/>
  <c r="F77" i="3"/>
  <c r="F77" i="13"/>
  <c r="F77" i="14"/>
  <c r="J77" i="14" s="1"/>
  <c r="F89" i="3"/>
  <c r="F89" i="13"/>
  <c r="F89" i="14"/>
  <c r="J89" i="14" s="1"/>
  <c r="I101" i="1"/>
  <c r="F101" i="14"/>
  <c r="J101" i="14" s="1"/>
  <c r="G101" i="14" s="1" a="1"/>
  <c r="G101" i="14" s="1"/>
  <c r="F101" i="13"/>
  <c r="F113" i="14"/>
  <c r="J113" i="14" s="1"/>
  <c r="F113" i="13"/>
  <c r="J113" i="13" s="1"/>
  <c r="J100" i="2"/>
  <c r="F144" i="14"/>
  <c r="F144" i="13"/>
  <c r="J144" i="13" s="1"/>
  <c r="F132" i="13"/>
  <c r="F132" i="14"/>
  <c r="I132" i="14" s="1"/>
  <c r="G132" i="14" s="1" a="1"/>
  <c r="G132" i="14" s="1"/>
  <c r="I124" i="1"/>
  <c r="J128" i="5"/>
  <c r="J86" i="2"/>
  <c r="J50" i="2"/>
  <c r="I35" i="8"/>
  <c r="J42" i="8"/>
  <c r="I93" i="8"/>
  <c r="J106" i="8"/>
  <c r="J32" i="9"/>
  <c r="J89" i="9"/>
  <c r="I7" i="12"/>
  <c r="I93" i="14"/>
  <c r="F79" i="3"/>
  <c r="F79" i="13"/>
  <c r="F79" i="14"/>
  <c r="J79" i="14" s="1"/>
  <c r="J13" i="1"/>
  <c r="G8" i="2" a="1"/>
  <c r="G8" i="2" s="1"/>
  <c r="G16" i="2" a="1"/>
  <c r="G16" i="2" s="1"/>
  <c r="J49" i="1"/>
  <c r="G80" i="2" a="1"/>
  <c r="G80" i="2" s="1"/>
  <c r="I89" i="1"/>
  <c r="J100" i="1"/>
  <c r="F6" i="3"/>
  <c r="F6" i="13"/>
  <c r="J6" i="13" s="1"/>
  <c r="F6" i="14"/>
  <c r="J6" i="14" s="1"/>
  <c r="F18" i="14"/>
  <c r="J18" i="14" s="1"/>
  <c r="F18" i="13"/>
  <c r="J18" i="13" s="1"/>
  <c r="F30" i="13"/>
  <c r="J30" i="13" s="1"/>
  <c r="G30" i="13" s="1" a="1"/>
  <c r="G30" i="13" s="1"/>
  <c r="F30" i="14"/>
  <c r="J30" i="14" s="1"/>
  <c r="F42" i="13"/>
  <c r="J42" i="13" s="1"/>
  <c r="F42" i="14"/>
  <c r="J42" i="14" s="1"/>
  <c r="F54" i="3"/>
  <c r="F54" i="14"/>
  <c r="J54" i="14" s="1"/>
  <c r="F54" i="13"/>
  <c r="F66" i="13"/>
  <c r="F66" i="14"/>
  <c r="J66" i="14" s="1"/>
  <c r="F78" i="3"/>
  <c r="F78" i="14"/>
  <c r="J78" i="14" s="1"/>
  <c r="F78" i="13"/>
  <c r="F90" i="14"/>
  <c r="J90" i="14" s="1"/>
  <c r="F90" i="13"/>
  <c r="F102" i="13"/>
  <c r="J102" i="13" s="1"/>
  <c r="F102" i="14"/>
  <c r="J102" i="14" s="1"/>
  <c r="F114" i="13"/>
  <c r="J114" i="13" s="1"/>
  <c r="F114" i="14"/>
  <c r="J114" i="14" s="1"/>
  <c r="J46" i="5"/>
  <c r="F143" i="13"/>
  <c r="J143" i="13" s="1"/>
  <c r="F143" i="14"/>
  <c r="J143" i="14" s="1"/>
  <c r="J145" i="1"/>
  <c r="J115" i="5"/>
  <c r="J109" i="2"/>
  <c r="J61" i="2"/>
  <c r="J49" i="2"/>
  <c r="J37" i="2"/>
  <c r="J13" i="2"/>
  <c r="I27" i="9"/>
  <c r="F166" i="3"/>
  <c r="J166" i="3" s="1"/>
  <c r="F166" i="13"/>
  <c r="F166" i="14"/>
  <c r="J166" i="14" s="1"/>
  <c r="J166" i="1"/>
  <c r="I166" i="1"/>
  <c r="F96" i="13"/>
  <c r="J126" i="9"/>
  <c r="F159" i="3"/>
  <c r="J159" i="3" s="1"/>
  <c r="F159" i="14"/>
  <c r="J159" i="14" s="1"/>
  <c r="I98" i="4"/>
  <c r="J91" i="4"/>
  <c r="J28" i="4"/>
  <c r="I170" i="1"/>
  <c r="F170" i="13"/>
  <c r="J170" i="13" s="1"/>
  <c r="F170" i="14"/>
  <c r="J170" i="14" s="1"/>
  <c r="I154" i="5"/>
  <c r="I151" i="5"/>
  <c r="I183" i="1"/>
  <c r="F183" i="13"/>
  <c r="J183" i="13" s="1"/>
  <c r="F183" i="14"/>
  <c r="J183" i="14" s="1"/>
  <c r="I179" i="1"/>
  <c r="F179" i="14"/>
  <c r="J179" i="14" s="1"/>
  <c r="F179" i="13"/>
  <c r="J179" i="13" s="1"/>
  <c r="J185" i="1"/>
  <c r="F185" i="13"/>
  <c r="I52" i="10"/>
  <c r="G52" i="10" s="1" a="1"/>
  <c r="G52" i="10" s="1"/>
  <c r="J76" i="10"/>
  <c r="I126" i="10"/>
  <c r="I142" i="10"/>
  <c r="I157" i="10"/>
  <c r="J9" i="12"/>
  <c r="J33" i="12"/>
  <c r="J45" i="12"/>
  <c r="I47" i="13"/>
  <c r="I83" i="13"/>
  <c r="I182" i="13"/>
  <c r="I15" i="14"/>
  <c r="I122" i="14"/>
  <c r="F160" i="3"/>
  <c r="F160" i="13"/>
  <c r="I160" i="13" s="1"/>
  <c r="F160" i="14"/>
  <c r="J160" i="14" s="1"/>
  <c r="J89" i="4"/>
  <c r="J65" i="4"/>
  <c r="I54" i="4"/>
  <c r="I143" i="9"/>
  <c r="I176" i="1"/>
  <c r="F176" i="14"/>
  <c r="J176" i="14" s="1"/>
  <c r="F176" i="13"/>
  <c r="J176" i="13" s="1"/>
  <c r="J171" i="4"/>
  <c r="F182" i="3"/>
  <c r="I182" i="3" s="1"/>
  <c r="I207" i="3"/>
  <c r="I200" i="3"/>
  <c r="J78" i="10"/>
  <c r="I124" i="10"/>
  <c r="G124" i="10" s="1" a="1"/>
  <c r="G124" i="10" s="1"/>
  <c r="J125" i="10"/>
  <c r="J142" i="10"/>
  <c r="J84" i="12"/>
  <c r="I106" i="12"/>
  <c r="I121" i="12"/>
  <c r="G121" i="12" s="1" a="1"/>
  <c r="G121" i="12" s="1"/>
  <c r="F182" i="13"/>
  <c r="J182" i="13" s="1"/>
  <c r="I69" i="14"/>
  <c r="I82" i="14"/>
  <c r="F161" i="3"/>
  <c r="J161" i="3" s="1"/>
  <c r="F161" i="13"/>
  <c r="J161" i="13" s="1"/>
  <c r="F161" i="14"/>
  <c r="J161" i="14" s="1"/>
  <c r="J10" i="4"/>
  <c r="G10" i="4" s="1" a="1"/>
  <c r="G10" i="4" s="1"/>
  <c r="J166" i="6"/>
  <c r="J146" i="9"/>
  <c r="J186" i="7"/>
  <c r="J182" i="7"/>
  <c r="J204" i="3"/>
  <c r="J184" i="2"/>
  <c r="I92" i="10"/>
  <c r="I106" i="10"/>
  <c r="I6" i="12"/>
  <c r="I42" i="12"/>
  <c r="I79" i="12"/>
  <c r="G79" i="12" s="1" a="1"/>
  <c r="G79" i="12" s="1"/>
  <c r="I70" i="13"/>
  <c r="I106" i="13"/>
  <c r="G106" i="13" s="1" a="1"/>
  <c r="G106" i="13" s="1"/>
  <c r="I130" i="13"/>
  <c r="I48" i="14"/>
  <c r="J122" i="4"/>
  <c r="I169" i="1"/>
  <c r="F169" i="13"/>
  <c r="J169" i="13" s="1"/>
  <c r="F169" i="14"/>
  <c r="J169" i="14" s="1"/>
  <c r="I178" i="1"/>
  <c r="F178" i="14"/>
  <c r="J178" i="14" s="1"/>
  <c r="F178" i="13"/>
  <c r="J178" i="13" s="1"/>
  <c r="I188" i="1"/>
  <c r="F188" i="13"/>
  <c r="I23" i="10"/>
  <c r="I132" i="10"/>
  <c r="F79" i="12"/>
  <c r="J79" i="12" s="1"/>
  <c r="I114" i="12"/>
  <c r="F124" i="12"/>
  <c r="I124" i="12" s="1"/>
  <c r="F127" i="12"/>
  <c r="J127" i="12" s="1"/>
  <c r="F139" i="12"/>
  <c r="J139" i="12" s="1"/>
  <c r="J147" i="12"/>
  <c r="I25" i="13"/>
  <c r="I33" i="14"/>
  <c r="I56" i="14"/>
  <c r="J150" i="6"/>
  <c r="J92" i="4"/>
  <c r="J41" i="4"/>
  <c r="G41" i="4" s="1" a="1"/>
  <c r="G41" i="4" s="1"/>
  <c r="J164" i="6"/>
  <c r="J175" i="1"/>
  <c r="F175" i="13"/>
  <c r="J175" i="13" s="1"/>
  <c r="I161" i="4"/>
  <c r="J198" i="3"/>
  <c r="J177" i="4"/>
  <c r="D54" i="10"/>
  <c r="J82" i="10"/>
  <c r="C106" i="10"/>
  <c r="F114" i="10"/>
  <c r="J114" i="10" s="1"/>
  <c r="F49" i="12"/>
  <c r="I49" i="12" s="1"/>
  <c r="J76" i="12"/>
  <c r="F81" i="12"/>
  <c r="J81" i="12" s="1"/>
  <c r="F114" i="12"/>
  <c r="J114" i="12" s="1"/>
  <c r="F130" i="12"/>
  <c r="J130" i="12" s="1"/>
  <c r="F174" i="12"/>
  <c r="J174" i="12" s="1"/>
  <c r="F159" i="13"/>
  <c r="I159" i="13" s="1"/>
  <c r="I129" i="14"/>
  <c r="I150" i="14"/>
  <c r="F153" i="3"/>
  <c r="F153" i="13"/>
  <c r="J153" i="13" s="1"/>
  <c r="F153" i="14"/>
  <c r="J153" i="14" s="1"/>
  <c r="I146" i="6"/>
  <c r="G146" i="6" s="1" a="1"/>
  <c r="G146" i="6" s="1"/>
  <c r="J160" i="3"/>
  <c r="J141" i="4"/>
  <c r="J110" i="4"/>
  <c r="J77" i="4"/>
  <c r="I48" i="4"/>
  <c r="I36" i="4"/>
  <c r="G36" i="4" s="1" a="1"/>
  <c r="G36" i="4" s="1"/>
  <c r="J150" i="9"/>
  <c r="I169" i="8"/>
  <c r="I149" i="8"/>
  <c r="F183" i="3"/>
  <c r="I183" i="3" s="1"/>
  <c r="J172" i="7"/>
  <c r="I195" i="3"/>
  <c r="I182" i="9"/>
  <c r="J161" i="2"/>
  <c r="G161" i="2" s="1" a="1"/>
  <c r="G161" i="2" s="1"/>
  <c r="J157" i="2"/>
  <c r="J23" i="10"/>
  <c r="G23" i="10" s="1" a="1"/>
  <c r="G23" i="10" s="1"/>
  <c r="I89" i="10"/>
  <c r="G89" i="10" s="1" a="1"/>
  <c r="G89" i="10" s="1"/>
  <c r="F15" i="12"/>
  <c r="J15" i="12" s="1"/>
  <c r="F26" i="12"/>
  <c r="J26" i="12" s="1"/>
  <c r="I44" i="12"/>
  <c r="I69" i="12"/>
  <c r="J92" i="12"/>
  <c r="J96" i="12"/>
  <c r="I108" i="12"/>
  <c r="F117" i="12"/>
  <c r="J117" i="12" s="1"/>
  <c r="J144" i="12"/>
  <c r="I183" i="12"/>
  <c r="I44" i="13"/>
  <c r="G44" i="13" s="1" a="1"/>
  <c r="G44" i="13" s="1"/>
  <c r="I10" i="14"/>
  <c r="I178" i="14"/>
  <c r="J137" i="4"/>
  <c r="J135" i="4"/>
  <c r="I64" i="4"/>
  <c r="I172" i="1"/>
  <c r="F172" i="14"/>
  <c r="J172" i="14" s="1"/>
  <c r="F172" i="13"/>
  <c r="J172" i="13" s="1"/>
  <c r="I152" i="8"/>
  <c r="J181" i="1"/>
  <c r="F181" i="13"/>
  <c r="F181" i="14"/>
  <c r="J181" i="14" s="1"/>
  <c r="I177" i="1"/>
  <c r="F177" i="14"/>
  <c r="J177" i="14" s="1"/>
  <c r="F177" i="13"/>
  <c r="I187" i="1"/>
  <c r="F187" i="13"/>
  <c r="I187" i="13" s="1"/>
  <c r="F187" i="14"/>
  <c r="J187" i="14" s="1"/>
  <c r="J202" i="3"/>
  <c r="I153" i="2"/>
  <c r="G153" i="2" s="1" a="1"/>
  <c r="G153" i="2" s="1"/>
  <c r="J44" i="10"/>
  <c r="G44" i="10" s="1" a="1"/>
  <c r="G44" i="10" s="1"/>
  <c r="J106" i="10"/>
  <c r="I130" i="10"/>
  <c r="G130" i="10" s="1" a="1"/>
  <c r="G130" i="10" s="1"/>
  <c r="I19" i="12"/>
  <c r="G19" i="12" s="1" a="1"/>
  <c r="G19" i="12" s="1"/>
  <c r="J83" i="12"/>
  <c r="F165" i="12"/>
  <c r="J165" i="12" s="1"/>
  <c r="I101" i="13"/>
  <c r="I39" i="14"/>
  <c r="I81" i="14"/>
  <c r="I115" i="14"/>
  <c r="G115" i="14" s="1" a="1"/>
  <c r="G115" i="14" s="1"/>
  <c r="I147" i="14"/>
  <c r="I183" i="14"/>
  <c r="G183" i="14" s="1" a="1"/>
  <c r="G183" i="14" s="1"/>
  <c r="F154" i="3"/>
  <c r="F154" i="13"/>
  <c r="I88" i="4"/>
  <c r="G82" i="4" a="1"/>
  <c r="G82" i="4" s="1"/>
  <c r="I73" i="4"/>
  <c r="J71" i="4"/>
  <c r="I11" i="4"/>
  <c r="F162" i="3"/>
  <c r="F162" i="14"/>
  <c r="J162" i="14" s="1"/>
  <c r="F162" i="13"/>
  <c r="J161" i="6"/>
  <c r="I162" i="9"/>
  <c r="G162" i="9" s="1" a="1"/>
  <c r="G162" i="9" s="1"/>
  <c r="I168" i="1"/>
  <c r="F168" i="13"/>
  <c r="I168" i="13" s="1"/>
  <c r="I175" i="8"/>
  <c r="I157" i="8"/>
  <c r="J172" i="2"/>
  <c r="F127" i="10"/>
  <c r="J127" i="10" s="1"/>
  <c r="F19" i="12"/>
  <c r="J19" i="12" s="1"/>
  <c r="J21" i="12"/>
  <c r="I36" i="12"/>
  <c r="K36" i="12" s="1"/>
  <c r="F62" i="12"/>
  <c r="J62" i="12" s="1"/>
  <c r="F126" i="12"/>
  <c r="J126" i="12" s="1"/>
  <c r="J138" i="12"/>
  <c r="J196" i="13"/>
  <c r="I43" i="14"/>
  <c r="I45" i="14"/>
  <c r="F175" i="14"/>
  <c r="I175" i="14" s="1"/>
  <c r="J204" i="14"/>
  <c r="F155" i="3"/>
  <c r="F155" i="14"/>
  <c r="J155" i="14" s="1"/>
  <c r="F155" i="13"/>
  <c r="J127" i="4"/>
  <c r="D82" i="4"/>
  <c r="G73" i="4" a="1"/>
  <c r="G73" i="4" s="1"/>
  <c r="I60" i="4"/>
  <c r="D34" i="4"/>
  <c r="J27" i="4"/>
  <c r="F163" i="3"/>
  <c r="I163" i="3" s="1"/>
  <c r="F163" i="13"/>
  <c r="J163" i="13" s="1"/>
  <c r="F163" i="14"/>
  <c r="J163" i="14" s="1"/>
  <c r="J145" i="9"/>
  <c r="J174" i="1"/>
  <c r="F174" i="14"/>
  <c r="J174" i="14" s="1"/>
  <c r="F174" i="13"/>
  <c r="I174" i="13" s="1"/>
  <c r="J185" i="7"/>
  <c r="J196" i="3"/>
  <c r="J41" i="10"/>
  <c r="I44" i="10"/>
  <c r="I101" i="10"/>
  <c r="C130" i="10"/>
  <c r="J143" i="10"/>
  <c r="J152" i="10"/>
  <c r="J158" i="10"/>
  <c r="F116" i="12"/>
  <c r="J116" i="12" s="1"/>
  <c r="I116" i="12"/>
  <c r="G116" i="12" s="1" a="1"/>
  <c r="G116" i="12" s="1"/>
  <c r="F162" i="12"/>
  <c r="J162" i="12" s="1"/>
  <c r="I11" i="13"/>
  <c r="G11" i="13" s="1" a="1"/>
  <c r="G11" i="13" s="1"/>
  <c r="I13" i="13"/>
  <c r="I52" i="13"/>
  <c r="I51" i="14"/>
  <c r="I87" i="14"/>
  <c r="F188" i="14"/>
  <c r="J188" i="14" s="1"/>
  <c r="I197" i="14"/>
  <c r="F156" i="3"/>
  <c r="F156" i="13"/>
  <c r="J156" i="13" s="1"/>
  <c r="F156" i="14"/>
  <c r="J156" i="14" s="1"/>
  <c r="I156" i="3"/>
  <c r="J119" i="4"/>
  <c r="F164" i="3"/>
  <c r="I164" i="3" s="1"/>
  <c r="F164" i="13"/>
  <c r="I164" i="13" s="1"/>
  <c r="G164" i="13" s="1" a="1"/>
  <c r="G164" i="13" s="1"/>
  <c r="F164" i="14"/>
  <c r="J164" i="14" s="1"/>
  <c r="J157" i="9"/>
  <c r="J151" i="9"/>
  <c r="J171" i="1"/>
  <c r="F171" i="13"/>
  <c r="F171" i="14"/>
  <c r="I171" i="14" s="1"/>
  <c r="J184" i="1"/>
  <c r="F184" i="13"/>
  <c r="J184" i="13" s="1"/>
  <c r="F184" i="14"/>
  <c r="J184" i="14" s="1"/>
  <c r="I180" i="1"/>
  <c r="F180" i="13"/>
  <c r="J180" i="13" s="1"/>
  <c r="F180" i="14"/>
  <c r="J180" i="14" s="1"/>
  <c r="F186" i="3"/>
  <c r="F186" i="14"/>
  <c r="J186" i="14" s="1"/>
  <c r="I199" i="3"/>
  <c r="I186" i="9"/>
  <c r="J181" i="2"/>
  <c r="J137" i="10"/>
  <c r="F55" i="12"/>
  <c r="J55" i="12" s="1"/>
  <c r="F89" i="12"/>
  <c r="J89" i="12" s="1"/>
  <c r="I155" i="13"/>
  <c r="I53" i="14"/>
  <c r="G53" i="14" s="1" a="1"/>
  <c r="G53" i="14" s="1"/>
  <c r="I89" i="14"/>
  <c r="I159" i="14"/>
  <c r="F185" i="14"/>
  <c r="J185" i="14" s="1"/>
  <c r="J114" i="9"/>
  <c r="F157" i="3"/>
  <c r="I157" i="3" s="1"/>
  <c r="F157" i="13"/>
  <c r="F157" i="14"/>
  <c r="J157" i="14" s="1"/>
  <c r="J117" i="4"/>
  <c r="I39" i="4"/>
  <c r="I23" i="4"/>
  <c r="J16" i="4"/>
  <c r="F165" i="3"/>
  <c r="J165" i="3" s="1"/>
  <c r="F165" i="14"/>
  <c r="J165" i="14" s="1"/>
  <c r="F165" i="13"/>
  <c r="J165" i="13" s="1"/>
  <c r="J154" i="9"/>
  <c r="I167" i="1"/>
  <c r="F167" i="13"/>
  <c r="F167" i="14"/>
  <c r="J167" i="14" s="1"/>
  <c r="J176" i="6"/>
  <c r="J173" i="9"/>
  <c r="J173" i="5"/>
  <c r="J170" i="8"/>
  <c r="I160" i="8"/>
  <c r="F181" i="3"/>
  <c r="J193" i="3"/>
  <c r="I187" i="9"/>
  <c r="G187" i="9" s="1" a="1"/>
  <c r="G187" i="9" s="1"/>
  <c r="J90" i="10"/>
  <c r="F14" i="12"/>
  <c r="J14" i="12" s="1"/>
  <c r="J43" i="12"/>
  <c r="K43" i="12" s="1"/>
  <c r="I50" i="12"/>
  <c r="I68" i="12"/>
  <c r="I104" i="12"/>
  <c r="J107" i="12"/>
  <c r="F122" i="12"/>
  <c r="J122" i="12" s="1"/>
  <c r="I151" i="12"/>
  <c r="G151" i="12" s="1" a="1"/>
  <c r="G151" i="12" s="1"/>
  <c r="I181" i="12"/>
  <c r="G181" i="12" s="1" a="1"/>
  <c r="G181" i="12" s="1"/>
  <c r="F181" i="12"/>
  <c r="J181" i="12" s="1"/>
  <c r="I75" i="13"/>
  <c r="F186" i="13"/>
  <c r="I186" i="13" s="1"/>
  <c r="I141" i="14"/>
  <c r="F154" i="14"/>
  <c r="J154" i="14" s="1"/>
  <c r="I203" i="14"/>
  <c r="I30" i="13"/>
  <c r="I41" i="13"/>
  <c r="I62" i="13"/>
  <c r="I80" i="13"/>
  <c r="I98" i="13"/>
  <c r="I119" i="13"/>
  <c r="I151" i="13"/>
  <c r="I165" i="13"/>
  <c r="G165" i="13" s="1" a="1"/>
  <c r="G165" i="13" s="1"/>
  <c r="I185" i="13"/>
  <c r="I206" i="13"/>
  <c r="I7" i="14"/>
  <c r="J194" i="14"/>
  <c r="I144" i="12"/>
  <c r="G144" i="12" s="1" a="1"/>
  <c r="G144" i="12" s="1"/>
  <c r="I147" i="12"/>
  <c r="I150" i="12"/>
  <c r="I156" i="12"/>
  <c r="G156" i="12" s="1" a="1"/>
  <c r="G156" i="12" s="1"/>
  <c r="F168" i="12"/>
  <c r="I168" i="12" s="1"/>
  <c r="G168" i="12" s="1" a="1"/>
  <c r="G168" i="12" s="1"/>
  <c r="F178" i="12"/>
  <c r="J178" i="12" s="1"/>
  <c r="I49" i="13"/>
  <c r="I54" i="13"/>
  <c r="I72" i="13"/>
  <c r="I85" i="13"/>
  <c r="G85" i="13" s="1" a="1"/>
  <c r="G85" i="13" s="1"/>
  <c r="I103" i="13"/>
  <c r="I112" i="13"/>
  <c r="I122" i="13"/>
  <c r="G122" i="13" s="1" a="1"/>
  <c r="G122" i="13" s="1"/>
  <c r="I181" i="13"/>
  <c r="I199" i="13"/>
  <c r="I203" i="13"/>
  <c r="I22" i="14"/>
  <c r="I27" i="14"/>
  <c r="I125" i="14"/>
  <c r="I142" i="14"/>
  <c r="J197" i="14"/>
  <c r="I77" i="13"/>
  <c r="I95" i="13"/>
  <c r="G95" i="13" s="1" a="1"/>
  <c r="G95" i="13" s="1"/>
  <c r="I177" i="13"/>
  <c r="J199" i="13"/>
  <c r="G199" i="13" s="1" a="1"/>
  <c r="G199" i="13" s="1"/>
  <c r="I40" i="14"/>
  <c r="I50" i="14"/>
  <c r="I60" i="14"/>
  <c r="I68" i="14"/>
  <c r="I76" i="14"/>
  <c r="I86" i="14"/>
  <c r="G86" i="14" s="1" a="1"/>
  <c r="G86" i="14" s="1"/>
  <c r="I149" i="14"/>
  <c r="G149" i="14" s="1" a="1"/>
  <c r="G149" i="14" s="1"/>
  <c r="I160" i="14"/>
  <c r="I170" i="14"/>
  <c r="G170" i="14" s="1" a="1"/>
  <c r="G170" i="14" s="1"/>
  <c r="J200" i="14"/>
  <c r="I206" i="14"/>
  <c r="I135" i="12"/>
  <c r="I64" i="13"/>
  <c r="I69" i="13"/>
  <c r="I82" i="13"/>
  <c r="I87" i="13"/>
  <c r="I100" i="13"/>
  <c r="I147" i="13"/>
  <c r="I195" i="13"/>
  <c r="I14" i="14"/>
  <c r="G14" i="14" s="1" a="1"/>
  <c r="G14" i="14" s="1"/>
  <c r="I19" i="14"/>
  <c r="I91" i="14"/>
  <c r="I131" i="14"/>
  <c r="I145" i="14"/>
  <c r="I156" i="14"/>
  <c r="I193" i="14"/>
  <c r="F184" i="12"/>
  <c r="J184" i="12" s="1"/>
  <c r="I4" i="13"/>
  <c r="I56" i="13"/>
  <c r="G56" i="13" s="1" a="1"/>
  <c r="G56" i="13" s="1"/>
  <c r="I74" i="13"/>
  <c r="I92" i="13"/>
  <c r="I161" i="13"/>
  <c r="I167" i="13"/>
  <c r="I170" i="13"/>
  <c r="I173" i="13"/>
  <c r="I24" i="14"/>
  <c r="I42" i="14"/>
  <c r="G42" i="14" s="1" a="1"/>
  <c r="G42" i="14" s="1"/>
  <c r="I47" i="14"/>
  <c r="I73" i="14"/>
  <c r="I78" i="14"/>
  <c r="G78" i="14" s="1" a="1"/>
  <c r="G78" i="14" s="1"/>
  <c r="I134" i="14"/>
  <c r="I148" i="14"/>
  <c r="I152" i="14"/>
  <c r="I166" i="14"/>
  <c r="I61" i="13"/>
  <c r="I66" i="13"/>
  <c r="I79" i="13"/>
  <c r="I84" i="13"/>
  <c r="I97" i="13"/>
  <c r="I176" i="13"/>
  <c r="I6" i="14"/>
  <c r="I16" i="14"/>
  <c r="I34" i="14"/>
  <c r="I70" i="14"/>
  <c r="I83" i="14"/>
  <c r="I120" i="14"/>
  <c r="G120" i="14" s="1" a="1"/>
  <c r="G120" i="14" s="1"/>
  <c r="I124" i="14"/>
  <c r="I137" i="14"/>
  <c r="G137" i="14" s="1" a="1"/>
  <c r="G137" i="14" s="1"/>
  <c r="I173" i="14"/>
  <c r="G173" i="14" s="1" a="1"/>
  <c r="G173" i="14" s="1"/>
  <c r="I186" i="14"/>
  <c r="J143" i="12"/>
  <c r="F170" i="12"/>
  <c r="J170" i="12" s="1"/>
  <c r="I45" i="13"/>
  <c r="I71" i="13"/>
  <c r="I89" i="13"/>
  <c r="I153" i="13"/>
  <c r="I26" i="14"/>
  <c r="I31" i="14"/>
  <c r="G31" i="14" s="1" a="1"/>
  <c r="G31" i="14" s="1"/>
  <c r="I98" i="14"/>
  <c r="G98" i="14" s="1" a="1"/>
  <c r="G98" i="14" s="1"/>
  <c r="I103" i="14"/>
  <c r="I113" i="14"/>
  <c r="I144" i="14"/>
  <c r="J158" i="14"/>
  <c r="J134" i="12"/>
  <c r="I34" i="13"/>
  <c r="I42" i="13"/>
  <c r="I58" i="13"/>
  <c r="I76" i="13"/>
  <c r="I81" i="13"/>
  <c r="I36" i="14"/>
  <c r="G36" i="14" s="1" a="1"/>
  <c r="G36" i="14" s="1"/>
  <c r="I44" i="14"/>
  <c r="I59" i="14"/>
  <c r="I85" i="14"/>
  <c r="I130" i="14"/>
  <c r="G130" i="14" s="1" a="1"/>
  <c r="G130" i="14" s="1"/>
  <c r="I151" i="14"/>
  <c r="I162" i="14"/>
  <c r="I192" i="14"/>
  <c r="J205" i="14"/>
  <c r="F160" i="12"/>
  <c r="J160" i="12" s="1"/>
  <c r="F163" i="12"/>
  <c r="J163" i="12" s="1"/>
  <c r="I166" i="12"/>
  <c r="I3" i="13"/>
  <c r="I23" i="13"/>
  <c r="I86" i="13"/>
  <c r="I163" i="13"/>
  <c r="G163" i="13" s="1" a="1"/>
  <c r="G163" i="13" s="1"/>
  <c r="I169" i="13"/>
  <c r="I172" i="13"/>
  <c r="I193" i="13"/>
  <c r="G193" i="13" s="1" a="1"/>
  <c r="G193" i="13" s="1"/>
  <c r="I197" i="13"/>
  <c r="I207" i="13"/>
  <c r="I13" i="14"/>
  <c r="I18" i="14"/>
  <c r="G18" i="14" s="1" a="1"/>
  <c r="G18" i="14" s="1"/>
  <c r="I28" i="14"/>
  <c r="I54" i="14"/>
  <c r="I158" i="14"/>
  <c r="I172" i="14"/>
  <c r="G172" i="14" s="1" a="1"/>
  <c r="G172" i="14" s="1"/>
  <c r="I195" i="14"/>
  <c r="G195" i="14" s="1" a="1"/>
  <c r="G195" i="14" s="1"/>
  <c r="I198" i="14"/>
  <c r="G198" i="14" s="1" a="1"/>
  <c r="G198" i="14" s="1"/>
  <c r="I154" i="12"/>
  <c r="G154" i="12" s="1" a="1"/>
  <c r="G154" i="12" s="1"/>
  <c r="I169" i="12"/>
  <c r="G169" i="12" s="1" a="1"/>
  <c r="G169" i="12" s="1"/>
  <c r="I172" i="12"/>
  <c r="G172" i="12" s="1" a="1"/>
  <c r="G172" i="12" s="1"/>
  <c r="I55" i="13"/>
  <c r="I60" i="13"/>
  <c r="I78" i="13"/>
  <c r="I91" i="13"/>
  <c r="I142" i="13"/>
  <c r="I46" i="14"/>
  <c r="G46" i="14" s="1" a="1"/>
  <c r="G46" i="14" s="1"/>
  <c r="I61" i="14"/>
  <c r="I72" i="14"/>
  <c r="I77" i="14"/>
  <c r="G77" i="14" s="1" a="1"/>
  <c r="G77" i="14" s="1"/>
  <c r="I112" i="14"/>
  <c r="G112" i="14" s="1" a="1"/>
  <c r="G112" i="14" s="1"/>
  <c r="I116" i="14"/>
  <c r="I126" i="14"/>
  <c r="I136" i="14"/>
  <c r="I143" i="14"/>
  <c r="I168" i="14"/>
  <c r="I182" i="14"/>
  <c r="I185" i="14"/>
  <c r="G185" i="14" s="1" a="1"/>
  <c r="G185" i="14" s="1"/>
  <c r="I201" i="14"/>
  <c r="I30" i="5"/>
  <c r="J85" i="2"/>
  <c r="I85" i="2"/>
  <c r="J82" i="5"/>
  <c r="D82" i="5"/>
  <c r="J77" i="5"/>
  <c r="I77" i="5"/>
  <c r="J5" i="5"/>
  <c r="I5" i="5"/>
  <c r="J56" i="14"/>
  <c r="J69" i="6"/>
  <c r="D69" i="6"/>
  <c r="J57" i="6"/>
  <c r="G57" i="6" s="1" a="1"/>
  <c r="G57" i="6" s="1"/>
  <c r="D57" i="6"/>
  <c r="J45" i="6"/>
  <c r="D45" i="6"/>
  <c r="J21" i="6"/>
  <c r="G21" i="6" s="1" a="1"/>
  <c r="G21" i="6" s="1"/>
  <c r="D21" i="6"/>
  <c r="I112" i="6"/>
  <c r="J88" i="6"/>
  <c r="I88" i="6"/>
  <c r="I76" i="6"/>
  <c r="G76" i="6" s="1" a="1"/>
  <c r="G76" i="6" s="1"/>
  <c r="J76" i="6"/>
  <c r="J64" i="6"/>
  <c r="I64" i="6"/>
  <c r="J16" i="6"/>
  <c r="I16" i="6"/>
  <c r="J47" i="5"/>
  <c r="D47" i="5"/>
  <c r="I66" i="5"/>
  <c r="J66" i="5"/>
  <c r="I57" i="13"/>
  <c r="J57" i="13"/>
  <c r="J22" i="5"/>
  <c r="G22" i="5" s="1" a="1"/>
  <c r="G22" i="5" s="1"/>
  <c r="D22" i="5"/>
  <c r="J89" i="5"/>
  <c r="I89" i="5"/>
  <c r="I29" i="5"/>
  <c r="J29" i="5"/>
  <c r="D9" i="6"/>
  <c r="D192" i="13"/>
  <c r="J192" i="13"/>
  <c r="D46" i="6"/>
  <c r="J46" i="6"/>
  <c r="G46" i="6" s="1" a="1"/>
  <c r="G46" i="6" s="1"/>
  <c r="J94" i="5"/>
  <c r="G94" i="5" s="1" a="1"/>
  <c r="G94" i="5" s="1"/>
  <c r="D94" i="5"/>
  <c r="J70" i="5"/>
  <c r="G70" i="5" s="1" a="1"/>
  <c r="G70" i="5" s="1"/>
  <c r="D70" i="5"/>
  <c r="J10" i="5"/>
  <c r="G10" i="5" s="1" a="1"/>
  <c r="G10" i="5" s="1"/>
  <c r="D10" i="5"/>
  <c r="J53" i="5"/>
  <c r="I53" i="5"/>
  <c r="I37" i="2"/>
  <c r="G37" i="2" s="1" a="1"/>
  <c r="G37" i="2" s="1"/>
  <c r="G4" i="2" a="1"/>
  <c r="G4" i="2" s="1"/>
  <c r="G7" i="2" a="1"/>
  <c r="G7" i="2" s="1"/>
  <c r="G52" i="2" a="1"/>
  <c r="G52" i="2" s="1"/>
  <c r="I61" i="2"/>
  <c r="G93" i="2" a="1"/>
  <c r="G93" i="2" s="1"/>
  <c r="I125" i="7"/>
  <c r="J125" i="7"/>
  <c r="I54" i="8"/>
  <c r="G54" i="8" s="1" a="1"/>
  <c r="G54" i="8" s="1"/>
  <c r="C54" i="8"/>
  <c r="F80" i="12"/>
  <c r="J80" i="12" s="1"/>
  <c r="J58" i="5"/>
  <c r="G58" i="5" s="1" a="1"/>
  <c r="G58" i="5" s="1"/>
  <c r="C19" i="8"/>
  <c r="I19" i="8"/>
  <c r="C180" i="3"/>
  <c r="I180" i="3"/>
  <c r="G180" i="3" s="1" a="1"/>
  <c r="G180" i="3" s="1"/>
  <c r="I183" i="4"/>
  <c r="C183" i="4"/>
  <c r="F4" i="10"/>
  <c r="J4" i="10" s="1"/>
  <c r="D33" i="6"/>
  <c r="J52" i="8"/>
  <c r="J78" i="5"/>
  <c r="I78" i="5"/>
  <c r="J6" i="5"/>
  <c r="I6" i="5"/>
  <c r="J127" i="13"/>
  <c r="J123" i="14"/>
  <c r="I123" i="14"/>
  <c r="I103" i="2"/>
  <c r="J103" i="2"/>
  <c r="I41" i="5"/>
  <c r="J41" i="5"/>
  <c r="G42" i="2" a="1"/>
  <c r="G42" i="2" s="1"/>
  <c r="D43" i="2"/>
  <c r="G45" i="2" a="1"/>
  <c r="G45" i="2" s="1"/>
  <c r="G54" i="2" a="1"/>
  <c r="G54" i="2" s="1"/>
  <c r="G77" i="2" a="1"/>
  <c r="G77" i="2" s="1"/>
  <c r="I119" i="5"/>
  <c r="C61" i="9"/>
  <c r="I61" i="9"/>
  <c r="I90" i="5"/>
  <c r="J90" i="5"/>
  <c r="J54" i="5"/>
  <c r="I54" i="5"/>
  <c r="G54" i="5" s="1" a="1"/>
  <c r="G54" i="5" s="1"/>
  <c r="J106" i="5"/>
  <c r="I28" i="6"/>
  <c r="G28" i="6" s="1" a="1"/>
  <c r="G28" i="6" s="1"/>
  <c r="J121" i="7"/>
  <c r="D95" i="5"/>
  <c r="J95" i="5"/>
  <c r="I18" i="5"/>
  <c r="J18" i="5"/>
  <c r="I17" i="5"/>
  <c r="J17" i="5"/>
  <c r="G26" i="5" a="1"/>
  <c r="G26" i="5" s="1"/>
  <c r="D93" i="6"/>
  <c r="I87" i="2"/>
  <c r="G87" i="2" s="1" a="1"/>
  <c r="G87" i="2" s="1"/>
  <c r="C87" i="2"/>
  <c r="F163" i="4"/>
  <c r="J163" i="4" s="1"/>
  <c r="I42" i="5"/>
  <c r="I29" i="6"/>
  <c r="G29" i="6" s="1" a="1"/>
  <c r="G29" i="6" s="1"/>
  <c r="C29" i="6"/>
  <c r="D70" i="6"/>
  <c r="J70" i="6"/>
  <c r="G70" i="6" s="1" a="1"/>
  <c r="G70" i="6" s="1"/>
  <c r="I65" i="5"/>
  <c r="J65" i="5"/>
  <c r="D34" i="5"/>
  <c r="J71" i="5"/>
  <c r="G71" i="5" s="1" a="1"/>
  <c r="G71" i="5" s="1"/>
  <c r="D91" i="2"/>
  <c r="J91" i="2"/>
  <c r="J55" i="2"/>
  <c r="G55" i="2" s="1" a="1"/>
  <c r="G55" i="2" s="1"/>
  <c r="D55" i="2"/>
  <c r="J30" i="5"/>
  <c r="I13" i="2"/>
  <c r="I74" i="2"/>
  <c r="G74" i="2" s="1" a="1"/>
  <c r="G74" i="2" s="1"/>
  <c r="G78" i="2" a="1"/>
  <c r="G78" i="2" s="1"/>
  <c r="G82" i="2" a="1"/>
  <c r="G82" i="2" s="1"/>
  <c r="D23" i="5"/>
  <c r="J81" i="6"/>
  <c r="F130" i="7"/>
  <c r="I130" i="7" s="1"/>
  <c r="F122" i="2"/>
  <c r="I122" i="2" s="1"/>
  <c r="I110" i="2"/>
  <c r="I98" i="2"/>
  <c r="I62" i="2"/>
  <c r="J127" i="2"/>
  <c r="I15" i="4"/>
  <c r="J15" i="4"/>
  <c r="G56" i="2" a="1"/>
  <c r="G56" i="2" s="1"/>
  <c r="G95" i="2" a="1"/>
  <c r="G95" i="2" s="1"/>
  <c r="G4" i="5" a="1"/>
  <c r="G4" i="5" s="1"/>
  <c r="G20" i="5" a="1"/>
  <c r="G20" i="5" s="1"/>
  <c r="G23" i="5" a="1"/>
  <c r="G23" i="5" s="1"/>
  <c r="G9" i="6" a="1"/>
  <c r="G9" i="6" s="1"/>
  <c r="G24" i="6" a="1"/>
  <c r="G24" i="6" s="1"/>
  <c r="I92" i="7"/>
  <c r="J80" i="7"/>
  <c r="J56" i="7"/>
  <c r="J32" i="7"/>
  <c r="J8" i="7"/>
  <c r="G87" i="6" a="1"/>
  <c r="G87" i="6" s="1"/>
  <c r="G39" i="6" a="1"/>
  <c r="G39" i="6" s="1"/>
  <c r="J27" i="6"/>
  <c r="J126" i="2"/>
  <c r="J138" i="7"/>
  <c r="J19" i="8"/>
  <c r="I44" i="8"/>
  <c r="G44" i="8" s="1" a="1"/>
  <c r="G44" i="8" s="1"/>
  <c r="J55" i="8"/>
  <c r="J73" i="8"/>
  <c r="J84" i="8"/>
  <c r="I104" i="8"/>
  <c r="J46" i="9"/>
  <c r="C92" i="4"/>
  <c r="I92" i="4"/>
  <c r="D73" i="4"/>
  <c r="J55" i="4"/>
  <c r="I55" i="4"/>
  <c r="I168" i="8"/>
  <c r="I193" i="3"/>
  <c r="I18" i="12"/>
  <c r="J38" i="12"/>
  <c r="I38" i="12"/>
  <c r="G47" i="5" a="1"/>
  <c r="G47" i="5" s="1"/>
  <c r="G56" i="5" a="1"/>
  <c r="G56" i="5" s="1"/>
  <c r="G69" i="5" a="1"/>
  <c r="G69" i="5" s="1"/>
  <c r="G81" i="5" a="1"/>
  <c r="G81" i="5" s="1"/>
  <c r="G69" i="6" a="1"/>
  <c r="G69" i="6" s="1"/>
  <c r="J127" i="7"/>
  <c r="I115" i="7"/>
  <c r="J79" i="7"/>
  <c r="I67" i="7"/>
  <c r="I110" i="6"/>
  <c r="J98" i="6"/>
  <c r="J62" i="6"/>
  <c r="J50" i="6"/>
  <c r="I38" i="6"/>
  <c r="I128" i="6"/>
  <c r="J137" i="7"/>
  <c r="I57" i="8"/>
  <c r="I36" i="9"/>
  <c r="J48" i="9"/>
  <c r="F195" i="6"/>
  <c r="J195" i="6" s="1"/>
  <c r="I186" i="6"/>
  <c r="J186" i="6"/>
  <c r="C183" i="9"/>
  <c r="I183" i="9"/>
  <c r="J3" i="3"/>
  <c r="G16" i="5" a="1"/>
  <c r="G16" i="5" s="1"/>
  <c r="G61" i="5" a="1"/>
  <c r="G61" i="5" s="1"/>
  <c r="I50" i="7"/>
  <c r="I114" i="7"/>
  <c r="J78" i="7"/>
  <c r="I66" i="7"/>
  <c r="J54" i="7"/>
  <c r="I42" i="7"/>
  <c r="J30" i="7"/>
  <c r="I127" i="6"/>
  <c r="J134" i="5"/>
  <c r="J122" i="5"/>
  <c r="J86" i="5"/>
  <c r="G86" i="5" s="1" a="1"/>
  <c r="G86" i="5" s="1"/>
  <c r="I62" i="5"/>
  <c r="J50" i="5"/>
  <c r="G50" i="5" s="1" a="1"/>
  <c r="G50" i="5" s="1"/>
  <c r="I38" i="5"/>
  <c r="G38" i="5" s="1" a="1"/>
  <c r="G38" i="5" s="1"/>
  <c r="I14" i="5"/>
  <c r="G14" i="5" s="1" a="1"/>
  <c r="G14" i="5" s="1"/>
  <c r="I118" i="2"/>
  <c r="J32" i="8"/>
  <c r="I37" i="8"/>
  <c r="I70" i="8"/>
  <c r="J96" i="8"/>
  <c r="J98" i="8"/>
  <c r="J41" i="9"/>
  <c r="J111" i="4"/>
  <c r="G56" i="4" a="1"/>
  <c r="G56" i="4" s="1"/>
  <c r="J18" i="4"/>
  <c r="I18" i="4"/>
  <c r="G5" i="4" a="1"/>
  <c r="G5" i="4" s="1"/>
  <c r="J159" i="9"/>
  <c r="J175" i="6"/>
  <c r="I192" i="6"/>
  <c r="J192" i="6"/>
  <c r="I111" i="2"/>
  <c r="G73" i="5" a="1"/>
  <c r="G73" i="5" s="1"/>
  <c r="G98" i="5" a="1"/>
  <c r="G98" i="5" s="1"/>
  <c r="G45" i="6" a="1"/>
  <c r="G45" i="6" s="1"/>
  <c r="G56" i="6" a="1"/>
  <c r="G56" i="6" s="1"/>
  <c r="I119" i="6"/>
  <c r="J118" i="2"/>
  <c r="J24" i="9"/>
  <c r="C177" i="2"/>
  <c r="I177" i="2"/>
  <c r="G177" i="2" s="1" a="1"/>
  <c r="G177" i="2" s="1"/>
  <c r="F169" i="2"/>
  <c r="J169" i="2" s="1"/>
  <c r="J124" i="7"/>
  <c r="J88" i="7"/>
  <c r="J40" i="7"/>
  <c r="I116" i="6"/>
  <c r="J128" i="2"/>
  <c r="J83" i="8"/>
  <c r="I204" i="3"/>
  <c r="G204" i="3" s="1" a="1"/>
  <c r="G204" i="3" s="1"/>
  <c r="I63" i="7"/>
  <c r="G63" i="7" s="1" a="1"/>
  <c r="G63" i="7" s="1"/>
  <c r="O63" i="7" s="1" a="1"/>
  <c r="O63" i="7" s="1"/>
  <c r="C7" i="4"/>
  <c r="I7" i="4"/>
  <c r="G58" i="2" a="1"/>
  <c r="G58" i="2" s="1"/>
  <c r="G76" i="2" a="1"/>
  <c r="G76" i="2" s="1"/>
  <c r="G79" i="2" a="1"/>
  <c r="G79" i="2" s="1"/>
  <c r="I108" i="2"/>
  <c r="G108" i="2" s="1" a="1"/>
  <c r="G108" i="2" s="1"/>
  <c r="G49" i="5" a="1"/>
  <c r="G49" i="5" s="1"/>
  <c r="I7" i="7"/>
  <c r="G7" i="7" s="1" a="1"/>
  <c r="G7" i="7" s="1"/>
  <c r="O7" i="7" s="1" a="1"/>
  <c r="O7" i="7" s="1"/>
  <c r="J129" i="6"/>
  <c r="J117" i="6"/>
  <c r="J130" i="5"/>
  <c r="J118" i="5"/>
  <c r="G67" i="2" a="1"/>
  <c r="G67" i="2" s="1"/>
  <c r="G43" i="2" a="1"/>
  <c r="G43" i="2" s="1"/>
  <c r="G19" i="2" a="1"/>
  <c r="G19" i="2" s="1"/>
  <c r="F114" i="8"/>
  <c r="J114" i="8" s="1"/>
  <c r="F132" i="8"/>
  <c r="J132" i="8" s="1"/>
  <c r="J7" i="9"/>
  <c r="D21" i="9"/>
  <c r="D65" i="4"/>
  <c r="J163" i="9"/>
  <c r="I198" i="3"/>
  <c r="I187" i="6"/>
  <c r="I179" i="9"/>
  <c r="I91" i="10"/>
  <c r="J91" i="10"/>
  <c r="I120" i="10"/>
  <c r="F142" i="12"/>
  <c r="J142" i="12" s="1"/>
  <c r="G74" i="5" a="1"/>
  <c r="G74" i="5" s="1"/>
  <c r="I121" i="7"/>
  <c r="G121" i="7" s="1" a="1"/>
  <c r="G121" i="7" s="1"/>
  <c r="O121" i="7" s="1" a="1"/>
  <c r="O121" i="7" s="1"/>
  <c r="I129" i="5"/>
  <c r="G129" i="5" s="1" a="1"/>
  <c r="G129" i="5" s="1"/>
  <c r="I117" i="5"/>
  <c r="G117" i="5" s="1" a="1"/>
  <c r="G117" i="5" s="1"/>
  <c r="J125" i="2"/>
  <c r="J89" i="2"/>
  <c r="I65" i="2"/>
  <c r="G65" i="2" s="1" a="1"/>
  <c r="G65" i="2" s="1"/>
  <c r="I41" i="2"/>
  <c r="I17" i="2"/>
  <c r="I16" i="8"/>
  <c r="I36" i="8"/>
  <c r="K36" i="8" s="1"/>
  <c r="J41" i="8"/>
  <c r="I50" i="8"/>
  <c r="I67" i="8"/>
  <c r="I74" i="8"/>
  <c r="J85" i="8"/>
  <c r="I49" i="4"/>
  <c r="C49" i="4"/>
  <c r="J104" i="2"/>
  <c r="G62" i="6" a="1"/>
  <c r="G62" i="6" s="1"/>
  <c r="J127" i="6"/>
  <c r="J115" i="6"/>
  <c r="I128" i="5"/>
  <c r="G128" i="5" s="1" a="1"/>
  <c r="G128" i="5" s="1"/>
  <c r="I116" i="5"/>
  <c r="F124" i="5"/>
  <c r="J124" i="5" s="1"/>
  <c r="I122" i="5"/>
  <c r="I7" i="8"/>
  <c r="G7" i="8" s="1" a="1"/>
  <c r="G7" i="8" s="1"/>
  <c r="J50" i="8"/>
  <c r="J56" i="8"/>
  <c r="I69" i="8"/>
  <c r="I11" i="9"/>
  <c r="J26" i="9"/>
  <c r="I33" i="4"/>
  <c r="J33" i="4"/>
  <c r="I205" i="3"/>
  <c r="I192" i="3"/>
  <c r="G192" i="3" s="1" a="1"/>
  <c r="G192" i="3" s="1"/>
  <c r="J58" i="10"/>
  <c r="D58" i="10"/>
  <c r="G22" i="2" a="1"/>
  <c r="G22" i="2" s="1"/>
  <c r="G88" i="5" a="1"/>
  <c r="G88" i="5" s="1"/>
  <c r="J119" i="6"/>
  <c r="I114" i="6"/>
  <c r="J90" i="6"/>
  <c r="I78" i="6"/>
  <c r="G78" i="6" s="1" a="1"/>
  <c r="G78" i="6" s="1"/>
  <c r="J66" i="6"/>
  <c r="J42" i="6"/>
  <c r="J30" i="6"/>
  <c r="J18" i="6"/>
  <c r="I6" i="6"/>
  <c r="G79" i="5" a="1"/>
  <c r="G79" i="5" s="1"/>
  <c r="G55" i="5" a="1"/>
  <c r="G55" i="5" s="1"/>
  <c r="G7" i="5" a="1"/>
  <c r="G7" i="5" s="1"/>
  <c r="J123" i="2"/>
  <c r="J22" i="8"/>
  <c r="C50" i="8"/>
  <c r="J92" i="8"/>
  <c r="G92" i="8" s="1" a="1"/>
  <c r="G92" i="8" s="1"/>
  <c r="J97" i="8"/>
  <c r="J113" i="8"/>
  <c r="I131" i="8"/>
  <c r="G131" i="8" s="1" a="1"/>
  <c r="G131" i="8" s="1"/>
  <c r="C70" i="4"/>
  <c r="I70" i="4"/>
  <c r="I149" i="9"/>
  <c r="J199" i="3"/>
  <c r="J183" i="4"/>
  <c r="I191" i="6"/>
  <c r="F113" i="12"/>
  <c r="J113" i="12" s="1"/>
  <c r="J84" i="9"/>
  <c r="I86" i="9"/>
  <c r="J93" i="9"/>
  <c r="J113" i="9"/>
  <c r="I139" i="4"/>
  <c r="I109" i="4"/>
  <c r="G109" i="4" s="1" a="1"/>
  <c r="G109" i="4" s="1"/>
  <c r="J102" i="4"/>
  <c r="J97" i="4"/>
  <c r="G97" i="4" s="1" a="1"/>
  <c r="G97" i="4" s="1"/>
  <c r="I79" i="4"/>
  <c r="J68" i="4"/>
  <c r="I31" i="4"/>
  <c r="J164" i="9"/>
  <c r="J144" i="9"/>
  <c r="I175" i="9"/>
  <c r="J176" i="5"/>
  <c r="I142" i="5"/>
  <c r="J161" i="8"/>
  <c r="I151" i="8"/>
  <c r="I178" i="3"/>
  <c r="J188" i="4"/>
  <c r="J194" i="6"/>
  <c r="G194" i="6" s="1" a="1"/>
  <c r="G194" i="6" s="1"/>
  <c r="J188" i="6"/>
  <c r="G188" i="6" s="1" a="1"/>
  <c r="G188" i="6" s="1"/>
  <c r="J165" i="2"/>
  <c r="G165" i="2" s="1" a="1"/>
  <c r="G165" i="2" s="1"/>
  <c r="I40" i="12"/>
  <c r="F129" i="12"/>
  <c r="J129" i="12" s="1"/>
  <c r="I132" i="12"/>
  <c r="G132" i="12" s="1" a="1"/>
  <c r="G132" i="12" s="1"/>
  <c r="I59" i="9"/>
  <c r="I95" i="9"/>
  <c r="J130" i="9"/>
  <c r="I121" i="4"/>
  <c r="I91" i="4"/>
  <c r="I84" i="4"/>
  <c r="I68" i="4"/>
  <c r="I61" i="4"/>
  <c r="D36" i="4"/>
  <c r="D5" i="4"/>
  <c r="I167" i="4"/>
  <c r="I157" i="4"/>
  <c r="J154" i="4"/>
  <c r="J167" i="5"/>
  <c r="J161" i="5"/>
  <c r="J155" i="5"/>
  <c r="J149" i="5"/>
  <c r="J164" i="8"/>
  <c r="I154" i="8"/>
  <c r="I145" i="8"/>
  <c r="I184" i="3"/>
  <c r="J207" i="3"/>
  <c r="J201" i="3"/>
  <c r="J195" i="3"/>
  <c r="G195" i="3" s="1" a="1"/>
  <c r="G195" i="3" s="1"/>
  <c r="I180" i="4"/>
  <c r="G180" i="4" s="1" a="1"/>
  <c r="G180" i="4" s="1"/>
  <c r="J152" i="2"/>
  <c r="F72" i="10"/>
  <c r="J72" i="10" s="1"/>
  <c r="J74" i="10"/>
  <c r="F176" i="10"/>
  <c r="J176" i="10" s="1"/>
  <c r="F11" i="12"/>
  <c r="J11" i="12" s="1"/>
  <c r="J40" i="12"/>
  <c r="I138" i="12"/>
  <c r="I16" i="13"/>
  <c r="J99" i="9"/>
  <c r="J135" i="9"/>
  <c r="I112" i="4"/>
  <c r="D53" i="4"/>
  <c r="I13" i="4"/>
  <c r="I165" i="3"/>
  <c r="G165" i="3" s="1" a="1"/>
  <c r="G165" i="3" s="1"/>
  <c r="I166" i="6"/>
  <c r="I165" i="9"/>
  <c r="J174" i="7"/>
  <c r="J185" i="4"/>
  <c r="F185" i="2"/>
  <c r="J185" i="2" s="1"/>
  <c r="C175" i="10"/>
  <c r="I175" i="10"/>
  <c r="J77" i="12"/>
  <c r="J168" i="12"/>
  <c r="I171" i="12"/>
  <c r="J171" i="12"/>
  <c r="G171" i="12" s="1" a="1"/>
  <c r="G171" i="12" s="1"/>
  <c r="I128" i="12"/>
  <c r="G128" i="12" s="1" a="1"/>
  <c r="G128" i="12" s="1"/>
  <c r="I92" i="12"/>
  <c r="J163" i="6"/>
  <c r="I151" i="4"/>
  <c r="J186" i="9"/>
  <c r="G186" i="9" s="1" a="1"/>
  <c r="G186" i="9" s="1"/>
  <c r="J155" i="3"/>
  <c r="J162" i="6"/>
  <c r="J144" i="4"/>
  <c r="I179" i="3"/>
  <c r="G179" i="3" s="1" a="1"/>
  <c r="G179" i="3" s="1"/>
  <c r="J133" i="10"/>
  <c r="I133" i="10"/>
  <c r="I148" i="10"/>
  <c r="C148" i="10"/>
  <c r="F125" i="12"/>
  <c r="J125" i="12" s="1"/>
  <c r="F177" i="12"/>
  <c r="J177" i="12" s="1"/>
  <c r="I39" i="12"/>
  <c r="G39" i="12" s="1" a="1"/>
  <c r="G39" i="12" s="1"/>
  <c r="J92" i="9"/>
  <c r="J123" i="9"/>
  <c r="I67" i="4"/>
  <c r="I43" i="4"/>
  <c r="I40" i="4"/>
  <c r="J11" i="4"/>
  <c r="I159" i="9"/>
  <c r="I155" i="4"/>
  <c r="I145" i="4"/>
  <c r="G145" i="4" s="1" a="1"/>
  <c r="G145" i="4" s="1"/>
  <c r="I174" i="6"/>
  <c r="J143" i="5"/>
  <c r="J170" i="7"/>
  <c r="I208" i="3"/>
  <c r="G208" i="3" s="1" a="1"/>
  <c r="G208" i="3" s="1"/>
  <c r="I202" i="3"/>
  <c r="G202" i="3" s="1" a="1"/>
  <c r="G202" i="3" s="1"/>
  <c r="I196" i="3"/>
  <c r="J184" i="9"/>
  <c r="G184" i="9" s="1" a="1"/>
  <c r="G184" i="9" s="1"/>
  <c r="I181" i="2"/>
  <c r="G181" i="2" s="1" a="1"/>
  <c r="G181" i="2" s="1"/>
  <c r="I8" i="10"/>
  <c r="G8" i="10" s="1" a="1"/>
  <c r="G8" i="10" s="1"/>
  <c r="F28" i="10"/>
  <c r="J28" i="10" s="1"/>
  <c r="J71" i="10"/>
  <c r="F145" i="10"/>
  <c r="J145" i="10" s="1"/>
  <c r="F172" i="10"/>
  <c r="J172" i="10" s="1"/>
  <c r="J175" i="10"/>
  <c r="F3" i="12"/>
  <c r="J3" i="12" s="1"/>
  <c r="F30" i="12"/>
  <c r="J30" i="12" s="1"/>
  <c r="J49" i="12"/>
  <c r="J106" i="12"/>
  <c r="G106" i="12" s="1" a="1"/>
  <c r="G106" i="12" s="1"/>
  <c r="F161" i="12"/>
  <c r="J161" i="12" s="1"/>
  <c r="I180" i="12"/>
  <c r="J58" i="9"/>
  <c r="J155" i="6"/>
  <c r="J138" i="4"/>
  <c r="J131" i="4"/>
  <c r="J115" i="4"/>
  <c r="D85" i="4"/>
  <c r="J60" i="4"/>
  <c r="J22" i="4"/>
  <c r="J17" i="4"/>
  <c r="I6" i="4"/>
  <c r="G6" i="4" s="1" a="1"/>
  <c r="G6" i="4" s="1"/>
  <c r="J168" i="5"/>
  <c r="J162" i="5"/>
  <c r="J156" i="5"/>
  <c r="J150" i="5"/>
  <c r="J155" i="8"/>
  <c r="I181" i="3"/>
  <c r="J184" i="7"/>
  <c r="J179" i="4"/>
  <c r="J189" i="9"/>
  <c r="I157" i="2"/>
  <c r="G157" i="2" s="1" a="1"/>
  <c r="G157" i="2" s="1"/>
  <c r="J13" i="10"/>
  <c r="I129" i="10"/>
  <c r="F169" i="10"/>
  <c r="J169" i="10" s="1"/>
  <c r="F67" i="12"/>
  <c r="J67" i="12" s="1"/>
  <c r="J101" i="12"/>
  <c r="I69" i="9"/>
  <c r="J95" i="4"/>
  <c r="C85" i="4"/>
  <c r="J83" i="4"/>
  <c r="I78" i="4"/>
  <c r="G78" i="4" s="1" a="1"/>
  <c r="G78" i="4" s="1"/>
  <c r="J54" i="4"/>
  <c r="G54" i="4" s="1" a="1"/>
  <c r="G54" i="4" s="1"/>
  <c r="I35" i="4"/>
  <c r="I9" i="4"/>
  <c r="I149" i="4"/>
  <c r="I147" i="8"/>
  <c r="F149" i="2"/>
  <c r="J149" i="2" s="1"/>
  <c r="G106" i="10" a="1"/>
  <c r="G106" i="10" s="1"/>
  <c r="F107" i="10"/>
  <c r="I107" i="10" s="1"/>
  <c r="I111" i="10"/>
  <c r="J160" i="10"/>
  <c r="J124" i="12"/>
  <c r="I173" i="12"/>
  <c r="J87" i="9"/>
  <c r="I131" i="9"/>
  <c r="J153" i="6"/>
  <c r="J141" i="6"/>
  <c r="I113" i="4"/>
  <c r="J101" i="4"/>
  <c r="I4" i="4"/>
  <c r="J156" i="9"/>
  <c r="F25" i="10"/>
  <c r="J25" i="10" s="1"/>
  <c r="F41" i="12"/>
  <c r="J41" i="12" s="1"/>
  <c r="F120" i="12"/>
  <c r="J120" i="12" s="1"/>
  <c r="I146" i="12"/>
  <c r="I96" i="9"/>
  <c r="F105" i="9"/>
  <c r="J105" i="9" s="1"/>
  <c r="F131" i="9"/>
  <c r="J131" i="9" s="1"/>
  <c r="F152" i="6"/>
  <c r="J152" i="6" s="1"/>
  <c r="J106" i="4"/>
  <c r="J96" i="4"/>
  <c r="G96" i="4" s="1" a="1"/>
  <c r="G96" i="4" s="1"/>
  <c r="I76" i="4"/>
  <c r="J74" i="4"/>
  <c r="G74" i="4" s="1" a="1"/>
  <c r="G74" i="4" s="1"/>
  <c r="J44" i="4"/>
  <c r="G44" i="4" s="1" a="1"/>
  <c r="G44" i="4" s="1"/>
  <c r="J12" i="4"/>
  <c r="J7" i="4"/>
  <c r="I156" i="9"/>
  <c r="J152" i="9"/>
  <c r="J166" i="4"/>
  <c r="I180" i="6"/>
  <c r="J183" i="3"/>
  <c r="G183" i="3" s="1" a="1"/>
  <c r="G183" i="3" s="1"/>
  <c r="J182" i="3"/>
  <c r="J177" i="3"/>
  <c r="G177" i="3" s="1" a="1"/>
  <c r="G177" i="3" s="1"/>
  <c r="J180" i="7"/>
  <c r="I203" i="3"/>
  <c r="I197" i="3"/>
  <c r="I191" i="3"/>
  <c r="I186" i="4"/>
  <c r="G186" i="4" s="1" a="1"/>
  <c r="G186" i="4" s="1"/>
  <c r="J191" i="6"/>
  <c r="J183" i="9"/>
  <c r="F187" i="10"/>
  <c r="J187" i="10" s="1"/>
  <c r="F23" i="12"/>
  <c r="J23" i="12" s="1"/>
  <c r="J25" i="12"/>
  <c r="F133" i="12"/>
  <c r="J133" i="12" s="1"/>
  <c r="I176" i="12"/>
  <c r="J131" i="13"/>
  <c r="C192" i="13"/>
  <c r="I192" i="13"/>
  <c r="J180" i="9"/>
  <c r="G180" i="9" s="1" a="1"/>
  <c r="G180" i="9" s="1"/>
  <c r="J160" i="2"/>
  <c r="I5" i="10"/>
  <c r="G5" i="10" s="1" a="1"/>
  <c r="G5" i="10" s="1"/>
  <c r="I16" i="10"/>
  <c r="J33" i="10"/>
  <c r="J61" i="10"/>
  <c r="J77" i="10"/>
  <c r="J88" i="10"/>
  <c r="J97" i="10"/>
  <c r="J111" i="10"/>
  <c r="G111" i="10" s="1" a="1"/>
  <c r="G111" i="10" s="1"/>
  <c r="F5" i="12"/>
  <c r="J5" i="12" s="1"/>
  <c r="I77" i="12"/>
  <c r="G77" i="12" s="1" a="1"/>
  <c r="G77" i="12" s="1"/>
  <c r="I187" i="12"/>
  <c r="G187" i="12" s="1" a="1"/>
  <c r="G187" i="12" s="1"/>
  <c r="I157" i="12"/>
  <c r="I145" i="12"/>
  <c r="G145" i="12" s="1" a="1"/>
  <c r="G145" i="12" s="1"/>
  <c r="I115" i="12"/>
  <c r="G115" i="12" s="1" a="1"/>
  <c r="G115" i="12" s="1"/>
  <c r="I109" i="12"/>
  <c r="G109" i="12" s="1" a="1"/>
  <c r="G109" i="12" s="1"/>
  <c r="I97" i="12"/>
  <c r="G97" i="12" s="1" a="1"/>
  <c r="G97" i="12" s="1"/>
  <c r="I9" i="13"/>
  <c r="G9" i="13" s="1" a="1"/>
  <c r="G9" i="13" s="1"/>
  <c r="I27" i="13"/>
  <c r="J41" i="13"/>
  <c r="G41" i="13" s="1" a="1"/>
  <c r="G41" i="13" s="1"/>
  <c r="J16" i="10"/>
  <c r="J35" i="10"/>
  <c r="J43" i="10"/>
  <c r="K43" i="10" s="1"/>
  <c r="J100" i="10"/>
  <c r="J148" i="10"/>
  <c r="I156" i="10"/>
  <c r="J179" i="10"/>
  <c r="J44" i="12"/>
  <c r="G44" i="12" s="1" a="1"/>
  <c r="G44" i="12" s="1"/>
  <c r="J72" i="12"/>
  <c r="I61" i="12"/>
  <c r="I45" i="12"/>
  <c r="I37" i="12"/>
  <c r="G37" i="12" s="1" a="1"/>
  <c r="G37" i="12" s="1"/>
  <c r="I21" i="12"/>
  <c r="I13" i="12"/>
  <c r="I12" i="13"/>
  <c r="G12" i="13" s="1" a="1"/>
  <c r="G12" i="13" s="1"/>
  <c r="I21" i="13"/>
  <c r="I35" i="13"/>
  <c r="I171" i="13"/>
  <c r="J180" i="2"/>
  <c r="J168" i="2"/>
  <c r="I13" i="10"/>
  <c r="I35" i="10"/>
  <c r="G35" i="10" s="1" a="1"/>
  <c r="G35" i="10" s="1"/>
  <c r="F55" i="10"/>
  <c r="J55" i="10" s="1"/>
  <c r="I61" i="10"/>
  <c r="I77" i="10"/>
  <c r="I85" i="10"/>
  <c r="I97" i="10"/>
  <c r="F112" i="10"/>
  <c r="J112" i="10" s="1"/>
  <c r="F118" i="10"/>
  <c r="J118" i="10" s="1"/>
  <c r="F140" i="10"/>
  <c r="J140" i="10" s="1"/>
  <c r="F156" i="10"/>
  <c r="J156" i="10" s="1"/>
  <c r="I164" i="10"/>
  <c r="G164" i="10" s="1" a="1"/>
  <c r="G164" i="10" s="1"/>
  <c r="F10" i="12"/>
  <c r="J10" i="12" s="1"/>
  <c r="F137" i="12"/>
  <c r="J137" i="12" s="1"/>
  <c r="F141" i="12"/>
  <c r="J141" i="12" s="1"/>
  <c r="F185" i="12"/>
  <c r="J185" i="12" s="1"/>
  <c r="I96" i="12"/>
  <c r="G96" i="12" s="1" a="1"/>
  <c r="G96" i="12" s="1"/>
  <c r="I84" i="12"/>
  <c r="I76" i="12"/>
  <c r="G76" i="12" s="1" a="1"/>
  <c r="G76" i="12" s="1"/>
  <c r="I32" i="13"/>
  <c r="I154" i="13"/>
  <c r="J168" i="13"/>
  <c r="J206" i="13"/>
  <c r="I79" i="10"/>
  <c r="J105" i="10"/>
  <c r="I160" i="10"/>
  <c r="I5" i="13"/>
  <c r="I26" i="13"/>
  <c r="I29" i="13"/>
  <c r="J43" i="13"/>
  <c r="G43" i="13" s="1" a="1"/>
  <c r="G43" i="13" s="1"/>
  <c r="J69" i="13"/>
  <c r="I188" i="13"/>
  <c r="F117" i="10"/>
  <c r="J117" i="10" s="1"/>
  <c r="I134" i="10"/>
  <c r="G134" i="10" s="1" a="1"/>
  <c r="G134" i="10" s="1"/>
  <c r="I147" i="10"/>
  <c r="F151" i="10"/>
  <c r="J151" i="10" s="1"/>
  <c r="F163" i="10"/>
  <c r="J163" i="10" s="1"/>
  <c r="F182" i="10"/>
  <c r="J182" i="10" s="1"/>
  <c r="G7" i="12" a="1"/>
  <c r="G7" i="12" s="1"/>
  <c r="F17" i="12"/>
  <c r="J17" i="12" s="1"/>
  <c r="F27" i="12"/>
  <c r="J27" i="12" s="1"/>
  <c r="F29" i="12"/>
  <c r="J29" i="12" s="1"/>
  <c r="I53" i="12"/>
  <c r="F56" i="12"/>
  <c r="J56" i="12" s="1"/>
  <c r="F105" i="12"/>
  <c r="J105" i="12" s="1"/>
  <c r="F123" i="12"/>
  <c r="J123" i="12" s="1"/>
  <c r="F136" i="12"/>
  <c r="J136" i="12" s="1"/>
  <c r="F149" i="12"/>
  <c r="J149" i="12" s="1"/>
  <c r="F153" i="12"/>
  <c r="J153" i="12" s="1"/>
  <c r="F167" i="12"/>
  <c r="J167" i="12" s="1"/>
  <c r="I143" i="12"/>
  <c r="I107" i="12"/>
  <c r="I101" i="12"/>
  <c r="I43" i="12"/>
  <c r="G43" i="12" s="1" a="1"/>
  <c r="G43" i="12" s="1"/>
  <c r="J5" i="13"/>
  <c r="J26" i="13"/>
  <c r="J29" i="13"/>
  <c r="I118" i="13"/>
  <c r="J147" i="13"/>
  <c r="J188" i="13"/>
  <c r="G188" i="13" s="1" a="1"/>
  <c r="G188" i="13" s="1"/>
  <c r="J156" i="2"/>
  <c r="I12" i="10"/>
  <c r="F21" i="10"/>
  <c r="J21" i="10" s="1"/>
  <c r="C45" i="10"/>
  <c r="I49" i="10"/>
  <c r="J51" i="10"/>
  <c r="J79" i="10"/>
  <c r="C81" i="10"/>
  <c r="J84" i="10"/>
  <c r="J96" i="10"/>
  <c r="I105" i="10"/>
  <c r="I139" i="10"/>
  <c r="I178" i="10"/>
  <c r="G53" i="12" a="1"/>
  <c r="G53" i="12" s="1"/>
  <c r="I71" i="12"/>
  <c r="I34" i="12"/>
  <c r="I8" i="13"/>
  <c r="I183" i="13"/>
  <c r="G183" i="13" s="1" a="1"/>
  <c r="G183" i="13" s="1"/>
  <c r="C183" i="13"/>
  <c r="I202" i="13"/>
  <c r="J202" i="13"/>
  <c r="J144" i="2"/>
  <c r="J12" i="10"/>
  <c r="I51" i="10"/>
  <c r="I57" i="10"/>
  <c r="J62" i="10"/>
  <c r="J65" i="10"/>
  <c r="J73" i="10"/>
  <c r="F110" i="10"/>
  <c r="J110" i="10" s="1"/>
  <c r="I158" i="10"/>
  <c r="G158" i="10" s="1" a="1"/>
  <c r="G158" i="10" s="1"/>
  <c r="F167" i="10"/>
  <c r="J167" i="10" s="1"/>
  <c r="I185" i="10"/>
  <c r="G185" i="10" s="1" a="1"/>
  <c r="G185" i="10" s="1"/>
  <c r="F71" i="12"/>
  <c r="J71" i="12" s="1"/>
  <c r="F111" i="12"/>
  <c r="J111" i="12" s="1"/>
  <c r="F118" i="12"/>
  <c r="J118" i="12" s="1"/>
  <c r="F148" i="12"/>
  <c r="J148" i="12" s="1"/>
  <c r="F159" i="12"/>
  <c r="J159" i="12" s="1"/>
  <c r="I100" i="12"/>
  <c r="I88" i="12"/>
  <c r="J8" i="13"/>
  <c r="J11" i="13"/>
  <c r="J17" i="13"/>
  <c r="I20" i="13"/>
  <c r="J45" i="13"/>
  <c r="G45" i="13" s="1" a="1"/>
  <c r="G45" i="13" s="1"/>
  <c r="J164" i="13"/>
  <c r="J160" i="13"/>
  <c r="G160" i="13" s="1" a="1"/>
  <c r="G160" i="13" s="1"/>
  <c r="J164" i="2"/>
  <c r="I9" i="10"/>
  <c r="G9" i="10" s="1" a="1"/>
  <c r="G9" i="10" s="1"/>
  <c r="I20" i="10"/>
  <c r="G20" i="10" s="1" a="1"/>
  <c r="G20" i="10" s="1"/>
  <c r="I36" i="10"/>
  <c r="G36" i="10" s="1" a="1"/>
  <c r="G36" i="10" s="1"/>
  <c r="I48" i="10"/>
  <c r="G48" i="10" s="1" a="1"/>
  <c r="G48" i="10" s="1"/>
  <c r="I170" i="10"/>
  <c r="G170" i="10" s="1" a="1"/>
  <c r="G170" i="10" s="1"/>
  <c r="I173" i="10"/>
  <c r="G173" i="10" s="1" a="1"/>
  <c r="G173" i="10" s="1"/>
  <c r="G181" i="10" a="1"/>
  <c r="G181" i="10" s="1"/>
  <c r="I65" i="12"/>
  <c r="G65" i="12" s="1" a="1"/>
  <c r="G65" i="12" s="1"/>
  <c r="I73" i="12"/>
  <c r="I33" i="12"/>
  <c r="I25" i="12"/>
  <c r="I9" i="12"/>
  <c r="I175" i="13"/>
  <c r="C175" i="13"/>
  <c r="I194" i="13"/>
  <c r="J194" i="13"/>
  <c r="I137" i="10"/>
  <c r="G137" i="10" s="1" a="1"/>
  <c r="G137" i="10" s="1"/>
  <c r="I93" i="12"/>
  <c r="I72" i="12"/>
  <c r="I10" i="13"/>
  <c r="G10" i="13" s="1" a="1"/>
  <c r="G10" i="13" s="1"/>
  <c r="I28" i="13"/>
  <c r="G28" i="13" s="1" a="1"/>
  <c r="G28" i="13" s="1"/>
  <c r="I17" i="10"/>
  <c r="G17" i="10" s="1" a="1"/>
  <c r="G17" i="10" s="1"/>
  <c r="I47" i="10"/>
  <c r="G47" i="10" s="1" a="1"/>
  <c r="G47" i="10" s="1"/>
  <c r="I83" i="12"/>
  <c r="I33" i="13"/>
  <c r="G33" i="13" s="1" a="1"/>
  <c r="G33" i="13" s="1"/>
  <c r="G41" i="14" a="1"/>
  <c r="G41" i="14" s="1"/>
  <c r="I41" i="14"/>
  <c r="J140" i="14"/>
  <c r="G158" i="14" a="1"/>
  <c r="G158" i="14" s="1"/>
  <c r="I208" i="14"/>
  <c r="J208" i="14"/>
  <c r="J16" i="13"/>
  <c r="J19" i="13"/>
  <c r="J22" i="13"/>
  <c r="J25" i="13"/>
  <c r="I31" i="13"/>
  <c r="G31" i="13" s="1" a="1"/>
  <c r="G31" i="13" s="1"/>
  <c r="J34" i="13"/>
  <c r="G34" i="13" s="1" a="1"/>
  <c r="G34" i="13" s="1"/>
  <c r="I43" i="13"/>
  <c r="J46" i="13"/>
  <c r="J49" i="13"/>
  <c r="J52" i="13"/>
  <c r="J55" i="13"/>
  <c r="J58" i="13"/>
  <c r="G58" i="13" s="1" a="1"/>
  <c r="G58" i="13" s="1"/>
  <c r="J61" i="13"/>
  <c r="G61" i="13" s="1" a="1"/>
  <c r="G61" i="13" s="1"/>
  <c r="J64" i="13"/>
  <c r="G64" i="13" s="1" a="1"/>
  <c r="G64" i="13" s="1"/>
  <c r="J70" i="13"/>
  <c r="G70" i="13" s="1" a="1"/>
  <c r="G70" i="13" s="1"/>
  <c r="J79" i="13"/>
  <c r="J82" i="13"/>
  <c r="J91" i="13"/>
  <c r="G91" i="13" s="1" a="1"/>
  <c r="G91" i="13" s="1"/>
  <c r="J97" i="13"/>
  <c r="J100" i="13"/>
  <c r="G100" i="13" s="1" a="1"/>
  <c r="G100" i="13" s="1"/>
  <c r="J103" i="13"/>
  <c r="G103" i="13" s="1" a="1"/>
  <c r="G103" i="13" s="1"/>
  <c r="I109" i="13"/>
  <c r="G109" i="13" s="1" a="1"/>
  <c r="G109" i="13" s="1"/>
  <c r="J122" i="13"/>
  <c r="I126" i="13"/>
  <c r="I134" i="13"/>
  <c r="I138" i="13"/>
  <c r="J151" i="13"/>
  <c r="J155" i="13"/>
  <c r="J203" i="13"/>
  <c r="J197" i="13"/>
  <c r="J177" i="13"/>
  <c r="G177" i="13" s="1" a="1"/>
  <c r="G177" i="13" s="1"/>
  <c r="J171" i="13"/>
  <c r="J159" i="13"/>
  <c r="G159" i="13" s="1" a="1"/>
  <c r="G159" i="13" s="1"/>
  <c r="J15" i="14"/>
  <c r="I30" i="14"/>
  <c r="I79" i="14"/>
  <c r="J82" i="14"/>
  <c r="G89" i="14" a="1"/>
  <c r="G89" i="14" s="1"/>
  <c r="I92" i="14"/>
  <c r="G92" i="14" s="1" a="1"/>
  <c r="G92" i="14" s="1"/>
  <c r="J136" i="14"/>
  <c r="I139" i="14"/>
  <c r="G139" i="14" s="1" a="1"/>
  <c r="G139" i="14" s="1"/>
  <c r="J109" i="13"/>
  <c r="I117" i="13"/>
  <c r="I121" i="13"/>
  <c r="J126" i="13"/>
  <c r="G126" i="13" s="1" a="1"/>
  <c r="G126" i="13" s="1"/>
  <c r="J130" i="13"/>
  <c r="G130" i="13" s="1" a="1"/>
  <c r="G130" i="13" s="1"/>
  <c r="J134" i="13"/>
  <c r="J138" i="13"/>
  <c r="J142" i="13"/>
  <c r="I146" i="13"/>
  <c r="I150" i="13"/>
  <c r="I191" i="13"/>
  <c r="G191" i="13" s="1" a="1"/>
  <c r="G191" i="13" s="1"/>
  <c r="J123" i="13"/>
  <c r="I84" i="14"/>
  <c r="J108" i="14"/>
  <c r="J139" i="14"/>
  <c r="J12" i="13"/>
  <c r="I18" i="13"/>
  <c r="G18" i="13" s="1" a="1"/>
  <c r="G18" i="13" s="1"/>
  <c r="I105" i="13"/>
  <c r="G105" i="13" s="1" a="1"/>
  <c r="G105" i="13" s="1"/>
  <c r="J121" i="13"/>
  <c r="J146" i="13"/>
  <c r="G146" i="13" s="1" a="1"/>
  <c r="G146" i="13" s="1"/>
  <c r="J150" i="13"/>
  <c r="G22" i="14" a="1"/>
  <c r="G22" i="14" s="1"/>
  <c r="I32" i="14"/>
  <c r="I71" i="14"/>
  <c r="G71" i="14" s="1" a="1"/>
  <c r="G71" i="14" s="1"/>
  <c r="I94" i="14"/>
  <c r="J132" i="14"/>
  <c r="I90" i="13"/>
  <c r="I93" i="13"/>
  <c r="G93" i="13" s="1" a="1"/>
  <c r="G93" i="13" s="1"/>
  <c r="I96" i="13"/>
  <c r="I99" i="13"/>
  <c r="I108" i="13"/>
  <c r="I125" i="13"/>
  <c r="I129" i="13"/>
  <c r="I133" i="13"/>
  <c r="G133" i="13" s="1" a="1"/>
  <c r="G133" i="13" s="1"/>
  <c r="I137" i="13"/>
  <c r="J154" i="13"/>
  <c r="G154" i="13" s="1" a="1"/>
  <c r="G154" i="13" s="1"/>
  <c r="I158" i="13"/>
  <c r="G158" i="13" s="1" a="1"/>
  <c r="G158" i="13" s="1"/>
  <c r="I4" i="14"/>
  <c r="G4" i="14" s="1" a="1"/>
  <c r="G4" i="14" s="1"/>
  <c r="J94" i="14"/>
  <c r="I107" i="14"/>
  <c r="G107" i="14" s="1" a="1"/>
  <c r="G107" i="14" s="1"/>
  <c r="I121" i="14"/>
  <c r="G121" i="14" s="1" a="1"/>
  <c r="G121" i="14" s="1"/>
  <c r="G125" i="14" a="1"/>
  <c r="G125" i="14" s="1"/>
  <c r="J135" i="14"/>
  <c r="J171" i="14"/>
  <c r="J191" i="14"/>
  <c r="G191" i="14" s="1" a="1"/>
  <c r="G191" i="14" s="1"/>
  <c r="J207" i="14"/>
  <c r="J104" i="14"/>
  <c r="J32" i="14"/>
  <c r="G32" i="14" s="1" a="1"/>
  <c r="G32" i="14" s="1"/>
  <c r="I39" i="13"/>
  <c r="I48" i="13"/>
  <c r="G48" i="13" s="1" a="1"/>
  <c r="G48" i="13" s="1"/>
  <c r="J54" i="13"/>
  <c r="G54" i="13" s="1" a="1"/>
  <c r="G54" i="13" s="1"/>
  <c r="J60" i="13"/>
  <c r="J66" i="13"/>
  <c r="J72" i="13"/>
  <c r="J78" i="13"/>
  <c r="G78" i="13" s="1" a="1"/>
  <c r="G78" i="13" s="1"/>
  <c r="J84" i="13"/>
  <c r="J90" i="13"/>
  <c r="J96" i="13"/>
  <c r="J108" i="13"/>
  <c r="J112" i="13"/>
  <c r="G112" i="13" s="1" a="1"/>
  <c r="G112" i="13" s="1"/>
  <c r="I116" i="13"/>
  <c r="J125" i="13"/>
  <c r="J133" i="13"/>
  <c r="J137" i="13"/>
  <c r="I145" i="13"/>
  <c r="G145" i="13" s="1" a="1"/>
  <c r="G145" i="13" s="1"/>
  <c r="I149" i="13"/>
  <c r="G149" i="13" s="1" a="1"/>
  <c r="G149" i="13" s="1"/>
  <c r="J158" i="13"/>
  <c r="J201" i="13"/>
  <c r="G201" i="13" s="1" a="1"/>
  <c r="G201" i="13" s="1"/>
  <c r="J195" i="13"/>
  <c r="J187" i="13"/>
  <c r="J181" i="13"/>
  <c r="I114" i="14"/>
  <c r="I128" i="14"/>
  <c r="G128" i="14" s="1" a="1"/>
  <c r="G128" i="14" s="1"/>
  <c r="I184" i="14"/>
  <c r="I187" i="14"/>
  <c r="G187" i="14" s="1" a="1"/>
  <c r="G187" i="14" s="1"/>
  <c r="I200" i="14"/>
  <c r="G200" i="14" s="1" a="1"/>
  <c r="G200" i="14" s="1"/>
  <c r="I135" i="14"/>
  <c r="J145" i="13"/>
  <c r="I101" i="14"/>
  <c r="J26" i="14"/>
  <c r="G26" i="14" s="1" a="1"/>
  <c r="G26" i="14" s="1"/>
  <c r="J4" i="13"/>
  <c r="I7" i="13"/>
  <c r="J14" i="13"/>
  <c r="I17" i="13"/>
  <c r="G17" i="13" s="1" a="1"/>
  <c r="G17" i="13" s="1"/>
  <c r="I104" i="13"/>
  <c r="G104" i="13" s="1" a="1"/>
  <c r="G104" i="13" s="1"/>
  <c r="I107" i="13"/>
  <c r="I111" i="13"/>
  <c r="I115" i="13"/>
  <c r="G115" i="13" s="1" a="1"/>
  <c r="G115" i="13" s="1"/>
  <c r="I128" i="13"/>
  <c r="I132" i="13"/>
  <c r="I140" i="13"/>
  <c r="G140" i="13" s="1" a="1"/>
  <c r="G140" i="13" s="1"/>
  <c r="I144" i="13"/>
  <c r="G144" i="13" s="1" a="1"/>
  <c r="G144" i="13" s="1"/>
  <c r="I157" i="13"/>
  <c r="G157" i="13" s="1" a="1"/>
  <c r="G157" i="13" s="1"/>
  <c r="J186" i="13"/>
  <c r="G186" i="13" s="1" a="1"/>
  <c r="G186" i="13" s="1"/>
  <c r="J24" i="14"/>
  <c r="G24" i="14" s="1" a="1"/>
  <c r="G24" i="14" s="1"/>
  <c r="J47" i="14"/>
  <c r="J52" i="14"/>
  <c r="I62" i="14"/>
  <c r="J73" i="14"/>
  <c r="G73" i="14" s="1" a="1"/>
  <c r="G73" i="14" s="1"/>
  <c r="J131" i="14"/>
  <c r="I163" i="14"/>
  <c r="G163" i="14" s="1" a="1"/>
  <c r="G163" i="14" s="1"/>
  <c r="I180" i="14"/>
  <c r="G180" i="14" s="1" a="1"/>
  <c r="G180" i="14" s="1"/>
  <c r="J203" i="14"/>
  <c r="G203" i="14" s="1" a="1"/>
  <c r="G203" i="14" s="1"/>
  <c r="G129" i="14" a="1"/>
  <c r="G129" i="14" s="1"/>
  <c r="I21" i="14"/>
  <c r="G21" i="14" s="1" a="1"/>
  <c r="G21" i="14" s="1"/>
  <c r="J124" i="13"/>
  <c r="J128" i="13"/>
  <c r="J132" i="13"/>
  <c r="J157" i="13"/>
  <c r="G152" i="14" a="1"/>
  <c r="G152" i="14" s="1"/>
  <c r="J53" i="13"/>
  <c r="J56" i="13"/>
  <c r="J59" i="13"/>
  <c r="J62" i="13"/>
  <c r="J65" i="13"/>
  <c r="J68" i="13"/>
  <c r="J71" i="13"/>
  <c r="J74" i="13"/>
  <c r="G74" i="13" s="1" a="1"/>
  <c r="G74" i="13" s="1"/>
  <c r="J77" i="13"/>
  <c r="G77" i="13" s="1" a="1"/>
  <c r="G77" i="13" s="1"/>
  <c r="J80" i="13"/>
  <c r="J83" i="13"/>
  <c r="J86" i="13"/>
  <c r="J89" i="13"/>
  <c r="J92" i="13"/>
  <c r="J95" i="13"/>
  <c r="J98" i="13"/>
  <c r="G98" i="13" s="1" a="1"/>
  <c r="G98" i="13" s="1"/>
  <c r="J101" i="13"/>
  <c r="G101" i="13" s="1" a="1"/>
  <c r="G101" i="13" s="1"/>
  <c r="J119" i="13"/>
  <c r="G119" i="13" s="1" a="1"/>
  <c r="G119" i="13" s="1"/>
  <c r="J148" i="13"/>
  <c r="I152" i="13"/>
  <c r="I190" i="13"/>
  <c r="J205" i="13"/>
  <c r="G205" i="13" s="1" a="1"/>
  <c r="G205" i="13" s="1"/>
  <c r="J185" i="13"/>
  <c r="J167" i="13"/>
  <c r="I136" i="13"/>
  <c r="I6" i="13"/>
  <c r="G6" i="13" s="1" a="1"/>
  <c r="G6" i="13" s="1"/>
  <c r="J13" i="13"/>
  <c r="G13" i="13" s="1" a="1"/>
  <c r="G13" i="13" s="1"/>
  <c r="J20" i="13"/>
  <c r="J23" i="13"/>
  <c r="J32" i="13"/>
  <c r="J35" i="13"/>
  <c r="J44" i="13"/>
  <c r="J47" i="13"/>
  <c r="G49" i="13" a="1"/>
  <c r="G49" i="13" s="1"/>
  <c r="I110" i="13"/>
  <c r="I114" i="13"/>
  <c r="G114" i="13" s="1" a="1"/>
  <c r="G114" i="13" s="1"/>
  <c r="I127" i="13"/>
  <c r="G127" i="13" s="1" a="1"/>
  <c r="G127" i="13" s="1"/>
  <c r="I131" i="13"/>
  <c r="I135" i="13"/>
  <c r="G135" i="13" s="1" a="1"/>
  <c r="G135" i="13" s="1"/>
  <c r="I139" i="13"/>
  <c r="I143" i="13"/>
  <c r="G143" i="13" s="1" a="1"/>
  <c r="G143" i="13" s="1"/>
  <c r="J152" i="13"/>
  <c r="G54" i="14" a="1"/>
  <c r="G54" i="14" s="1"/>
  <c r="J59" i="14"/>
  <c r="G59" i="14" s="1" a="1"/>
  <c r="G59" i="14" s="1"/>
  <c r="J85" i="14"/>
  <c r="I100" i="14"/>
  <c r="I109" i="14"/>
  <c r="G109" i="14" s="1" a="1"/>
  <c r="G109" i="14" s="1"/>
  <c r="J144" i="14"/>
  <c r="I155" i="14"/>
  <c r="G155" i="14" s="1" a="1"/>
  <c r="G155" i="14" s="1"/>
  <c r="I176" i="14"/>
  <c r="G176" i="14" s="1" a="1"/>
  <c r="G176" i="14" s="1"/>
  <c r="J199" i="14"/>
  <c r="J196" i="14"/>
  <c r="G196" i="14" s="1" a="1"/>
  <c r="G196" i="14" s="1"/>
  <c r="G64" i="14" a="1"/>
  <c r="G64" i="14" s="1"/>
  <c r="I202" i="14"/>
  <c r="G202" i="14" s="1" a="1"/>
  <c r="G202" i="14" s="1"/>
  <c r="I67" i="14"/>
  <c r="G67" i="14" s="1" a="1"/>
  <c r="G67" i="14" s="1"/>
  <c r="I55" i="14"/>
  <c r="G55" i="14" s="1" a="1"/>
  <c r="G55" i="14" s="1"/>
  <c r="J126" i="14"/>
  <c r="G126" i="14" s="1" a="1"/>
  <c r="G126" i="14" s="1"/>
  <c r="I108" i="14"/>
  <c r="G13" i="14" a="1"/>
  <c r="G13" i="14" s="1"/>
  <c r="G19" i="14" a="1"/>
  <c r="G19" i="14" s="1"/>
  <c r="I199" i="14"/>
  <c r="I29" i="14"/>
  <c r="G29" i="14" s="1" a="1"/>
  <c r="G29" i="14" s="1"/>
  <c r="I23" i="14"/>
  <c r="G23" i="14" s="1" a="1"/>
  <c r="G23" i="14" s="1"/>
  <c r="I17" i="14"/>
  <c r="G17" i="14" s="1" a="1"/>
  <c r="G17" i="14" s="1"/>
  <c r="I5" i="14"/>
  <c r="G5" i="14" s="1" a="1"/>
  <c r="G5" i="14" s="1"/>
  <c r="I106" i="14"/>
  <c r="G106" i="14" s="1" a="1"/>
  <c r="G106" i="14" s="1"/>
  <c r="I64" i="14"/>
  <c r="I52" i="14"/>
  <c r="I3" i="14"/>
  <c r="G3" i="14" s="1" a="1"/>
  <c r="G3" i="14" s="1"/>
  <c r="K3" i="14" s="1" a="1"/>
  <c r="K3" i="14" s="1"/>
  <c r="J190" i="1"/>
  <c r="J190" i="14"/>
  <c r="I190" i="3"/>
  <c r="I190" i="6"/>
  <c r="I190" i="14"/>
  <c r="I189" i="2"/>
  <c r="G189" i="2" s="1" a="1"/>
  <c r="G189" i="2" s="1"/>
  <c r="I189" i="9"/>
  <c r="J189" i="2"/>
  <c r="D189" i="3"/>
  <c r="J189" i="14"/>
  <c r="I189" i="14"/>
  <c r="I189" i="6"/>
  <c r="G189" i="6" s="1" a="1"/>
  <c r="G189" i="6" s="1"/>
  <c r="I190" i="9"/>
  <c r="J190" i="9"/>
  <c r="J190" i="13"/>
  <c r="J189" i="13"/>
  <c r="G189" i="13" s="1" a="1"/>
  <c r="G189" i="13" s="1"/>
  <c r="G189" i="3" a="1"/>
  <c r="G189" i="3" s="1"/>
  <c r="I189" i="4"/>
  <c r="G189" i="4" s="1" a="1"/>
  <c r="G189" i="4" s="1"/>
  <c r="J189" i="1"/>
  <c r="J190" i="3"/>
  <c r="G45" i="14" a="1"/>
  <c r="G45" i="14" s="1"/>
  <c r="G33" i="14" a="1"/>
  <c r="G33" i="14" s="1"/>
  <c r="G27" i="14" a="1"/>
  <c r="G27" i="14" s="1"/>
  <c r="G43" i="14" a="1"/>
  <c r="G43" i="14" s="1"/>
  <c r="G6" i="14" a="1"/>
  <c r="G6" i="14" s="1"/>
  <c r="G30" i="14" a="1"/>
  <c r="G30" i="14" s="1"/>
  <c r="G116" i="14" a="1"/>
  <c r="G116" i="14" s="1"/>
  <c r="G15" i="14" a="1"/>
  <c r="G15" i="14" s="1"/>
  <c r="G39" i="14" a="1"/>
  <c r="G39" i="14" s="1"/>
  <c r="G81" i="14" a="1"/>
  <c r="G81" i="14" s="1"/>
  <c r="G7" i="14" a="1"/>
  <c r="G7" i="14" s="1"/>
  <c r="G70" i="14" a="1"/>
  <c r="G70" i="14" s="1"/>
  <c r="G10" i="14" a="1"/>
  <c r="G10" i="14" s="1"/>
  <c r="G34" i="14" a="1"/>
  <c r="G34" i="14" s="1"/>
  <c r="G84" i="14" a="1"/>
  <c r="G84" i="14" s="1"/>
  <c r="G82" i="14" a="1"/>
  <c r="G82" i="14" s="1"/>
  <c r="G93" i="14" a="1"/>
  <c r="G93" i="14" s="1"/>
  <c r="G134" i="14" a="1"/>
  <c r="G134" i="14" s="1"/>
  <c r="G48" i="14" a="1"/>
  <c r="G48" i="14" s="1"/>
  <c r="G60" i="14" a="1"/>
  <c r="G60" i="14" s="1"/>
  <c r="G72" i="14" a="1"/>
  <c r="G72" i="14" s="1"/>
  <c r="G16" i="14" a="1"/>
  <c r="G16" i="14" s="1"/>
  <c r="G28" i="14" a="1"/>
  <c r="G28" i="14" s="1"/>
  <c r="G40" i="14" a="1"/>
  <c r="G40" i="14" s="1"/>
  <c r="G44" i="14" a="1"/>
  <c r="G44" i="14" s="1"/>
  <c r="G76" i="14" a="1"/>
  <c r="G76" i="14" s="1"/>
  <c r="G50" i="14" a="1"/>
  <c r="G50" i="14" s="1"/>
  <c r="G62" i="14" a="1"/>
  <c r="G62" i="14" s="1"/>
  <c r="G69" i="14" a="1"/>
  <c r="G69" i="14" s="1"/>
  <c r="G91" i="14" a="1"/>
  <c r="G91" i="14" s="1"/>
  <c r="G114" i="14" a="1"/>
  <c r="G114" i="14" s="1"/>
  <c r="G85" i="14" a="1"/>
  <c r="G85" i="14" s="1"/>
  <c r="G87" i="14" a="1"/>
  <c r="G87" i="14" s="1"/>
  <c r="G103" i="14" a="1"/>
  <c r="G103" i="14" s="1"/>
  <c r="D130" i="14"/>
  <c r="G68" i="14" a="1"/>
  <c r="G68" i="14" s="1"/>
  <c r="G83" i="14" a="1"/>
  <c r="G83" i="14" s="1"/>
  <c r="G100" i="14" a="1"/>
  <c r="G100" i="14" s="1"/>
  <c r="G113" i="14" a="1"/>
  <c r="G113" i="14" s="1"/>
  <c r="D143" i="14"/>
  <c r="G122" i="14" a="1"/>
  <c r="G122" i="14" s="1"/>
  <c r="G131" i="14" a="1"/>
  <c r="G131" i="14" s="1"/>
  <c r="G150" i="14" a="1"/>
  <c r="G150" i="14" s="1"/>
  <c r="G159" i="14" a="1"/>
  <c r="G159" i="14" s="1"/>
  <c r="G168" i="14" a="1"/>
  <c r="G168" i="14" s="1"/>
  <c r="G205" i="14" a="1"/>
  <c r="G205" i="14" s="1"/>
  <c r="G148" i="14" a="1"/>
  <c r="G148" i="14" s="1"/>
  <c r="G124" i="14" a="1"/>
  <c r="G124" i="14" s="1"/>
  <c r="G156" i="14" a="1"/>
  <c r="G156" i="14" s="1"/>
  <c r="G204" i="14" a="1"/>
  <c r="G204" i="14" s="1"/>
  <c r="G182" i="14" a="1"/>
  <c r="G182" i="14" s="1"/>
  <c r="G143" i="14" a="1"/>
  <c r="G143" i="14" s="1"/>
  <c r="G162" i="14" a="1"/>
  <c r="G162" i="14" s="1"/>
  <c r="G186" i="14" a="1"/>
  <c r="G186" i="14" s="1"/>
  <c r="G194" i="14" a="1"/>
  <c r="G194" i="14" s="1"/>
  <c r="G201" i="14" a="1"/>
  <c r="G201" i="14" s="1"/>
  <c r="G141" i="14" a="1"/>
  <c r="G141" i="14" s="1"/>
  <c r="D158" i="14"/>
  <c r="D167" i="14"/>
  <c r="D176" i="14"/>
  <c r="G207" i="14" a="1"/>
  <c r="G207" i="14" s="1"/>
  <c r="G184" i="14" a="1"/>
  <c r="G184" i="14" s="1"/>
  <c r="G129" i="13" a="1"/>
  <c r="G129" i="13" s="1"/>
  <c r="G21" i="13" a="1"/>
  <c r="G21" i="13" s="1"/>
  <c r="G29" i="13" a="1"/>
  <c r="G29" i="13" s="1"/>
  <c r="G81" i="13" a="1"/>
  <c r="G81" i="13" s="1"/>
  <c r="C5" i="13"/>
  <c r="C9" i="13"/>
  <c r="C13" i="13"/>
  <c r="C17" i="13"/>
  <c r="C21" i="13"/>
  <c r="C25" i="13"/>
  <c r="C29" i="13"/>
  <c r="C33" i="13"/>
  <c r="C37" i="13"/>
  <c r="C41" i="13"/>
  <c r="C45" i="13"/>
  <c r="C49" i="13"/>
  <c r="G86" i="13" a="1"/>
  <c r="G86" i="13" s="1"/>
  <c r="G111" i="13" a="1"/>
  <c r="G111" i="13" s="1"/>
  <c r="G3" i="13" a="1"/>
  <c r="G3" i="13" s="1"/>
  <c r="K3" i="13" s="1" a="1"/>
  <c r="K3" i="13" s="1"/>
  <c r="G7" i="13" a="1"/>
  <c r="G7" i="13" s="1"/>
  <c r="G23" i="13" a="1"/>
  <c r="G23" i="13" s="1"/>
  <c r="G27" i="13" a="1"/>
  <c r="G27" i="13" s="1"/>
  <c r="G39" i="13" a="1"/>
  <c r="G39" i="13" s="1"/>
  <c r="D194" i="13"/>
  <c r="G92" i="13" a="1"/>
  <c r="G92" i="13" s="1"/>
  <c r="G108" i="13" a="1"/>
  <c r="G108" i="13" s="1"/>
  <c r="D151" i="13"/>
  <c r="D163" i="13"/>
  <c r="D188" i="13"/>
  <c r="G110" i="13" a="1"/>
  <c r="G110" i="13" s="1"/>
  <c r="G55" i="13" a="1"/>
  <c r="G55" i="13" s="1"/>
  <c r="G75" i="13" a="1"/>
  <c r="G75" i="13" s="1"/>
  <c r="G107" i="13" a="1"/>
  <c r="G107" i="13" s="1"/>
  <c r="D182" i="13"/>
  <c r="D152" i="13"/>
  <c r="G72" i="13" a="1"/>
  <c r="G72" i="13" s="1"/>
  <c r="G99" i="13" a="1"/>
  <c r="G99" i="13" s="1"/>
  <c r="G138" i="13" a="1"/>
  <c r="G138" i="13" s="1"/>
  <c r="G151" i="13" a="1"/>
  <c r="G151" i="13" s="1"/>
  <c r="G62" i="13" a="1"/>
  <c r="G62" i="13" s="1"/>
  <c r="G71" i="13" a="1"/>
  <c r="G71" i="13" s="1"/>
  <c r="G69" i="13" a="1"/>
  <c r="G69" i="13" s="1"/>
  <c r="G87" i="13" a="1"/>
  <c r="G87" i="13" s="1"/>
  <c r="G96" i="13" a="1"/>
  <c r="G96" i="13" s="1"/>
  <c r="G66" i="13" a="1"/>
  <c r="G66" i="13" s="1"/>
  <c r="D164" i="13"/>
  <c r="G89" i="13" a="1"/>
  <c r="G89" i="13" s="1"/>
  <c r="G117" i="13" a="1"/>
  <c r="G117" i="13" s="1"/>
  <c r="G167" i="13" a="1"/>
  <c r="G167" i="13" s="1"/>
  <c r="G60" i="13" a="1"/>
  <c r="G60" i="13" s="1"/>
  <c r="G79" i="13" a="1"/>
  <c r="G79" i="13" s="1"/>
  <c r="G116" i="13" a="1"/>
  <c r="G116" i="13" s="1"/>
  <c r="G118" i="13" a="1"/>
  <c r="G118" i="13" s="1"/>
  <c r="G125" i="13" a="1"/>
  <c r="G125" i="13" s="1"/>
  <c r="G142" i="13" a="1"/>
  <c r="G142" i="13" s="1"/>
  <c r="G170" i="13" a="1"/>
  <c r="G170" i="13" s="1"/>
  <c r="D170" i="13"/>
  <c r="G172" i="13" a="1"/>
  <c r="G172" i="13" s="1"/>
  <c r="D149" i="13"/>
  <c r="G161" i="13" a="1"/>
  <c r="G161" i="13" s="1"/>
  <c r="D161" i="13"/>
  <c r="D176" i="13"/>
  <c r="G200" i="13" a="1"/>
  <c r="G200" i="13" s="1"/>
  <c r="D203" i="13"/>
  <c r="G153" i="13" a="1"/>
  <c r="G153" i="13" s="1"/>
  <c r="G134" i="13" a="1"/>
  <c r="G134" i="13" s="1"/>
  <c r="G187" i="13" a="1"/>
  <c r="G187" i="13" s="1"/>
  <c r="G197" i="13" a="1"/>
  <c r="G197" i="13" s="1"/>
  <c r="D197" i="13"/>
  <c r="D146" i="13"/>
  <c r="D158" i="13"/>
  <c r="G182" i="13" a="1"/>
  <c r="G182" i="13" s="1"/>
  <c r="G185" i="13" a="1"/>
  <c r="G185" i="13" s="1"/>
  <c r="D185" i="13"/>
  <c r="D191" i="13"/>
  <c r="G208" i="13" a="1"/>
  <c r="G208" i="13" s="1"/>
  <c r="D167" i="13"/>
  <c r="G169" i="13" a="1"/>
  <c r="G169" i="13" s="1"/>
  <c r="G181" i="13" a="1"/>
  <c r="G181" i="13" s="1"/>
  <c r="G176" i="13" a="1"/>
  <c r="G176" i="13" s="1"/>
  <c r="D179" i="13"/>
  <c r="G198" i="13" a="1"/>
  <c r="G198" i="13" s="1"/>
  <c r="G206" i="13" a="1"/>
  <c r="G206" i="13" s="1"/>
  <c r="D206" i="13"/>
  <c r="D155" i="13"/>
  <c r="G173" i="13" a="1"/>
  <c r="G173" i="13" s="1"/>
  <c r="D173" i="13"/>
  <c r="G175" i="13" a="1"/>
  <c r="G175" i="13" s="1"/>
  <c r="D200" i="13"/>
  <c r="G6" i="12" a="1"/>
  <c r="G6" i="12" s="1"/>
  <c r="G45" i="12" a="1"/>
  <c r="G45" i="12" s="1"/>
  <c r="G25" i="12" a="1"/>
  <c r="G25" i="12" s="1"/>
  <c r="G33" i="12" a="1"/>
  <c r="G33" i="12" s="1"/>
  <c r="F94" i="12"/>
  <c r="J94" i="12" s="1"/>
  <c r="F35" i="12"/>
  <c r="J35" i="12" s="1"/>
  <c r="F57" i="12"/>
  <c r="J57" i="12" s="1"/>
  <c r="F70" i="12"/>
  <c r="J70" i="12" s="1"/>
  <c r="F131" i="12"/>
  <c r="J131" i="12" s="1"/>
  <c r="G38" i="12" a="1"/>
  <c r="G38" i="12" s="1"/>
  <c r="F47" i="12"/>
  <c r="J47" i="12" s="1"/>
  <c r="F48" i="12"/>
  <c r="J48" i="12" s="1"/>
  <c r="F59" i="12"/>
  <c r="J59" i="12" s="1"/>
  <c r="F60" i="12"/>
  <c r="J60" i="12" s="1"/>
  <c r="G69" i="12" a="1"/>
  <c r="G69" i="12" s="1"/>
  <c r="D109" i="12"/>
  <c r="G36" i="12" a="1"/>
  <c r="G36" i="12" s="1"/>
  <c r="G50" i="12" a="1"/>
  <c r="G50" i="12" s="1"/>
  <c r="F91" i="12"/>
  <c r="J91" i="12" s="1"/>
  <c r="G92" i="12" a="1"/>
  <c r="G92" i="12" s="1"/>
  <c r="G93" i="12" a="1"/>
  <c r="G93" i="12" s="1"/>
  <c r="F99" i="12"/>
  <c r="J99" i="12" s="1"/>
  <c r="G100" i="12" a="1"/>
  <c r="G100" i="12" s="1"/>
  <c r="G101" i="12" a="1"/>
  <c r="G101" i="12" s="1"/>
  <c r="F110" i="12"/>
  <c r="J110" i="12" s="1"/>
  <c r="F4" i="12"/>
  <c r="J4" i="12" s="1"/>
  <c r="F8" i="12"/>
  <c r="J8" i="12" s="1"/>
  <c r="F12" i="12"/>
  <c r="J12" i="12" s="1"/>
  <c r="F16" i="12"/>
  <c r="J16" i="12" s="1"/>
  <c r="F20" i="12"/>
  <c r="J20" i="12" s="1"/>
  <c r="F24" i="12"/>
  <c r="J24" i="12" s="1"/>
  <c r="F28" i="12"/>
  <c r="J28" i="12" s="1"/>
  <c r="F32" i="12"/>
  <c r="J32" i="12" s="1"/>
  <c r="F51" i="12"/>
  <c r="J51" i="12" s="1"/>
  <c r="F52" i="12"/>
  <c r="J52" i="12" s="1"/>
  <c r="F63" i="12"/>
  <c r="F64" i="12"/>
  <c r="J64" i="12" s="1"/>
  <c r="G83" i="12" a="1"/>
  <c r="G83" i="12" s="1"/>
  <c r="F85" i="12"/>
  <c r="J85" i="12" s="1"/>
  <c r="F87" i="12"/>
  <c r="J87" i="12" s="1"/>
  <c r="F90" i="12"/>
  <c r="J90" i="12" s="1"/>
  <c r="F98" i="12"/>
  <c r="G114" i="12" a="1"/>
  <c r="G114" i="12" s="1"/>
  <c r="F58" i="12"/>
  <c r="J58" i="12" s="1"/>
  <c r="D115" i="12"/>
  <c r="G143" i="12" a="1"/>
  <c r="G143" i="12" s="1"/>
  <c r="F86" i="12"/>
  <c r="G108" i="12" a="1"/>
  <c r="G108" i="12" s="1"/>
  <c r="G61" i="12" a="1"/>
  <c r="G61" i="12" s="1"/>
  <c r="F82" i="12"/>
  <c r="J82" i="12" s="1"/>
  <c r="G88" i="12" a="1"/>
  <c r="G88" i="12" s="1"/>
  <c r="D112" i="12"/>
  <c r="F46" i="12"/>
  <c r="F54" i="12"/>
  <c r="F66" i="12"/>
  <c r="J66" i="12" s="1"/>
  <c r="G71" i="12" a="1"/>
  <c r="G71" i="12" s="1"/>
  <c r="F75" i="12"/>
  <c r="J75" i="12" s="1"/>
  <c r="F78" i="12"/>
  <c r="J78" i="12" s="1"/>
  <c r="F119" i="12"/>
  <c r="J119" i="12" s="1"/>
  <c r="F140" i="12"/>
  <c r="F102" i="12"/>
  <c r="J102" i="12" s="1"/>
  <c r="G68" i="12" a="1"/>
  <c r="G68" i="12" s="1"/>
  <c r="G34" i="12" a="1"/>
  <c r="G34" i="12" s="1"/>
  <c r="F74" i="12"/>
  <c r="J74" i="12" s="1"/>
  <c r="F95" i="12"/>
  <c r="J95" i="12" s="1"/>
  <c r="F103" i="12"/>
  <c r="J103" i="12" s="1"/>
  <c r="D106" i="12"/>
  <c r="F152" i="12"/>
  <c r="G173" i="12" a="1"/>
  <c r="G173" i="12" s="1"/>
  <c r="F182" i="12"/>
  <c r="J182" i="12" s="1"/>
  <c r="F158" i="12"/>
  <c r="G166" i="12" a="1"/>
  <c r="G166" i="12" s="1"/>
  <c r="F188" i="12"/>
  <c r="F164" i="12"/>
  <c r="F179" i="12"/>
  <c r="J179" i="12" s="1"/>
  <c r="G134" i="12" a="1"/>
  <c r="G134" i="12" s="1"/>
  <c r="G146" i="12" a="1"/>
  <c r="G146" i="12" s="1"/>
  <c r="G157" i="12" a="1"/>
  <c r="G157" i="12" s="1"/>
  <c r="F155" i="12"/>
  <c r="J155" i="12" s="1"/>
  <c r="G176" i="12" a="1"/>
  <c r="G176" i="12" s="1"/>
  <c r="F186" i="12"/>
  <c r="J186" i="12" s="1"/>
  <c r="G135" i="12" a="1"/>
  <c r="G135" i="12" s="1"/>
  <c r="G138" i="12" a="1"/>
  <c r="G138" i="12" s="1"/>
  <c r="G150" i="12" a="1"/>
  <c r="G150" i="12" s="1"/>
  <c r="G183" i="12" a="1"/>
  <c r="G183" i="12" s="1"/>
  <c r="J7" i="10"/>
  <c r="I7" i="10"/>
  <c r="G7" i="10" s="1" a="1"/>
  <c r="G7" i="10" s="1"/>
  <c r="J24" i="10"/>
  <c r="I24" i="10"/>
  <c r="J68" i="10"/>
  <c r="I68" i="10"/>
  <c r="J15" i="10"/>
  <c r="I15" i="10"/>
  <c r="J29" i="10"/>
  <c r="I29" i="10"/>
  <c r="J3" i="10"/>
  <c r="I3" i="10"/>
  <c r="J11" i="10"/>
  <c r="I11" i="10"/>
  <c r="G11" i="10" s="1" a="1"/>
  <c r="G11" i="10" s="1"/>
  <c r="J19" i="10"/>
  <c r="I19" i="10"/>
  <c r="F104" i="10"/>
  <c r="J104" i="10" s="1"/>
  <c r="I33" i="10"/>
  <c r="I43" i="10"/>
  <c r="I76" i="10"/>
  <c r="G76" i="10" s="1" a="1"/>
  <c r="G76" i="10" s="1"/>
  <c r="J81" i="10"/>
  <c r="G81" i="10" s="1" a="1"/>
  <c r="G81" i="10" s="1"/>
  <c r="J101" i="10"/>
  <c r="G101" i="10" s="1" a="1"/>
  <c r="G101" i="10" s="1"/>
  <c r="F42" i="10"/>
  <c r="J42" i="10" s="1"/>
  <c r="F80" i="10"/>
  <c r="J80" i="10" s="1"/>
  <c r="F26" i="10"/>
  <c r="J26" i="10" s="1"/>
  <c r="I27" i="10"/>
  <c r="G27" i="10" s="1" a="1"/>
  <c r="G27" i="10" s="1"/>
  <c r="I39" i="10"/>
  <c r="G39" i="10" s="1" a="1"/>
  <c r="G39" i="10" s="1"/>
  <c r="F40" i="10"/>
  <c r="J40" i="10" s="1"/>
  <c r="I63" i="10"/>
  <c r="G63" i="10" s="1" a="1"/>
  <c r="G63" i="10" s="1"/>
  <c r="F64" i="10"/>
  <c r="J64" i="10" s="1"/>
  <c r="J66" i="10"/>
  <c r="G79" i="10" a="1"/>
  <c r="G79" i="10" s="1"/>
  <c r="J85" i="10"/>
  <c r="G85" i="10" s="1" a="1"/>
  <c r="G85" i="10" s="1"/>
  <c r="I96" i="10"/>
  <c r="G96" i="10" s="1" a="1"/>
  <c r="G96" i="10" s="1"/>
  <c r="C36" i="10"/>
  <c r="C52" i="10"/>
  <c r="J53" i="10"/>
  <c r="I56" i="10"/>
  <c r="G56" i="10" s="1" a="1"/>
  <c r="G56" i="10" s="1"/>
  <c r="D62" i="10"/>
  <c r="I65" i="10"/>
  <c r="G65" i="10" s="1" a="1"/>
  <c r="G65" i="10" s="1"/>
  <c r="D35" i="10"/>
  <c r="J37" i="10"/>
  <c r="G37" i="10" s="1" a="1"/>
  <c r="G37" i="10" s="1"/>
  <c r="F38" i="10"/>
  <c r="J38" i="10" s="1"/>
  <c r="D51" i="10"/>
  <c r="I71" i="10"/>
  <c r="G71" i="10" s="1" a="1"/>
  <c r="G71" i="10" s="1"/>
  <c r="I73" i="10"/>
  <c r="G73" i="10" s="1" a="1"/>
  <c r="G73" i="10" s="1"/>
  <c r="I99" i="10"/>
  <c r="G99" i="10" s="1" a="1"/>
  <c r="G99" i="10" s="1"/>
  <c r="I100" i="10"/>
  <c r="G100" i="10" s="1" a="1"/>
  <c r="G100" i="10" s="1"/>
  <c r="J146" i="10"/>
  <c r="I146" i="10"/>
  <c r="I41" i="10"/>
  <c r="G51" i="10" a="1"/>
  <c r="G51" i="10" s="1"/>
  <c r="F6" i="10"/>
  <c r="J6" i="10" s="1"/>
  <c r="F10" i="10"/>
  <c r="J10" i="10" s="1"/>
  <c r="F14" i="10"/>
  <c r="J14" i="10" s="1"/>
  <c r="F18" i="10"/>
  <c r="J18" i="10" s="1"/>
  <c r="F22" i="10"/>
  <c r="J22" i="10" s="1"/>
  <c r="F30" i="10"/>
  <c r="J30" i="10" s="1"/>
  <c r="I31" i="10"/>
  <c r="G31" i="10" s="1" a="1"/>
  <c r="G31" i="10" s="1"/>
  <c r="I53" i="10"/>
  <c r="I83" i="10"/>
  <c r="G83" i="10" s="1" a="1"/>
  <c r="G83" i="10" s="1"/>
  <c r="F32" i="10"/>
  <c r="J32" i="10" s="1"/>
  <c r="F34" i="10"/>
  <c r="J34" i="10" s="1"/>
  <c r="J49" i="10"/>
  <c r="G49" i="10" s="1" a="1"/>
  <c r="G49" i="10" s="1"/>
  <c r="F50" i="10"/>
  <c r="J50" i="10" s="1"/>
  <c r="I59" i="10"/>
  <c r="G59" i="10" s="1" a="1"/>
  <c r="G59" i="10" s="1"/>
  <c r="F60" i="10"/>
  <c r="J60" i="10" s="1"/>
  <c r="J69" i="10"/>
  <c r="I84" i="10"/>
  <c r="G84" i="10" s="1" a="1"/>
  <c r="G84" i="10" s="1"/>
  <c r="J93" i="10"/>
  <c r="J129" i="10"/>
  <c r="D129" i="10"/>
  <c r="J131" i="10"/>
  <c r="I131" i="10"/>
  <c r="J161" i="10"/>
  <c r="I161" i="10"/>
  <c r="I87" i="10"/>
  <c r="G87" i="10" s="1" a="1"/>
  <c r="G87" i="10" s="1"/>
  <c r="J45" i="10"/>
  <c r="G45" i="10" s="1" a="1"/>
  <c r="G45" i="10" s="1"/>
  <c r="F46" i="10"/>
  <c r="J46" i="10" s="1"/>
  <c r="J57" i="10"/>
  <c r="G57" i="10" s="1" a="1"/>
  <c r="G57" i="10" s="1"/>
  <c r="I67" i="10"/>
  <c r="G67" i="10" s="1" a="1"/>
  <c r="G67" i="10" s="1"/>
  <c r="I69" i="10"/>
  <c r="I75" i="10"/>
  <c r="G75" i="10" s="1" a="1"/>
  <c r="G75" i="10" s="1"/>
  <c r="I88" i="10"/>
  <c r="G88" i="10" s="1" a="1"/>
  <c r="G88" i="10" s="1"/>
  <c r="I93" i="10"/>
  <c r="I54" i="10"/>
  <c r="G54" i="10" s="1" a="1"/>
  <c r="G54" i="10" s="1"/>
  <c r="I58" i="10"/>
  <c r="G58" i="10" s="1" a="1"/>
  <c r="G58" i="10" s="1"/>
  <c r="I62" i="10"/>
  <c r="G62" i="10" s="1" a="1"/>
  <c r="G62" i="10" s="1"/>
  <c r="I66" i="10"/>
  <c r="I70" i="10"/>
  <c r="G70" i="10" s="1" a="1"/>
  <c r="G70" i="10" s="1"/>
  <c r="I74" i="10"/>
  <c r="G74" i="10" s="1" a="1"/>
  <c r="G74" i="10" s="1"/>
  <c r="I78" i="10"/>
  <c r="G78" i="10" s="1" a="1"/>
  <c r="G78" i="10" s="1"/>
  <c r="I82" i="10"/>
  <c r="G82" i="10" s="1" a="1"/>
  <c r="G82" i="10" s="1"/>
  <c r="I86" i="10"/>
  <c r="G86" i="10" s="1" a="1"/>
  <c r="G86" i="10" s="1"/>
  <c r="I90" i="10"/>
  <c r="G90" i="10" s="1" a="1"/>
  <c r="G90" i="10" s="1"/>
  <c r="I94" i="10"/>
  <c r="G94" i="10" s="1" a="1"/>
  <c r="G94" i="10" s="1"/>
  <c r="I98" i="10"/>
  <c r="G98" i="10" s="1" a="1"/>
  <c r="G98" i="10" s="1"/>
  <c r="J107" i="10"/>
  <c r="G109" i="10" a="1"/>
  <c r="G109" i="10" s="1"/>
  <c r="G142" i="10" a="1"/>
  <c r="G142" i="10" s="1"/>
  <c r="G156" i="10" a="1"/>
  <c r="G156" i="10" s="1"/>
  <c r="J157" i="10"/>
  <c r="G157" i="10" s="1" a="1"/>
  <c r="G157" i="10" s="1"/>
  <c r="G166" i="10" a="1"/>
  <c r="G166" i="10" s="1"/>
  <c r="I102" i="10"/>
  <c r="G102" i="10" s="1" a="1"/>
  <c r="G102" i="10" s="1"/>
  <c r="J116" i="10"/>
  <c r="I116" i="10"/>
  <c r="J123" i="10"/>
  <c r="I123" i="10"/>
  <c r="G123" i="10" s="1" a="1"/>
  <c r="G123" i="10" s="1"/>
  <c r="J155" i="10"/>
  <c r="I155" i="10"/>
  <c r="J103" i="10"/>
  <c r="J120" i="10"/>
  <c r="G120" i="10" s="1" a="1"/>
  <c r="G120" i="10" s="1"/>
  <c r="D120" i="10"/>
  <c r="I122" i="10"/>
  <c r="G122" i="10" s="1" a="1"/>
  <c r="G122" i="10" s="1"/>
  <c r="I149" i="10"/>
  <c r="G149" i="10" s="1" a="1"/>
  <c r="G149" i="10" s="1"/>
  <c r="I179" i="10"/>
  <c r="G179" i="10" s="1" a="1"/>
  <c r="G179" i="10" s="1"/>
  <c r="I188" i="10"/>
  <c r="G188" i="10" s="1" a="1"/>
  <c r="G188" i="10" s="1"/>
  <c r="J126" i="10"/>
  <c r="G126" i="10" s="1" a="1"/>
  <c r="G126" i="10" s="1"/>
  <c r="D126" i="10"/>
  <c r="J128" i="10"/>
  <c r="I128" i="10"/>
  <c r="I103" i="10"/>
  <c r="D111" i="10"/>
  <c r="J113" i="10"/>
  <c r="I113" i="10"/>
  <c r="J132" i="10"/>
  <c r="D132" i="10"/>
  <c r="G139" i="10" a="1"/>
  <c r="G139" i="10" s="1"/>
  <c r="I143" i="10"/>
  <c r="G143" i="10" s="1" a="1"/>
  <c r="G143" i="10" s="1"/>
  <c r="J147" i="10"/>
  <c r="D147" i="10"/>
  <c r="G148" i="10" a="1"/>
  <c r="G148" i="10" s="1"/>
  <c r="G178" i="10" a="1"/>
  <c r="G178" i="10" s="1"/>
  <c r="J119" i="10"/>
  <c r="I119" i="10"/>
  <c r="G119" i="10" s="1" a="1"/>
  <c r="G119" i="10" s="1"/>
  <c r="I125" i="10"/>
  <c r="I152" i="10"/>
  <c r="G152" i="10" s="1" a="1"/>
  <c r="G152" i="10" s="1"/>
  <c r="F135" i="10"/>
  <c r="J135" i="10" s="1"/>
  <c r="F138" i="10"/>
  <c r="J138" i="10" s="1"/>
  <c r="F141" i="10"/>
  <c r="J141" i="10" s="1"/>
  <c r="F144" i="10"/>
  <c r="J144" i="10" s="1"/>
  <c r="F150" i="10"/>
  <c r="J150" i="10" s="1"/>
  <c r="F153" i="10"/>
  <c r="J153" i="10" s="1"/>
  <c r="F159" i="10"/>
  <c r="J159" i="10" s="1"/>
  <c r="F162" i="10"/>
  <c r="J162" i="10" s="1"/>
  <c r="F165" i="10"/>
  <c r="J165" i="10" s="1"/>
  <c r="F168" i="10"/>
  <c r="J168" i="10" s="1"/>
  <c r="F171" i="10"/>
  <c r="J171" i="10" s="1"/>
  <c r="F174" i="10"/>
  <c r="J174" i="10" s="1"/>
  <c r="F177" i="10"/>
  <c r="J177" i="10" s="1"/>
  <c r="F180" i="10"/>
  <c r="J180" i="10" s="1"/>
  <c r="F183" i="10"/>
  <c r="J183" i="10" s="1"/>
  <c r="F186" i="10"/>
  <c r="J186" i="10" s="1"/>
  <c r="I142" i="2"/>
  <c r="J142" i="2"/>
  <c r="J145" i="2"/>
  <c r="I145" i="2"/>
  <c r="I143" i="2"/>
  <c r="G143" i="2" s="1" a="1"/>
  <c r="G143" i="2" s="1"/>
  <c r="I141" i="2"/>
  <c r="J141" i="2"/>
  <c r="J173" i="2"/>
  <c r="I173" i="2"/>
  <c r="F187" i="2"/>
  <c r="J187" i="2" s="1"/>
  <c r="F183" i="2"/>
  <c r="J183" i="2" s="1"/>
  <c r="F179" i="2"/>
  <c r="J179" i="2" s="1"/>
  <c r="F175" i="2"/>
  <c r="J175" i="2" s="1"/>
  <c r="F171" i="2"/>
  <c r="J171" i="2" s="1"/>
  <c r="F167" i="2"/>
  <c r="J167" i="2" s="1"/>
  <c r="F163" i="2"/>
  <c r="J163" i="2" s="1"/>
  <c r="F159" i="2"/>
  <c r="J159" i="2" s="1"/>
  <c r="F155" i="2"/>
  <c r="J155" i="2" s="1"/>
  <c r="F151" i="2"/>
  <c r="J151" i="2" s="1"/>
  <c r="F147" i="2"/>
  <c r="J147" i="2" s="1"/>
  <c r="F143" i="2"/>
  <c r="J143" i="2" s="1"/>
  <c r="F186" i="2"/>
  <c r="J186" i="2" s="1"/>
  <c r="F182" i="2"/>
  <c r="J182" i="2" s="1"/>
  <c r="F178" i="2"/>
  <c r="J178" i="2" s="1"/>
  <c r="F174" i="2"/>
  <c r="J174" i="2" s="1"/>
  <c r="F170" i="2"/>
  <c r="J170" i="2" s="1"/>
  <c r="F166" i="2"/>
  <c r="J166" i="2" s="1"/>
  <c r="F162" i="2"/>
  <c r="J162" i="2" s="1"/>
  <c r="F158" i="2"/>
  <c r="J158" i="2" s="1"/>
  <c r="F154" i="2"/>
  <c r="J154" i="2" s="1"/>
  <c r="F150" i="2"/>
  <c r="J150" i="2" s="1"/>
  <c r="F146" i="2"/>
  <c r="J146" i="2" s="1"/>
  <c r="I188" i="2"/>
  <c r="G188" i="2" s="1" a="1"/>
  <c r="G188" i="2" s="1"/>
  <c r="I184" i="2"/>
  <c r="G184" i="2" s="1" a="1"/>
  <c r="G184" i="2" s="1"/>
  <c r="I180" i="2"/>
  <c r="G180" i="2" s="1" a="1"/>
  <c r="G180" i="2" s="1"/>
  <c r="I176" i="2"/>
  <c r="G176" i="2" s="1" a="1"/>
  <c r="G176" i="2" s="1"/>
  <c r="I172" i="2"/>
  <c r="G172" i="2" s="1" a="1"/>
  <c r="G172" i="2" s="1"/>
  <c r="I168" i="2"/>
  <c r="I164" i="2"/>
  <c r="G164" i="2" s="1" a="1"/>
  <c r="G164" i="2" s="1"/>
  <c r="I160" i="2"/>
  <c r="G160" i="2" s="1" a="1"/>
  <c r="G160" i="2" s="1"/>
  <c r="I156" i="2"/>
  <c r="I152" i="2"/>
  <c r="G152" i="2" s="1" a="1"/>
  <c r="G152" i="2" s="1"/>
  <c r="I148" i="2"/>
  <c r="G148" i="2" s="1" a="1"/>
  <c r="G148" i="2" s="1"/>
  <c r="I144" i="2"/>
  <c r="G144" i="2" s="1" a="1"/>
  <c r="G144" i="2" s="1"/>
  <c r="G189" i="9" a="1"/>
  <c r="G189" i="9" s="1"/>
  <c r="I178" i="9"/>
  <c r="J178" i="9"/>
  <c r="J191" i="9"/>
  <c r="G191" i="9" s="1" a="1"/>
  <c r="G191" i="9" s="1"/>
  <c r="J188" i="9"/>
  <c r="G188" i="9" s="1" a="1"/>
  <c r="G188" i="9" s="1"/>
  <c r="J185" i="9"/>
  <c r="G185" i="9" s="1" a="1"/>
  <c r="G185" i="9" s="1"/>
  <c r="J182" i="9"/>
  <c r="G182" i="9" s="1" a="1"/>
  <c r="G182" i="9" s="1"/>
  <c r="J179" i="9"/>
  <c r="G179" i="9" s="1" a="1"/>
  <c r="G179" i="9" s="1"/>
  <c r="I185" i="6"/>
  <c r="J185" i="6"/>
  <c r="J193" i="6"/>
  <c r="G193" i="6" s="1" a="1"/>
  <c r="G193" i="6" s="1"/>
  <c r="J190" i="6"/>
  <c r="J187" i="6"/>
  <c r="G187" i="6" s="1" a="1"/>
  <c r="G187" i="6" s="1"/>
  <c r="F190" i="4"/>
  <c r="J190" i="4" s="1"/>
  <c r="F187" i="4"/>
  <c r="J187" i="4" s="1"/>
  <c r="F184" i="4"/>
  <c r="J184" i="4" s="1"/>
  <c r="F181" i="4"/>
  <c r="J181" i="4" s="1"/>
  <c r="F178" i="4"/>
  <c r="J178" i="4" s="1"/>
  <c r="I177" i="4"/>
  <c r="G177" i="4" s="1" a="1"/>
  <c r="G177" i="4" s="1"/>
  <c r="I188" i="4"/>
  <c r="G188" i="4" s="1" a="1"/>
  <c r="G188" i="4" s="1"/>
  <c r="I185" i="4"/>
  <c r="I182" i="4"/>
  <c r="G182" i="4" s="1" a="1"/>
  <c r="G182" i="4" s="1"/>
  <c r="I179" i="4"/>
  <c r="G205" i="3" a="1"/>
  <c r="G205" i="3" s="1"/>
  <c r="G193" i="3" a="1"/>
  <c r="G193" i="3" s="1"/>
  <c r="J206" i="3"/>
  <c r="G206" i="3" s="1" a="1"/>
  <c r="G206" i="3" s="1"/>
  <c r="J203" i="3"/>
  <c r="J200" i="3"/>
  <c r="G200" i="3" s="1" a="1"/>
  <c r="G200" i="3" s="1"/>
  <c r="J197" i="3"/>
  <c r="J194" i="3"/>
  <c r="G194" i="3" s="1" a="1"/>
  <c r="G194" i="3" s="1"/>
  <c r="J191" i="3"/>
  <c r="G191" i="3" s="1" a="1"/>
  <c r="G191" i="3" s="1"/>
  <c r="I173" i="7"/>
  <c r="G173" i="7" s="1" a="1"/>
  <c r="G173" i="7" s="1"/>
  <c r="O173" i="7" s="1" a="1"/>
  <c r="O173" i="7" s="1"/>
  <c r="J173" i="7"/>
  <c r="I169" i="7"/>
  <c r="J169" i="7"/>
  <c r="I181" i="7"/>
  <c r="G181" i="7" s="1" a="1"/>
  <c r="G181" i="7" s="1"/>
  <c r="O181" i="7" s="1" a="1"/>
  <c r="O181" i="7" s="1"/>
  <c r="J181" i="7"/>
  <c r="I177" i="7"/>
  <c r="J177" i="7"/>
  <c r="F187" i="7"/>
  <c r="J187" i="7" s="1"/>
  <c r="I186" i="7"/>
  <c r="G186" i="7" s="1" a="1"/>
  <c r="G186" i="7" s="1"/>
  <c r="F183" i="7"/>
  <c r="J183" i="7" s="1"/>
  <c r="I182" i="7"/>
  <c r="G182" i="7" s="1" a="1"/>
  <c r="G182" i="7" s="1"/>
  <c r="O182" i="7" s="1" a="1"/>
  <c r="O182" i="7" s="1"/>
  <c r="F179" i="7"/>
  <c r="J179" i="7" s="1"/>
  <c r="I178" i="7"/>
  <c r="G178" i="7" s="1" a="1"/>
  <c r="G178" i="7" s="1"/>
  <c r="O178" i="7" s="1" a="1"/>
  <c r="O178" i="7" s="1"/>
  <c r="F175" i="7"/>
  <c r="J175" i="7" s="1"/>
  <c r="I174" i="7"/>
  <c r="F171" i="7"/>
  <c r="J171" i="7" s="1"/>
  <c r="I170" i="7"/>
  <c r="G170" i="7" s="1" a="1"/>
  <c r="G170" i="7" s="1"/>
  <c r="O170" i="7" s="1" a="1"/>
  <c r="O170" i="7" s="1"/>
  <c r="I185" i="7"/>
  <c r="G185" i="7" s="1" a="1"/>
  <c r="G185" i="7" s="1"/>
  <c r="I188" i="7"/>
  <c r="G188" i="7" s="1" a="1"/>
  <c r="G188" i="7" s="1"/>
  <c r="I184" i="7"/>
  <c r="I180" i="7"/>
  <c r="G180" i="7" s="1" a="1"/>
  <c r="G180" i="7" s="1"/>
  <c r="O180" i="7" s="1" a="1"/>
  <c r="O180" i="7" s="1"/>
  <c r="I176" i="7"/>
  <c r="G176" i="7" s="1" a="1"/>
  <c r="G176" i="7" s="1"/>
  <c r="O176" i="7" s="1" a="1"/>
  <c r="O176" i="7" s="1"/>
  <c r="I172" i="7"/>
  <c r="G172" i="7" s="1" a="1"/>
  <c r="G172" i="7" s="1"/>
  <c r="O172" i="7" s="1" a="1"/>
  <c r="O172" i="7" s="1"/>
  <c r="F188" i="3"/>
  <c r="I188" i="3" s="1"/>
  <c r="J187" i="1"/>
  <c r="F187" i="3"/>
  <c r="I187" i="3" s="1"/>
  <c r="I186" i="3"/>
  <c r="J186" i="1"/>
  <c r="I186" i="1"/>
  <c r="J186" i="3"/>
  <c r="F185" i="3"/>
  <c r="I185" i="3" s="1"/>
  <c r="I185" i="1"/>
  <c r="J184" i="3"/>
  <c r="J181" i="3"/>
  <c r="G181" i="3" s="1" a="1"/>
  <c r="G181" i="3" s="1"/>
  <c r="J178" i="3"/>
  <c r="G178" i="3" s="1" a="1"/>
  <c r="G178" i="3" s="1"/>
  <c r="I19" i="1"/>
  <c r="F19" i="3"/>
  <c r="J104" i="1"/>
  <c r="F104" i="3"/>
  <c r="I6" i="7"/>
  <c r="G6" i="7" s="1" a="1"/>
  <c r="G6" i="7" s="1"/>
  <c r="O6" i="7" s="1" a="1"/>
  <c r="O6" i="7" s="1"/>
  <c r="J6" i="7"/>
  <c r="J72" i="5"/>
  <c r="G72" i="5" s="1" a="1"/>
  <c r="G72" i="5" s="1"/>
  <c r="D72" i="5"/>
  <c r="J119" i="2"/>
  <c r="I119" i="2"/>
  <c r="J11" i="1"/>
  <c r="F11" i="3"/>
  <c r="I11" i="3" s="1"/>
  <c r="J108" i="5"/>
  <c r="I32" i="1"/>
  <c r="J7" i="1"/>
  <c r="I31" i="1"/>
  <c r="I8" i="1"/>
  <c r="G28" i="2" a="1"/>
  <c r="G28" i="2" s="1"/>
  <c r="G31" i="2" a="1"/>
  <c r="G31" i="2" s="1"/>
  <c r="I37" i="1"/>
  <c r="G66" i="2" a="1"/>
  <c r="G66" i="2" s="1"/>
  <c r="G70" i="2" a="1"/>
  <c r="G70" i="2" s="1"/>
  <c r="G85" i="2" a="1"/>
  <c r="G85" i="2" s="1"/>
  <c r="G88" i="2" a="1"/>
  <c r="G88" i="2" s="1"/>
  <c r="I79" i="1"/>
  <c r="I68" i="1"/>
  <c r="I18" i="1"/>
  <c r="F18" i="3"/>
  <c r="J30" i="1"/>
  <c r="F30" i="3"/>
  <c r="J42" i="1"/>
  <c r="F42" i="3"/>
  <c r="J42" i="3" s="1"/>
  <c r="J66" i="1"/>
  <c r="F66" i="3"/>
  <c r="J66" i="3" s="1"/>
  <c r="I90" i="1"/>
  <c r="F90" i="3"/>
  <c r="I90" i="3" s="1"/>
  <c r="J102" i="1"/>
  <c r="F102" i="3"/>
  <c r="J114" i="1"/>
  <c r="F114" i="3"/>
  <c r="I100" i="2"/>
  <c r="G100" i="2" s="1" a="1"/>
  <c r="G100" i="2" s="1"/>
  <c r="G33" i="5" a="1"/>
  <c r="G33" i="5" s="1"/>
  <c r="G37" i="5" a="1"/>
  <c r="G37" i="5" s="1"/>
  <c r="G45" i="5" a="1"/>
  <c r="G45" i="5" s="1"/>
  <c r="G64" i="5" a="1"/>
  <c r="G64" i="5" s="1"/>
  <c r="G85" i="5" a="1"/>
  <c r="G85" i="5" s="1"/>
  <c r="G96" i="5" a="1"/>
  <c r="G96" i="5" s="1"/>
  <c r="J108" i="6"/>
  <c r="I108" i="6"/>
  <c r="I79" i="7"/>
  <c r="G79" i="7" s="1" a="1"/>
  <c r="G79" i="7" s="1"/>
  <c r="O79" i="7" s="1" a="1"/>
  <c r="O79" i="7" s="1"/>
  <c r="F128" i="7"/>
  <c r="J128" i="7" s="1"/>
  <c r="I44" i="7"/>
  <c r="I20" i="7"/>
  <c r="I125" i="2"/>
  <c r="G125" i="2" s="1" a="1"/>
  <c r="G125" i="2" s="1"/>
  <c r="F18" i="7"/>
  <c r="I18" i="7" s="1"/>
  <c r="J80" i="1"/>
  <c r="I105" i="1"/>
  <c r="F105" i="3"/>
  <c r="I105" i="3" s="1"/>
  <c r="I117" i="1"/>
  <c r="F117" i="3"/>
  <c r="J117" i="3" s="1"/>
  <c r="D94" i="6"/>
  <c r="I79" i="6"/>
  <c r="G79" i="6" s="1" a="1"/>
  <c r="G79" i="6" s="1"/>
  <c r="C79" i="6"/>
  <c r="I55" i="6"/>
  <c r="G55" i="6" s="1" a="1"/>
  <c r="G55" i="6" s="1"/>
  <c r="C55" i="6"/>
  <c r="I31" i="6"/>
  <c r="G31" i="6" s="1" a="1"/>
  <c r="G31" i="6" s="1"/>
  <c r="C31" i="6"/>
  <c r="G7" i="6" a="1"/>
  <c r="G7" i="6" s="1"/>
  <c r="D84" i="6"/>
  <c r="J84" i="6"/>
  <c r="G84" i="6" s="1" a="1"/>
  <c r="G84" i="6" s="1"/>
  <c r="J12" i="6"/>
  <c r="G12" i="6" s="1" a="1"/>
  <c r="G12" i="6" s="1"/>
  <c r="D12" i="6"/>
  <c r="J118" i="6"/>
  <c r="I118" i="6"/>
  <c r="J119" i="5"/>
  <c r="D119" i="5"/>
  <c r="I130" i="5"/>
  <c r="J115" i="1"/>
  <c r="F115" i="3"/>
  <c r="I115" i="1"/>
  <c r="J19" i="1"/>
  <c r="G10" i="2" a="1"/>
  <c r="G10" i="2" s="1"/>
  <c r="G29" i="2" a="1"/>
  <c r="G29" i="2" s="1"/>
  <c r="G32" i="2" a="1"/>
  <c r="G32" i="2" s="1"/>
  <c r="G44" i="2" a="1"/>
  <c r="G44" i="2" s="1"/>
  <c r="J57" i="1"/>
  <c r="G68" i="2" a="1"/>
  <c r="G68" i="2" s="1"/>
  <c r="G71" i="2" a="1"/>
  <c r="G71" i="2" s="1"/>
  <c r="G86" i="2" a="1"/>
  <c r="G86" i="2" s="1"/>
  <c r="I81" i="1"/>
  <c r="J93" i="1"/>
  <c r="I10" i="1"/>
  <c r="F10" i="3"/>
  <c r="I10" i="3" s="1"/>
  <c r="J34" i="1"/>
  <c r="F34" i="3"/>
  <c r="I34" i="3" s="1"/>
  <c r="J46" i="1"/>
  <c r="F46" i="3"/>
  <c r="I58" i="1"/>
  <c r="F58" i="3"/>
  <c r="J70" i="1"/>
  <c r="F70" i="3"/>
  <c r="J70" i="3" s="1"/>
  <c r="J82" i="1"/>
  <c r="F82" i="3"/>
  <c r="J106" i="1"/>
  <c r="F106" i="3"/>
  <c r="J106" i="3" s="1"/>
  <c r="G46" i="5" a="1"/>
  <c r="G46" i="5" s="1"/>
  <c r="I53" i="6"/>
  <c r="G53" i="6" s="1" a="1"/>
  <c r="G53" i="6" s="1"/>
  <c r="G85" i="6" a="1"/>
  <c r="G85" i="6" s="1"/>
  <c r="J104" i="6"/>
  <c r="I104" i="6"/>
  <c r="I150" i="1"/>
  <c r="F150" i="3"/>
  <c r="I138" i="1"/>
  <c r="F138" i="3"/>
  <c r="I126" i="1"/>
  <c r="F126" i="3"/>
  <c r="J126" i="3" s="1"/>
  <c r="I54" i="7"/>
  <c r="G54" i="7" s="1" a="1"/>
  <c r="G54" i="7" s="1"/>
  <c r="O54" i="7" s="1" a="1"/>
  <c r="O54" i="7" s="1"/>
  <c r="I90" i="6"/>
  <c r="G90" i="6" s="1" a="1"/>
  <c r="G90" i="6" s="1"/>
  <c r="C90" i="6"/>
  <c r="I66" i="6"/>
  <c r="C66" i="6"/>
  <c r="I42" i="6"/>
  <c r="G42" i="6" s="1" a="1"/>
  <c r="G42" i="6" s="1"/>
  <c r="I18" i="6"/>
  <c r="G18" i="6" s="1" a="1"/>
  <c r="G18" i="6" s="1"/>
  <c r="J47" i="6"/>
  <c r="D47" i="6"/>
  <c r="J116" i="6"/>
  <c r="I117" i="6"/>
  <c r="G117" i="6" s="1" a="1"/>
  <c r="G117" i="6" s="1"/>
  <c r="I127" i="5"/>
  <c r="G127" i="5" s="1" a="1"/>
  <c r="G127" i="5" s="1"/>
  <c r="I115" i="5"/>
  <c r="G115" i="5" s="1" a="1"/>
  <c r="G115" i="5" s="1"/>
  <c r="J125" i="1"/>
  <c r="F125" i="3"/>
  <c r="I125" i="1"/>
  <c r="J38" i="7"/>
  <c r="I38" i="7"/>
  <c r="I123" i="7"/>
  <c r="G123" i="7" s="1" a="1"/>
  <c r="G123" i="7" s="1"/>
  <c r="O123" i="7" s="1" a="1"/>
  <c r="O123" i="7" s="1"/>
  <c r="J123" i="7"/>
  <c r="J82" i="6"/>
  <c r="D82" i="6"/>
  <c r="D34" i="6"/>
  <c r="J34" i="6"/>
  <c r="F126" i="6"/>
  <c r="J126" i="6" s="1"/>
  <c r="J54" i="6"/>
  <c r="I54" i="6"/>
  <c r="F126" i="5"/>
  <c r="J126" i="5" s="1"/>
  <c r="G66" i="5" a="1"/>
  <c r="G66" i="5" s="1"/>
  <c r="G42" i="5" a="1"/>
  <c r="G42" i="5" s="1"/>
  <c r="G18" i="5" a="1"/>
  <c r="G18" i="5" s="1"/>
  <c r="I121" i="5"/>
  <c r="G121" i="5" s="1" a="1"/>
  <c r="G121" i="5" s="1"/>
  <c r="I92" i="1"/>
  <c r="F92" i="3"/>
  <c r="J92" i="3" s="1"/>
  <c r="I149" i="1"/>
  <c r="F149" i="3"/>
  <c r="I137" i="1"/>
  <c r="F137" i="3"/>
  <c r="I21" i="1"/>
  <c r="G18" i="2" a="1"/>
  <c r="G18" i="2" s="1"/>
  <c r="G40" i="2" a="1"/>
  <c r="G40" i="2" s="1"/>
  <c r="G46" i="2" a="1"/>
  <c r="G46" i="2" s="1"/>
  <c r="G64" i="2" a="1"/>
  <c r="G64" i="2" s="1"/>
  <c r="I69" i="1"/>
  <c r="J56" i="1"/>
  <c r="G90" i="2" a="1"/>
  <c r="G90" i="2" s="1"/>
  <c r="I82" i="1"/>
  <c r="J95" i="1"/>
  <c r="J35" i="1"/>
  <c r="J12" i="1"/>
  <c r="F12" i="3"/>
  <c r="I12" i="3" s="1"/>
  <c r="J60" i="1"/>
  <c r="F60" i="3"/>
  <c r="I60" i="3" s="1"/>
  <c r="J84" i="1"/>
  <c r="F84" i="3"/>
  <c r="J84" i="3" s="1"/>
  <c r="J108" i="1"/>
  <c r="F108" i="3"/>
  <c r="I108" i="3" s="1"/>
  <c r="I120" i="1"/>
  <c r="F120" i="3"/>
  <c r="J120" i="3" s="1"/>
  <c r="J110" i="2"/>
  <c r="G9" i="5" a="1"/>
  <c r="G9" i="5" s="1"/>
  <c r="D24" i="5"/>
  <c r="C55" i="5"/>
  <c r="C79" i="5"/>
  <c r="I17" i="6"/>
  <c r="G17" i="6" s="1" a="1"/>
  <c r="G17" i="6" s="1"/>
  <c r="I30" i="6"/>
  <c r="G30" i="6" s="1" a="1"/>
  <c r="G30" i="6" s="1"/>
  <c r="J58" i="6"/>
  <c r="I148" i="1"/>
  <c r="F148" i="3"/>
  <c r="I148" i="3" s="1"/>
  <c r="J136" i="1"/>
  <c r="F136" i="3"/>
  <c r="J124" i="1"/>
  <c r="F124" i="3"/>
  <c r="I124" i="3" s="1"/>
  <c r="J118" i="7"/>
  <c r="I129" i="7"/>
  <c r="G129" i="7" s="1" a="1"/>
  <c r="G129" i="7" s="1"/>
  <c r="O129" i="7" s="1" a="1"/>
  <c r="O129" i="7" s="1"/>
  <c r="F125" i="6"/>
  <c r="J125" i="6" s="1"/>
  <c r="F101" i="6"/>
  <c r="I101" i="6" s="1"/>
  <c r="J89" i="6"/>
  <c r="I89" i="6"/>
  <c r="I77" i="6"/>
  <c r="G77" i="6" s="1" a="1"/>
  <c r="G77" i="6" s="1"/>
  <c r="I65" i="6"/>
  <c r="G65" i="6" s="1" a="1"/>
  <c r="G65" i="6" s="1"/>
  <c r="I41" i="6"/>
  <c r="J41" i="6"/>
  <c r="I5" i="6"/>
  <c r="G5" i="6" s="1" a="1"/>
  <c r="G5" i="6" s="1"/>
  <c r="I115" i="6"/>
  <c r="G63" i="5" a="1"/>
  <c r="G63" i="5" s="1"/>
  <c r="G39" i="5" a="1"/>
  <c r="G39" i="5" s="1"/>
  <c r="G15" i="5" a="1"/>
  <c r="G15" i="5" s="1"/>
  <c r="I125" i="5"/>
  <c r="G125" i="5" s="1" a="1"/>
  <c r="G125" i="5" s="1"/>
  <c r="G65" i="5" a="1"/>
  <c r="G65" i="5" s="1"/>
  <c r="K41" i="5"/>
  <c r="G41" i="5" a="1"/>
  <c r="G41" i="5" s="1"/>
  <c r="G29" i="5" a="1"/>
  <c r="G29" i="5" s="1"/>
  <c r="G17" i="5" a="1"/>
  <c r="G17" i="5" s="1"/>
  <c r="J59" i="1"/>
  <c r="F59" i="3"/>
  <c r="I59" i="3" s="1"/>
  <c r="J119" i="1"/>
  <c r="F119" i="3"/>
  <c r="I56" i="1"/>
  <c r="I109" i="1"/>
  <c r="F109" i="3"/>
  <c r="I121" i="1"/>
  <c r="F121" i="3"/>
  <c r="G6" i="5" a="1"/>
  <c r="G6" i="5" s="1"/>
  <c r="D22" i="6"/>
  <c r="J105" i="6"/>
  <c r="I105" i="6"/>
  <c r="J147" i="1"/>
  <c r="F147" i="3"/>
  <c r="J147" i="3" s="1"/>
  <c r="J135" i="1"/>
  <c r="F135" i="3"/>
  <c r="J135" i="3" s="1"/>
  <c r="J123" i="1"/>
  <c r="F123" i="3"/>
  <c r="J123" i="3" s="1"/>
  <c r="I127" i="7"/>
  <c r="I63" i="6"/>
  <c r="G63" i="6" s="1" a="1"/>
  <c r="G63" i="6" s="1"/>
  <c r="C63" i="6"/>
  <c r="G15" i="6" a="1"/>
  <c r="G15" i="6" s="1"/>
  <c r="D80" i="6"/>
  <c r="J80" i="6"/>
  <c r="G80" i="6" s="1" a="1"/>
  <c r="G80" i="6" s="1"/>
  <c r="J44" i="6"/>
  <c r="G44" i="6" s="1" a="1"/>
  <c r="G44" i="6" s="1"/>
  <c r="D44" i="6"/>
  <c r="J8" i="6"/>
  <c r="G8" i="6" s="1" a="1"/>
  <c r="G8" i="6" s="1"/>
  <c r="D8" i="6"/>
  <c r="F124" i="6"/>
  <c r="J124" i="6" s="1"/>
  <c r="J52" i="6"/>
  <c r="I52" i="6"/>
  <c r="G52" i="6" s="1" a="1"/>
  <c r="G52" i="6" s="1"/>
  <c r="J40" i="6"/>
  <c r="I40" i="6"/>
  <c r="I118" i="5"/>
  <c r="G118" i="5" s="1" a="1"/>
  <c r="G118" i="5" s="1"/>
  <c r="J43" i="1"/>
  <c r="F43" i="3"/>
  <c r="I43" i="3" s="1"/>
  <c r="I91" i="1"/>
  <c r="F91" i="3"/>
  <c r="I91" i="3" s="1"/>
  <c r="I103" i="7"/>
  <c r="G103" i="7" s="1" a="1"/>
  <c r="G103" i="7" s="1"/>
  <c r="O103" i="7" s="1" a="1"/>
  <c r="O103" i="7" s="1"/>
  <c r="J103" i="7"/>
  <c r="G36" i="2" a="1"/>
  <c r="G36" i="2" s="1"/>
  <c r="J20" i="1"/>
  <c r="F20" i="3"/>
  <c r="J116" i="1"/>
  <c r="F116" i="3"/>
  <c r="J15" i="7"/>
  <c r="I15" i="7"/>
  <c r="I90" i="7"/>
  <c r="G90" i="7" s="1" a="1"/>
  <c r="G90" i="7" s="1"/>
  <c r="O90" i="7" s="1" a="1"/>
  <c r="O90" i="7" s="1"/>
  <c r="I31" i="5"/>
  <c r="G31" i="5" s="1" a="1"/>
  <c r="G31" i="5" s="1"/>
  <c r="C31" i="5"/>
  <c r="D36" i="5"/>
  <c r="I64" i="1"/>
  <c r="I16" i="1"/>
  <c r="J32" i="1"/>
  <c r="J10" i="1"/>
  <c r="G26" i="2" a="1"/>
  <c r="G26" i="2" s="1"/>
  <c r="G30" i="2" a="1"/>
  <c r="G30" i="2" s="1"/>
  <c r="J39" i="1"/>
  <c r="G50" i="2" a="1"/>
  <c r="G50" i="2" s="1"/>
  <c r="J45" i="1"/>
  <c r="J55" i="1"/>
  <c r="G69" i="2" a="1"/>
  <c r="G69" i="2" s="1"/>
  <c r="G72" i="2" a="1"/>
  <c r="G72" i="2" s="1"/>
  <c r="G84" i="2" a="1"/>
  <c r="G84" i="2" s="1"/>
  <c r="G98" i="2" a="1"/>
  <c r="G98" i="2" s="1"/>
  <c r="J85" i="1"/>
  <c r="J96" i="1"/>
  <c r="J6" i="1"/>
  <c r="J14" i="1"/>
  <c r="F14" i="3"/>
  <c r="J14" i="3" s="1"/>
  <c r="J26" i="1"/>
  <c r="F26" i="3"/>
  <c r="J26" i="3" s="1"/>
  <c r="I38" i="1"/>
  <c r="F38" i="3"/>
  <c r="J38" i="3" s="1"/>
  <c r="I50" i="1"/>
  <c r="F50" i="3"/>
  <c r="J50" i="3" s="1"/>
  <c r="I62" i="1"/>
  <c r="F62" i="3"/>
  <c r="J62" i="3" s="1"/>
  <c r="I74" i="1"/>
  <c r="F74" i="3"/>
  <c r="J74" i="3" s="1"/>
  <c r="J86" i="1"/>
  <c r="F86" i="3"/>
  <c r="J86" i="3" s="1"/>
  <c r="J98" i="1"/>
  <c r="F98" i="3"/>
  <c r="J98" i="3" s="1"/>
  <c r="G95" i="5" a="1"/>
  <c r="G95" i="5" s="1"/>
  <c r="I104" i="5"/>
  <c r="J104" i="5"/>
  <c r="C18" i="6"/>
  <c r="J72" i="6"/>
  <c r="G81" i="6" a="1"/>
  <c r="G81" i="6" s="1"/>
  <c r="C87" i="6"/>
  <c r="G92" i="6" a="1"/>
  <c r="G92" i="6" s="1"/>
  <c r="J106" i="6"/>
  <c r="J146" i="1"/>
  <c r="F146" i="3"/>
  <c r="J146" i="3" s="1"/>
  <c r="J134" i="1"/>
  <c r="F134" i="3"/>
  <c r="J134" i="3" s="1"/>
  <c r="I134" i="1"/>
  <c r="I122" i="1"/>
  <c r="F122" i="3"/>
  <c r="J122" i="3" s="1"/>
  <c r="J122" i="1"/>
  <c r="I135" i="5"/>
  <c r="J135" i="5"/>
  <c r="I123" i="5"/>
  <c r="G123" i="5" s="1" a="1"/>
  <c r="G123" i="5" s="1"/>
  <c r="J116" i="5"/>
  <c r="G116" i="5" s="1" a="1"/>
  <c r="G116" i="5" s="1"/>
  <c r="F136" i="2"/>
  <c r="J136" i="2" s="1"/>
  <c r="F124" i="2"/>
  <c r="J124" i="2" s="1"/>
  <c r="J103" i="1"/>
  <c r="F103" i="3"/>
  <c r="J83" i="1"/>
  <c r="F83" i="3"/>
  <c r="I83" i="3" s="1"/>
  <c r="J31" i="1"/>
  <c r="I47" i="1"/>
  <c r="I73" i="1"/>
  <c r="I55" i="1"/>
  <c r="I97" i="1"/>
  <c r="J94" i="1"/>
  <c r="I27" i="1"/>
  <c r="F27" i="3"/>
  <c r="J27" i="3" s="1"/>
  <c r="I51" i="1"/>
  <c r="F51" i="3"/>
  <c r="J51" i="3" s="1"/>
  <c r="I75" i="1"/>
  <c r="F75" i="3"/>
  <c r="J75" i="3" s="1"/>
  <c r="I99" i="1"/>
  <c r="F99" i="3"/>
  <c r="J99" i="3" s="1"/>
  <c r="J111" i="1"/>
  <c r="F111" i="3"/>
  <c r="J111" i="3" s="1"/>
  <c r="G103" i="2" a="1"/>
  <c r="G103" i="2" s="1"/>
  <c r="C7" i="5"/>
  <c r="G52" i="5" a="1"/>
  <c r="G52" i="5" s="1"/>
  <c r="D60" i="5"/>
  <c r="G68" i="5" a="1"/>
  <c r="G68" i="5" s="1"/>
  <c r="J84" i="5"/>
  <c r="G84" i="5" s="1" a="1"/>
  <c r="G84" i="5" s="1"/>
  <c r="G92" i="5" a="1"/>
  <c r="G92" i="5" s="1"/>
  <c r="G14" i="6" a="1"/>
  <c r="G14" i="6" s="1"/>
  <c r="G36" i="6" a="1"/>
  <c r="G36" i="6" s="1"/>
  <c r="G49" i="6" a="1"/>
  <c r="G49" i="6" s="1"/>
  <c r="G60" i="6" a="1"/>
  <c r="G60" i="6" s="1"/>
  <c r="G96" i="6" a="1"/>
  <c r="G96" i="6" s="1"/>
  <c r="I26" i="7"/>
  <c r="J86" i="6"/>
  <c r="I86" i="6"/>
  <c r="G38" i="6" a="1"/>
  <c r="G38" i="6" s="1"/>
  <c r="J130" i="6"/>
  <c r="G62" i="5" a="1"/>
  <c r="G62" i="5" s="1"/>
  <c r="J67" i="1"/>
  <c r="F67" i="3"/>
  <c r="J67" i="3" s="1"/>
  <c r="G39" i="2" a="1"/>
  <c r="G39" i="2" s="1"/>
  <c r="J107" i="1"/>
  <c r="F107" i="3"/>
  <c r="I107" i="3" s="1"/>
  <c r="I33" i="1"/>
  <c r="I13" i="1"/>
  <c r="J8" i="1"/>
  <c r="G38" i="2" a="1"/>
  <c r="G38" i="2" s="1"/>
  <c r="G47" i="2" a="1"/>
  <c r="G47" i="2" s="1"/>
  <c r="J47" i="1"/>
  <c r="G62" i="2" a="1"/>
  <c r="G62" i="2" s="1"/>
  <c r="J73" i="1"/>
  <c r="I77" i="1"/>
  <c r="J97" i="1"/>
  <c r="J28" i="1"/>
  <c r="F28" i="3"/>
  <c r="I28" i="3" s="1"/>
  <c r="I76" i="1"/>
  <c r="F76" i="3"/>
  <c r="I100" i="1"/>
  <c r="F100" i="3"/>
  <c r="J112" i="1"/>
  <c r="F112" i="3"/>
  <c r="I112" i="3" s="1"/>
  <c r="G40" i="5" a="1"/>
  <c r="G40" i="5" s="1"/>
  <c r="D10" i="6"/>
  <c r="I71" i="7"/>
  <c r="G71" i="7" s="1" a="1"/>
  <c r="G71" i="7" s="1"/>
  <c r="O71" i="7" s="1" a="1"/>
  <c r="O71" i="7" s="1"/>
  <c r="J71" i="7"/>
  <c r="J130" i="7"/>
  <c r="I106" i="7"/>
  <c r="I94" i="7"/>
  <c r="G94" i="7" s="1" a="1"/>
  <c r="G94" i="7" s="1"/>
  <c r="O94" i="7" s="1" a="1"/>
  <c r="O94" i="7" s="1"/>
  <c r="J46" i="7"/>
  <c r="F22" i="7"/>
  <c r="J22" i="7" s="1"/>
  <c r="I121" i="6"/>
  <c r="G121" i="6" s="1" a="1"/>
  <c r="G121" i="6" s="1"/>
  <c r="J128" i="6"/>
  <c r="I130" i="6"/>
  <c r="G130" i="6" s="1" a="1"/>
  <c r="G130" i="6" s="1"/>
  <c r="J122" i="2"/>
  <c r="J130" i="2"/>
  <c r="I130" i="2"/>
  <c r="J44" i="1"/>
  <c r="F44" i="3"/>
  <c r="I44" i="3" s="1"/>
  <c r="F126" i="7"/>
  <c r="J126" i="7" s="1"/>
  <c r="J101" i="1"/>
  <c r="F101" i="3"/>
  <c r="J113" i="1"/>
  <c r="F113" i="3"/>
  <c r="K4" i="5" a="1"/>
  <c r="K4" i="5" s="1"/>
  <c r="J48" i="5"/>
  <c r="G48" i="5" s="1" a="1"/>
  <c r="G48" i="5" s="1"/>
  <c r="D96" i="5"/>
  <c r="J6" i="6"/>
  <c r="G6" i="6" s="1" a="1"/>
  <c r="G6" i="6" s="1"/>
  <c r="I123" i="1"/>
  <c r="C50" i="7"/>
  <c r="I120" i="6"/>
  <c r="G120" i="6" s="1" a="1"/>
  <c r="G120" i="6" s="1"/>
  <c r="F122" i="6"/>
  <c r="J122" i="6" s="1"/>
  <c r="I129" i="6"/>
  <c r="G129" i="6" s="1" a="1"/>
  <c r="G129" i="6" s="1"/>
  <c r="J120" i="5"/>
  <c r="I120" i="5"/>
  <c r="F121" i="2"/>
  <c r="J121" i="2" s="1"/>
  <c r="I97" i="2"/>
  <c r="I73" i="2"/>
  <c r="I25" i="2"/>
  <c r="G127" i="2" a="1"/>
  <c r="G127" i="2" s="1"/>
  <c r="G12" i="5" a="1"/>
  <c r="G12" i="5" s="1"/>
  <c r="G25" i="5" a="1"/>
  <c r="G25" i="5" s="1"/>
  <c r="G32" i="5" a="1"/>
  <c r="G32" i="5" s="1"/>
  <c r="G36" i="5" a="1"/>
  <c r="G36" i="5" s="1"/>
  <c r="G60" i="5" a="1"/>
  <c r="G60" i="5" s="1"/>
  <c r="G3" i="6" a="1"/>
  <c r="G3" i="6" s="1"/>
  <c r="K3" i="6" s="1" a="1"/>
  <c r="K3" i="6" s="1"/>
  <c r="K4" i="6" s="1" a="1"/>
  <c r="K4" i="6" s="1"/>
  <c r="G73" i="6" a="1"/>
  <c r="G73" i="6" s="1"/>
  <c r="J151" i="1"/>
  <c r="F151" i="3"/>
  <c r="J139" i="1"/>
  <c r="F139" i="3"/>
  <c r="I139" i="3" s="1"/>
  <c r="I127" i="1"/>
  <c r="F127" i="3"/>
  <c r="I127" i="3" s="1"/>
  <c r="I3" i="7"/>
  <c r="J47" i="7"/>
  <c r="I98" i="7"/>
  <c r="I35" i="7"/>
  <c r="F122" i="7"/>
  <c r="J122" i="7" s="1"/>
  <c r="I140" i="6"/>
  <c r="J91" i="6"/>
  <c r="F123" i="6"/>
  <c r="J123" i="6" s="1"/>
  <c r="I126" i="2"/>
  <c r="G126" i="2" s="1" a="1"/>
  <c r="G126" i="2" s="1"/>
  <c r="I128" i="2"/>
  <c r="G128" i="2" s="1" a="1"/>
  <c r="G128" i="2" s="1"/>
  <c r="I107" i="2"/>
  <c r="G83" i="2" a="1"/>
  <c r="G83" i="2" s="1"/>
  <c r="G59" i="2" a="1"/>
  <c r="G59" i="2" s="1"/>
  <c r="G128" i="6" a="1"/>
  <c r="G128" i="6" s="1"/>
  <c r="G116" i="6" a="1"/>
  <c r="G116" i="6" s="1"/>
  <c r="I136" i="5"/>
  <c r="G136" i="5" s="1" a="1"/>
  <c r="G136" i="5" s="1"/>
  <c r="J140" i="5"/>
  <c r="G119" i="5" a="1"/>
  <c r="G119" i="5" s="1"/>
  <c r="J75" i="2"/>
  <c r="J27" i="2"/>
  <c r="I123" i="2"/>
  <c r="G123" i="2" s="1" a="1"/>
  <c r="G123" i="2" s="1"/>
  <c r="G76" i="5" a="1"/>
  <c r="G76" i="5" s="1"/>
  <c r="G82" i="5" a="1"/>
  <c r="G82" i="5" s="1"/>
  <c r="G22" i="6" a="1"/>
  <c r="G22" i="6" s="1"/>
  <c r="G93" i="6" a="1"/>
  <c r="G93" i="6" s="1"/>
  <c r="I133" i="1"/>
  <c r="F133" i="3"/>
  <c r="J133" i="3" s="1"/>
  <c r="I145" i="1"/>
  <c r="J129" i="1"/>
  <c r="J113" i="7"/>
  <c r="J89" i="7"/>
  <c r="J65" i="7"/>
  <c r="J41" i="7"/>
  <c r="I98" i="6"/>
  <c r="G98" i="6" s="1" a="1"/>
  <c r="G98" i="6" s="1"/>
  <c r="I74" i="6"/>
  <c r="G74" i="6" s="1" a="1"/>
  <c r="G74" i="6" s="1"/>
  <c r="I50" i="6"/>
  <c r="G50" i="6" s="1" a="1"/>
  <c r="G50" i="6" s="1"/>
  <c r="I26" i="6"/>
  <c r="G26" i="6" s="1" a="1"/>
  <c r="G26" i="6" s="1"/>
  <c r="I120" i="2"/>
  <c r="G120" i="2" s="1" a="1"/>
  <c r="G120" i="2" s="1"/>
  <c r="J144" i="1"/>
  <c r="F144" i="3"/>
  <c r="J144" i="3" s="1"/>
  <c r="I132" i="1"/>
  <c r="F132" i="3"/>
  <c r="I132" i="3" s="1"/>
  <c r="I100" i="7"/>
  <c r="I52" i="7"/>
  <c r="G52" i="7" s="1" a="1"/>
  <c r="G52" i="7" s="1"/>
  <c r="O52" i="7" s="1" a="1"/>
  <c r="O52" i="7" s="1"/>
  <c r="I28" i="7"/>
  <c r="I4" i="7"/>
  <c r="G91" i="2" a="1"/>
  <c r="G91" i="2" s="1"/>
  <c r="J132" i="2"/>
  <c r="G21" i="5" a="1"/>
  <c r="G21" i="5" s="1"/>
  <c r="G24" i="5" a="1"/>
  <c r="G24" i="5" s="1"/>
  <c r="G28" i="5" a="1"/>
  <c r="G28" i="5" s="1"/>
  <c r="G34" i="5" a="1"/>
  <c r="G34" i="5" s="1"/>
  <c r="G33" i="6" a="1"/>
  <c r="G33" i="6" s="1"/>
  <c r="G37" i="6" a="1"/>
  <c r="G37" i="6" s="1"/>
  <c r="G72" i="6" a="1"/>
  <c r="G72" i="6" s="1"/>
  <c r="G97" i="6" a="1"/>
  <c r="G97" i="6" s="1"/>
  <c r="J143" i="1"/>
  <c r="F143" i="3"/>
  <c r="J143" i="3" s="1"/>
  <c r="J131" i="1"/>
  <c r="F131" i="3"/>
  <c r="J131" i="3" s="1"/>
  <c r="J127" i="1"/>
  <c r="J86" i="7"/>
  <c r="J96" i="7"/>
  <c r="J23" i="7"/>
  <c r="G23" i="7" s="1" a="1"/>
  <c r="G23" i="7" s="1"/>
  <c r="O23" i="7" s="1" a="1"/>
  <c r="O23" i="7" s="1"/>
  <c r="I99" i="7"/>
  <c r="I124" i="7"/>
  <c r="G124" i="7" s="1" a="1"/>
  <c r="G124" i="7" s="1"/>
  <c r="O124" i="7" s="1" a="1"/>
  <c r="O124" i="7" s="1"/>
  <c r="I131" i="6"/>
  <c r="I117" i="2"/>
  <c r="G117" i="2" s="1" a="1"/>
  <c r="G117" i="2" s="1"/>
  <c r="J142" i="1"/>
  <c r="F142" i="3"/>
  <c r="J142" i="3" s="1"/>
  <c r="I130" i="1"/>
  <c r="I74" i="7"/>
  <c r="I86" i="7"/>
  <c r="I14" i="7"/>
  <c r="G14" i="7" s="1" a="1"/>
  <c r="G14" i="7" s="1"/>
  <c r="O14" i="7" s="1" a="1"/>
  <c r="O14" i="7" s="1"/>
  <c r="G95" i="6" a="1"/>
  <c r="G95" i="6" s="1"/>
  <c r="G71" i="6" a="1"/>
  <c r="G71" i="6" s="1"/>
  <c r="G47" i="6" a="1"/>
  <c r="G47" i="6" s="1"/>
  <c r="G23" i="6" a="1"/>
  <c r="G23" i="6" s="1"/>
  <c r="I81" i="2"/>
  <c r="I33" i="2"/>
  <c r="I9" i="2"/>
  <c r="I116" i="2"/>
  <c r="G20" i="6" a="1"/>
  <c r="G20" i="6" s="1"/>
  <c r="G48" i="6" a="1"/>
  <c r="G48" i="6" s="1"/>
  <c r="G94" i="6" a="1"/>
  <c r="G94" i="6" s="1"/>
  <c r="I141" i="1"/>
  <c r="F141" i="3"/>
  <c r="I129" i="1"/>
  <c r="J14" i="7"/>
  <c r="J97" i="7"/>
  <c r="J73" i="7"/>
  <c r="J49" i="7"/>
  <c r="J25" i="7"/>
  <c r="I82" i="6"/>
  <c r="I58" i="6"/>
  <c r="I34" i="6"/>
  <c r="G34" i="6" s="1" a="1"/>
  <c r="G34" i="6" s="1"/>
  <c r="I10" i="6"/>
  <c r="G10" i="6" s="1" a="1"/>
  <c r="G10" i="6" s="1"/>
  <c r="I115" i="2"/>
  <c r="I152" i="1"/>
  <c r="F152" i="3"/>
  <c r="I152" i="3" s="1"/>
  <c r="J140" i="1"/>
  <c r="F140" i="3"/>
  <c r="I128" i="1"/>
  <c r="F19" i="7"/>
  <c r="I19" i="7" s="1"/>
  <c r="I87" i="7"/>
  <c r="G87" i="7" s="1" a="1"/>
  <c r="G87" i="7" s="1"/>
  <c r="O87" i="7" s="1" a="1"/>
  <c r="O87" i="7" s="1"/>
  <c r="J120" i="7"/>
  <c r="I108" i="7"/>
  <c r="J72" i="7"/>
  <c r="I60" i="7"/>
  <c r="J48" i="7"/>
  <c r="J24" i="7"/>
  <c r="I12" i="7"/>
  <c r="I99" i="2"/>
  <c r="I75" i="2"/>
  <c r="G75" i="2" s="1" a="1"/>
  <c r="G75" i="2" s="1"/>
  <c r="I51" i="2"/>
  <c r="G51" i="2" s="1" a="1"/>
  <c r="G51" i="2" s="1"/>
  <c r="I27" i="2"/>
  <c r="G27" i="2" s="1" a="1"/>
  <c r="G27" i="2" s="1"/>
  <c r="I129" i="2"/>
  <c r="G129" i="2" s="1" a="1"/>
  <c r="G129" i="2" s="1"/>
  <c r="I132" i="2"/>
  <c r="I47" i="8"/>
  <c r="C47" i="8"/>
  <c r="I136" i="7"/>
  <c r="I138" i="7"/>
  <c r="G138" i="7" s="1" a="1"/>
  <c r="G138" i="7" s="1"/>
  <c r="O138" i="7" s="1" a="1"/>
  <c r="O138" i="7" s="1"/>
  <c r="D15" i="8"/>
  <c r="J15" i="8"/>
  <c r="I40" i="8"/>
  <c r="J40" i="8"/>
  <c r="D47" i="8"/>
  <c r="J47" i="8"/>
  <c r="I135" i="7"/>
  <c r="G135" i="7" s="1" a="1"/>
  <c r="G135" i="7" s="1"/>
  <c r="O135" i="7" s="1" a="1"/>
  <c r="O135" i="7" s="1"/>
  <c r="I137" i="7"/>
  <c r="G137" i="7" s="1" a="1"/>
  <c r="G137" i="7" s="1"/>
  <c r="O137" i="7" s="1" a="1"/>
  <c r="O137" i="7" s="1"/>
  <c r="I134" i="7"/>
  <c r="G134" i="7" s="1" a="1"/>
  <c r="G134" i="7" s="1"/>
  <c r="O134" i="7" s="1" a="1"/>
  <c r="O134" i="7" s="1"/>
  <c r="I145" i="7"/>
  <c r="I133" i="7"/>
  <c r="G133" i="7" s="1" a="1"/>
  <c r="G133" i="7" s="1"/>
  <c r="O133" i="7" s="1" a="1"/>
  <c r="O133" i="7" s="1"/>
  <c r="I132" i="7"/>
  <c r="G132" i="7" s="1" a="1"/>
  <c r="G132" i="7" s="1"/>
  <c r="O132" i="7" s="1" a="1"/>
  <c r="O132" i="7" s="1"/>
  <c r="J136" i="7"/>
  <c r="J23" i="8"/>
  <c r="I23" i="8"/>
  <c r="J12" i="8"/>
  <c r="I12" i="8"/>
  <c r="I14" i="8"/>
  <c r="G14" i="8" s="1" a="1"/>
  <c r="G14" i="8" s="1"/>
  <c r="J120" i="8"/>
  <c r="I120" i="8"/>
  <c r="F123" i="8"/>
  <c r="I123" i="8" s="1"/>
  <c r="J140" i="9"/>
  <c r="I140" i="9"/>
  <c r="I18" i="8"/>
  <c r="I11" i="8"/>
  <c r="C11" i="8"/>
  <c r="I27" i="8"/>
  <c r="J45" i="8"/>
  <c r="I45" i="8"/>
  <c r="J62" i="8"/>
  <c r="I78" i="8"/>
  <c r="G78" i="8" s="1" a="1"/>
  <c r="G78" i="8" s="1"/>
  <c r="J80" i="8"/>
  <c r="I102" i="8"/>
  <c r="C128" i="9"/>
  <c r="I128" i="9"/>
  <c r="J137" i="8"/>
  <c r="I137" i="8"/>
  <c r="I60" i="9"/>
  <c r="F103" i="9"/>
  <c r="J103" i="9" s="1"/>
  <c r="J20" i="8"/>
  <c r="I20" i="8"/>
  <c r="J29" i="8"/>
  <c r="I29" i="8"/>
  <c r="I34" i="8"/>
  <c r="G34" i="8" s="1" a="1"/>
  <c r="G34" i="8" s="1"/>
  <c r="J68" i="8"/>
  <c r="I15" i="9"/>
  <c r="G15" i="9" s="1" a="1"/>
  <c r="G15" i="9" s="1"/>
  <c r="C15" i="9"/>
  <c r="G131" i="9" a="1"/>
  <c r="G131" i="9" s="1"/>
  <c r="J17" i="8"/>
  <c r="J59" i="8"/>
  <c r="D59" i="8"/>
  <c r="I115" i="8"/>
  <c r="C115" i="8"/>
  <c r="D73" i="9"/>
  <c r="J73" i="9"/>
  <c r="G73" i="9" s="1" a="1"/>
  <c r="G73" i="9" s="1"/>
  <c r="I81" i="8"/>
  <c r="G81" i="8" s="1" a="1"/>
  <c r="G81" i="8" s="1"/>
  <c r="C81" i="8"/>
  <c r="I109" i="8"/>
  <c r="G109" i="8" s="1" a="1"/>
  <c r="G109" i="8" s="1"/>
  <c r="C109" i="8"/>
  <c r="I12" i="9"/>
  <c r="C12" i="9"/>
  <c r="I8" i="8"/>
  <c r="G8" i="8" s="1" a="1"/>
  <c r="G8" i="8" s="1"/>
  <c r="I13" i="8"/>
  <c r="I31" i="8"/>
  <c r="G31" i="8" s="1" a="1"/>
  <c r="G31" i="8" s="1"/>
  <c r="J49" i="8"/>
  <c r="I91" i="8"/>
  <c r="J91" i="8"/>
  <c r="I10" i="9"/>
  <c r="J10" i="9"/>
  <c r="C121" i="9"/>
  <c r="I121" i="9"/>
  <c r="J26" i="8"/>
  <c r="I26" i="8"/>
  <c r="I61" i="8"/>
  <c r="J61" i="8"/>
  <c r="J94" i="8"/>
  <c r="G94" i="8" s="1" a="1"/>
  <c r="G94" i="8" s="1"/>
  <c r="J27" i="9"/>
  <c r="G27" i="9" s="1" a="1"/>
  <c r="G27" i="9" s="1"/>
  <c r="D27" i="9"/>
  <c r="C81" i="9"/>
  <c r="I81" i="9"/>
  <c r="F133" i="9"/>
  <c r="J133" i="9" s="1"/>
  <c r="I88" i="8"/>
  <c r="J88" i="8"/>
  <c r="J79" i="9"/>
  <c r="I79" i="9"/>
  <c r="I21" i="8"/>
  <c r="D24" i="9"/>
  <c r="J63" i="9"/>
  <c r="I63" i="9"/>
  <c r="G50" i="8" a="1"/>
  <c r="G50" i="8" s="1"/>
  <c r="G67" i="8" a="1"/>
  <c r="G67" i="8" s="1"/>
  <c r="I105" i="8"/>
  <c r="C105" i="8"/>
  <c r="F111" i="8"/>
  <c r="J111" i="8" s="1"/>
  <c r="J129" i="8"/>
  <c r="G43" i="9" a="1"/>
  <c r="G43" i="9" s="1"/>
  <c r="I51" i="8"/>
  <c r="G51" i="8" s="1" a="1"/>
  <c r="G51" i="8" s="1"/>
  <c r="J82" i="8"/>
  <c r="I5" i="9"/>
  <c r="I13" i="9"/>
  <c r="G13" i="9" s="1" a="1"/>
  <c r="G13" i="9" s="1"/>
  <c r="I16" i="9"/>
  <c r="G16" i="9" s="1" a="1"/>
  <c r="G16" i="9" s="1"/>
  <c r="I21" i="9"/>
  <c r="G21" i="9" s="1" a="1"/>
  <c r="G21" i="9" s="1"/>
  <c r="I22" i="9"/>
  <c r="G22" i="9" s="1" a="1"/>
  <c r="G22" i="9" s="1"/>
  <c r="I24" i="9"/>
  <c r="G24" i="9" s="1" a="1"/>
  <c r="G24" i="9" s="1"/>
  <c r="I25" i="9"/>
  <c r="G25" i="9" s="1" a="1"/>
  <c r="G25" i="9" s="1"/>
  <c r="J30" i="9"/>
  <c r="J35" i="9"/>
  <c r="J61" i="9"/>
  <c r="G61" i="9" s="1" a="1"/>
  <c r="G61" i="9" s="1"/>
  <c r="I82" i="9"/>
  <c r="G82" i="9" s="1" a="1"/>
  <c r="G82" i="9" s="1"/>
  <c r="J85" i="9"/>
  <c r="I98" i="9"/>
  <c r="I138" i="9"/>
  <c r="G138" i="9" s="1" a="1"/>
  <c r="G138" i="9" s="1"/>
  <c r="J76" i="9"/>
  <c r="I117" i="9"/>
  <c r="I153" i="1"/>
  <c r="J58" i="8"/>
  <c r="J60" i="8"/>
  <c r="G60" i="8" s="1" a="1"/>
  <c r="G60" i="8" s="1"/>
  <c r="J63" i="8"/>
  <c r="J65" i="8"/>
  <c r="F101" i="8"/>
  <c r="I101" i="8" s="1"/>
  <c r="J4" i="9"/>
  <c r="J6" i="9"/>
  <c r="I68" i="9"/>
  <c r="I89" i="9"/>
  <c r="G89" i="9" s="1" a="1"/>
  <c r="G89" i="9" s="1"/>
  <c r="J35" i="8"/>
  <c r="G35" i="8" s="1" a="1"/>
  <c r="G35" i="8" s="1"/>
  <c r="J38" i="8"/>
  <c r="I71" i="8"/>
  <c r="G71" i="8" s="1" a="1"/>
  <c r="G71" i="8" s="1"/>
  <c r="I84" i="8"/>
  <c r="G84" i="8" s="1" a="1"/>
  <c r="G84" i="8" s="1"/>
  <c r="J86" i="8"/>
  <c r="D6" i="9"/>
  <c r="I9" i="9"/>
  <c r="J36" i="9"/>
  <c r="G36" i="9" s="1" a="1"/>
  <c r="G36" i="9" s="1"/>
  <c r="I39" i="9"/>
  <c r="I52" i="9"/>
  <c r="G52" i="9" s="1" a="1"/>
  <c r="G52" i="9" s="1"/>
  <c r="J55" i="9"/>
  <c r="J86" i="9"/>
  <c r="G86" i="9" s="1" a="1"/>
  <c r="G86" i="9" s="1"/>
  <c r="I110" i="9"/>
  <c r="C117" i="9"/>
  <c r="J118" i="9"/>
  <c r="J121" i="9"/>
  <c r="J128" i="9"/>
  <c r="J153" i="1"/>
  <c r="J105" i="8"/>
  <c r="K36" i="9"/>
  <c r="I135" i="8"/>
  <c r="J9" i="9"/>
  <c r="J59" i="9"/>
  <c r="I70" i="9"/>
  <c r="G70" i="9" s="1" a="1"/>
  <c r="G70" i="9" s="1"/>
  <c r="I101" i="4"/>
  <c r="G101" i="4" s="1" a="1"/>
  <c r="G101" i="4" s="1"/>
  <c r="G6" i="9" a="1"/>
  <c r="G6" i="9" s="1"/>
  <c r="J46" i="4"/>
  <c r="I46" i="4"/>
  <c r="G3" i="9" a="1"/>
  <c r="G3" i="9" s="1"/>
  <c r="K3" i="9" s="1" a="1"/>
  <c r="K3" i="9" s="1"/>
  <c r="G96" i="9" a="1"/>
  <c r="G96" i="9" s="1"/>
  <c r="F116" i="9"/>
  <c r="J116" i="9" s="1"/>
  <c r="J75" i="8"/>
  <c r="J77" i="8"/>
  <c r="I113" i="8"/>
  <c r="G113" i="8" s="1" a="1"/>
  <c r="G113" i="8" s="1"/>
  <c r="J5" i="9"/>
  <c r="J8" i="9"/>
  <c r="I17" i="9"/>
  <c r="G17" i="9" s="1" a="1"/>
  <c r="G17" i="9" s="1"/>
  <c r="I26" i="9"/>
  <c r="G26" i="9" s="1" a="1"/>
  <c r="G26" i="9" s="1"/>
  <c r="J56" i="9"/>
  <c r="I93" i="9"/>
  <c r="J109" i="9"/>
  <c r="F148" i="6"/>
  <c r="J148" i="6" s="1"/>
  <c r="J64" i="8"/>
  <c r="I87" i="8"/>
  <c r="J103" i="8"/>
  <c r="I107" i="8"/>
  <c r="G107" i="8" s="1" a="1"/>
  <c r="G107" i="8" s="1"/>
  <c r="J117" i="8"/>
  <c r="J127" i="8"/>
  <c r="G127" i="8" s="1" a="1"/>
  <c r="G127" i="8" s="1"/>
  <c r="J3" i="9"/>
  <c r="I30" i="9"/>
  <c r="G30" i="9" s="1" a="1"/>
  <c r="G30" i="9" s="1"/>
  <c r="I38" i="9"/>
  <c r="G38" i="9" s="1" a="1"/>
  <c r="G38" i="9" s="1"/>
  <c r="I41" i="9"/>
  <c r="I56" i="9"/>
  <c r="J64" i="9"/>
  <c r="I92" i="9"/>
  <c r="I122" i="9"/>
  <c r="I126" i="9"/>
  <c r="G126" i="9" s="1" a="1"/>
  <c r="G126" i="9" s="1"/>
  <c r="I143" i="6"/>
  <c r="G143" i="6" s="1" a="1"/>
  <c r="G143" i="6" s="1"/>
  <c r="J143" i="6"/>
  <c r="I72" i="4"/>
  <c r="J72" i="4"/>
  <c r="C66" i="4"/>
  <c r="I66" i="4"/>
  <c r="G66" i="4" s="1" a="1"/>
  <c r="G66" i="4" s="1"/>
  <c r="F147" i="6"/>
  <c r="J147" i="6" s="1"/>
  <c r="I165" i="5"/>
  <c r="J165" i="5"/>
  <c r="I159" i="5"/>
  <c r="J159" i="5"/>
  <c r="I153" i="5"/>
  <c r="J153" i="5"/>
  <c r="I147" i="5"/>
  <c r="J147" i="5"/>
  <c r="I174" i="8"/>
  <c r="J174" i="8"/>
  <c r="I162" i="8"/>
  <c r="J162" i="8"/>
  <c r="J143" i="8"/>
  <c r="G143" i="8" s="1" a="1"/>
  <c r="G143" i="8" s="1"/>
  <c r="I143" i="8"/>
  <c r="J145" i="6"/>
  <c r="I145" i="6"/>
  <c r="I90" i="4"/>
  <c r="J90" i="4"/>
  <c r="C80" i="4"/>
  <c r="I80" i="4"/>
  <c r="G80" i="4" s="1" a="1"/>
  <c r="G80" i="4" s="1"/>
  <c r="G60" i="4" a="1"/>
  <c r="G60" i="4" s="1"/>
  <c r="G85" i="4" a="1"/>
  <c r="G85" i="4" s="1"/>
  <c r="C62" i="4"/>
  <c r="I62" i="4"/>
  <c r="G62" i="4" s="1" a="1"/>
  <c r="G62" i="4" s="1"/>
  <c r="I25" i="4"/>
  <c r="J25" i="4"/>
  <c r="J149" i="3"/>
  <c r="J137" i="3"/>
  <c r="J125" i="3"/>
  <c r="J113" i="3"/>
  <c r="J101" i="3"/>
  <c r="J89" i="3"/>
  <c r="J77" i="3"/>
  <c r="J65" i="3"/>
  <c r="J53" i="3"/>
  <c r="J41" i="3"/>
  <c r="J29" i="3"/>
  <c r="J5" i="3"/>
  <c r="J76" i="4"/>
  <c r="D76" i="4"/>
  <c r="I58" i="4"/>
  <c r="I30" i="4"/>
  <c r="J30" i="4"/>
  <c r="I150" i="6"/>
  <c r="G150" i="6" s="1" a="1"/>
  <c r="G150" i="6" s="1"/>
  <c r="J136" i="3"/>
  <c r="J100" i="3"/>
  <c r="J88" i="3"/>
  <c r="J76" i="3"/>
  <c r="J64" i="3"/>
  <c r="J52" i="3"/>
  <c r="J40" i="3"/>
  <c r="J28" i="3"/>
  <c r="J16" i="3"/>
  <c r="J4" i="3"/>
  <c r="I86" i="4"/>
  <c r="J86" i="4"/>
  <c r="J58" i="4"/>
  <c r="D58" i="4"/>
  <c r="I50" i="4"/>
  <c r="J50" i="4"/>
  <c r="G50" i="4" s="1" a="1"/>
  <c r="G50" i="4" s="1"/>
  <c r="J151" i="6"/>
  <c r="I151" i="6"/>
  <c r="I145" i="3"/>
  <c r="I97" i="3"/>
  <c r="I73" i="3"/>
  <c r="I25" i="3"/>
  <c r="J94" i="4"/>
  <c r="D94" i="4"/>
  <c r="G92" i="4" a="1"/>
  <c r="G92" i="4" s="1"/>
  <c r="D84" i="4"/>
  <c r="J84" i="4"/>
  <c r="G84" i="4" s="1" a="1"/>
  <c r="G84" i="4" s="1"/>
  <c r="J149" i="6"/>
  <c r="I149" i="6"/>
  <c r="I84" i="3"/>
  <c r="G84" i="3" s="1" a="1"/>
  <c r="G84" i="3" s="1"/>
  <c r="I72" i="3"/>
  <c r="I94" i="4"/>
  <c r="G94" i="4" s="1" a="1"/>
  <c r="G94" i="4" s="1"/>
  <c r="C94" i="4"/>
  <c r="I150" i="3"/>
  <c r="I138" i="3"/>
  <c r="I114" i="3"/>
  <c r="I102" i="3"/>
  <c r="I78" i="3"/>
  <c r="I54" i="3"/>
  <c r="I30" i="3"/>
  <c r="I18" i="3"/>
  <c r="I6" i="3"/>
  <c r="J139" i="4"/>
  <c r="J123" i="4"/>
  <c r="J107" i="4"/>
  <c r="J52" i="4"/>
  <c r="G52" i="4" s="1" a="1"/>
  <c r="G52" i="4" s="1"/>
  <c r="J49" i="4"/>
  <c r="G49" i="4" s="1" a="1"/>
  <c r="G49" i="4" s="1"/>
  <c r="G11" i="4" a="1"/>
  <c r="G11" i="4" s="1"/>
  <c r="J165" i="6"/>
  <c r="I147" i="9"/>
  <c r="J147" i="9"/>
  <c r="I141" i="9"/>
  <c r="J141" i="9"/>
  <c r="J142" i="6"/>
  <c r="I141" i="6"/>
  <c r="G141" i="6" s="1" a="1"/>
  <c r="G141" i="6" s="1"/>
  <c r="J126" i="4"/>
  <c r="I105" i="4"/>
  <c r="G105" i="4" s="1" a="1"/>
  <c r="G105" i="4" s="1"/>
  <c r="J98" i="4"/>
  <c r="J39" i="4"/>
  <c r="G12" i="4" a="1"/>
  <c r="G12" i="4" s="1"/>
  <c r="J158" i="6"/>
  <c r="I158" i="6"/>
  <c r="G157" i="4" a="1"/>
  <c r="G157" i="4" s="1"/>
  <c r="I165" i="8"/>
  <c r="J165" i="8"/>
  <c r="I153" i="6"/>
  <c r="I110" i="3"/>
  <c r="G110" i="3" s="1" a="1"/>
  <c r="G110" i="3" s="1"/>
  <c r="I86" i="3"/>
  <c r="G86" i="3" s="1" a="1"/>
  <c r="G86" i="3" s="1"/>
  <c r="I62" i="3"/>
  <c r="G62" i="3" s="1" a="1"/>
  <c r="G62" i="3" s="1"/>
  <c r="I50" i="3"/>
  <c r="G50" i="3" s="1" a="1"/>
  <c r="G50" i="3" s="1"/>
  <c r="I14" i="3"/>
  <c r="G14" i="3" s="1" a="1"/>
  <c r="G14" i="3" s="1"/>
  <c r="J112" i="4"/>
  <c r="I100" i="4"/>
  <c r="J79" i="4"/>
  <c r="G79" i="4" s="1" a="1"/>
  <c r="G79" i="4" s="1"/>
  <c r="J61" i="4"/>
  <c r="G61" i="4" s="1" a="1"/>
  <c r="G61" i="4" s="1"/>
  <c r="G43" i="4" a="1"/>
  <c r="G43" i="4" s="1"/>
  <c r="I150" i="8"/>
  <c r="G150" i="8" s="1" a="1"/>
  <c r="G150" i="8" s="1"/>
  <c r="J150" i="8"/>
  <c r="J157" i="3"/>
  <c r="G157" i="3" s="1" a="1"/>
  <c r="G157" i="3" s="1"/>
  <c r="J145" i="3"/>
  <c r="J121" i="3"/>
  <c r="J109" i="3"/>
  <c r="J97" i="3"/>
  <c r="J85" i="3"/>
  <c r="J73" i="3"/>
  <c r="J61" i="3"/>
  <c r="G61" i="3" s="1" a="1"/>
  <c r="G61" i="3" s="1"/>
  <c r="J49" i="3"/>
  <c r="J37" i="3"/>
  <c r="J25" i="3"/>
  <c r="G25" i="3" s="1" a="1"/>
  <c r="G25" i="3" s="1"/>
  <c r="J13" i="3"/>
  <c r="G13" i="3" s="1" a="1"/>
  <c r="G13" i="3" s="1"/>
  <c r="J124" i="4"/>
  <c r="J64" i="4"/>
  <c r="G64" i="4" s="1" a="1"/>
  <c r="G64" i="4" s="1"/>
  <c r="J37" i="4"/>
  <c r="G37" i="4" s="1" a="1"/>
  <c r="G37" i="4" s="1"/>
  <c r="J31" i="4"/>
  <c r="G31" i="4" s="1" a="1"/>
  <c r="G31" i="4" s="1"/>
  <c r="G159" i="9" a="1"/>
  <c r="G159" i="9" s="1"/>
  <c r="G151" i="4" a="1"/>
  <c r="G151" i="4" s="1"/>
  <c r="I171" i="8"/>
  <c r="J171" i="8"/>
  <c r="I153" i="8"/>
  <c r="J153" i="8"/>
  <c r="J156" i="3"/>
  <c r="G156" i="3" s="1" a="1"/>
  <c r="G156" i="3" s="1"/>
  <c r="J132" i="3"/>
  <c r="G132" i="3" s="1" a="1"/>
  <c r="G132" i="3" s="1"/>
  <c r="J96" i="3"/>
  <c r="J72" i="3"/>
  <c r="J60" i="3"/>
  <c r="J48" i="3"/>
  <c r="J36" i="3"/>
  <c r="G36" i="3" s="1" a="1"/>
  <c r="G36" i="3" s="1"/>
  <c r="J24" i="3"/>
  <c r="G24" i="3" s="1" a="1"/>
  <c r="G24" i="3" s="1"/>
  <c r="J12" i="3"/>
  <c r="I133" i="3"/>
  <c r="I61" i="3"/>
  <c r="I116" i="4"/>
  <c r="J160" i="6"/>
  <c r="I160" i="6"/>
  <c r="I174" i="9"/>
  <c r="J174" i="9"/>
  <c r="F158" i="8"/>
  <c r="J158" i="8" s="1"/>
  <c r="J119" i="3"/>
  <c r="J107" i="3"/>
  <c r="J95" i="3"/>
  <c r="J71" i="3"/>
  <c r="J47" i="3"/>
  <c r="J35" i="3"/>
  <c r="J23" i="3"/>
  <c r="J67" i="4"/>
  <c r="G67" i="4" s="1" a="1"/>
  <c r="G67" i="4" s="1"/>
  <c r="K44" i="4" a="1"/>
  <c r="K44" i="4" s="1"/>
  <c r="D147" i="8"/>
  <c r="J147" i="8"/>
  <c r="G147" i="8" s="1" a="1"/>
  <c r="G147" i="8" s="1"/>
  <c r="J154" i="3"/>
  <c r="J130" i="3"/>
  <c r="J118" i="3"/>
  <c r="J94" i="3"/>
  <c r="J82" i="3"/>
  <c r="J58" i="3"/>
  <c r="J46" i="3"/>
  <c r="J22" i="3"/>
  <c r="I121" i="3"/>
  <c r="G121" i="3" s="1" a="1"/>
  <c r="G121" i="3" s="1"/>
  <c r="I49" i="3"/>
  <c r="I128" i="4"/>
  <c r="I108" i="4"/>
  <c r="J99" i="4"/>
  <c r="I156" i="8"/>
  <c r="J156" i="8"/>
  <c r="J153" i="3"/>
  <c r="J141" i="3"/>
  <c r="J129" i="3"/>
  <c r="J105" i="3"/>
  <c r="J93" i="3"/>
  <c r="J81" i="3"/>
  <c r="J69" i="3"/>
  <c r="J57" i="3"/>
  <c r="J45" i="3"/>
  <c r="J33" i="3"/>
  <c r="J21" i="3"/>
  <c r="J9" i="3"/>
  <c r="I120" i="3"/>
  <c r="I48" i="3"/>
  <c r="J136" i="4"/>
  <c r="J114" i="4"/>
  <c r="J70" i="4"/>
  <c r="G70" i="4" s="1" a="1"/>
  <c r="G70" i="4" s="1"/>
  <c r="J48" i="4"/>
  <c r="G48" i="4" s="1" a="1"/>
  <c r="G48" i="4" s="1"/>
  <c r="I29" i="4"/>
  <c r="J29" i="4"/>
  <c r="J162" i="3"/>
  <c r="I162" i="3"/>
  <c r="J157" i="6"/>
  <c r="I157" i="6"/>
  <c r="G157" i="6" s="1" a="1"/>
  <c r="G157" i="6" s="1"/>
  <c r="I155" i="6"/>
  <c r="G155" i="6" s="1" a="1"/>
  <c r="G155" i="6" s="1"/>
  <c r="J152" i="3"/>
  <c r="J140" i="3"/>
  <c r="J128" i="3"/>
  <c r="J116" i="3"/>
  <c r="J104" i="3"/>
  <c r="J80" i="3"/>
  <c r="J68" i="3"/>
  <c r="J56" i="3"/>
  <c r="J32" i="3"/>
  <c r="J20" i="3"/>
  <c r="J8" i="3"/>
  <c r="I109" i="3"/>
  <c r="G109" i="3" s="1" a="1"/>
  <c r="G109" i="3" s="1"/>
  <c r="I37" i="3"/>
  <c r="J103" i="4"/>
  <c r="J88" i="4"/>
  <c r="G88" i="4" s="1" a="1"/>
  <c r="G88" i="4" s="1"/>
  <c r="J42" i="4"/>
  <c r="G42" i="4" s="1" a="1"/>
  <c r="G42" i="4" s="1"/>
  <c r="J163" i="3"/>
  <c r="I166" i="3"/>
  <c r="G166" i="3" s="1" a="1"/>
  <c r="G166" i="3" s="1"/>
  <c r="F156" i="6"/>
  <c r="J156" i="6" s="1"/>
  <c r="I153" i="9"/>
  <c r="J153" i="9"/>
  <c r="I151" i="3"/>
  <c r="I115" i="3"/>
  <c r="I103" i="3"/>
  <c r="I79" i="3"/>
  <c r="I55" i="3"/>
  <c r="I31" i="3"/>
  <c r="I19" i="3"/>
  <c r="I7" i="3"/>
  <c r="J134" i="4"/>
  <c r="J35" i="4"/>
  <c r="G35" i="4" s="1" a="1"/>
  <c r="G35" i="4" s="1"/>
  <c r="G17" i="4" a="1"/>
  <c r="G17" i="4" s="1"/>
  <c r="I159" i="8"/>
  <c r="J159" i="8"/>
  <c r="I32" i="4"/>
  <c r="I27" i="4"/>
  <c r="G27" i="4" s="1" a="1"/>
  <c r="G27" i="4" s="1"/>
  <c r="F159" i="6"/>
  <c r="J159" i="6" s="1"/>
  <c r="I163" i="9"/>
  <c r="G163" i="9" s="1" a="1"/>
  <c r="G163" i="9" s="1"/>
  <c r="I174" i="4"/>
  <c r="G174" i="4" s="1" a="1"/>
  <c r="G174" i="4" s="1"/>
  <c r="I166" i="4"/>
  <c r="G166" i="4" s="1" a="1"/>
  <c r="G166" i="4" s="1"/>
  <c r="I165" i="4"/>
  <c r="G165" i="4" s="1" a="1"/>
  <c r="G165" i="4" s="1"/>
  <c r="I160" i="4"/>
  <c r="G160" i="4" s="1" a="1"/>
  <c r="G160" i="4" s="1"/>
  <c r="I159" i="4"/>
  <c r="G159" i="4" s="1" a="1"/>
  <c r="G159" i="4" s="1"/>
  <c r="I154" i="4"/>
  <c r="I153" i="4"/>
  <c r="I148" i="4"/>
  <c r="G148" i="4" s="1" a="1"/>
  <c r="G148" i="4" s="1"/>
  <c r="I147" i="4"/>
  <c r="G147" i="4" s="1" a="1"/>
  <c r="G147" i="4" s="1"/>
  <c r="I173" i="9"/>
  <c r="I164" i="8"/>
  <c r="J23" i="4"/>
  <c r="G23" i="4" s="1" a="1"/>
  <c r="G23" i="4" s="1"/>
  <c r="J19" i="4"/>
  <c r="G19" i="4" s="1" a="1"/>
  <c r="G19" i="4" s="1"/>
  <c r="J13" i="4"/>
  <c r="G13" i="4" s="1" a="1"/>
  <c r="G13" i="4" s="1"/>
  <c r="I174" i="3"/>
  <c r="J158" i="9"/>
  <c r="I154" i="9"/>
  <c r="G154" i="9" s="1" a="1"/>
  <c r="G154" i="9" s="1"/>
  <c r="I152" i="9"/>
  <c r="G152" i="9" s="1" a="1"/>
  <c r="G152" i="9" s="1"/>
  <c r="I148" i="9"/>
  <c r="G148" i="9" s="1" a="1"/>
  <c r="G148" i="9" s="1"/>
  <c r="I146" i="9"/>
  <c r="G146" i="9" s="1" a="1"/>
  <c r="G146" i="9" s="1"/>
  <c r="I142" i="9"/>
  <c r="G142" i="9" s="1" a="1"/>
  <c r="G142" i="9" s="1"/>
  <c r="J153" i="4"/>
  <c r="I170" i="8"/>
  <c r="G170" i="8" s="1" a="1"/>
  <c r="G170" i="8" s="1"/>
  <c r="I38" i="4"/>
  <c r="D27" i="4"/>
  <c r="J24" i="4"/>
  <c r="G24" i="4" s="1" a="1"/>
  <c r="G24" i="4" s="1"/>
  <c r="D11" i="4"/>
  <c r="I165" i="6"/>
  <c r="G165" i="6" s="1" a="1"/>
  <c r="G165" i="6" s="1"/>
  <c r="J165" i="9"/>
  <c r="G165" i="9" s="1" a="1"/>
  <c r="G165" i="9" s="1"/>
  <c r="I158" i="9"/>
  <c r="I171" i="4"/>
  <c r="G171" i="4" s="1" a="1"/>
  <c r="G171" i="4" s="1"/>
  <c r="J142" i="5"/>
  <c r="G142" i="5" s="1" a="1"/>
  <c r="G142" i="5" s="1"/>
  <c r="I155" i="8"/>
  <c r="G155" i="8" s="1" a="1"/>
  <c r="G155" i="8" s="1"/>
  <c r="J149" i="8"/>
  <c r="G149" i="8" s="1" a="1"/>
  <c r="G149" i="8" s="1"/>
  <c r="I144" i="8"/>
  <c r="G144" i="8" s="1" a="1"/>
  <c r="G144" i="8" s="1"/>
  <c r="C6" i="4"/>
  <c r="I164" i="6"/>
  <c r="G164" i="6" s="1" a="1"/>
  <c r="G164" i="6" s="1"/>
  <c r="J176" i="1"/>
  <c r="I178" i="8"/>
  <c r="I8" i="4"/>
  <c r="I163" i="6"/>
  <c r="G163" i="6" s="1" a="1"/>
  <c r="G163" i="6" s="1"/>
  <c r="I150" i="9"/>
  <c r="G150" i="9" s="1" a="1"/>
  <c r="G150" i="9" s="1"/>
  <c r="I144" i="9"/>
  <c r="G144" i="9" s="1" a="1"/>
  <c r="G144" i="9" s="1"/>
  <c r="I176" i="4"/>
  <c r="J168" i="4"/>
  <c r="J162" i="4"/>
  <c r="J156" i="4"/>
  <c r="J150" i="4"/>
  <c r="G150" i="4" s="1" a="1"/>
  <c r="G150" i="4" s="1"/>
  <c r="I176" i="6"/>
  <c r="G176" i="6" s="1" a="1"/>
  <c r="G176" i="6" s="1"/>
  <c r="I175" i="6"/>
  <c r="G175" i="6" s="1" a="1"/>
  <c r="G175" i="6" s="1"/>
  <c r="I176" i="9"/>
  <c r="G176" i="9" s="1" a="1"/>
  <c r="G176" i="9" s="1"/>
  <c r="I168" i="5"/>
  <c r="I167" i="5"/>
  <c r="G167" i="5" s="1" a="1"/>
  <c r="G167" i="5" s="1"/>
  <c r="I162" i="5"/>
  <c r="G162" i="5" s="1" a="1"/>
  <c r="G162" i="5" s="1"/>
  <c r="I161" i="5"/>
  <c r="G161" i="5" s="1" a="1"/>
  <c r="G161" i="5" s="1"/>
  <c r="I156" i="5"/>
  <c r="G156" i="5" s="1" a="1"/>
  <c r="G156" i="5" s="1"/>
  <c r="I155" i="5"/>
  <c r="G155" i="5" s="1" a="1"/>
  <c r="G155" i="5" s="1"/>
  <c r="I150" i="5"/>
  <c r="G150" i="5" s="1" a="1"/>
  <c r="G150" i="5" s="1"/>
  <c r="I149" i="5"/>
  <c r="G149" i="5" s="1" a="1"/>
  <c r="G149" i="5" s="1"/>
  <c r="J144" i="5"/>
  <c r="G144" i="5" s="1" a="1"/>
  <c r="G144" i="5" s="1"/>
  <c r="I176" i="8"/>
  <c r="G176" i="8" s="1" a="1"/>
  <c r="G176" i="8" s="1"/>
  <c r="I161" i="8"/>
  <c r="J9" i="4"/>
  <c r="G9" i="4" s="1" a="1"/>
  <c r="G9" i="4" s="1"/>
  <c r="I162" i="6"/>
  <c r="G162" i="6" s="1" a="1"/>
  <c r="G162" i="6" s="1"/>
  <c r="J166" i="9"/>
  <c r="I164" i="9"/>
  <c r="G164" i="9" s="1" a="1"/>
  <c r="G164" i="9" s="1"/>
  <c r="I168" i="4"/>
  <c r="I162" i="4"/>
  <c r="I156" i="4"/>
  <c r="G156" i="4" s="1" a="1"/>
  <c r="G156" i="4" s="1"/>
  <c r="I150" i="4"/>
  <c r="I144" i="4"/>
  <c r="G144" i="4" s="1" a="1"/>
  <c r="G144" i="4" s="1"/>
  <c r="I145" i="5"/>
  <c r="G145" i="5" s="1" a="1"/>
  <c r="G145" i="5" s="1"/>
  <c r="I143" i="5"/>
  <c r="I166" i="8"/>
  <c r="G166" i="8" s="1" a="1"/>
  <c r="G166" i="8" s="1"/>
  <c r="I146" i="8"/>
  <c r="G146" i="8" s="1" a="1"/>
  <c r="G146" i="8" s="1"/>
  <c r="I20" i="4"/>
  <c r="I14" i="4"/>
  <c r="J4" i="4"/>
  <c r="G4" i="4" s="1" a="1"/>
  <c r="G4" i="4" s="1"/>
  <c r="I161" i="6"/>
  <c r="G161" i="6" s="1" a="1"/>
  <c r="G161" i="6" s="1"/>
  <c r="I166" i="9"/>
  <c r="J155" i="9"/>
  <c r="G155" i="9" s="1" a="1"/>
  <c r="G155" i="9" s="1"/>
  <c r="J149" i="9"/>
  <c r="G149" i="9" s="1" a="1"/>
  <c r="G149" i="9" s="1"/>
  <c r="J143" i="9"/>
  <c r="G143" i="9" s="1" a="1"/>
  <c r="G143" i="9" s="1"/>
  <c r="I176" i="5"/>
  <c r="G176" i="5" s="1" a="1"/>
  <c r="G176" i="5" s="1"/>
  <c r="I167" i="8"/>
  <c r="G167" i="8" s="1" a="1"/>
  <c r="G167" i="8" s="1"/>
  <c r="I151" i="9"/>
  <c r="G151" i="9" s="1" a="1"/>
  <c r="G151" i="9" s="1"/>
  <c r="I145" i="9"/>
  <c r="G145" i="9" s="1" a="1"/>
  <c r="G145" i="9" s="1"/>
  <c r="I173" i="4"/>
  <c r="I164" i="4"/>
  <c r="I158" i="4"/>
  <c r="I152" i="4"/>
  <c r="I146" i="4"/>
  <c r="I172" i="9"/>
  <c r="G21" i="4" a="1"/>
  <c r="G21" i="4" s="1"/>
  <c r="I157" i="9"/>
  <c r="G157" i="9" s="1" a="1"/>
  <c r="G157" i="9" s="1"/>
  <c r="I173" i="5"/>
  <c r="G173" i="5" s="1" a="1"/>
  <c r="G173" i="5" s="1"/>
  <c r="I173" i="8"/>
  <c r="G173" i="8" s="1" a="1"/>
  <c r="G173" i="8" s="1"/>
  <c r="J168" i="8"/>
  <c r="G168" i="8" s="1" a="1"/>
  <c r="G168" i="8" s="1"/>
  <c r="J161" i="9"/>
  <c r="J170" i="5"/>
  <c r="J164" i="5"/>
  <c r="J158" i="5"/>
  <c r="J152" i="5"/>
  <c r="J146" i="5"/>
  <c r="J152" i="8"/>
  <c r="I16" i="4"/>
  <c r="G16" i="4" s="1" a="1"/>
  <c r="G16" i="4" s="1"/>
  <c r="I161" i="9"/>
  <c r="I170" i="5"/>
  <c r="I164" i="5"/>
  <c r="G164" i="5" s="1" a="1"/>
  <c r="G164" i="5" s="1"/>
  <c r="I158" i="5"/>
  <c r="I152" i="5"/>
  <c r="I146" i="5"/>
  <c r="I184" i="1"/>
  <c r="J184" i="6"/>
  <c r="J183" i="1"/>
  <c r="J182" i="1"/>
  <c r="I182" i="6"/>
  <c r="J179" i="1"/>
  <c r="I179" i="8"/>
  <c r="J178" i="6"/>
  <c r="I178" i="5"/>
  <c r="F177" i="9"/>
  <c r="I177" i="9" s="1"/>
  <c r="I177" i="8"/>
  <c r="I179" i="6"/>
  <c r="J179" i="6"/>
  <c r="I181" i="1"/>
  <c r="I183" i="6"/>
  <c r="I177" i="6"/>
  <c r="J177" i="8"/>
  <c r="J178" i="1"/>
  <c r="J180" i="1"/>
  <c r="I184" i="6"/>
  <c r="I178" i="6"/>
  <c r="J177" i="1"/>
  <c r="J179" i="8"/>
  <c r="J182" i="6"/>
  <c r="F181" i="6"/>
  <c r="J181" i="6" s="1"/>
  <c r="G164" i="8" a="1"/>
  <c r="G164" i="8" s="1"/>
  <c r="I141" i="8"/>
  <c r="J141" i="8"/>
  <c r="G142" i="8" a="1"/>
  <c r="G142" i="8" s="1"/>
  <c r="J178" i="8"/>
  <c r="J175" i="8"/>
  <c r="G175" i="8" s="1" a="1"/>
  <c r="G175" i="8" s="1"/>
  <c r="J172" i="8"/>
  <c r="G172" i="8" s="1" a="1"/>
  <c r="G172" i="8" s="1"/>
  <c r="J169" i="8"/>
  <c r="G169" i="8" s="1" a="1"/>
  <c r="G169" i="8" s="1"/>
  <c r="J166" i="8"/>
  <c r="J163" i="8"/>
  <c r="G163" i="8" s="1" a="1"/>
  <c r="G163" i="8" s="1"/>
  <c r="J160" i="8"/>
  <c r="G160" i="8" s="1" a="1"/>
  <c r="G160" i="8" s="1"/>
  <c r="J157" i="8"/>
  <c r="G157" i="8" s="1" a="1"/>
  <c r="G157" i="8" s="1"/>
  <c r="J154" i="8"/>
  <c r="G154" i="8" s="1" a="1"/>
  <c r="G154" i="8" s="1"/>
  <c r="J151" i="8"/>
  <c r="J148" i="8"/>
  <c r="G148" i="8" s="1" a="1"/>
  <c r="G148" i="8" s="1"/>
  <c r="J145" i="8"/>
  <c r="G145" i="8" s="1" a="1"/>
  <c r="G145" i="8" s="1"/>
  <c r="J142" i="8"/>
  <c r="J177" i="5"/>
  <c r="I177" i="5"/>
  <c r="I174" i="5"/>
  <c r="J174" i="5"/>
  <c r="I141" i="5"/>
  <c r="J141" i="5"/>
  <c r="J171" i="5"/>
  <c r="I171" i="5"/>
  <c r="J178" i="5"/>
  <c r="J175" i="5"/>
  <c r="G175" i="5" s="1" a="1"/>
  <c r="G175" i="5" s="1"/>
  <c r="J172" i="5"/>
  <c r="G172" i="5" s="1" a="1"/>
  <c r="G172" i="5" s="1"/>
  <c r="J169" i="5"/>
  <c r="G169" i="5" s="1" a="1"/>
  <c r="G169" i="5" s="1"/>
  <c r="J166" i="5"/>
  <c r="G166" i="5" s="1" a="1"/>
  <c r="G166" i="5" s="1"/>
  <c r="J163" i="5"/>
  <c r="G163" i="5" s="1" a="1"/>
  <c r="G163" i="5" s="1"/>
  <c r="J160" i="5"/>
  <c r="G160" i="5" s="1" a="1"/>
  <c r="G160" i="5" s="1"/>
  <c r="J157" i="5"/>
  <c r="G157" i="5" s="1" a="1"/>
  <c r="G157" i="5" s="1"/>
  <c r="J154" i="5"/>
  <c r="G154" i="5" s="1" a="1"/>
  <c r="G154" i="5" s="1"/>
  <c r="J151" i="5"/>
  <c r="G151" i="5" s="1" a="1"/>
  <c r="G151" i="5" s="1"/>
  <c r="J148" i="5"/>
  <c r="G148" i="5" s="1" a="1"/>
  <c r="G148" i="5" s="1"/>
  <c r="I171" i="9"/>
  <c r="J171" i="9"/>
  <c r="G172" i="9" a="1"/>
  <c r="G172" i="9" s="1"/>
  <c r="J175" i="9"/>
  <c r="G175" i="9" s="1" a="1"/>
  <c r="G175" i="9" s="1"/>
  <c r="J172" i="9"/>
  <c r="I173" i="6"/>
  <c r="J173" i="6"/>
  <c r="J183" i="6"/>
  <c r="J180" i="6"/>
  <c r="G180" i="6" s="1" a="1"/>
  <c r="G180" i="6" s="1"/>
  <c r="J177" i="6"/>
  <c r="J174" i="6"/>
  <c r="I172" i="4"/>
  <c r="J172" i="4"/>
  <c r="G162" i="4" a="1"/>
  <c r="G162" i="4" s="1"/>
  <c r="G158" i="4" a="1"/>
  <c r="G158" i="4" s="1"/>
  <c r="J169" i="4"/>
  <c r="I169" i="4"/>
  <c r="I142" i="4"/>
  <c r="J142" i="4"/>
  <c r="J175" i="4"/>
  <c r="I175" i="4"/>
  <c r="D153" i="4"/>
  <c r="D144" i="4"/>
  <c r="J176" i="4"/>
  <c r="J173" i="4"/>
  <c r="J170" i="4"/>
  <c r="G170" i="4" s="1" a="1"/>
  <c r="G170" i="4" s="1"/>
  <c r="J167" i="4"/>
  <c r="G167" i="4" s="1" a="1"/>
  <c r="G167" i="4" s="1"/>
  <c r="J164" i="4"/>
  <c r="J161" i="4"/>
  <c r="G161" i="4" s="1" a="1"/>
  <c r="G161" i="4" s="1"/>
  <c r="J158" i="4"/>
  <c r="J155" i="4"/>
  <c r="G155" i="4" s="1" a="1"/>
  <c r="G155" i="4" s="1"/>
  <c r="J152" i="4"/>
  <c r="J149" i="4"/>
  <c r="G149" i="4" s="1" a="1"/>
  <c r="G149" i="4" s="1"/>
  <c r="J146" i="4"/>
  <c r="J143" i="4"/>
  <c r="G143" i="4" s="1" a="1"/>
  <c r="G143" i="4" s="1"/>
  <c r="F175" i="3"/>
  <c r="J175" i="3" s="1"/>
  <c r="I175" i="1"/>
  <c r="J174" i="3"/>
  <c r="J176" i="3"/>
  <c r="J173" i="3"/>
  <c r="J173" i="1"/>
  <c r="J170" i="1"/>
  <c r="J169" i="1"/>
  <c r="J168" i="9"/>
  <c r="I167" i="3"/>
  <c r="I171" i="1"/>
  <c r="I167" i="9"/>
  <c r="J172" i="1"/>
  <c r="J167" i="1"/>
  <c r="I169" i="6"/>
  <c r="J168" i="3"/>
  <c r="J169" i="3"/>
  <c r="I171" i="6"/>
  <c r="J170" i="6"/>
  <c r="J168" i="6"/>
  <c r="J172" i="6"/>
  <c r="J171" i="6"/>
  <c r="J167" i="9"/>
  <c r="J167" i="7"/>
  <c r="F168" i="7"/>
  <c r="J168" i="7" s="1"/>
  <c r="I167" i="6"/>
  <c r="I168" i="9"/>
  <c r="J170" i="3"/>
  <c r="I173" i="3"/>
  <c r="I169" i="3"/>
  <c r="I172" i="6"/>
  <c r="J169" i="9"/>
  <c r="I168" i="3"/>
  <c r="J169" i="6"/>
  <c r="I170" i="6"/>
  <c r="D173" i="3"/>
  <c r="J167" i="6"/>
  <c r="J170" i="9"/>
  <c r="I168" i="6"/>
  <c r="I170" i="9"/>
  <c r="F172" i="3"/>
  <c r="F171" i="3"/>
  <c r="J171" i="3" s="1"/>
  <c r="I167" i="7"/>
  <c r="G167" i="7" s="1" a="1"/>
  <c r="G167" i="7" s="1"/>
  <c r="O167" i="7" s="1" a="1"/>
  <c r="O167" i="7" s="1"/>
  <c r="I170" i="3"/>
  <c r="J167" i="3"/>
  <c r="I169" i="9"/>
  <c r="D170" i="9"/>
  <c r="D167" i="9"/>
  <c r="D164" i="9"/>
  <c r="D161" i="9"/>
  <c r="D158" i="9"/>
  <c r="D155" i="9"/>
  <c r="D152" i="9"/>
  <c r="D149" i="9"/>
  <c r="D146" i="9"/>
  <c r="D143" i="9"/>
  <c r="C170" i="9"/>
  <c r="C167" i="9"/>
  <c r="C164" i="9"/>
  <c r="C161" i="9"/>
  <c r="C158" i="9"/>
  <c r="C155" i="9"/>
  <c r="C152" i="9"/>
  <c r="C149" i="9"/>
  <c r="C146" i="9"/>
  <c r="C143" i="9"/>
  <c r="F160" i="9"/>
  <c r="J160" i="9" s="1"/>
  <c r="G166" i="6" a="1"/>
  <c r="G166" i="6" s="1"/>
  <c r="G48" i="3" a="1"/>
  <c r="G48" i="3" s="1"/>
  <c r="I176" i="3"/>
  <c r="I159" i="3"/>
  <c r="G159" i="3" s="1" a="1"/>
  <c r="G159" i="3" s="1"/>
  <c r="I147" i="3"/>
  <c r="G147" i="3" s="1" a="1"/>
  <c r="G147" i="3" s="1"/>
  <c r="I123" i="3"/>
  <c r="G123" i="3" s="1" a="1"/>
  <c r="G123" i="3" s="1"/>
  <c r="I111" i="3"/>
  <c r="G111" i="3" s="1" a="1"/>
  <c r="G111" i="3" s="1"/>
  <c r="I99" i="3"/>
  <c r="G99" i="3" s="1" a="1"/>
  <c r="G99" i="3" s="1"/>
  <c r="I87" i="3"/>
  <c r="G87" i="3" s="1" a="1"/>
  <c r="G87" i="3" s="1"/>
  <c r="I63" i="3"/>
  <c r="G63" i="3" s="1" a="1"/>
  <c r="G63" i="3" s="1"/>
  <c r="I51" i="3"/>
  <c r="G51" i="3" s="1" a="1"/>
  <c r="G51" i="3" s="1"/>
  <c r="I39" i="3"/>
  <c r="G39" i="3" s="1" a="1"/>
  <c r="G39" i="3" s="1"/>
  <c r="I15" i="3"/>
  <c r="G15" i="3" s="1" a="1"/>
  <c r="G15" i="3" s="1"/>
  <c r="G72" i="3" a="1"/>
  <c r="G72" i="3" s="1"/>
  <c r="G96" i="3" a="1"/>
  <c r="G96" i="3" s="1"/>
  <c r="G85" i="3" a="1"/>
  <c r="G85" i="3" s="1"/>
  <c r="G73" i="3" a="1"/>
  <c r="G73" i="3" s="1"/>
  <c r="G60" i="3" a="1"/>
  <c r="G60" i="3" s="1"/>
  <c r="G97" i="3" a="1"/>
  <c r="G97" i="3" s="1"/>
  <c r="I161" i="3"/>
  <c r="I149" i="3"/>
  <c r="G149" i="3" s="1" a="1"/>
  <c r="G149" i="3" s="1"/>
  <c r="I137" i="3"/>
  <c r="G137" i="3" s="1" a="1"/>
  <c r="G137" i="3" s="1"/>
  <c r="I125" i="3"/>
  <c r="G125" i="3" s="1" a="1"/>
  <c r="G125" i="3" s="1"/>
  <c r="I113" i="3"/>
  <c r="I101" i="3"/>
  <c r="I89" i="3"/>
  <c r="I77" i="3"/>
  <c r="I65" i="3"/>
  <c r="G65" i="3" s="1" a="1"/>
  <c r="G65" i="3" s="1"/>
  <c r="I53" i="3"/>
  <c r="G53" i="3" s="1" a="1"/>
  <c r="G53" i="3" s="1"/>
  <c r="I41" i="3"/>
  <c r="I29" i="3"/>
  <c r="I17" i="3"/>
  <c r="I5" i="3"/>
  <c r="G5" i="3" s="1" a="1"/>
  <c r="G5" i="3" s="1"/>
  <c r="J151" i="3"/>
  <c r="J115" i="3"/>
  <c r="J103" i="3"/>
  <c r="J79" i="3"/>
  <c r="J55" i="3"/>
  <c r="G55" i="3" s="1" a="1"/>
  <c r="G55" i="3" s="1"/>
  <c r="J43" i="3"/>
  <c r="J31" i="3"/>
  <c r="G31" i="3" s="1" a="1"/>
  <c r="G31" i="3" s="1"/>
  <c r="J19" i="3"/>
  <c r="J7" i="3"/>
  <c r="G7" i="3" s="1" a="1"/>
  <c r="G7" i="3" s="1"/>
  <c r="I160" i="3"/>
  <c r="G160" i="3" s="1" a="1"/>
  <c r="G160" i="3" s="1"/>
  <c r="I136" i="3"/>
  <c r="G136" i="3" s="1" a="1"/>
  <c r="G136" i="3" s="1"/>
  <c r="I100" i="3"/>
  <c r="I88" i="3"/>
  <c r="G88" i="3" s="1" a="1"/>
  <c r="G88" i="3" s="1"/>
  <c r="I76" i="3"/>
  <c r="I64" i="3"/>
  <c r="I52" i="3"/>
  <c r="G52" i="3" s="1" a="1"/>
  <c r="G52" i="3" s="1"/>
  <c r="I40" i="3"/>
  <c r="I16" i="3"/>
  <c r="I4" i="3"/>
  <c r="G4" i="3" s="1" a="1"/>
  <c r="G4" i="3" s="1"/>
  <c r="J150" i="3"/>
  <c r="G150" i="3" s="1" a="1"/>
  <c r="G150" i="3" s="1"/>
  <c r="J138" i="3"/>
  <c r="J114" i="3"/>
  <c r="G114" i="3" s="1" a="1"/>
  <c r="G114" i="3" s="1"/>
  <c r="J102" i="3"/>
  <c r="G102" i="3" s="1" a="1"/>
  <c r="G102" i="3" s="1"/>
  <c r="J78" i="3"/>
  <c r="J54" i="3"/>
  <c r="J30" i="3"/>
  <c r="G30" i="3" s="1" a="1"/>
  <c r="G30" i="3" s="1"/>
  <c r="J18" i="3"/>
  <c r="J6" i="3"/>
  <c r="G6" i="3" s="1" a="1"/>
  <c r="G6" i="3" s="1"/>
  <c r="G3" i="3" a="1"/>
  <c r="G3" i="3" s="1"/>
  <c r="K3" i="3" s="1" a="1"/>
  <c r="K3" i="3" s="1"/>
  <c r="I155" i="3"/>
  <c r="G155" i="3" s="1" a="1"/>
  <c r="G155" i="3" s="1"/>
  <c r="I143" i="3"/>
  <c r="I131" i="3"/>
  <c r="I119" i="3"/>
  <c r="I95" i="3"/>
  <c r="I71" i="3"/>
  <c r="G71" i="3" s="1" a="1"/>
  <c r="G71" i="3" s="1"/>
  <c r="I47" i="3"/>
  <c r="I35" i="3"/>
  <c r="G35" i="3" s="1" a="1"/>
  <c r="G35" i="3" s="1"/>
  <c r="I23" i="3"/>
  <c r="I154" i="3"/>
  <c r="G154" i="3" s="1" a="1"/>
  <c r="G154" i="3" s="1"/>
  <c r="I142" i="3"/>
  <c r="I130" i="3"/>
  <c r="I118" i="3"/>
  <c r="I94" i="3"/>
  <c r="I82" i="3"/>
  <c r="I70" i="3"/>
  <c r="I58" i="3"/>
  <c r="G58" i="3" s="1" a="1"/>
  <c r="G58" i="3" s="1"/>
  <c r="I46" i="3"/>
  <c r="I22" i="3"/>
  <c r="I153" i="3"/>
  <c r="G153" i="3" s="1" a="1"/>
  <c r="G153" i="3" s="1"/>
  <c r="I141" i="3"/>
  <c r="I129" i="3"/>
  <c r="G129" i="3" s="1" a="1"/>
  <c r="G129" i="3" s="1"/>
  <c r="I117" i="3"/>
  <c r="I93" i="3"/>
  <c r="G93" i="3" s="1" a="1"/>
  <c r="G93" i="3" s="1"/>
  <c r="I81" i="3"/>
  <c r="I69" i="3"/>
  <c r="G69" i="3" s="1" a="1"/>
  <c r="G69" i="3" s="1"/>
  <c r="I57" i="3"/>
  <c r="I45" i="3"/>
  <c r="I33" i="3"/>
  <c r="I21" i="3"/>
  <c r="I9" i="3"/>
  <c r="I140" i="3"/>
  <c r="I128" i="3"/>
  <c r="I116" i="3"/>
  <c r="G116" i="3" s="1" a="1"/>
  <c r="G116" i="3" s="1"/>
  <c r="I104" i="3"/>
  <c r="I92" i="3"/>
  <c r="I80" i="3"/>
  <c r="I68" i="3"/>
  <c r="G68" i="3" s="1" a="1"/>
  <c r="G68" i="3" s="1"/>
  <c r="I56" i="3"/>
  <c r="I32" i="3"/>
  <c r="I20" i="3"/>
  <c r="G20" i="3" s="1" a="1"/>
  <c r="G20" i="3" s="1"/>
  <c r="I8" i="3"/>
  <c r="I166" i="7"/>
  <c r="J166" i="7"/>
  <c r="C166" i="7"/>
  <c r="J165" i="7"/>
  <c r="D165" i="7"/>
  <c r="I165" i="7"/>
  <c r="J164" i="7"/>
  <c r="I164" i="7"/>
  <c r="G164" i="7" s="1" a="1"/>
  <c r="G164" i="7" s="1"/>
  <c r="O164" i="7" s="1" a="1"/>
  <c r="O164" i="7" s="1"/>
  <c r="I163" i="7"/>
  <c r="G163" i="7" s="1" a="1"/>
  <c r="G163" i="7" s="1"/>
  <c r="O163" i="7" s="1" a="1"/>
  <c r="O163" i="7" s="1"/>
  <c r="J163" i="7"/>
  <c r="C163" i="7"/>
  <c r="I162" i="7"/>
  <c r="G162" i="7" s="1" a="1"/>
  <c r="G162" i="7" s="1"/>
  <c r="O162" i="7" s="1" a="1"/>
  <c r="O162" i="7" s="1"/>
  <c r="J162" i="7"/>
  <c r="I140" i="4"/>
  <c r="J140" i="4"/>
  <c r="G116" i="4" a="1"/>
  <c r="G116" i="4" s="1"/>
  <c r="I133" i="4"/>
  <c r="J133" i="4"/>
  <c r="I120" i="4"/>
  <c r="J120" i="4"/>
  <c r="I138" i="4"/>
  <c r="G138" i="4" s="1" a="1"/>
  <c r="G138" i="4" s="1"/>
  <c r="F132" i="4"/>
  <c r="J132" i="4" s="1"/>
  <c r="C100" i="4"/>
  <c r="C95" i="4"/>
  <c r="I95" i="4"/>
  <c r="G95" i="4" s="1" a="1"/>
  <c r="G95" i="4" s="1"/>
  <c r="I87" i="4"/>
  <c r="J87" i="4"/>
  <c r="I131" i="4"/>
  <c r="G131" i="4" s="1" a="1"/>
  <c r="G131" i="4" s="1"/>
  <c r="G128" i="4" a="1"/>
  <c r="G128" i="4" s="1"/>
  <c r="I115" i="4"/>
  <c r="G112" i="4" a="1"/>
  <c r="G112" i="4" s="1"/>
  <c r="C53" i="4"/>
  <c r="I53" i="4"/>
  <c r="G53" i="4" s="1" a="1"/>
  <c r="G53" i="4" s="1"/>
  <c r="I130" i="4"/>
  <c r="G130" i="4" s="1" a="1"/>
  <c r="G130" i="4" s="1"/>
  <c r="I114" i="4"/>
  <c r="J108" i="4"/>
  <c r="C83" i="4"/>
  <c r="I83" i="4"/>
  <c r="I75" i="4"/>
  <c r="J75" i="4"/>
  <c r="I137" i="4"/>
  <c r="G137" i="4" s="1" a="1"/>
  <c r="G137" i="4" s="1"/>
  <c r="F129" i="4"/>
  <c r="J129" i="4" s="1"/>
  <c r="I125" i="4"/>
  <c r="G125" i="4" s="1" a="1"/>
  <c r="G125" i="4" s="1"/>
  <c r="I111" i="4"/>
  <c r="G111" i="4" s="1" a="1"/>
  <c r="G111" i="4" s="1"/>
  <c r="I110" i="4"/>
  <c r="G110" i="4" s="1" a="1"/>
  <c r="G110" i="4" s="1"/>
  <c r="I141" i="4"/>
  <c r="D139" i="4"/>
  <c r="C71" i="4"/>
  <c r="I71" i="4"/>
  <c r="G71" i="4" s="1" a="1"/>
  <c r="G71" i="4" s="1"/>
  <c r="I63" i="4"/>
  <c r="J63" i="4"/>
  <c r="I136" i="4"/>
  <c r="G136" i="4" s="1" a="1"/>
  <c r="G136" i="4" s="1"/>
  <c r="I127" i="4"/>
  <c r="G127" i="4" s="1" a="1"/>
  <c r="G127" i="4" s="1"/>
  <c r="I124" i="4"/>
  <c r="J104" i="4"/>
  <c r="I93" i="4"/>
  <c r="G93" i="4" s="1" a="1"/>
  <c r="G93" i="4" s="1"/>
  <c r="J93" i="4"/>
  <c r="I51" i="4"/>
  <c r="J51" i="4"/>
  <c r="C47" i="4"/>
  <c r="I47" i="4"/>
  <c r="G47" i="4" s="1" a="1"/>
  <c r="G47" i="4" s="1"/>
  <c r="I126" i="4"/>
  <c r="J121" i="4"/>
  <c r="G121" i="4" s="1" a="1"/>
  <c r="G121" i="4" s="1"/>
  <c r="I107" i="4"/>
  <c r="G107" i="4" s="1" a="1"/>
  <c r="G107" i="4" s="1"/>
  <c r="I106" i="4"/>
  <c r="G106" i="4" s="1" a="1"/>
  <c r="G106" i="4" s="1"/>
  <c r="I104" i="4"/>
  <c r="C59" i="4"/>
  <c r="I59" i="4"/>
  <c r="G59" i="4" s="1" a="1"/>
  <c r="G59" i="4" s="1"/>
  <c r="J100" i="4"/>
  <c r="G100" i="4" s="1" a="1"/>
  <c r="G100" i="4" s="1"/>
  <c r="C89" i="4"/>
  <c r="I89" i="4"/>
  <c r="G89" i="4" s="1" a="1"/>
  <c r="G89" i="4" s="1"/>
  <c r="I81" i="4"/>
  <c r="J81" i="4"/>
  <c r="I135" i="4"/>
  <c r="G135" i="4" s="1" a="1"/>
  <c r="G135" i="4" s="1"/>
  <c r="I123" i="4"/>
  <c r="I117" i="4"/>
  <c r="G117" i="4" s="1" a="1"/>
  <c r="G117" i="4" s="1"/>
  <c r="I103" i="4"/>
  <c r="G103" i="4" s="1" a="1"/>
  <c r="G103" i="4" s="1"/>
  <c r="I102" i="4"/>
  <c r="G102" i="4" s="1" a="1"/>
  <c r="G102" i="4" s="1"/>
  <c r="I99" i="4"/>
  <c r="C77" i="4"/>
  <c r="I77" i="4"/>
  <c r="G77" i="4" s="1" a="1"/>
  <c r="G77" i="4" s="1"/>
  <c r="I69" i="4"/>
  <c r="J69" i="4"/>
  <c r="I45" i="4"/>
  <c r="J45" i="4"/>
  <c r="I134" i="4"/>
  <c r="I122" i="4"/>
  <c r="J113" i="4"/>
  <c r="G113" i="4" s="1" a="1"/>
  <c r="G113" i="4" s="1"/>
  <c r="I119" i="4"/>
  <c r="G119" i="4" s="1" a="1"/>
  <c r="G119" i="4" s="1"/>
  <c r="F118" i="4"/>
  <c r="J118" i="4" s="1"/>
  <c r="C65" i="4"/>
  <c r="I65" i="4"/>
  <c r="I57" i="4"/>
  <c r="J57" i="4"/>
  <c r="J40" i="4"/>
  <c r="G40" i="4" s="1" a="1"/>
  <c r="G40" i="4" s="1"/>
  <c r="K40" i="4" s="1" a="1"/>
  <c r="K40" i="4" s="1"/>
  <c r="K41" i="4" s="1" a="1"/>
  <c r="K41" i="4" s="1"/>
  <c r="I34" i="4"/>
  <c r="G34" i="4" s="1" a="1"/>
  <c r="G34" i="4" s="1"/>
  <c r="I28" i="4"/>
  <c r="G28" i="4" s="1" a="1"/>
  <c r="G28" i="4" s="1"/>
  <c r="I22" i="4"/>
  <c r="G22" i="4" s="1" a="1"/>
  <c r="G22" i="4" s="1"/>
  <c r="J38" i="4"/>
  <c r="J32" i="4"/>
  <c r="J26" i="4"/>
  <c r="G26" i="4" s="1" a="1"/>
  <c r="G26" i="4" s="1"/>
  <c r="J20" i="4"/>
  <c r="J14" i="4"/>
  <c r="J8" i="4"/>
  <c r="J161" i="7"/>
  <c r="D161" i="7"/>
  <c r="I161" i="7"/>
  <c r="J160" i="7"/>
  <c r="D160" i="7"/>
  <c r="I160" i="7"/>
  <c r="G160" i="7" s="1" a="1"/>
  <c r="G160" i="7" s="1"/>
  <c r="O160" i="7" s="1" a="1"/>
  <c r="O160" i="7" s="1"/>
  <c r="J159" i="7"/>
  <c r="D159" i="7"/>
  <c r="I159" i="7"/>
  <c r="G159" i="7" s="1" a="1"/>
  <c r="G159" i="7" s="1"/>
  <c r="O159" i="7" s="1" a="1"/>
  <c r="O159" i="7" s="1"/>
  <c r="I158" i="7"/>
  <c r="G158" i="7" s="1" a="1"/>
  <c r="G158" i="7" s="1"/>
  <c r="O158" i="7" s="1" a="1"/>
  <c r="O158" i="7" s="1"/>
  <c r="J158" i="7"/>
  <c r="C158" i="7"/>
  <c r="I157" i="7"/>
  <c r="G157" i="7" s="1" a="1"/>
  <c r="G157" i="7" s="1"/>
  <c r="O157" i="7" s="1" a="1"/>
  <c r="O157" i="7" s="1"/>
  <c r="J157" i="7"/>
  <c r="D157" i="7"/>
  <c r="C157" i="7"/>
  <c r="D142" i="6"/>
  <c r="G142" i="6" a="1"/>
  <c r="G142" i="6" s="1"/>
  <c r="C142" i="6"/>
  <c r="J156" i="7"/>
  <c r="I156" i="7"/>
  <c r="G156" i="7" s="1" a="1"/>
  <c r="G156" i="7" s="1"/>
  <c r="O156" i="7" s="1" a="1"/>
  <c r="O156" i="7" s="1"/>
  <c r="I155" i="7"/>
  <c r="J155" i="7"/>
  <c r="C155" i="7"/>
  <c r="I154" i="6"/>
  <c r="J154" i="6"/>
  <c r="D154" i="6"/>
  <c r="J154" i="7"/>
  <c r="I154" i="7"/>
  <c r="G154" i="7" s="1" a="1"/>
  <c r="G154" i="7" s="1"/>
  <c r="O154" i="7" s="1" a="1"/>
  <c r="O154" i="7" s="1"/>
  <c r="C154" i="6"/>
  <c r="G144" i="6" a="1"/>
  <c r="G144" i="6" s="1"/>
  <c r="J153" i="7"/>
  <c r="I153" i="7"/>
  <c r="J152" i="1"/>
  <c r="J152" i="7"/>
  <c r="I152" i="7"/>
  <c r="C152" i="7"/>
  <c r="J151" i="7"/>
  <c r="I151" i="1"/>
  <c r="I151" i="7"/>
  <c r="G151" i="7" s="1" a="1"/>
  <c r="G151" i="7" s="1"/>
  <c r="O151" i="7" s="1" a="1"/>
  <c r="O151" i="7" s="1"/>
  <c r="D151" i="7"/>
  <c r="C151" i="7"/>
  <c r="J150" i="1"/>
  <c r="I150" i="7"/>
  <c r="G150" i="7" s="1" a="1"/>
  <c r="G150" i="7" s="1"/>
  <c r="O150" i="7" s="1" a="1"/>
  <c r="O150" i="7" s="1"/>
  <c r="I149" i="7"/>
  <c r="J149" i="1"/>
  <c r="J149" i="7"/>
  <c r="C149" i="7"/>
  <c r="J148" i="1"/>
  <c r="I148" i="7"/>
  <c r="J148" i="7"/>
  <c r="I147" i="1"/>
  <c r="J147" i="7"/>
  <c r="D147" i="7"/>
  <c r="I147" i="7"/>
  <c r="I146" i="1"/>
  <c r="J146" i="7"/>
  <c r="I146" i="7"/>
  <c r="J145" i="7"/>
  <c r="I144" i="1"/>
  <c r="J144" i="7"/>
  <c r="I144" i="7"/>
  <c r="G144" i="7" s="1" a="1"/>
  <c r="G144" i="7" s="1"/>
  <c r="O144" i="7" s="1" a="1"/>
  <c r="O144" i="7" s="1"/>
  <c r="D144" i="7"/>
  <c r="C144" i="7"/>
  <c r="I143" i="1"/>
  <c r="J143" i="7"/>
  <c r="D143" i="7"/>
  <c r="I143" i="7"/>
  <c r="G143" i="7" s="1" a="1"/>
  <c r="G143" i="7" s="1"/>
  <c r="O143" i="7" s="1" a="1"/>
  <c r="O143" i="7" s="1"/>
  <c r="I142" i="1"/>
  <c r="I142" i="7"/>
  <c r="J142" i="7"/>
  <c r="J12" i="9"/>
  <c r="D15" i="9"/>
  <c r="I35" i="9"/>
  <c r="G35" i="9" s="1" a="1"/>
  <c r="G35" i="9" s="1"/>
  <c r="I37" i="9"/>
  <c r="G37" i="9" s="1" a="1"/>
  <c r="G37" i="9" s="1"/>
  <c r="J51" i="9"/>
  <c r="J53" i="9"/>
  <c r="I53" i="9"/>
  <c r="I54" i="9"/>
  <c r="G54" i="9" s="1" a="1"/>
  <c r="G54" i="9" s="1"/>
  <c r="I65" i="9"/>
  <c r="J81" i="9"/>
  <c r="J83" i="9"/>
  <c r="I83" i="9"/>
  <c r="I84" i="9"/>
  <c r="G84" i="9" s="1" a="1"/>
  <c r="G84" i="9" s="1"/>
  <c r="J94" i="9"/>
  <c r="I94" i="9"/>
  <c r="J97" i="9"/>
  <c r="I97" i="9"/>
  <c r="I99" i="9"/>
  <c r="F100" i="9"/>
  <c r="J100" i="9" s="1"/>
  <c r="I123" i="9"/>
  <c r="G123" i="9" s="1" a="1"/>
  <c r="G123" i="9" s="1"/>
  <c r="I124" i="9"/>
  <c r="I130" i="9"/>
  <c r="G130" i="9" s="1" a="1"/>
  <c r="G130" i="9" s="1"/>
  <c r="F137" i="9"/>
  <c r="J137" i="9" s="1"/>
  <c r="I4" i="9"/>
  <c r="J14" i="9"/>
  <c r="I14" i="9"/>
  <c r="I23" i="9"/>
  <c r="G23" i="9" s="1" a="1"/>
  <c r="G23" i="9" s="1"/>
  <c r="C27" i="9"/>
  <c r="D56" i="9"/>
  <c r="I64" i="9"/>
  <c r="G64" i="9" s="1" a="1"/>
  <c r="G64" i="9" s="1"/>
  <c r="D86" i="9"/>
  <c r="I101" i="9"/>
  <c r="G101" i="9" s="1" a="1"/>
  <c r="G101" i="9" s="1"/>
  <c r="F102" i="9"/>
  <c r="J102" i="9" s="1"/>
  <c r="J110" i="9"/>
  <c r="I112" i="9"/>
  <c r="I7" i="9"/>
  <c r="G7" i="9" s="1" a="1"/>
  <c r="G7" i="9" s="1"/>
  <c r="J67" i="9"/>
  <c r="I67" i="9"/>
  <c r="J71" i="9"/>
  <c r="I71" i="9"/>
  <c r="I75" i="9"/>
  <c r="G75" i="9" s="1" a="1"/>
  <c r="G75" i="9" s="1"/>
  <c r="F104" i="9"/>
  <c r="J104" i="9" s="1"/>
  <c r="F111" i="9"/>
  <c r="J111" i="9" s="1"/>
  <c r="J124" i="9"/>
  <c r="J18" i="9"/>
  <c r="I18" i="9"/>
  <c r="I19" i="9"/>
  <c r="G19" i="9" s="1" a="1"/>
  <c r="G19" i="9" s="1"/>
  <c r="C21" i="9"/>
  <c r="C30" i="9"/>
  <c r="I42" i="9"/>
  <c r="I55" i="9"/>
  <c r="G55" i="9" s="1" a="1"/>
  <c r="G55" i="9" s="1"/>
  <c r="I57" i="9"/>
  <c r="G57" i="9" s="1" a="1"/>
  <c r="G57" i="9" s="1"/>
  <c r="D59" i="9"/>
  <c r="J69" i="9"/>
  <c r="G69" i="9" s="1" a="1"/>
  <c r="G69" i="9" s="1"/>
  <c r="J72" i="9"/>
  <c r="G72" i="9" s="1" a="1"/>
  <c r="G72" i="9" s="1"/>
  <c r="J74" i="9"/>
  <c r="I74" i="9"/>
  <c r="I85" i="9"/>
  <c r="I87" i="9"/>
  <c r="G87" i="9" s="1" a="1"/>
  <c r="G87" i="9" s="1"/>
  <c r="D89" i="9"/>
  <c r="J112" i="9"/>
  <c r="I113" i="9"/>
  <c r="G113" i="9" s="1" a="1"/>
  <c r="G113" i="9" s="1"/>
  <c r="I118" i="9"/>
  <c r="G118" i="9" s="1" a="1"/>
  <c r="G118" i="9" s="1"/>
  <c r="I119" i="9"/>
  <c r="F125" i="9"/>
  <c r="J125" i="9" s="1"/>
  <c r="I45" i="9"/>
  <c r="J88" i="9"/>
  <c r="I88" i="9"/>
  <c r="G88" i="9" s="1" a="1"/>
  <c r="G88" i="9" s="1"/>
  <c r="F132" i="9"/>
  <c r="J132" i="9" s="1"/>
  <c r="I8" i="9"/>
  <c r="I28" i="9"/>
  <c r="G28" i="9" s="1" a="1"/>
  <c r="G28" i="9" s="1"/>
  <c r="I31" i="9"/>
  <c r="I32" i="9"/>
  <c r="G32" i="9" s="1" a="1"/>
  <c r="G32" i="9" s="1"/>
  <c r="J33" i="9"/>
  <c r="I33" i="9"/>
  <c r="I34" i="9"/>
  <c r="J44" i="9"/>
  <c r="I44" i="9"/>
  <c r="I46" i="9"/>
  <c r="G46" i="9" s="1" a="1"/>
  <c r="G46" i="9" s="1"/>
  <c r="I48" i="9"/>
  <c r="G48" i="9" s="1" a="1"/>
  <c r="G48" i="9" s="1"/>
  <c r="I58" i="9"/>
  <c r="G58" i="9" s="1" a="1"/>
  <c r="G58" i="9" s="1"/>
  <c r="J60" i="9"/>
  <c r="D62" i="9"/>
  <c r="I76" i="9"/>
  <c r="G76" i="9" s="1" a="1"/>
  <c r="G76" i="9" s="1"/>
  <c r="J77" i="9"/>
  <c r="I77" i="9"/>
  <c r="I78" i="9"/>
  <c r="I90" i="9"/>
  <c r="G90" i="9" s="1" a="1"/>
  <c r="G90" i="9" s="1"/>
  <c r="D95" i="9"/>
  <c r="J95" i="9"/>
  <c r="G95" i="9" s="1" a="1"/>
  <c r="G95" i="9" s="1"/>
  <c r="D98" i="9"/>
  <c r="J98" i="9"/>
  <c r="I108" i="9"/>
  <c r="G108" i="9" s="1" a="1"/>
  <c r="G108" i="9" s="1"/>
  <c r="J119" i="9"/>
  <c r="D122" i="9"/>
  <c r="J122" i="9"/>
  <c r="F127" i="9"/>
  <c r="J127" i="9" s="1"/>
  <c r="I135" i="9"/>
  <c r="G135" i="9" s="1" a="1"/>
  <c r="G135" i="9" s="1"/>
  <c r="I136" i="9"/>
  <c r="G136" i="9" s="1" a="1"/>
  <c r="G136" i="9" s="1"/>
  <c r="J11" i="9"/>
  <c r="G11" i="9" s="1" a="1"/>
  <c r="G11" i="9" s="1"/>
  <c r="I20" i="9"/>
  <c r="G20" i="9" s="1" a="1"/>
  <c r="G20" i="9" s="1"/>
  <c r="C24" i="9"/>
  <c r="I29" i="9"/>
  <c r="G29" i="9" s="1" a="1"/>
  <c r="G29" i="9" s="1"/>
  <c r="J31" i="9"/>
  <c r="J34" i="9"/>
  <c r="K34" i="9" s="1"/>
  <c r="D36" i="9"/>
  <c r="J45" i="9"/>
  <c r="J47" i="9"/>
  <c r="I47" i="9"/>
  <c r="I49" i="9"/>
  <c r="G49" i="9" s="1" a="1"/>
  <c r="G49" i="9" s="1"/>
  <c r="I51" i="9"/>
  <c r="G51" i="9" s="1" a="1"/>
  <c r="G51" i="9" s="1"/>
  <c r="I62" i="9"/>
  <c r="G62" i="9" s="1" a="1"/>
  <c r="G62" i="9" s="1"/>
  <c r="J78" i="9"/>
  <c r="J91" i="9"/>
  <c r="I91" i="9"/>
  <c r="J107" i="9"/>
  <c r="I107" i="9"/>
  <c r="I114" i="9"/>
  <c r="G114" i="9" s="1" a="1"/>
  <c r="G114" i="9" s="1"/>
  <c r="D117" i="9"/>
  <c r="J117" i="9"/>
  <c r="F120" i="9"/>
  <c r="J120" i="9" s="1"/>
  <c r="J129" i="9"/>
  <c r="I129" i="9"/>
  <c r="J50" i="9"/>
  <c r="I50" i="9"/>
  <c r="J80" i="9"/>
  <c r="I80" i="9"/>
  <c r="I109" i="9"/>
  <c r="F115" i="9"/>
  <c r="J115" i="9" s="1"/>
  <c r="J39" i="9"/>
  <c r="J42" i="9"/>
  <c r="J65" i="9"/>
  <c r="J68" i="9"/>
  <c r="F106" i="9"/>
  <c r="J106" i="9" s="1"/>
  <c r="F134" i="9"/>
  <c r="J134" i="9" s="1"/>
  <c r="F139" i="9"/>
  <c r="J139" i="9" s="1"/>
  <c r="C13" i="8"/>
  <c r="J16" i="8"/>
  <c r="J18" i="8"/>
  <c r="J21" i="8"/>
  <c r="J27" i="8"/>
  <c r="I48" i="8"/>
  <c r="G48" i="8" s="1" a="1"/>
  <c r="G48" i="8" s="1"/>
  <c r="D50" i="8"/>
  <c r="I53" i="8"/>
  <c r="G53" i="8" s="1" a="1"/>
  <c r="G53" i="8" s="1"/>
  <c r="I58" i="8"/>
  <c r="I59" i="8"/>
  <c r="G59" i="8" s="1" a="1"/>
  <c r="G59" i="8" s="1"/>
  <c r="D60" i="8"/>
  <c r="I63" i="8"/>
  <c r="G63" i="8" s="1" a="1"/>
  <c r="G63" i="8" s="1"/>
  <c r="D65" i="8"/>
  <c r="J74" i="8"/>
  <c r="G74" i="8" s="1" a="1"/>
  <c r="G74" i="8" s="1"/>
  <c r="D76" i="8"/>
  <c r="I80" i="8"/>
  <c r="G80" i="8" s="1" a="1"/>
  <c r="G80" i="8" s="1"/>
  <c r="D82" i="8"/>
  <c r="I85" i="8"/>
  <c r="G85" i="8" s="1" a="1"/>
  <c r="G85" i="8" s="1"/>
  <c r="I86" i="8"/>
  <c r="C87" i="8"/>
  <c r="I96" i="8"/>
  <c r="G96" i="8" s="1" a="1"/>
  <c r="G96" i="8" s="1"/>
  <c r="D98" i="8"/>
  <c r="I100" i="8"/>
  <c r="G100" i="8" s="1" a="1"/>
  <c r="G100" i="8" s="1"/>
  <c r="I117" i="8"/>
  <c r="G117" i="8" s="1" a="1"/>
  <c r="G117" i="8" s="1"/>
  <c r="I122" i="8"/>
  <c r="G122" i="8" s="1" a="1"/>
  <c r="G122" i="8" s="1"/>
  <c r="F124" i="8"/>
  <c r="J124" i="8" s="1"/>
  <c r="I3" i="8"/>
  <c r="G3" i="8" s="1" a="1"/>
  <c r="G3" i="8" s="1"/>
  <c r="K3" i="8" s="1" a="1"/>
  <c r="K3" i="8" s="1"/>
  <c r="J11" i="8"/>
  <c r="J13" i="8"/>
  <c r="I17" i="8"/>
  <c r="G17" i="8" s="1" a="1"/>
  <c r="G17" i="8" s="1"/>
  <c r="D19" i="8"/>
  <c r="I22" i="8"/>
  <c r="G22" i="8" s="1" a="1"/>
  <c r="G22" i="8" s="1"/>
  <c r="I28" i="8"/>
  <c r="G28" i="8" s="1" a="1"/>
  <c r="G28" i="8" s="1"/>
  <c r="J39" i="8"/>
  <c r="G39" i="8" s="1" a="1"/>
  <c r="G39" i="8" s="1"/>
  <c r="I49" i="8"/>
  <c r="G49" i="8" s="1" a="1"/>
  <c r="G49" i="8" s="1"/>
  <c r="I64" i="8"/>
  <c r="G64" i="8" s="1" a="1"/>
  <c r="G64" i="8" s="1"/>
  <c r="I65" i="8"/>
  <c r="G65" i="8" s="1" a="1"/>
  <c r="G65" i="8" s="1"/>
  <c r="J69" i="8"/>
  <c r="J70" i="8"/>
  <c r="G70" i="8" s="1" a="1"/>
  <c r="G70" i="8" s="1"/>
  <c r="I75" i="8"/>
  <c r="G75" i="8" s="1" a="1"/>
  <c r="G75" i="8" s="1"/>
  <c r="I76" i="8"/>
  <c r="G76" i="8" s="1" a="1"/>
  <c r="G76" i="8" s="1"/>
  <c r="I82" i="8"/>
  <c r="J87" i="8"/>
  <c r="I97" i="8"/>
  <c r="I98" i="8"/>
  <c r="G98" i="8" s="1" a="1"/>
  <c r="G98" i="8" s="1"/>
  <c r="I103" i="8"/>
  <c r="J104" i="8"/>
  <c r="F118" i="8"/>
  <c r="J118" i="8" s="1"/>
  <c r="F119" i="8"/>
  <c r="J119" i="8" s="1"/>
  <c r="I129" i="8"/>
  <c r="G129" i="8" s="1" a="1"/>
  <c r="G129" i="8" s="1"/>
  <c r="F133" i="8"/>
  <c r="J133" i="8" s="1"/>
  <c r="F138" i="8"/>
  <c r="J138" i="8" s="1"/>
  <c r="I24" i="8"/>
  <c r="I30" i="8"/>
  <c r="F108" i="8"/>
  <c r="J108" i="8" s="1"/>
  <c r="F112" i="8"/>
  <c r="J112" i="8" s="1"/>
  <c r="F125" i="8"/>
  <c r="J125" i="8" s="1"/>
  <c r="F126" i="8"/>
  <c r="J126" i="8" s="1"/>
  <c r="F130" i="8"/>
  <c r="J130" i="8" s="1"/>
  <c r="F140" i="8"/>
  <c r="J140" i="8" s="1"/>
  <c r="F128" i="8"/>
  <c r="J128" i="8" s="1"/>
  <c r="J99" i="8"/>
  <c r="J115" i="8"/>
  <c r="I4" i="8"/>
  <c r="G4" i="8" s="1" a="1"/>
  <c r="G4" i="8" s="1"/>
  <c r="I5" i="8"/>
  <c r="G5" i="8" s="1" a="1"/>
  <c r="G5" i="8" s="1"/>
  <c r="J10" i="8"/>
  <c r="G10" i="8" s="1" a="1"/>
  <c r="G10" i="8" s="1"/>
  <c r="I15" i="8"/>
  <c r="G15" i="8" s="1" a="1"/>
  <c r="G15" i="8" s="1"/>
  <c r="J24" i="8"/>
  <c r="J30" i="8"/>
  <c r="I32" i="8"/>
  <c r="G32" i="8" s="1" a="1"/>
  <c r="G32" i="8" s="1"/>
  <c r="J37" i="8"/>
  <c r="G37" i="8" s="1" a="1"/>
  <c r="G37" i="8" s="1"/>
  <c r="I41" i="8"/>
  <c r="I42" i="8"/>
  <c r="G42" i="8" s="1" a="1"/>
  <c r="G42" i="8" s="1"/>
  <c r="I46" i="8"/>
  <c r="G46" i="8" s="1" a="1"/>
  <c r="G46" i="8" s="1"/>
  <c r="I55" i="8"/>
  <c r="G55" i="8" s="1" a="1"/>
  <c r="G55" i="8" s="1"/>
  <c r="I56" i="8"/>
  <c r="G56" i="8" s="1" a="1"/>
  <c r="G56" i="8" s="1"/>
  <c r="I66" i="8"/>
  <c r="G66" i="8" s="1" a="1"/>
  <c r="G66" i="8" s="1"/>
  <c r="I72" i="8"/>
  <c r="G72" i="8" s="1" a="1"/>
  <c r="G72" i="8" s="1"/>
  <c r="I77" i="8"/>
  <c r="G77" i="8" s="1" a="1"/>
  <c r="G77" i="8" s="1"/>
  <c r="I83" i="8"/>
  <c r="I89" i="8"/>
  <c r="G89" i="8" s="1" a="1"/>
  <c r="G89" i="8" s="1"/>
  <c r="J102" i="8"/>
  <c r="F136" i="8"/>
  <c r="J136" i="8" s="1"/>
  <c r="J6" i="8"/>
  <c r="G6" i="8" s="1" a="1"/>
  <c r="G6" i="8" s="1"/>
  <c r="J9" i="8"/>
  <c r="G9" i="8" s="1" a="1"/>
  <c r="G9" i="8" s="1"/>
  <c r="I25" i="8"/>
  <c r="G25" i="8" s="1" a="1"/>
  <c r="G25" i="8" s="1"/>
  <c r="J33" i="8"/>
  <c r="G33" i="8" s="1" a="1"/>
  <c r="G33" i="8" s="1"/>
  <c r="J36" i="8"/>
  <c r="J43" i="8"/>
  <c r="K43" i="8" s="1"/>
  <c r="I52" i="8"/>
  <c r="G52" i="8" s="1" a="1"/>
  <c r="G52" i="8" s="1"/>
  <c r="J57" i="8"/>
  <c r="I62" i="8"/>
  <c r="I68" i="8"/>
  <c r="I73" i="8"/>
  <c r="G73" i="8" s="1" a="1"/>
  <c r="G73" i="8" s="1"/>
  <c r="I79" i="8"/>
  <c r="G79" i="8" s="1" a="1"/>
  <c r="G79" i="8" s="1"/>
  <c r="J90" i="8"/>
  <c r="G90" i="8" s="1" a="1"/>
  <c r="G90" i="8" s="1"/>
  <c r="J93" i="8"/>
  <c r="I95" i="8"/>
  <c r="G95" i="8" s="1" a="1"/>
  <c r="G95" i="8" s="1"/>
  <c r="I99" i="8"/>
  <c r="I106" i="8"/>
  <c r="G106" i="8" s="1" a="1"/>
  <c r="G106" i="8" s="1"/>
  <c r="F116" i="8"/>
  <c r="J116" i="8" s="1"/>
  <c r="F110" i="8"/>
  <c r="J110" i="8" s="1"/>
  <c r="I110" i="8"/>
  <c r="G110" i="8" s="1" a="1"/>
  <c r="G110" i="8" s="1"/>
  <c r="F121" i="8"/>
  <c r="J121" i="8" s="1"/>
  <c r="F134" i="8"/>
  <c r="J134" i="8" s="1"/>
  <c r="F139" i="8"/>
  <c r="J139" i="8" s="1"/>
  <c r="J141" i="1"/>
  <c r="J141" i="7"/>
  <c r="I141" i="7"/>
  <c r="G141" i="7" s="1" a="1"/>
  <c r="G141" i="7" s="1"/>
  <c r="O141" i="7" s="1" a="1"/>
  <c r="O141" i="7" s="1"/>
  <c r="J140" i="2"/>
  <c r="I140" i="1"/>
  <c r="J140" i="7"/>
  <c r="I140" i="7"/>
  <c r="I140" i="2"/>
  <c r="J140" i="6"/>
  <c r="D140" i="2"/>
  <c r="D140" i="7"/>
  <c r="C140" i="2"/>
  <c r="C140" i="6"/>
  <c r="C140" i="7"/>
  <c r="I140" i="5"/>
  <c r="I139" i="5"/>
  <c r="J139" i="7"/>
  <c r="J139" i="6"/>
  <c r="J139" i="2"/>
  <c r="D139" i="6"/>
  <c r="J139" i="5"/>
  <c r="I139" i="7"/>
  <c r="I139" i="6"/>
  <c r="I139" i="2"/>
  <c r="C139" i="5"/>
  <c r="J138" i="5"/>
  <c r="I138" i="2"/>
  <c r="I138" i="6"/>
  <c r="J138" i="6"/>
  <c r="D138" i="5"/>
  <c r="J138" i="2"/>
  <c r="I138" i="5"/>
  <c r="C138" i="6"/>
  <c r="I137" i="2"/>
  <c r="J137" i="1"/>
  <c r="I137" i="6"/>
  <c r="G137" i="6" s="1" a="1"/>
  <c r="G137" i="6" s="1"/>
  <c r="F137" i="5"/>
  <c r="J137" i="5" s="1"/>
  <c r="J137" i="2"/>
  <c r="I136" i="1"/>
  <c r="J136" i="6"/>
  <c r="I136" i="6"/>
  <c r="D136" i="2"/>
  <c r="D136" i="6"/>
  <c r="C136" i="6"/>
  <c r="C136" i="5"/>
  <c r="I135" i="1"/>
  <c r="I135" i="2"/>
  <c r="J135" i="2"/>
  <c r="I135" i="6"/>
  <c r="J135" i="6"/>
  <c r="D135" i="2"/>
  <c r="D135" i="6"/>
  <c r="I134" i="5"/>
  <c r="G134" i="5" s="1" a="1"/>
  <c r="G134" i="5" s="1"/>
  <c r="J134" i="2"/>
  <c r="I134" i="6"/>
  <c r="J134" i="6"/>
  <c r="I134" i="2"/>
  <c r="D134" i="6"/>
  <c r="D134" i="2"/>
  <c r="C134" i="6"/>
  <c r="C134" i="5"/>
  <c r="C134" i="2"/>
  <c r="J133" i="6"/>
  <c r="J133" i="1"/>
  <c r="I133" i="5"/>
  <c r="I133" i="2"/>
  <c r="J133" i="2"/>
  <c r="J133" i="5"/>
  <c r="D133" i="2"/>
  <c r="D133" i="6"/>
  <c r="I133" i="6"/>
  <c r="C133" i="2"/>
  <c r="C133" i="5"/>
  <c r="J132" i="5"/>
  <c r="J132" i="1"/>
  <c r="J132" i="6"/>
  <c r="D132" i="6"/>
  <c r="I132" i="6"/>
  <c r="I132" i="5"/>
  <c r="I131" i="1"/>
  <c r="I131" i="5"/>
  <c r="G131" i="5" s="1" a="1"/>
  <c r="G131" i="5" s="1"/>
  <c r="J131" i="5"/>
  <c r="I131" i="7"/>
  <c r="J131" i="7"/>
  <c r="I131" i="2"/>
  <c r="J131" i="6"/>
  <c r="D131" i="5"/>
  <c r="D131" i="7"/>
  <c r="D131" i="6"/>
  <c r="J131" i="2"/>
  <c r="C131" i="7"/>
  <c r="C131" i="2"/>
  <c r="C131" i="5"/>
  <c r="J97" i="2"/>
  <c r="I89" i="2"/>
  <c r="G89" i="2" s="1" a="1"/>
  <c r="G89" i="2" s="1"/>
  <c r="I101" i="2"/>
  <c r="G101" i="2" s="1" a="1"/>
  <c r="G101" i="2" s="1"/>
  <c r="J107" i="2"/>
  <c r="J99" i="2"/>
  <c r="I57" i="2"/>
  <c r="G57" i="2" s="1" a="1"/>
  <c r="G57" i="2" s="1"/>
  <c r="J81" i="2"/>
  <c r="J73" i="2"/>
  <c r="J41" i="2"/>
  <c r="G41" i="2" s="1" a="1"/>
  <c r="G41" i="2" s="1"/>
  <c r="J33" i="2"/>
  <c r="J17" i="2"/>
  <c r="G17" i="2" s="1" a="1"/>
  <c r="G17" i="2" s="1"/>
  <c r="J9" i="2"/>
  <c r="I49" i="2"/>
  <c r="G49" i="2" s="1" a="1"/>
  <c r="G49" i="2" s="1"/>
  <c r="I104" i="2"/>
  <c r="I109" i="2"/>
  <c r="G109" i="2" s="1" a="1"/>
  <c r="G109" i="2" s="1"/>
  <c r="J111" i="2"/>
  <c r="G111" i="2" s="1" a="1"/>
  <c r="G111" i="2" s="1"/>
  <c r="D17" i="2"/>
  <c r="J25" i="2"/>
  <c r="D107" i="2"/>
  <c r="J113" i="2"/>
  <c r="D9" i="2"/>
  <c r="D41" i="2"/>
  <c r="D75" i="2"/>
  <c r="D99" i="2"/>
  <c r="D35" i="2"/>
  <c r="D73" i="2"/>
  <c r="J105" i="2"/>
  <c r="D33" i="2"/>
  <c r="D67" i="2"/>
  <c r="D27" i="2"/>
  <c r="C51" i="2"/>
  <c r="C99" i="2"/>
  <c r="C11" i="2"/>
  <c r="C19" i="2"/>
  <c r="C27" i="2"/>
  <c r="C35" i="2"/>
  <c r="C43" i="2"/>
  <c r="C59" i="2"/>
  <c r="C67" i="2"/>
  <c r="C75" i="2"/>
  <c r="C83" i="2"/>
  <c r="C91" i="2"/>
  <c r="I101" i="5"/>
  <c r="G101" i="5" s="1" a="1"/>
  <c r="G101" i="5" s="1"/>
  <c r="I105" i="5"/>
  <c r="G105" i="5" s="1" a="1"/>
  <c r="G105" i="5" s="1"/>
  <c r="I91" i="5"/>
  <c r="I83" i="5"/>
  <c r="I75" i="5"/>
  <c r="I67" i="5"/>
  <c r="I59" i="5"/>
  <c r="I51" i="5"/>
  <c r="I43" i="5"/>
  <c r="I35" i="5"/>
  <c r="I27" i="5"/>
  <c r="I19" i="5"/>
  <c r="I11" i="5"/>
  <c r="I113" i="5"/>
  <c r="G113" i="5" s="1" a="1"/>
  <c r="G113" i="5" s="1"/>
  <c r="J91" i="5"/>
  <c r="J83" i="5"/>
  <c r="J75" i="5"/>
  <c r="J67" i="5"/>
  <c r="J59" i="5"/>
  <c r="J51" i="5"/>
  <c r="J43" i="5"/>
  <c r="K43" i="5" s="1"/>
  <c r="J35" i="5"/>
  <c r="J27" i="5"/>
  <c r="J19" i="5"/>
  <c r="J11" i="5"/>
  <c r="I102" i="5"/>
  <c r="G102" i="5" s="1" a="1"/>
  <c r="G102" i="5" s="1"/>
  <c r="I106" i="5"/>
  <c r="J109" i="5"/>
  <c r="G109" i="5" s="1" a="1"/>
  <c r="G109" i="5" s="1"/>
  <c r="D67" i="5"/>
  <c r="D35" i="5"/>
  <c r="D83" i="5"/>
  <c r="D27" i="5"/>
  <c r="D59" i="5"/>
  <c r="J107" i="5"/>
  <c r="D19" i="5"/>
  <c r="D51" i="5"/>
  <c r="D75" i="5"/>
  <c r="J99" i="5"/>
  <c r="C11" i="5"/>
  <c r="C19" i="5"/>
  <c r="C27" i="5"/>
  <c r="C35" i="5"/>
  <c r="C43" i="5"/>
  <c r="C51" i="5"/>
  <c r="C59" i="5"/>
  <c r="C67" i="5"/>
  <c r="C75" i="5"/>
  <c r="C83" i="5"/>
  <c r="C91" i="5"/>
  <c r="I100" i="5"/>
  <c r="G100" i="5" s="1" a="1"/>
  <c r="G100" i="5" s="1"/>
  <c r="I108" i="5"/>
  <c r="G108" i="5" s="1" a="1"/>
  <c r="G108" i="5" s="1"/>
  <c r="I91" i="6"/>
  <c r="G91" i="6" s="1" a="1"/>
  <c r="G91" i="6" s="1"/>
  <c r="I83" i="6"/>
  <c r="I75" i="6"/>
  <c r="I67" i="6"/>
  <c r="I59" i="6"/>
  <c r="I51" i="6"/>
  <c r="I43" i="6"/>
  <c r="I35" i="6"/>
  <c r="I27" i="6"/>
  <c r="G27" i="6" s="1" a="1"/>
  <c r="G27" i="6" s="1"/>
  <c r="I19" i="6"/>
  <c r="I11" i="6"/>
  <c r="I100" i="6"/>
  <c r="G100" i="6" s="1" a="1"/>
  <c r="G100" i="6" s="1"/>
  <c r="J107" i="6"/>
  <c r="J99" i="6"/>
  <c r="J83" i="6"/>
  <c r="J75" i="6"/>
  <c r="J67" i="6"/>
  <c r="J59" i="6"/>
  <c r="J51" i="6"/>
  <c r="J43" i="6"/>
  <c r="K43" i="6" s="1"/>
  <c r="J35" i="6"/>
  <c r="J19" i="6"/>
  <c r="J11" i="6"/>
  <c r="J110" i="6"/>
  <c r="J114" i="6"/>
  <c r="G114" i="6" s="1" a="1"/>
  <c r="G114" i="6" s="1"/>
  <c r="D43" i="6"/>
  <c r="D19" i="6"/>
  <c r="D83" i="6"/>
  <c r="J102" i="6"/>
  <c r="D59" i="6"/>
  <c r="D107" i="6"/>
  <c r="D35" i="6"/>
  <c r="D99" i="6"/>
  <c r="D101" i="6"/>
  <c r="J109" i="6"/>
  <c r="D11" i="6"/>
  <c r="D75" i="6"/>
  <c r="D51" i="6"/>
  <c r="I99" i="6"/>
  <c r="G99" i="6" s="1" a="1"/>
  <c r="G99" i="6" s="1"/>
  <c r="I103" i="6"/>
  <c r="G103" i="6" s="1" a="1"/>
  <c r="G103" i="6" s="1"/>
  <c r="I107" i="6"/>
  <c r="I111" i="6"/>
  <c r="G111" i="6" s="1" a="1"/>
  <c r="G111" i="6" s="1"/>
  <c r="J3" i="4"/>
  <c r="G3" i="4" s="1" a="1"/>
  <c r="G3" i="4" s="1"/>
  <c r="K3" i="4" s="1" a="1"/>
  <c r="K3" i="4" s="1"/>
  <c r="D3" i="4"/>
  <c r="J110" i="7"/>
  <c r="I110" i="7"/>
  <c r="I102" i="7"/>
  <c r="J102" i="7"/>
  <c r="J62" i="7"/>
  <c r="I62" i="7"/>
  <c r="I118" i="7"/>
  <c r="G118" i="7" s="1" a="1"/>
  <c r="G118" i="7" s="1"/>
  <c r="O118" i="7" s="1" a="1"/>
  <c r="O118" i="7" s="1"/>
  <c r="J99" i="7"/>
  <c r="J91" i="7"/>
  <c r="J75" i="7"/>
  <c r="J67" i="7"/>
  <c r="J35" i="7"/>
  <c r="J27" i="7"/>
  <c r="J11" i="7"/>
  <c r="F83" i="7"/>
  <c r="I83" i="7" s="1"/>
  <c r="I116" i="7"/>
  <c r="G116" i="7" s="1" a="1"/>
  <c r="G116" i="7" s="1"/>
  <c r="O116" i="7" s="1" a="1"/>
  <c r="O116" i="7" s="1"/>
  <c r="I91" i="7"/>
  <c r="G91" i="7" s="1" a="1"/>
  <c r="G91" i="7" s="1"/>
  <c r="O91" i="7" s="1" a="1"/>
  <c r="O91" i="7" s="1"/>
  <c r="I78" i="7"/>
  <c r="G78" i="7" s="1" a="1"/>
  <c r="G78" i="7" s="1"/>
  <c r="O78" i="7" s="1" a="1"/>
  <c r="O78" i="7" s="1"/>
  <c r="I39" i="7"/>
  <c r="G39" i="7" s="1" a="1"/>
  <c r="G39" i="7" s="1"/>
  <c r="O39" i="7" s="1" a="1"/>
  <c r="O39" i="7" s="1"/>
  <c r="I27" i="7"/>
  <c r="J114" i="7"/>
  <c r="J106" i="7"/>
  <c r="J98" i="7"/>
  <c r="J90" i="7"/>
  <c r="J82" i="7"/>
  <c r="J74" i="7"/>
  <c r="J66" i="7"/>
  <c r="J58" i="7"/>
  <c r="J50" i="7"/>
  <c r="J42" i="7"/>
  <c r="J34" i="7"/>
  <c r="J26" i="7"/>
  <c r="J18" i="7"/>
  <c r="J10" i="7"/>
  <c r="I75" i="7"/>
  <c r="G75" i="7" s="1" a="1"/>
  <c r="G75" i="7" s="1"/>
  <c r="O75" i="7" s="1" a="1"/>
  <c r="O75" i="7" s="1"/>
  <c r="I11" i="7"/>
  <c r="G11" i="7" s="1" a="1"/>
  <c r="G11" i="7" s="1"/>
  <c r="O11" i="7" s="1" a="1"/>
  <c r="O11" i="7" s="1"/>
  <c r="J70" i="7"/>
  <c r="I120" i="7"/>
  <c r="G120" i="7" s="1" a="1"/>
  <c r="G120" i="7" s="1"/>
  <c r="O120" i="7" s="1" a="1"/>
  <c r="O120" i="7" s="1"/>
  <c r="I112" i="7"/>
  <c r="G112" i="7" s="1" a="1"/>
  <c r="G112" i="7" s="1"/>
  <c r="O112" i="7" s="1" a="1"/>
  <c r="O112" i="7" s="1"/>
  <c r="I104" i="7"/>
  <c r="G104" i="7" s="1" a="1"/>
  <c r="G104" i="7" s="1"/>
  <c r="O104" i="7" s="1" a="1"/>
  <c r="O104" i="7" s="1"/>
  <c r="I96" i="7"/>
  <c r="G96" i="7" s="1" a="1"/>
  <c r="G96" i="7" s="1"/>
  <c r="O96" i="7" s="1" a="1"/>
  <c r="O96" i="7" s="1"/>
  <c r="I88" i="7"/>
  <c r="G88" i="7" s="1" a="1"/>
  <c r="G88" i="7" s="1"/>
  <c r="O88" i="7" s="1" a="1"/>
  <c r="O88" i="7" s="1"/>
  <c r="I80" i="7"/>
  <c r="G80" i="7" s="1" a="1"/>
  <c r="G80" i="7" s="1"/>
  <c r="O80" i="7" s="1" a="1"/>
  <c r="O80" i="7" s="1"/>
  <c r="I72" i="7"/>
  <c r="G72" i="7" s="1" a="1"/>
  <c r="G72" i="7" s="1"/>
  <c r="O72" i="7" s="1" a="1"/>
  <c r="O72" i="7" s="1"/>
  <c r="I64" i="7"/>
  <c r="G64" i="7" s="1" a="1"/>
  <c r="G64" i="7" s="1"/>
  <c r="O64" i="7" s="1" a="1"/>
  <c r="O64" i="7" s="1"/>
  <c r="I56" i="7"/>
  <c r="G56" i="7" s="1" a="1"/>
  <c r="G56" i="7" s="1"/>
  <c r="O56" i="7" s="1" a="1"/>
  <c r="O56" i="7" s="1"/>
  <c r="I48" i="7"/>
  <c r="G48" i="7" s="1" a="1"/>
  <c r="G48" i="7" s="1"/>
  <c r="O48" i="7" s="1" a="1"/>
  <c r="O48" i="7" s="1"/>
  <c r="I40" i="7"/>
  <c r="G40" i="7" s="1" a="1"/>
  <c r="G40" i="7" s="1"/>
  <c r="O40" i="7" s="1" a="1"/>
  <c r="O40" i="7" s="1"/>
  <c r="I32" i="7"/>
  <c r="G32" i="7" s="1" a="1"/>
  <c r="G32" i="7" s="1"/>
  <c r="O32" i="7" s="1" a="1"/>
  <c r="O32" i="7" s="1"/>
  <c r="I24" i="7"/>
  <c r="G24" i="7" s="1" a="1"/>
  <c r="G24" i="7" s="1"/>
  <c r="O24" i="7" s="1" a="1"/>
  <c r="O24" i="7" s="1"/>
  <c r="I16" i="7"/>
  <c r="G16" i="7" s="1" a="1"/>
  <c r="G16" i="7" s="1"/>
  <c r="O16" i="7" s="1" a="1"/>
  <c r="O16" i="7" s="1"/>
  <c r="I8" i="7"/>
  <c r="G8" i="7" s="1" a="1"/>
  <c r="G8" i="7" s="1"/>
  <c r="O8" i="7" s="1" a="1"/>
  <c r="O8" i="7" s="1"/>
  <c r="F59" i="7"/>
  <c r="J59" i="7" s="1"/>
  <c r="F84" i="7"/>
  <c r="I84" i="7" s="1"/>
  <c r="I111" i="7"/>
  <c r="G111" i="7" s="1" a="1"/>
  <c r="G111" i="7" s="1"/>
  <c r="O111" i="7" s="1" a="1"/>
  <c r="O111" i="7" s="1"/>
  <c r="I47" i="7"/>
  <c r="G47" i="7" s="1" a="1"/>
  <c r="G47" i="7" s="1"/>
  <c r="O47" i="7" s="1" a="1"/>
  <c r="O47" i="7" s="1"/>
  <c r="F43" i="7"/>
  <c r="I43" i="7" s="1"/>
  <c r="I46" i="7"/>
  <c r="G46" i="7" s="1" a="1"/>
  <c r="G46" i="7" s="1"/>
  <c r="O46" i="7" s="1" a="1"/>
  <c r="O46" i="7" s="1"/>
  <c r="J55" i="7"/>
  <c r="G55" i="7" s="1" a="1"/>
  <c r="G55" i="7" s="1"/>
  <c r="O55" i="7" s="1" a="1"/>
  <c r="O55" i="7" s="1"/>
  <c r="F107" i="7"/>
  <c r="J107" i="7" s="1"/>
  <c r="I95" i="7"/>
  <c r="G95" i="7" s="1" a="1"/>
  <c r="G95" i="7" s="1"/>
  <c r="O95" i="7" s="1" a="1"/>
  <c r="O95" i="7" s="1"/>
  <c r="I31" i="7"/>
  <c r="G31" i="7" s="1" a="1"/>
  <c r="G31" i="7" s="1"/>
  <c r="O31" i="7" s="1" a="1"/>
  <c r="O31" i="7" s="1"/>
  <c r="J117" i="7"/>
  <c r="J101" i="7"/>
  <c r="J93" i="7"/>
  <c r="J85" i="7"/>
  <c r="J69" i="7"/>
  <c r="J61" i="7"/>
  <c r="J53" i="7"/>
  <c r="J37" i="7"/>
  <c r="J29" i="7"/>
  <c r="J21" i="7"/>
  <c r="J5" i="7"/>
  <c r="I30" i="7"/>
  <c r="G30" i="7" s="1" a="1"/>
  <c r="G30" i="7" s="1"/>
  <c r="O30" i="7" s="1" a="1"/>
  <c r="O30" i="7" s="1"/>
  <c r="J116" i="7"/>
  <c r="J108" i="7"/>
  <c r="J92" i="7"/>
  <c r="J84" i="7"/>
  <c r="J76" i="7"/>
  <c r="G76" i="7" s="1" a="1"/>
  <c r="G76" i="7" s="1"/>
  <c r="O76" i="7" s="1" a="1"/>
  <c r="O76" i="7" s="1"/>
  <c r="J60" i="7"/>
  <c r="J52" i="7"/>
  <c r="J44" i="7"/>
  <c r="J28" i="7"/>
  <c r="J20" i="7"/>
  <c r="D35" i="7"/>
  <c r="D67" i="7"/>
  <c r="D99" i="7"/>
  <c r="D21" i="7"/>
  <c r="D44" i="7"/>
  <c r="D53" i="7"/>
  <c r="D76" i="7"/>
  <c r="D85" i="7"/>
  <c r="D108" i="7"/>
  <c r="D117" i="7"/>
  <c r="J109" i="7"/>
  <c r="J77" i="7"/>
  <c r="J45" i="7"/>
  <c r="J13" i="7"/>
  <c r="D27" i="7"/>
  <c r="D59" i="7"/>
  <c r="D91" i="7"/>
  <c r="J100" i="7"/>
  <c r="J68" i="7"/>
  <c r="J36" i="7"/>
  <c r="G36" i="7" s="1" a="1"/>
  <c r="G36" i="7" s="1"/>
  <c r="O36" i="7" s="1" a="1"/>
  <c r="O36" i="7" s="1"/>
  <c r="J12" i="7"/>
  <c r="J4" i="7"/>
  <c r="D106" i="7"/>
  <c r="J115" i="7"/>
  <c r="J83" i="7"/>
  <c r="J51" i="7"/>
  <c r="G51" i="7" s="1" a="1"/>
  <c r="G51" i="7" s="1"/>
  <c r="O51" i="7" s="1" a="1"/>
  <c r="O51" i="7" s="1"/>
  <c r="I113" i="7"/>
  <c r="G113" i="7" s="1" a="1"/>
  <c r="G113" i="7" s="1"/>
  <c r="O113" i="7" s="1" a="1"/>
  <c r="O113" i="7" s="1"/>
  <c r="I105" i="7"/>
  <c r="G105" i="7" s="1" a="1"/>
  <c r="G105" i="7" s="1"/>
  <c r="O105" i="7" s="1" a="1"/>
  <c r="O105" i="7" s="1"/>
  <c r="I97" i="7"/>
  <c r="G97" i="7" s="1" a="1"/>
  <c r="G97" i="7" s="1"/>
  <c r="O97" i="7" s="1" a="1"/>
  <c r="O97" i="7" s="1"/>
  <c r="I89" i="7"/>
  <c r="G89" i="7" s="1" a="1"/>
  <c r="G89" i="7" s="1"/>
  <c r="O89" i="7" s="1" a="1"/>
  <c r="O89" i="7" s="1"/>
  <c r="I81" i="7"/>
  <c r="G81" i="7" s="1" a="1"/>
  <c r="G81" i="7" s="1"/>
  <c r="O81" i="7" s="1" a="1"/>
  <c r="O81" i="7" s="1"/>
  <c r="I73" i="7"/>
  <c r="G73" i="7" s="1" a="1"/>
  <c r="G73" i="7" s="1"/>
  <c r="O73" i="7" s="1" a="1"/>
  <c r="O73" i="7" s="1"/>
  <c r="I65" i="7"/>
  <c r="G65" i="7" s="1" a="1"/>
  <c r="G65" i="7" s="1"/>
  <c r="O65" i="7" s="1" a="1"/>
  <c r="O65" i="7" s="1"/>
  <c r="I57" i="7"/>
  <c r="G57" i="7" s="1" a="1"/>
  <c r="G57" i="7" s="1"/>
  <c r="O57" i="7" s="1" a="1"/>
  <c r="O57" i="7" s="1"/>
  <c r="I49" i="7"/>
  <c r="I41" i="7"/>
  <c r="I33" i="7"/>
  <c r="G33" i="7" s="1" a="1"/>
  <c r="G33" i="7" s="1"/>
  <c r="O33" i="7" s="1" a="1"/>
  <c r="O33" i="7" s="1"/>
  <c r="I25" i="7"/>
  <c r="G25" i="7" s="1" a="1"/>
  <c r="G25" i="7" s="1"/>
  <c r="O25" i="7" s="1" a="1"/>
  <c r="O25" i="7" s="1"/>
  <c r="I17" i="7"/>
  <c r="G17" i="7" s="1" a="1"/>
  <c r="G17" i="7" s="1"/>
  <c r="O17" i="7" s="1" a="1"/>
  <c r="O17" i="7" s="1"/>
  <c r="I9" i="7"/>
  <c r="G9" i="7" s="1" a="1"/>
  <c r="G9" i="7" s="1"/>
  <c r="O9" i="7" s="1" a="1"/>
  <c r="O9" i="7" s="1"/>
  <c r="I117" i="7"/>
  <c r="I109" i="7"/>
  <c r="I101" i="7"/>
  <c r="I93" i="7"/>
  <c r="G93" i="7" s="1" a="1"/>
  <c r="G93" i="7" s="1"/>
  <c r="O93" i="7" s="1" a="1"/>
  <c r="O93" i="7" s="1"/>
  <c r="I85" i="7"/>
  <c r="G85" i="7" s="1" a="1"/>
  <c r="G85" i="7" s="1"/>
  <c r="O85" i="7" s="1" a="1"/>
  <c r="O85" i="7" s="1"/>
  <c r="I77" i="7"/>
  <c r="I69" i="7"/>
  <c r="I61" i="7"/>
  <c r="I53" i="7"/>
  <c r="G53" i="7" s="1" a="1"/>
  <c r="G53" i="7" s="1"/>
  <c r="O53" i="7" s="1" a="1"/>
  <c r="O53" i="7" s="1"/>
  <c r="I45" i="7"/>
  <c r="I37" i="7"/>
  <c r="G37" i="7" s="1" a="1"/>
  <c r="G37" i="7" s="1"/>
  <c r="O37" i="7" s="1" a="1"/>
  <c r="O37" i="7" s="1"/>
  <c r="I29" i="7"/>
  <c r="G29" i="7" s="1" a="1"/>
  <c r="G29" i="7" s="1"/>
  <c r="O29" i="7" s="1" a="1"/>
  <c r="O29" i="7" s="1"/>
  <c r="I21" i="7"/>
  <c r="G21" i="7" s="1" a="1"/>
  <c r="G21" i="7" s="1"/>
  <c r="O21" i="7" s="1" a="1"/>
  <c r="O21" i="7" s="1"/>
  <c r="I13" i="7"/>
  <c r="I5" i="7"/>
  <c r="J126" i="1"/>
  <c r="J120" i="1"/>
  <c r="J117" i="1"/>
  <c r="I113" i="6"/>
  <c r="G113" i="6" s="1" a="1"/>
  <c r="G113" i="6" s="1"/>
  <c r="I102" i="6"/>
  <c r="G102" i="6" s="1" a="1"/>
  <c r="G102" i="6" s="1"/>
  <c r="I106" i="6"/>
  <c r="G106" i="6" s="1" a="1"/>
  <c r="G106" i="6" s="1"/>
  <c r="I109" i="6"/>
  <c r="J112" i="6"/>
  <c r="G112" i="6" s="1" a="1"/>
  <c r="G112" i="6" s="1"/>
  <c r="I99" i="5"/>
  <c r="I103" i="5"/>
  <c r="G103" i="5" s="1" a="1"/>
  <c r="G103" i="5" s="1"/>
  <c r="I107" i="5"/>
  <c r="I110" i="5"/>
  <c r="G110" i="5" s="1" a="1"/>
  <c r="G110" i="5" s="1"/>
  <c r="I112" i="5"/>
  <c r="G112" i="5" s="1" a="1"/>
  <c r="G112" i="5" s="1"/>
  <c r="I111" i="5"/>
  <c r="G111" i="5" s="1" a="1"/>
  <c r="G111" i="5" s="1"/>
  <c r="I114" i="5"/>
  <c r="G114" i="5" s="1" a="1"/>
  <c r="G114" i="5" s="1"/>
  <c r="I105" i="2"/>
  <c r="G105" i="2" s="1" a="1"/>
  <c r="G105" i="2" s="1"/>
  <c r="I113" i="2"/>
  <c r="I102" i="2"/>
  <c r="G102" i="2" s="1" a="1"/>
  <c r="G102" i="2" s="1"/>
  <c r="I112" i="2"/>
  <c r="G112" i="2" s="1" a="1"/>
  <c r="G112" i="2" s="1"/>
  <c r="I106" i="2"/>
  <c r="G106" i="2" s="1" a="1"/>
  <c r="G106" i="2" s="1"/>
  <c r="I114" i="2"/>
  <c r="G114" i="2" s="1" a="1"/>
  <c r="G114" i="2" s="1"/>
  <c r="J109" i="1"/>
  <c r="I103" i="1"/>
  <c r="I34" i="1"/>
  <c r="J18" i="1"/>
  <c r="I83" i="1"/>
  <c r="J75" i="1"/>
  <c r="I114" i="1"/>
  <c r="I11" i="1"/>
  <c r="J27" i="1"/>
  <c r="I66" i="1"/>
  <c r="I60" i="1"/>
  <c r="I84" i="1"/>
  <c r="J92" i="1"/>
  <c r="J51" i="1"/>
  <c r="I106" i="1"/>
  <c r="J91" i="1"/>
  <c r="J50" i="1"/>
  <c r="J58" i="1"/>
  <c r="J90" i="1"/>
  <c r="I67" i="1"/>
  <c r="I44" i="1"/>
  <c r="I107" i="1"/>
  <c r="J68" i="1"/>
  <c r="I118" i="1"/>
  <c r="I110" i="1"/>
  <c r="I35" i="1"/>
  <c r="I43" i="1"/>
  <c r="I52" i="1"/>
  <c r="J62" i="1"/>
  <c r="J54" i="1"/>
  <c r="I78" i="1"/>
  <c r="I86" i="1"/>
  <c r="I94" i="1"/>
  <c r="I116" i="1"/>
  <c r="I108" i="1"/>
  <c r="I30" i="1"/>
  <c r="I22" i="1"/>
  <c r="I14" i="1"/>
  <c r="I6" i="1"/>
  <c r="I28" i="1"/>
  <c r="I20" i="1"/>
  <c r="I12" i="1"/>
  <c r="I4" i="1"/>
  <c r="G301" i="7" l="1" a="1"/>
  <c r="G301" i="7" s="1"/>
  <c r="G300" i="7" a="1"/>
  <c r="G300" i="7" s="1"/>
  <c r="G299" i="7" a="1"/>
  <c r="G299" i="7" s="1"/>
  <c r="G58" i="14" a="1"/>
  <c r="G58" i="14" s="1"/>
  <c r="G147" i="13" a="1"/>
  <c r="G147" i="13" s="1"/>
  <c r="G102" i="7" a="1"/>
  <c r="G102" i="7" s="1"/>
  <c r="O102" i="7" s="1" a="1"/>
  <c r="O102" i="7" s="1"/>
  <c r="G109" i="9" a="1"/>
  <c r="G109" i="9" s="1"/>
  <c r="G147" i="7" a="1"/>
  <c r="G147" i="7" s="1"/>
  <c r="O147" i="7" s="1" a="1"/>
  <c r="O147" i="7" s="1"/>
  <c r="G32" i="4" a="1"/>
  <c r="G32" i="4" s="1"/>
  <c r="I135" i="3"/>
  <c r="G135" i="3" s="1" a="1"/>
  <c r="G135" i="3" s="1"/>
  <c r="J59" i="3"/>
  <c r="G4" i="7" a="1"/>
  <c r="G4" i="7" s="1"/>
  <c r="O4" i="7" s="1" a="1"/>
  <c r="O4" i="7" s="1"/>
  <c r="J174" i="13"/>
  <c r="G174" i="13" s="1" a="1"/>
  <c r="G174" i="13" s="1"/>
  <c r="I182" i="10"/>
  <c r="G182" i="10" s="1" a="1"/>
  <c r="G182" i="10" s="1"/>
  <c r="G191" i="6" a="1"/>
  <c r="G191" i="6" s="1"/>
  <c r="G114" i="7" a="1"/>
  <c r="G114" i="7" s="1"/>
  <c r="O114" i="7" s="1" a="1"/>
  <c r="O114" i="7" s="1"/>
  <c r="G130" i="7" a="1"/>
  <c r="G130" i="7" s="1"/>
  <c r="O130" i="7" s="1" a="1"/>
  <c r="O130" i="7" s="1"/>
  <c r="I179" i="13"/>
  <c r="G179" i="13" s="1" a="1"/>
  <c r="G179" i="13" s="1"/>
  <c r="G4" i="13" a="1"/>
  <c r="G4" i="13" s="1"/>
  <c r="I138" i="14"/>
  <c r="G138" i="14" s="1" a="1"/>
  <c r="G138" i="14" s="1"/>
  <c r="G155" i="13" a="1"/>
  <c r="G155" i="13" s="1"/>
  <c r="I178" i="13"/>
  <c r="G178" i="13" s="1" a="1"/>
  <c r="G178" i="13" s="1"/>
  <c r="G47" i="13" a="1"/>
  <c r="G47" i="13" s="1"/>
  <c r="G42" i="13" a="1"/>
  <c r="G42" i="13" s="1"/>
  <c r="G196" i="13" a="1"/>
  <c r="G196" i="13" s="1"/>
  <c r="G257" i="7" a="1"/>
  <c r="G257" i="7" s="1"/>
  <c r="G83" i="7" a="1"/>
  <c r="G83" i="7" s="1"/>
  <c r="O83" i="7" s="1" a="1"/>
  <c r="O83" i="7" s="1"/>
  <c r="G45" i="7" a="1"/>
  <c r="G45" i="7" s="1"/>
  <c r="O45" i="7" s="1" a="1"/>
  <c r="O45" i="7" s="1"/>
  <c r="G110" i="7" a="1"/>
  <c r="G110" i="7" s="1"/>
  <c r="O110" i="7" s="1" a="1"/>
  <c r="O110" i="7" s="1"/>
  <c r="G138" i="6" a="1"/>
  <c r="G138" i="6" s="1"/>
  <c r="G141" i="3" a="1"/>
  <c r="G141" i="3" s="1"/>
  <c r="G29" i="8" a="1"/>
  <c r="G29" i="8" s="1"/>
  <c r="G28" i="7" a="1"/>
  <c r="G28" i="7" s="1"/>
  <c r="O28" i="7" s="1" a="1"/>
  <c r="O28" i="7" s="1"/>
  <c r="G25" i="2" a="1"/>
  <c r="G25" i="2" s="1"/>
  <c r="G184" i="3" a="1"/>
  <c r="G184" i="3" s="1"/>
  <c r="I165" i="10"/>
  <c r="G165" i="10" s="1" a="1"/>
  <c r="G165" i="10" s="1"/>
  <c r="J58" i="14"/>
  <c r="I41" i="12"/>
  <c r="K41" i="12" s="1"/>
  <c r="G119" i="6" a="1"/>
  <c r="G119" i="6" s="1"/>
  <c r="G50" i="7" a="1"/>
  <c r="G50" i="7" s="1"/>
  <c r="O50" i="7" s="1" a="1"/>
  <c r="O50" i="7" s="1"/>
  <c r="G125" i="7" a="1"/>
  <c r="G125" i="7" s="1"/>
  <c r="O125" i="7" s="1" a="1"/>
  <c r="O125" i="7" s="1"/>
  <c r="G39" i="4" a="1"/>
  <c r="G39" i="4" s="1"/>
  <c r="I162" i="12"/>
  <c r="G162" i="12" s="1" a="1"/>
  <c r="G162" i="12" s="1"/>
  <c r="I127" i="12"/>
  <c r="G127" i="12" s="1" a="1"/>
  <c r="G127" i="12" s="1"/>
  <c r="G239" i="7" a="1"/>
  <c r="G239" i="7" s="1"/>
  <c r="G270" i="7" a="1"/>
  <c r="G270" i="7" s="1"/>
  <c r="G59" i="13" a="1"/>
  <c r="G59" i="13" s="1"/>
  <c r="G264" i="7" a="1"/>
  <c r="G264" i="7" s="1"/>
  <c r="G61" i="7" a="1"/>
  <c r="G61" i="7" s="1"/>
  <c r="O61" i="7" s="1" a="1"/>
  <c r="O61" i="7" s="1"/>
  <c r="G41" i="7" a="1"/>
  <c r="G41" i="7" s="1"/>
  <c r="O41" i="7" s="1" a="1"/>
  <c r="O41" i="7" s="1"/>
  <c r="G166" i="7" a="1"/>
  <c r="G166" i="7" s="1"/>
  <c r="O166" i="7" s="1" a="1"/>
  <c r="O166" i="7" s="1"/>
  <c r="G9" i="3" a="1"/>
  <c r="G9" i="3" s="1"/>
  <c r="G47" i="3" a="1"/>
  <c r="G47" i="3" s="1"/>
  <c r="G115" i="3" a="1"/>
  <c r="G115" i="3" s="1"/>
  <c r="G20" i="8" a="1"/>
  <c r="G20" i="8" s="1"/>
  <c r="G12" i="8" a="1"/>
  <c r="G12" i="8" s="1"/>
  <c r="G100" i="7" a="1"/>
  <c r="G100" i="7" s="1"/>
  <c r="O100" i="7" s="1" a="1"/>
  <c r="O100" i="7" s="1"/>
  <c r="G15" i="7" a="1"/>
  <c r="G15" i="7" s="1"/>
  <c r="O15" i="7" s="1" a="1"/>
  <c r="O15" i="7" s="1"/>
  <c r="G184" i="7" a="1"/>
  <c r="G184" i="7" s="1"/>
  <c r="G131" i="13" a="1"/>
  <c r="G131" i="13" s="1"/>
  <c r="G13" i="10" a="1"/>
  <c r="G13" i="10" s="1"/>
  <c r="J38" i="13"/>
  <c r="G38" i="13" s="1" a="1"/>
  <c r="G38" i="13" s="1"/>
  <c r="G91" i="4" a="1"/>
  <c r="G91" i="4" s="1"/>
  <c r="G122" i="5" a="1"/>
  <c r="G122" i="5" s="1"/>
  <c r="G61" i="2" a="1"/>
  <c r="G61" i="2" s="1"/>
  <c r="G88" i="6" a="1"/>
  <c r="G88" i="6" s="1"/>
  <c r="I156" i="13"/>
  <c r="G156" i="13" s="1" a="1"/>
  <c r="G156" i="13" s="1"/>
  <c r="I63" i="13"/>
  <c r="G63" i="13" s="1" a="1"/>
  <c r="G63" i="13" s="1"/>
  <c r="G171" i="14" a="1"/>
  <c r="G171" i="14" s="1"/>
  <c r="G42" i="12" a="1"/>
  <c r="G42" i="12" s="1"/>
  <c r="I31" i="12"/>
  <c r="G31" i="12" s="1" a="1"/>
  <c r="G31" i="12" s="1"/>
  <c r="G298" i="7" a="1"/>
  <c r="G298" i="7" s="1"/>
  <c r="G229" i="7" a="1"/>
  <c r="G229" i="7" s="1"/>
  <c r="G69" i="7" a="1"/>
  <c r="G69" i="7" s="1"/>
  <c r="O69" i="7" s="1" a="1"/>
  <c r="O69" i="7" s="1"/>
  <c r="G34" i="9" a="1"/>
  <c r="G34" i="9" s="1"/>
  <c r="J127" i="3"/>
  <c r="G182" i="6" a="1"/>
  <c r="G182" i="6" s="1"/>
  <c r="G120" i="3" a="1"/>
  <c r="G120" i="3" s="1"/>
  <c r="G18" i="7" a="1"/>
  <c r="G18" i="7" s="1"/>
  <c r="O18" i="7" s="1" a="1"/>
  <c r="O18" i="7" s="1"/>
  <c r="G108" i="14" a="1"/>
  <c r="G108" i="14" s="1"/>
  <c r="G144" i="14" a="1"/>
  <c r="G144" i="14" s="1"/>
  <c r="G150" i="13" a="1"/>
  <c r="G150" i="13" s="1"/>
  <c r="G82" i="13" a="1"/>
  <c r="G82" i="13" s="1"/>
  <c r="I133" i="14"/>
  <c r="G133" i="14" s="1" a="1"/>
  <c r="G133" i="14" s="1"/>
  <c r="I67" i="13"/>
  <c r="G67" i="13" s="1" a="1"/>
  <c r="G67" i="13" s="1"/>
  <c r="I55" i="12"/>
  <c r="G55" i="12" s="1" a="1"/>
  <c r="G55" i="12" s="1"/>
  <c r="G49" i="12" a="1"/>
  <c r="G49" i="12" s="1"/>
  <c r="G10" i="7" a="1"/>
  <c r="G10" i="7" s="1"/>
  <c r="O10" i="7" s="1" a="1"/>
  <c r="O10" i="7" s="1"/>
  <c r="G64" i="3" a="1"/>
  <c r="G64" i="3" s="1"/>
  <c r="G113" i="2" a="1"/>
  <c r="G113" i="2" s="1"/>
  <c r="G148" i="7" a="1"/>
  <c r="G148" i="7" s="1"/>
  <c r="O148" i="7" s="1" a="1"/>
  <c r="O148" i="7" s="1"/>
  <c r="G161" i="7" a="1"/>
  <c r="G161" i="7" s="1"/>
  <c r="O161" i="7" s="1" a="1"/>
  <c r="O161" i="7" s="1"/>
  <c r="G33" i="3" a="1"/>
  <c r="G33" i="3" s="1"/>
  <c r="G78" i="3" a="1"/>
  <c r="G78" i="3" s="1"/>
  <c r="G100" i="3" a="1"/>
  <c r="G100" i="3" s="1"/>
  <c r="G99" i="7" a="1"/>
  <c r="G99" i="7" s="1"/>
  <c r="O99" i="7" s="1" a="1"/>
  <c r="O99" i="7" s="1"/>
  <c r="G177" i="7" a="1"/>
  <c r="G177" i="7" s="1"/>
  <c r="O177" i="7" s="1" a="1"/>
  <c r="O177" i="7" s="1"/>
  <c r="I150" i="2"/>
  <c r="G150" i="2" s="1" a="1"/>
  <c r="G150" i="2" s="1"/>
  <c r="I180" i="10"/>
  <c r="G180" i="10" s="1" a="1"/>
  <c r="G180" i="10" s="1"/>
  <c r="G52" i="14" a="1"/>
  <c r="G52" i="14" s="1"/>
  <c r="G132" i="13" a="1"/>
  <c r="G132" i="13" s="1"/>
  <c r="I133" i="12"/>
  <c r="G133" i="12" s="1" a="1"/>
  <c r="G133" i="12" s="1"/>
  <c r="I51" i="13"/>
  <c r="G51" i="13" s="1" a="1"/>
  <c r="G51" i="13" s="1"/>
  <c r="I26" i="12"/>
  <c r="G26" i="12" s="1" a="1"/>
  <c r="G26" i="12" s="1"/>
  <c r="I99" i="14"/>
  <c r="G288" i="7" a="1"/>
  <c r="G288" i="7" s="1"/>
  <c r="G297" i="7" a="1"/>
  <c r="G297" i="7" s="1"/>
  <c r="G259" i="7" a="1"/>
  <c r="G259" i="7" s="1"/>
  <c r="G241" i="7" a="1"/>
  <c r="G241" i="7" s="1"/>
  <c r="G34" i="7" a="1"/>
  <c r="G34" i="7" s="1"/>
  <c r="O34" i="7" s="1" a="1"/>
  <c r="O34" i="7" s="1"/>
  <c r="J83" i="3"/>
  <c r="G83" i="3" s="1" a="1"/>
  <c r="G83" i="3" s="1"/>
  <c r="G49" i="7" a="1"/>
  <c r="G49" i="7" s="1"/>
  <c r="O49" i="7" s="1" a="1"/>
  <c r="O49" i="7" s="1"/>
  <c r="G77" i="7" a="1"/>
  <c r="G77" i="7" s="1"/>
  <c r="O77" i="7" s="1" a="1"/>
  <c r="O77" i="7" s="1"/>
  <c r="G131" i="7" a="1"/>
  <c r="G131" i="7" s="1"/>
  <c r="O131" i="7" s="1" a="1"/>
  <c r="O131" i="7" s="1"/>
  <c r="G14" i="9" a="1"/>
  <c r="G14" i="9" s="1"/>
  <c r="G32" i="3" a="1"/>
  <c r="G32" i="3" s="1"/>
  <c r="G152" i="4" a="1"/>
  <c r="G152" i="4" s="1"/>
  <c r="G49" i="3" a="1"/>
  <c r="G49" i="3" s="1"/>
  <c r="G12" i="7" a="1"/>
  <c r="G12" i="7" s="1"/>
  <c r="O12" i="7" s="1" a="1"/>
  <c r="O12" i="7" s="1"/>
  <c r="K5" i="6" a="1"/>
  <c r="K5" i="6" s="1"/>
  <c r="G26" i="7" a="1"/>
  <c r="G26" i="7" s="1"/>
  <c r="O26" i="7" s="1" a="1"/>
  <c r="O26" i="7" s="1"/>
  <c r="G20" i="7" a="1"/>
  <c r="G20" i="7" s="1"/>
  <c r="O20" i="7" s="1" a="1"/>
  <c r="O20" i="7" s="1"/>
  <c r="I184" i="4"/>
  <c r="G184" i="4" s="1" a="1"/>
  <c r="G184" i="4" s="1"/>
  <c r="G43" i="10" a="1"/>
  <c r="G43" i="10" s="1"/>
  <c r="G83" i="13" a="1"/>
  <c r="G83" i="13" s="1"/>
  <c r="J88" i="14"/>
  <c r="G88" i="14" s="1" a="1"/>
  <c r="G88" i="14" s="1"/>
  <c r="G135" i="14" a="1"/>
  <c r="G135" i="14" s="1"/>
  <c r="J37" i="13"/>
  <c r="G37" i="13" s="1" a="1"/>
  <c r="G37" i="13" s="1"/>
  <c r="G13" i="2" a="1"/>
  <c r="G13" i="2" s="1"/>
  <c r="G19" i="8" a="1"/>
  <c r="G19" i="8" s="1"/>
  <c r="G136" i="14" a="1"/>
  <c r="G136" i="14" s="1"/>
  <c r="I73" i="13"/>
  <c r="I90" i="14"/>
  <c r="G90" i="14" s="1" a="1"/>
  <c r="G90" i="14" s="1"/>
  <c r="I96" i="14"/>
  <c r="G96" i="14" s="1" a="1"/>
  <c r="G96" i="14" s="1"/>
  <c r="I102" i="14"/>
  <c r="G102" i="14" s="1" a="1"/>
  <c r="G102" i="14" s="1"/>
  <c r="I181" i="14"/>
  <c r="G181" i="14" s="1" a="1"/>
  <c r="G181" i="14" s="1"/>
  <c r="G92" i="10" a="1"/>
  <c r="G92" i="10" s="1"/>
  <c r="G201" i="3" a="1"/>
  <c r="G201" i="3" s="1"/>
  <c r="G58" i="7" a="1"/>
  <c r="G58" i="7" s="1"/>
  <c r="O58" i="7" s="1" a="1"/>
  <c r="O58" i="7" s="1"/>
  <c r="G68" i="7" a="1"/>
  <c r="G68" i="7" s="1"/>
  <c r="O68" i="7" s="1" a="1"/>
  <c r="O68" i="7" s="1"/>
  <c r="G108" i="7" a="1"/>
  <c r="G108" i="7" s="1"/>
  <c r="O108" i="7" s="1" a="1"/>
  <c r="O108" i="7" s="1"/>
  <c r="J123" i="8"/>
  <c r="G27" i="7" a="1"/>
  <c r="G27" i="7" s="1"/>
  <c r="O27" i="7" s="1" a="1"/>
  <c r="O27" i="7" s="1"/>
  <c r="G139" i="7" a="1"/>
  <c r="G139" i="7" s="1"/>
  <c r="O139" i="7" s="1" a="1"/>
  <c r="O139" i="7" s="1"/>
  <c r="G62" i="8" a="1"/>
  <c r="G62" i="8" s="1"/>
  <c r="G152" i="7" a="1"/>
  <c r="G152" i="7" s="1"/>
  <c r="O152" i="7" s="1" a="1"/>
  <c r="O152" i="7" s="1"/>
  <c r="G82" i="3" a="1"/>
  <c r="G82" i="3" s="1"/>
  <c r="G161" i="3" a="1"/>
  <c r="G161" i="3" s="1"/>
  <c r="I75" i="3"/>
  <c r="G75" i="3" s="1" a="1"/>
  <c r="G75" i="3" s="1"/>
  <c r="G35" i="7" a="1"/>
  <c r="G35" i="7" s="1"/>
  <c r="O35" i="7" s="1" a="1"/>
  <c r="O35" i="7" s="1"/>
  <c r="G44" i="7" a="1"/>
  <c r="G44" i="7" s="1"/>
  <c r="O44" i="7" s="1" a="1"/>
  <c r="O44" i="7" s="1"/>
  <c r="G147" i="10" a="1"/>
  <c r="G147" i="10" s="1"/>
  <c r="G80" i="13" a="1"/>
  <c r="G80" i="13" s="1"/>
  <c r="G137" i="13" a="1"/>
  <c r="G137" i="13" s="1"/>
  <c r="I118" i="14"/>
  <c r="G118" i="14" s="1" a="1"/>
  <c r="G118" i="14" s="1"/>
  <c r="G18" i="12" a="1"/>
  <c r="G18" i="12" s="1"/>
  <c r="I163" i="12"/>
  <c r="G163" i="12" s="1" a="1"/>
  <c r="G163" i="12" s="1"/>
  <c r="I12" i="14"/>
  <c r="G12" i="14" s="1" a="1"/>
  <c r="G12" i="14" s="1"/>
  <c r="I114" i="10"/>
  <c r="G114" i="10" s="1" a="1"/>
  <c r="G114" i="10" s="1"/>
  <c r="I153" i="14"/>
  <c r="G153" i="14" s="1" a="1"/>
  <c r="G153" i="14" s="1"/>
  <c r="I63" i="14"/>
  <c r="I115" i="10"/>
  <c r="G115" i="10" s="1" a="1"/>
  <c r="G115" i="10" s="1"/>
  <c r="G236" i="7" a="1"/>
  <c r="G236" i="7" s="1"/>
  <c r="G237" i="7" a="1"/>
  <c r="G237" i="7" s="1"/>
  <c r="G226" i="7" a="1"/>
  <c r="G226" i="7" s="1"/>
  <c r="G253" i="7" a="1"/>
  <c r="G253" i="7" s="1"/>
  <c r="G70" i="7" a="1"/>
  <c r="G70" i="7" s="1"/>
  <c r="O70" i="7" s="1" a="1"/>
  <c r="O70" i="7" s="1"/>
  <c r="G234" i="7" a="1"/>
  <c r="G234" i="7" s="1"/>
  <c r="G29" i="3" a="1"/>
  <c r="G29" i="3" s="1"/>
  <c r="G98" i="7" a="1"/>
  <c r="G98" i="7" s="1"/>
  <c r="O98" i="7" s="1" a="1"/>
  <c r="O98" i="7" s="1"/>
  <c r="G106" i="7" a="1"/>
  <c r="G106" i="7" s="1"/>
  <c r="O106" i="7" s="1" a="1"/>
  <c r="O106" i="7" s="1"/>
  <c r="G127" i="7" a="1"/>
  <c r="G127" i="7" s="1"/>
  <c r="O127" i="7" s="1" a="1"/>
  <c r="O127" i="7" s="1"/>
  <c r="G174" i="7" a="1"/>
  <c r="G174" i="7" s="1"/>
  <c r="O174" i="7" s="1" a="1"/>
  <c r="O174" i="7" s="1"/>
  <c r="G190" i="13" a="1"/>
  <c r="G190" i="13" s="1"/>
  <c r="G8" i="13" a="1"/>
  <c r="G8" i="13" s="1"/>
  <c r="J24" i="13"/>
  <c r="G24" i="13" s="1" a="1"/>
  <c r="G24" i="13" s="1"/>
  <c r="G129" i="10" a="1"/>
  <c r="G129" i="10" s="1"/>
  <c r="G42" i="7" a="1"/>
  <c r="G42" i="7" s="1"/>
  <c r="O42" i="7" s="1" a="1"/>
  <c r="O42" i="7" s="1"/>
  <c r="G186" i="6" a="1"/>
  <c r="G186" i="6" s="1"/>
  <c r="G67" i="7" a="1"/>
  <c r="G67" i="7" s="1"/>
  <c r="O67" i="7" s="1" a="1"/>
  <c r="O67" i="7" s="1"/>
  <c r="G92" i="7" a="1"/>
  <c r="G92" i="7" s="1"/>
  <c r="O92" i="7" s="1" a="1"/>
  <c r="O92" i="7" s="1"/>
  <c r="I119" i="14"/>
  <c r="G119" i="14" s="1" a="1"/>
  <c r="G119" i="14" s="1"/>
  <c r="I8" i="14"/>
  <c r="G8" i="14" s="1" a="1"/>
  <c r="G8" i="14" s="1"/>
  <c r="I80" i="14"/>
  <c r="G80" i="14" s="1" a="1"/>
  <c r="G80" i="14" s="1"/>
  <c r="I37" i="14"/>
  <c r="G37" i="14" s="1" a="1"/>
  <c r="G37" i="14" s="1"/>
  <c r="I177" i="14"/>
  <c r="G177" i="14" s="1" a="1"/>
  <c r="G177" i="14" s="1"/>
  <c r="I66" i="14"/>
  <c r="G66" i="14" s="1" a="1"/>
  <c r="G66" i="14" s="1"/>
  <c r="I38" i="14"/>
  <c r="G38" i="14" s="1" a="1"/>
  <c r="G38" i="14" s="1"/>
  <c r="G82" i="7" a="1"/>
  <c r="G82" i="7" s="1"/>
  <c r="O82" i="7" s="1" a="1"/>
  <c r="O82" i="7" s="1"/>
  <c r="G231" i="7" a="1"/>
  <c r="G231" i="7" s="1"/>
  <c r="G233" i="7" a="1"/>
  <c r="G233" i="7" s="1"/>
  <c r="G5" i="7" a="1"/>
  <c r="G5" i="7" s="1"/>
  <c r="O5" i="7" s="1" a="1"/>
  <c r="O5" i="7" s="1"/>
  <c r="G101" i="7" a="1"/>
  <c r="G101" i="7" s="1"/>
  <c r="O101" i="7" s="1" a="1"/>
  <c r="O101" i="7" s="1"/>
  <c r="G75" i="6" a="1"/>
  <c r="G75" i="6" s="1"/>
  <c r="G13" i="7" a="1"/>
  <c r="G13" i="7" s="1"/>
  <c r="O13" i="7" s="1" a="1"/>
  <c r="O13" i="7" s="1"/>
  <c r="G109" i="7" a="1"/>
  <c r="G109" i="7" s="1"/>
  <c r="O109" i="7" s="1" a="1"/>
  <c r="O109" i="7" s="1"/>
  <c r="G84" i="7" a="1"/>
  <c r="G84" i="7" s="1"/>
  <c r="O84" i="7" s="1" a="1"/>
  <c r="O84" i="7" s="1"/>
  <c r="G62" i="7" a="1"/>
  <c r="G62" i="7" s="1"/>
  <c r="O62" i="7" s="1" a="1"/>
  <c r="O62" i="7" s="1"/>
  <c r="G142" i="7" a="1"/>
  <c r="G142" i="7" s="1"/>
  <c r="O142" i="7" s="1" a="1"/>
  <c r="O142" i="7" s="1"/>
  <c r="G146" i="7" a="1"/>
  <c r="G146" i="7" s="1"/>
  <c r="O146" i="7" s="1" a="1"/>
  <c r="O146" i="7" s="1"/>
  <c r="G41" i="3" a="1"/>
  <c r="G41" i="3" s="1"/>
  <c r="G169" i="3" a="1"/>
  <c r="G169" i="3" s="1"/>
  <c r="G136" i="7" a="1"/>
  <c r="G136" i="7" s="1"/>
  <c r="O136" i="7" s="1" a="1"/>
  <c r="O136" i="7" s="1"/>
  <c r="G60" i="7" a="1"/>
  <c r="G60" i="7" s="1"/>
  <c r="O60" i="7" s="1" a="1"/>
  <c r="O60" i="7" s="1"/>
  <c r="G86" i="7" a="1"/>
  <c r="G86" i="7" s="1"/>
  <c r="O86" i="7" s="1" a="1"/>
  <c r="O86" i="7" s="1"/>
  <c r="G38" i="7" a="1"/>
  <c r="G38" i="7" s="1"/>
  <c r="O38" i="7" s="1" a="1"/>
  <c r="O38" i="7" s="1"/>
  <c r="G118" i="6" a="1"/>
  <c r="G118" i="6" s="1"/>
  <c r="G169" i="7" a="1"/>
  <c r="G169" i="7" s="1"/>
  <c r="O169" i="7" s="1" a="1"/>
  <c r="O169" i="7" s="1"/>
  <c r="G25" i="13" a="1"/>
  <c r="G25" i="13" s="1"/>
  <c r="I161" i="12"/>
  <c r="G161" i="12" s="1" a="1"/>
  <c r="G161" i="12" s="1"/>
  <c r="G78" i="5" a="1"/>
  <c r="G78" i="5" s="1"/>
  <c r="G16" i="6" a="1"/>
  <c r="G16" i="6" s="1"/>
  <c r="G207" i="13" a="1"/>
  <c r="G207" i="13" s="1"/>
  <c r="I169" i="14"/>
  <c r="G52" i="13" a="1"/>
  <c r="G52" i="13" s="1"/>
  <c r="I25" i="14"/>
  <c r="G25" i="14" s="1" a="1"/>
  <c r="G25" i="14" s="1"/>
  <c r="G204" i="13" a="1"/>
  <c r="G204" i="13" s="1"/>
  <c r="G283" i="7" a="1"/>
  <c r="G283" i="7" s="1"/>
  <c r="G286" i="7" a="1"/>
  <c r="G286" i="7" s="1"/>
  <c r="G292" i="7" a="1"/>
  <c r="G292" i="7" s="1"/>
  <c r="G265" i="7" a="1"/>
  <c r="G265" i="7" s="1"/>
  <c r="G246" i="7" a="1"/>
  <c r="G246" i="7" s="1"/>
  <c r="G117" i="7" a="1"/>
  <c r="G117" i="7" s="1"/>
  <c r="O117" i="7" s="1" a="1"/>
  <c r="O117" i="7" s="1"/>
  <c r="G140" i="7" a="1"/>
  <c r="G140" i="7" s="1"/>
  <c r="O140" i="7" s="1" a="1"/>
  <c r="O140" i="7" s="1"/>
  <c r="G149" i="7" a="1"/>
  <c r="G149" i="7" s="1"/>
  <c r="O149" i="7" s="1" a="1"/>
  <c r="O149" i="7" s="1"/>
  <c r="G153" i="7" a="1"/>
  <c r="G153" i="7" s="1"/>
  <c r="O153" i="7" s="1" a="1"/>
  <c r="O153" i="7" s="1"/>
  <c r="G155" i="7" a="1"/>
  <c r="G155" i="7" s="1"/>
  <c r="O155" i="7" s="1" a="1"/>
  <c r="O155" i="7" s="1"/>
  <c r="G165" i="7" a="1"/>
  <c r="G165" i="7" s="1"/>
  <c r="O165" i="7" s="1" a="1"/>
  <c r="O165" i="7" s="1"/>
  <c r="G130" i="3" a="1"/>
  <c r="G130" i="3" s="1"/>
  <c r="G143" i="3" a="1"/>
  <c r="G143" i="3" s="1"/>
  <c r="G145" i="7" a="1"/>
  <c r="G145" i="7" s="1"/>
  <c r="O145" i="7" s="1" a="1"/>
  <c r="O145" i="7" s="1"/>
  <c r="G74" i="7" a="1"/>
  <c r="G74" i="7" s="1"/>
  <c r="O74" i="7" s="1" a="1"/>
  <c r="O74" i="7" s="1"/>
  <c r="K3" i="7" a="1"/>
  <c r="K3" i="7" s="1"/>
  <c r="G3" i="7" a="1"/>
  <c r="G3" i="7" s="1"/>
  <c r="O3" i="7" s="1" a="1"/>
  <c r="O3" i="7" s="1"/>
  <c r="I125" i="6"/>
  <c r="G125" i="6" s="1" a="1"/>
  <c r="G125" i="6" s="1"/>
  <c r="J188" i="3"/>
  <c r="G116" i="10" a="1"/>
  <c r="G116" i="10" s="1"/>
  <c r="I22" i="10"/>
  <c r="G22" i="10" s="1" a="1"/>
  <c r="G22" i="10" s="1"/>
  <c r="G148" i="13" a="1"/>
  <c r="G148" i="13" s="1"/>
  <c r="G124" i="13" a="1"/>
  <c r="G124" i="13" s="1"/>
  <c r="G84" i="12" a="1"/>
  <c r="G84" i="12" s="1"/>
  <c r="G66" i="7" a="1"/>
  <c r="G66" i="7" s="1"/>
  <c r="O66" i="7" s="1" a="1"/>
  <c r="O66" i="7" s="1"/>
  <c r="G115" i="7" a="1"/>
  <c r="G115" i="7" s="1"/>
  <c r="O115" i="7" s="1" a="1"/>
  <c r="O115" i="7" s="1"/>
  <c r="G110" i="2" a="1"/>
  <c r="G110" i="2" s="1"/>
  <c r="I11" i="14"/>
  <c r="G11" i="14" s="1" a="1"/>
  <c r="G11" i="14" s="1"/>
  <c r="I154" i="10"/>
  <c r="G154" i="10" s="1" a="1"/>
  <c r="G154" i="10" s="1"/>
  <c r="G296" i="7" a="1"/>
  <c r="G296" i="7" s="1"/>
  <c r="G295" i="7" a="1"/>
  <c r="G295" i="7" s="1"/>
  <c r="G294" i="7" a="1"/>
  <c r="G294" i="7" s="1"/>
  <c r="G293" i="7" a="1"/>
  <c r="G293" i="7" s="1"/>
  <c r="G291" i="7" a="1"/>
  <c r="G291" i="7" s="1"/>
  <c r="G290" i="7" a="1"/>
  <c r="G290" i="7" s="1"/>
  <c r="G289" i="7" a="1"/>
  <c r="G289" i="7" s="1"/>
  <c r="G287" i="7" a="1"/>
  <c r="G287" i="7" s="1"/>
  <c r="G285" i="7" a="1"/>
  <c r="G285" i="7" s="1"/>
  <c r="G284" i="7" a="1"/>
  <c r="G284" i="7" s="1"/>
  <c r="G282" i="7" a="1"/>
  <c r="G282" i="7" s="1"/>
  <c r="G281" i="7" a="1"/>
  <c r="G281" i="7" s="1"/>
  <c r="G280" i="7" a="1"/>
  <c r="G280" i="7" s="1"/>
  <c r="G279" i="7" a="1"/>
  <c r="G279" i="7" s="1"/>
  <c r="G278" i="7" a="1"/>
  <c r="G278" i="7" s="1"/>
  <c r="G277" i="7" a="1"/>
  <c r="G277" i="7" s="1"/>
  <c r="G276" i="7" a="1"/>
  <c r="G276" i="7" s="1"/>
  <c r="G275" i="7" a="1"/>
  <c r="G275" i="7" s="1"/>
  <c r="G274" i="7" a="1"/>
  <c r="G274" i="7" s="1"/>
  <c r="G273" i="7" a="1"/>
  <c r="G273" i="7" s="1"/>
  <c r="G272" i="7" a="1"/>
  <c r="G272" i="7" s="1"/>
  <c r="G271" i="7" a="1"/>
  <c r="G271" i="7" s="1"/>
  <c r="G208" i="14" a="1"/>
  <c r="G208" i="14" s="1"/>
  <c r="G207" i="3" a="1"/>
  <c r="G207" i="3" s="1"/>
  <c r="G206" i="14" a="1"/>
  <c r="G206" i="14" s="1"/>
  <c r="G202" i="13" a="1"/>
  <c r="G202" i="13" s="1"/>
  <c r="G203" i="13" a="1"/>
  <c r="G203" i="13" s="1"/>
  <c r="G199" i="3" a="1"/>
  <c r="G199" i="3" s="1"/>
  <c r="G199" i="14" a="1"/>
  <c r="G199" i="14" s="1"/>
  <c r="G198" i="3" a="1"/>
  <c r="G198" i="3" s="1"/>
  <c r="G196" i="3" a="1"/>
  <c r="G196" i="3" s="1"/>
  <c r="G195" i="13" a="1"/>
  <c r="G195" i="13" s="1"/>
  <c r="I195" i="6"/>
  <c r="G195" i="6" s="1" a="1"/>
  <c r="G195" i="6" s="1"/>
  <c r="G193" i="14" a="1"/>
  <c r="G193" i="14" s="1"/>
  <c r="G192" i="13" a="1"/>
  <c r="G192" i="13" s="1"/>
  <c r="G192" i="14" a="1"/>
  <c r="G192" i="14" s="1"/>
  <c r="G194" i="13" a="1"/>
  <c r="G194" i="13" s="1"/>
  <c r="G192" i="6" a="1"/>
  <c r="G192" i="6" s="1"/>
  <c r="J162" i="13"/>
  <c r="I162" i="13"/>
  <c r="G93" i="8" a="1"/>
  <c r="G93" i="8" s="1"/>
  <c r="G80" i="9" a="1"/>
  <c r="G80" i="9" s="1"/>
  <c r="G91" i="9" a="1"/>
  <c r="G91" i="9" s="1"/>
  <c r="G104" i="3" a="1"/>
  <c r="G104" i="3" s="1"/>
  <c r="G19" i="3" a="1"/>
  <c r="G19" i="3" s="1"/>
  <c r="G141" i="9" a="1"/>
  <c r="G141" i="9" s="1"/>
  <c r="G149" i="6" a="1"/>
  <c r="G149" i="6" s="1"/>
  <c r="G58" i="4" a="1"/>
  <c r="G58" i="4" s="1"/>
  <c r="J187" i="3"/>
  <c r="G190" i="3" a="1"/>
  <c r="G190" i="3" s="1"/>
  <c r="G84" i="13" a="1"/>
  <c r="G84" i="13" s="1"/>
  <c r="J175" i="14"/>
  <c r="G20" i="13" a="1"/>
  <c r="G20" i="13" s="1"/>
  <c r="I48" i="12"/>
  <c r="G48" i="12" s="1" a="1"/>
  <c r="G48" i="12" s="1"/>
  <c r="G182" i="3" a="1"/>
  <c r="G182" i="3" s="1"/>
  <c r="I177" i="12"/>
  <c r="G177" i="12" s="1" a="1"/>
  <c r="G177" i="12" s="1"/>
  <c r="G16" i="13" a="1"/>
  <c r="G16" i="13" s="1"/>
  <c r="G33" i="4" a="1"/>
  <c r="G33" i="4" s="1"/>
  <c r="I110" i="12"/>
  <c r="G53" i="5" a="1"/>
  <c r="G53" i="5" s="1"/>
  <c r="I127" i="14"/>
  <c r="G127" i="14" s="1" a="1"/>
  <c r="G127" i="14" s="1"/>
  <c r="I122" i="12"/>
  <c r="G122" i="12" s="1" a="1"/>
  <c r="G122" i="12" s="1"/>
  <c r="I157" i="14"/>
  <c r="I174" i="12"/>
  <c r="I136" i="10"/>
  <c r="G136" i="10" s="1" a="1"/>
  <c r="G136" i="10" s="1"/>
  <c r="G90" i="13" a="1"/>
  <c r="G90" i="13" s="1"/>
  <c r="G172" i="4" a="1"/>
  <c r="G172" i="4" s="1"/>
  <c r="G152" i="8" a="1"/>
  <c r="G152" i="8" s="1"/>
  <c r="G173" i="9" a="1"/>
  <c r="G173" i="9" s="1"/>
  <c r="I67" i="3"/>
  <c r="G67" i="3" s="1" a="1"/>
  <c r="G67" i="3" s="1"/>
  <c r="J10" i="3"/>
  <c r="I141" i="13"/>
  <c r="G141" i="13" s="1" a="1"/>
  <c r="G141" i="13" s="1"/>
  <c r="I15" i="13"/>
  <c r="G15" i="13" s="1" a="1"/>
  <c r="G15" i="13" s="1"/>
  <c r="J94" i="13"/>
  <c r="G94" i="13" s="1" a="1"/>
  <c r="G94" i="13" s="1"/>
  <c r="I40" i="13"/>
  <c r="G40" i="13" s="1" a="1"/>
  <c r="G40" i="13" s="1"/>
  <c r="I52" i="12"/>
  <c r="I148" i="12"/>
  <c r="G148" i="12" s="1" a="1"/>
  <c r="G148" i="12" s="1"/>
  <c r="I124" i="5"/>
  <c r="G124" i="5" s="1" a="1"/>
  <c r="G124" i="5" s="1"/>
  <c r="I57" i="14"/>
  <c r="G57" i="14" s="1" a="1"/>
  <c r="G57" i="14" s="1"/>
  <c r="G43" i="6" a="1"/>
  <c r="G43" i="6" s="1"/>
  <c r="G131" i="2" a="1"/>
  <c r="G131" i="2" s="1"/>
  <c r="G135" i="6" a="1"/>
  <c r="G135" i="6" s="1"/>
  <c r="I104" i="9"/>
  <c r="G104" i="9" s="1" a="1"/>
  <c r="G104" i="9" s="1"/>
  <c r="G38" i="4" a="1"/>
  <c r="G38" i="4" s="1"/>
  <c r="G122" i="4" a="1"/>
  <c r="G122" i="4" s="1"/>
  <c r="G174" i="6" a="1"/>
  <c r="G174" i="6" s="1"/>
  <c r="I66" i="3"/>
  <c r="G66" i="3" s="1" a="1"/>
  <c r="G66" i="3" s="1"/>
  <c r="G135" i="8" a="1"/>
  <c r="G135" i="8" s="1"/>
  <c r="G43" i="8" a="1"/>
  <c r="G43" i="8" s="1"/>
  <c r="J185" i="3"/>
  <c r="G185" i="3" s="1" a="1"/>
  <c r="G185" i="3" s="1"/>
  <c r="G178" i="9" a="1"/>
  <c r="G178" i="9" s="1"/>
  <c r="G47" i="14" a="1"/>
  <c r="G47" i="14" s="1"/>
  <c r="G77" i="10" a="1"/>
  <c r="G77" i="10" s="1"/>
  <c r="I152" i="6"/>
  <c r="G152" i="6" s="1" a="1"/>
  <c r="G152" i="6" s="1"/>
  <c r="I131" i="12"/>
  <c r="I28" i="10"/>
  <c r="G28" i="10" s="1" a="1"/>
  <c r="G28" i="10" s="1"/>
  <c r="G40" i="12" a="1"/>
  <c r="G40" i="12" s="1"/>
  <c r="I160" i="12"/>
  <c r="G160" i="12" s="1" a="1"/>
  <c r="G160" i="12" s="1"/>
  <c r="I180" i="13"/>
  <c r="G180" i="13" s="1" a="1"/>
  <c r="G180" i="13" s="1"/>
  <c r="I117" i="12"/>
  <c r="G117" i="12" s="1" a="1"/>
  <c r="G117" i="12" s="1"/>
  <c r="I105" i="14"/>
  <c r="G105" i="14" s="1" a="1"/>
  <c r="G105" i="14" s="1"/>
  <c r="G108" i="10" a="1"/>
  <c r="G108" i="10" s="1"/>
  <c r="G119" i="9" a="1"/>
  <c r="G119" i="9" s="1"/>
  <c r="G99" i="9" a="1"/>
  <c r="G99" i="9" s="1"/>
  <c r="G83" i="4" a="1"/>
  <c r="G83" i="4" s="1"/>
  <c r="G18" i="3" a="1"/>
  <c r="G18" i="3" s="1"/>
  <c r="G166" i="9" a="1"/>
  <c r="G166" i="9" s="1"/>
  <c r="G37" i="3" a="1"/>
  <c r="G37" i="3" s="1"/>
  <c r="G152" i="3" a="1"/>
  <c r="G152" i="3" s="1"/>
  <c r="J88" i="13"/>
  <c r="G88" i="13" s="1" a="1"/>
  <c r="G88" i="13" s="1"/>
  <c r="I50" i="13"/>
  <c r="G50" i="13" s="1" a="1"/>
  <c r="G50" i="13" s="1"/>
  <c r="G14" i="13" a="1"/>
  <c r="G14" i="13" s="1"/>
  <c r="I140" i="10"/>
  <c r="G140" i="10" s="1" a="1"/>
  <c r="G140" i="10" s="1"/>
  <c r="I149" i="12"/>
  <c r="G149" i="12" s="1" a="1"/>
  <c r="G149" i="12" s="1"/>
  <c r="I14" i="12"/>
  <c r="G14" i="12" s="1" a="1"/>
  <c r="G14" i="12" s="1"/>
  <c r="J108" i="3"/>
  <c r="G108" i="3" s="1" a="1"/>
  <c r="G108" i="3" s="1"/>
  <c r="I120" i="13"/>
  <c r="G120" i="13" s="1" a="1"/>
  <c r="G120" i="13" s="1"/>
  <c r="G5" i="13" a="1"/>
  <c r="G5" i="13" s="1"/>
  <c r="I21" i="10"/>
  <c r="G21" i="10" s="1" a="1"/>
  <c r="G21" i="10" s="1"/>
  <c r="G68" i="4" a="1"/>
  <c r="G68" i="4" s="1"/>
  <c r="I4" i="10"/>
  <c r="G4" i="10" s="1" a="1"/>
  <c r="G4" i="10" s="1"/>
  <c r="I20" i="14"/>
  <c r="G20" i="14" s="1" a="1"/>
  <c r="G20" i="14" s="1"/>
  <c r="I130" i="12"/>
  <c r="G130" i="12" s="1" a="1"/>
  <c r="G130" i="12" s="1"/>
  <c r="I161" i="14"/>
  <c r="G161" i="14" s="1" a="1"/>
  <c r="G161" i="14" s="1"/>
  <c r="G163" i="3" a="1"/>
  <c r="G163" i="3" s="1"/>
  <c r="G67" i="6" a="1"/>
  <c r="G67" i="6" s="1"/>
  <c r="G137" i="2" a="1"/>
  <c r="G137" i="2" s="1"/>
  <c r="G83" i="8" a="1"/>
  <c r="G83" i="8" s="1"/>
  <c r="I112" i="8"/>
  <c r="G112" i="8" s="1" a="1"/>
  <c r="G112" i="8" s="1"/>
  <c r="G46" i="3" a="1"/>
  <c r="G46" i="3" s="1"/>
  <c r="G59" i="3" a="1"/>
  <c r="G59" i="3" s="1"/>
  <c r="G54" i="3" a="1"/>
  <c r="G54" i="3" s="1"/>
  <c r="G158" i="9" a="1"/>
  <c r="G158" i="9" s="1"/>
  <c r="G88" i="8" a="1"/>
  <c r="G88" i="8" s="1"/>
  <c r="G115" i="2" a="1"/>
  <c r="G115" i="2" s="1"/>
  <c r="G12" i="3" a="1"/>
  <c r="G12" i="3" s="1"/>
  <c r="G186" i="3" a="1"/>
  <c r="G186" i="3" s="1"/>
  <c r="G190" i="14" a="1"/>
  <c r="G190" i="14" s="1"/>
  <c r="I95" i="14"/>
  <c r="G95" i="14" s="1" a="1"/>
  <c r="G95" i="14" s="1"/>
  <c r="J35" i="14"/>
  <c r="G35" i="14" s="1" a="1"/>
  <c r="G35" i="14" s="1"/>
  <c r="I29" i="12"/>
  <c r="G29" i="12" s="1" a="1"/>
  <c r="G29" i="12" s="1"/>
  <c r="G156" i="9" a="1"/>
  <c r="G156" i="9" s="1"/>
  <c r="G133" i="10" a="1"/>
  <c r="G133" i="10" s="1"/>
  <c r="J164" i="3"/>
  <c r="G164" i="3" s="1" a="1"/>
  <c r="G164" i="3" s="1"/>
  <c r="G91" i="10" a="1"/>
  <c r="G91" i="10" s="1"/>
  <c r="I142" i="12"/>
  <c r="G142" i="12" s="1" a="1"/>
  <c r="G142" i="12" s="1"/>
  <c r="I167" i="14"/>
  <c r="G167" i="14" s="1" a="1"/>
  <c r="G167" i="14" s="1"/>
  <c r="G197" i="14" a="1"/>
  <c r="G197" i="14" s="1"/>
  <c r="I165" i="12"/>
  <c r="I165" i="14"/>
  <c r="G165" i="14" s="1" a="1"/>
  <c r="G165" i="14" s="1"/>
  <c r="I97" i="14"/>
  <c r="G97" i="14" s="1" a="1"/>
  <c r="G97" i="14" s="1"/>
  <c r="I175" i="12"/>
  <c r="G175" i="12" s="1" a="1"/>
  <c r="G175" i="12" s="1"/>
  <c r="G67" i="5" a="1"/>
  <c r="G67" i="5" s="1"/>
  <c r="G134" i="2" a="1"/>
  <c r="G134" i="2" s="1"/>
  <c r="G57" i="8" a="1"/>
  <c r="G57" i="8" s="1"/>
  <c r="G97" i="8" a="1"/>
  <c r="G97" i="8" s="1"/>
  <c r="G145" i="3" a="1"/>
  <c r="G145" i="3" s="1"/>
  <c r="G98" i="4" a="1"/>
  <c r="G98" i="4" s="1"/>
  <c r="I122" i="6"/>
  <c r="G122" i="6" s="1" a="1"/>
  <c r="G122" i="6" s="1"/>
  <c r="G115" i="6" a="1"/>
  <c r="G115" i="6" s="1"/>
  <c r="G132" i="10" a="1"/>
  <c r="G132" i="10" s="1"/>
  <c r="I58" i="12"/>
  <c r="G58" i="12" s="1" a="1"/>
  <c r="G58" i="12" s="1"/>
  <c r="I27" i="12"/>
  <c r="G27" i="12" s="1" a="1"/>
  <c r="G27" i="12" s="1"/>
  <c r="G15" i="4" a="1"/>
  <c r="G15" i="4" s="1"/>
  <c r="G56" i="14" a="1"/>
  <c r="G56" i="14" s="1"/>
  <c r="I184" i="12"/>
  <c r="G184" i="12" s="1" a="1"/>
  <c r="G184" i="12" s="1"/>
  <c r="I89" i="12"/>
  <c r="G89" i="12" s="1" a="1"/>
  <c r="G89" i="12" s="1"/>
  <c r="I126" i="12"/>
  <c r="I15" i="12"/>
  <c r="G15" i="12" s="1" a="1"/>
  <c r="G15" i="12" s="1"/>
  <c r="G10" i="3" a="1"/>
  <c r="G10" i="3" s="1"/>
  <c r="J75" i="14"/>
  <c r="I75" i="14"/>
  <c r="G138" i="5" a="1"/>
  <c r="G138" i="5" s="1"/>
  <c r="G140" i="2" a="1"/>
  <c r="G140" i="2" s="1"/>
  <c r="G141" i="4" a="1"/>
  <c r="G141" i="4" s="1"/>
  <c r="G177" i="8" a="1"/>
  <c r="G177" i="8" s="1"/>
  <c r="G168" i="5" a="1"/>
  <c r="G168" i="5" s="1"/>
  <c r="G93" i="9" a="1"/>
  <c r="G93" i="9" s="1"/>
  <c r="G66" i="6" a="1"/>
  <c r="G66" i="6" s="1"/>
  <c r="I102" i="13"/>
  <c r="G102" i="13" s="1" a="1"/>
  <c r="G102" i="13" s="1"/>
  <c r="G168" i="13" a="1"/>
  <c r="G168" i="13" s="1"/>
  <c r="I51" i="12"/>
  <c r="I179" i="14"/>
  <c r="G179" i="14" s="1" a="1"/>
  <c r="G179" i="14" s="1"/>
  <c r="I110" i="14"/>
  <c r="G110" i="14" s="1" a="1"/>
  <c r="G110" i="14" s="1"/>
  <c r="I65" i="14"/>
  <c r="G65" i="14" s="1" a="1"/>
  <c r="G65" i="14" s="1"/>
  <c r="I170" i="12"/>
  <c r="G170" i="12" s="1" a="1"/>
  <c r="G170" i="12" s="1"/>
  <c r="I164" i="14"/>
  <c r="J166" i="13"/>
  <c r="I166" i="13"/>
  <c r="I127" i="10"/>
  <c r="G127" i="10" s="1" a="1"/>
  <c r="G127" i="10" s="1"/>
  <c r="I146" i="14"/>
  <c r="G146" i="14" s="1" a="1"/>
  <c r="G146" i="14" s="1"/>
  <c r="G22" i="13" a="1"/>
  <c r="G22" i="13" s="1"/>
  <c r="G153" i="9" a="1"/>
  <c r="G153" i="9" s="1"/>
  <c r="I122" i="3"/>
  <c r="G122" i="3" s="1" a="1"/>
  <c r="G122" i="3" s="1"/>
  <c r="G86" i="4" a="1"/>
  <c r="G86" i="4" s="1"/>
  <c r="J148" i="3"/>
  <c r="G148" i="3" s="1" a="1"/>
  <c r="G148" i="3" s="1"/>
  <c r="G107" i="3" a="1"/>
  <c r="G107" i="3" s="1"/>
  <c r="I126" i="6"/>
  <c r="G126" i="6" s="1" a="1"/>
  <c r="G126" i="6" s="1"/>
  <c r="G125" i="10" a="1"/>
  <c r="G125" i="10" s="1"/>
  <c r="I113" i="13"/>
  <c r="G113" i="13" s="1" a="1"/>
  <c r="G113" i="13" s="1"/>
  <c r="I105" i="12"/>
  <c r="G105" i="12" s="1" a="1"/>
  <c r="G105" i="12" s="1"/>
  <c r="I169" i="10"/>
  <c r="G169" i="10" s="1" a="1"/>
  <c r="G169" i="10" s="1"/>
  <c r="I172" i="10"/>
  <c r="G172" i="10" s="1" a="1"/>
  <c r="G172" i="10" s="1"/>
  <c r="G175" i="10" a="1"/>
  <c r="G175" i="10" s="1"/>
  <c r="G5" i="5" a="1"/>
  <c r="G5" i="5" s="1"/>
  <c r="K5" i="5" s="1" a="1"/>
  <c r="K5" i="5" s="1"/>
  <c r="K6" i="5" s="1" a="1"/>
  <c r="K6" i="5" s="1"/>
  <c r="K7" i="5" s="1" a="1"/>
  <c r="K7" i="5" s="1"/>
  <c r="K8" i="5" s="1" a="1"/>
  <c r="K8" i="5" s="1"/>
  <c r="K9" i="5" s="1" a="1"/>
  <c r="K9" i="5" s="1"/>
  <c r="K10" i="5" s="1" a="1"/>
  <c r="K10" i="5" s="1"/>
  <c r="I178" i="12"/>
  <c r="G178" i="12" s="1" a="1"/>
  <c r="G178" i="12" s="1"/>
  <c r="I184" i="13"/>
  <c r="G184" i="13" s="1" a="1"/>
  <c r="G184" i="13" s="1"/>
  <c r="I81" i="12"/>
  <c r="G81" i="12" s="1" a="1"/>
  <c r="G81" i="12" s="1"/>
  <c r="I139" i="12"/>
  <c r="G139" i="12" s="1" a="1"/>
  <c r="G139" i="12" s="1"/>
  <c r="G36" i="8" a="1"/>
  <c r="G36" i="8" s="1"/>
  <c r="G65" i="4" a="1"/>
  <c r="G65" i="4" s="1"/>
  <c r="I158" i="3"/>
  <c r="G158" i="3" s="1" a="1"/>
  <c r="G158" i="3" s="1"/>
  <c r="G38" i="8" a="1"/>
  <c r="G38" i="8" s="1"/>
  <c r="G116" i="2" a="1"/>
  <c r="G116" i="2" s="1"/>
  <c r="G35" i="13" a="1"/>
  <c r="G35" i="13" s="1"/>
  <c r="I64" i="12"/>
  <c r="I154" i="14"/>
  <c r="G154" i="14" s="1" a="1"/>
  <c r="G154" i="14" s="1"/>
  <c r="G164" i="14" a="1"/>
  <c r="G164" i="14" s="1"/>
  <c r="J117" i="14"/>
  <c r="I117" i="14"/>
  <c r="G8" i="9" a="1"/>
  <c r="G8" i="9" s="1"/>
  <c r="J19" i="7"/>
  <c r="G19" i="7" s="1" a="1"/>
  <c r="G19" i="7" s="1"/>
  <c r="O19" i="7" s="1" a="1"/>
  <c r="O19" i="7" s="1"/>
  <c r="I111" i="9"/>
  <c r="G111" i="9" s="1" a="1"/>
  <c r="G111" i="9" s="1"/>
  <c r="G81" i="3" a="1"/>
  <c r="G81" i="3" s="1"/>
  <c r="G118" i="3" a="1"/>
  <c r="G118" i="3" s="1"/>
  <c r="G170" i="5" a="1"/>
  <c r="G170" i="5" s="1"/>
  <c r="G105" i="3" a="1"/>
  <c r="G105" i="3" s="1"/>
  <c r="G189" i="14" a="1"/>
  <c r="G189" i="14" s="1"/>
  <c r="G152" i="13" a="1"/>
  <c r="G152" i="13" s="1"/>
  <c r="G32" i="13" a="1"/>
  <c r="G32" i="13" s="1"/>
  <c r="G128" i="13" a="1"/>
  <c r="G128" i="13" s="1"/>
  <c r="I36" i="13"/>
  <c r="G36" i="13" s="1" a="1"/>
  <c r="G36" i="13" s="1"/>
  <c r="K4" i="14" a="1"/>
  <c r="K4" i="14" s="1"/>
  <c r="K5" i="14" s="1" a="1"/>
  <c r="K5" i="14" s="1"/>
  <c r="G76" i="4" a="1"/>
  <c r="G76" i="4" s="1"/>
  <c r="G124" i="12" a="1"/>
  <c r="G124" i="12" s="1"/>
  <c r="I151" i="10"/>
  <c r="G151" i="10" s="1" a="1"/>
  <c r="G151" i="10" s="1"/>
  <c r="I145" i="10"/>
  <c r="G145" i="10" s="1" a="1"/>
  <c r="G145" i="10" s="1"/>
  <c r="G143" i="5" a="1"/>
  <c r="G143" i="5" s="1"/>
  <c r="I125" i="12"/>
  <c r="G125" i="12" s="1" a="1"/>
  <c r="G125" i="12" s="1"/>
  <c r="I185" i="2"/>
  <c r="G185" i="2" s="1" a="1"/>
  <c r="G185" i="2" s="1"/>
  <c r="G18" i="4" a="1"/>
  <c r="G18" i="4" s="1"/>
  <c r="G77" i="5" a="1"/>
  <c r="G77" i="5" s="1"/>
  <c r="I49" i="14"/>
  <c r="G49" i="14" s="1" a="1"/>
  <c r="G49" i="14" s="1"/>
  <c r="I174" i="14"/>
  <c r="G174" i="14" s="1" a="1"/>
  <c r="G174" i="14" s="1"/>
  <c r="I188" i="14"/>
  <c r="G188" i="14" s="1" a="1"/>
  <c r="G188" i="14" s="1"/>
  <c r="I62" i="12"/>
  <c r="G62" i="12" s="1" a="1"/>
  <c r="G62" i="12" s="1"/>
  <c r="I111" i="14"/>
  <c r="G111" i="14" s="1" a="1"/>
  <c r="G111" i="14" s="1"/>
  <c r="I112" i="12"/>
  <c r="G112" i="12" s="1" a="1"/>
  <c r="G112" i="12" s="1"/>
  <c r="J9" i="14"/>
  <c r="I9" i="14"/>
  <c r="G9" i="14" s="1" a="1"/>
  <c r="G9" i="14" s="1"/>
  <c r="I110" i="10"/>
  <c r="G110" i="10" s="1" a="1"/>
  <c r="G110" i="10" s="1"/>
  <c r="G132" i="5" a="1"/>
  <c r="G132" i="5" s="1"/>
  <c r="I108" i="8"/>
  <c r="G108" i="8" s="1" a="1"/>
  <c r="G108" i="8" s="1"/>
  <c r="G58" i="8" a="1"/>
  <c r="G58" i="8" s="1"/>
  <c r="G77" i="9" a="1"/>
  <c r="G77" i="9" s="1"/>
  <c r="G71" i="9" a="1"/>
  <c r="G71" i="9" s="1"/>
  <c r="G134" i="4" a="1"/>
  <c r="G134" i="4" s="1"/>
  <c r="I106" i="3"/>
  <c r="G106" i="3" s="1" a="1"/>
  <c r="G106" i="3" s="1"/>
  <c r="G95" i="3" a="1"/>
  <c r="G95" i="3" s="1"/>
  <c r="G79" i="3" a="1"/>
  <c r="G79" i="3" s="1"/>
  <c r="G161" i="9" a="1"/>
  <c r="G161" i="9" s="1"/>
  <c r="G174" i="3" a="1"/>
  <c r="G174" i="3" s="1"/>
  <c r="I74" i="3"/>
  <c r="G74" i="3" s="1" a="1"/>
  <c r="G74" i="3" s="1"/>
  <c r="G151" i="6" a="1"/>
  <c r="G151" i="6" s="1"/>
  <c r="G174" i="8" a="1"/>
  <c r="G174" i="8" s="1"/>
  <c r="J101" i="6"/>
  <c r="I159" i="2"/>
  <c r="G159" i="2" s="1" a="1"/>
  <c r="G159" i="2" s="1"/>
  <c r="G68" i="10" a="1"/>
  <c r="G68" i="10" s="1"/>
  <c r="G72" i="12" a="1"/>
  <c r="G72" i="12" s="1"/>
  <c r="G105" i="10" a="1"/>
  <c r="G105" i="10" s="1"/>
  <c r="I55" i="10"/>
  <c r="G55" i="10" s="1" a="1"/>
  <c r="G55" i="10" s="1"/>
  <c r="G16" i="10" a="1"/>
  <c r="G16" i="10" s="1"/>
  <c r="I105" i="9"/>
  <c r="G105" i="9" s="1" a="1"/>
  <c r="G105" i="9" s="1"/>
  <c r="I32" i="12"/>
  <c r="G32" i="12" s="1" a="1"/>
  <c r="G32" i="12" s="1"/>
  <c r="I99" i="12"/>
  <c r="G99" i="12" s="1" a="1"/>
  <c r="G99" i="12" s="1"/>
  <c r="I118" i="10"/>
  <c r="G118" i="10" s="1" a="1"/>
  <c r="G118" i="10" s="1"/>
  <c r="I159" i="12"/>
  <c r="G159" i="12" s="1" a="1"/>
  <c r="G159" i="12" s="1"/>
  <c r="I20" i="12"/>
  <c r="I182" i="12"/>
  <c r="G182" i="12" s="1" a="1"/>
  <c r="G182" i="12" s="1"/>
  <c r="I114" i="8"/>
  <c r="G114" i="8" s="1" a="1"/>
  <c r="G114" i="8" s="1"/>
  <c r="I16" i="12"/>
  <c r="I80" i="12"/>
  <c r="G80" i="12" s="1" a="1"/>
  <c r="G80" i="12" s="1"/>
  <c r="J152" i="12"/>
  <c r="I152" i="12"/>
  <c r="G132" i="6" a="1"/>
  <c r="G132" i="6" s="1"/>
  <c r="G117" i="3" a="1"/>
  <c r="G117" i="3" s="1"/>
  <c r="J90" i="3"/>
  <c r="G90" i="3" s="1" a="1"/>
  <c r="G90" i="3" s="1"/>
  <c r="J91" i="3"/>
  <c r="I27" i="3"/>
  <c r="G27" i="3" s="1" a="1"/>
  <c r="G27" i="3" s="1"/>
  <c r="G161" i="8" a="1"/>
  <c r="G161" i="8" s="1"/>
  <c r="G128" i="9" a="1"/>
  <c r="G128" i="9" s="1"/>
  <c r="I178" i="2"/>
  <c r="G178" i="2" s="1" a="1"/>
  <c r="G178" i="2" s="1"/>
  <c r="I182" i="2"/>
  <c r="G182" i="2" s="1" a="1"/>
  <c r="G182" i="2" s="1"/>
  <c r="I150" i="10"/>
  <c r="G150" i="10" s="1" a="1"/>
  <c r="G150" i="10" s="1"/>
  <c r="G66" i="10" a="1"/>
  <c r="G66" i="10" s="1"/>
  <c r="J188" i="12"/>
  <c r="I188" i="12"/>
  <c r="G188" i="12" s="1" a="1"/>
  <c r="G188" i="12" s="1"/>
  <c r="G26" i="13" a="1"/>
  <c r="G26" i="13" s="1"/>
  <c r="G171" i="13" a="1"/>
  <c r="G171" i="13" s="1"/>
  <c r="I74" i="12"/>
  <c r="I185" i="12"/>
  <c r="G185" i="12" s="1" a="1"/>
  <c r="G185" i="12" s="1"/>
  <c r="I11" i="12"/>
  <c r="G11" i="12" s="1" a="1"/>
  <c r="G11" i="12" s="1"/>
  <c r="I123" i="12"/>
  <c r="G123" i="12" s="1" a="1"/>
  <c r="G123" i="12" s="1"/>
  <c r="I136" i="12"/>
  <c r="G136" i="12" s="1" a="1"/>
  <c r="G136" i="12" s="1"/>
  <c r="G92" i="3" a="1"/>
  <c r="G92" i="3" s="1"/>
  <c r="G203" i="3" a="1"/>
  <c r="G203" i="3" s="1"/>
  <c r="J164" i="12"/>
  <c r="I164" i="12"/>
  <c r="G164" i="12" s="1" a="1"/>
  <c r="G164" i="12" s="1"/>
  <c r="G110" i="6" a="1"/>
  <c r="G110" i="6" s="1"/>
  <c r="G106" i="5" a="1"/>
  <c r="G106" i="5" s="1"/>
  <c r="G11" i="6" a="1"/>
  <c r="G11" i="6" s="1"/>
  <c r="G136" i="6" a="1"/>
  <c r="G136" i="6" s="1"/>
  <c r="G99" i="8" a="1"/>
  <c r="G99" i="8" s="1"/>
  <c r="K4" i="8" a="1"/>
  <c r="K4" i="8" s="1"/>
  <c r="K5" i="8" s="1" a="1"/>
  <c r="K5" i="8" s="1"/>
  <c r="K6" i="8" s="1" a="1"/>
  <c r="K6" i="8" s="1"/>
  <c r="K7" i="8" s="1" a="1"/>
  <c r="K7" i="8" s="1"/>
  <c r="K8" i="8" s="1" a="1"/>
  <c r="K8" i="8" s="1"/>
  <c r="K9" i="8" s="1" a="1"/>
  <c r="K9" i="8" s="1"/>
  <c r="K10" i="8" s="1" a="1"/>
  <c r="K10" i="8" s="1"/>
  <c r="G86" i="8" a="1"/>
  <c r="G86" i="8" s="1"/>
  <c r="G67" i="9" a="1"/>
  <c r="G67" i="9" s="1"/>
  <c r="G94" i="9" a="1"/>
  <c r="G94" i="9" s="1"/>
  <c r="G140" i="3" a="1"/>
  <c r="G140" i="3" s="1"/>
  <c r="G119" i="3" a="1"/>
  <c r="G119" i="3" s="1"/>
  <c r="G169" i="4" a="1"/>
  <c r="G169" i="4" s="1"/>
  <c r="I156" i="6"/>
  <c r="J44" i="3"/>
  <c r="G44" i="3" s="1" a="1"/>
  <c r="G44" i="3" s="1"/>
  <c r="J11" i="3"/>
  <c r="I98" i="3"/>
  <c r="G98" i="3" s="1" a="1"/>
  <c r="G98" i="3" s="1"/>
  <c r="G63" i="9" a="1"/>
  <c r="G63" i="9" s="1"/>
  <c r="G91" i="8" a="1"/>
  <c r="G91" i="8" s="1"/>
  <c r="G122" i="2" a="1"/>
  <c r="G122" i="2" s="1"/>
  <c r="I174" i="2"/>
  <c r="G174" i="2" s="1" a="1"/>
  <c r="G174" i="2" s="1"/>
  <c r="G161" i="10" a="1"/>
  <c r="G161" i="10" s="1"/>
  <c r="I50" i="10"/>
  <c r="G50" i="10" s="1" a="1"/>
  <c r="G50" i="10" s="1"/>
  <c r="I42" i="10"/>
  <c r="G42" i="10" s="1" a="1"/>
  <c r="G42" i="10" s="1"/>
  <c r="G24" i="10" a="1"/>
  <c r="G24" i="10" s="1"/>
  <c r="J54" i="12"/>
  <c r="I54" i="12"/>
  <c r="J86" i="12"/>
  <c r="I86" i="12"/>
  <c r="G94" i="14" a="1"/>
  <c r="G94" i="14" s="1"/>
  <c r="G46" i="13" a="1"/>
  <c r="G46" i="13" s="1"/>
  <c r="I23" i="12"/>
  <c r="G23" i="12" s="1" a="1"/>
  <c r="G23" i="12" s="1"/>
  <c r="I187" i="10"/>
  <c r="G187" i="10" s="1" a="1"/>
  <c r="G187" i="10" s="1"/>
  <c r="I186" i="12"/>
  <c r="G186" i="12" s="1" a="1"/>
  <c r="G186" i="12" s="1"/>
  <c r="I67" i="12"/>
  <c r="G67" i="12" s="1" a="1"/>
  <c r="G67" i="12" s="1"/>
  <c r="I153" i="12"/>
  <c r="I95" i="12"/>
  <c r="I30" i="12"/>
  <c r="G30" i="12" s="1" a="1"/>
  <c r="G30" i="12" s="1"/>
  <c r="I169" i="2"/>
  <c r="G169" i="2" s="1" a="1"/>
  <c r="G169" i="2" s="1"/>
  <c r="G90" i="5" a="1"/>
  <c r="G90" i="5" s="1"/>
  <c r="I66" i="12"/>
  <c r="G66" i="12" s="1" a="1"/>
  <c r="G66" i="12" s="1"/>
  <c r="J98" i="12"/>
  <c r="I98" i="12"/>
  <c r="G59" i="9" a="1"/>
  <c r="G59" i="9" s="1"/>
  <c r="G130" i="5" a="1"/>
  <c r="G130" i="5" s="1"/>
  <c r="J158" i="12"/>
  <c r="I158" i="12"/>
  <c r="G158" i="12" s="1" a="1"/>
  <c r="G158" i="12" s="1"/>
  <c r="I35" i="12"/>
  <c r="G35" i="12" s="1" a="1"/>
  <c r="G35" i="12" s="1"/>
  <c r="I163" i="10"/>
  <c r="G163" i="10" s="1" a="1"/>
  <c r="G163" i="10" s="1"/>
  <c r="I56" i="12"/>
  <c r="G56" i="12" s="1" a="1"/>
  <c r="G56" i="12" s="1"/>
  <c r="I118" i="12"/>
  <c r="G118" i="12" s="1" a="1"/>
  <c r="G118" i="12" s="1"/>
  <c r="I141" i="12"/>
  <c r="G141" i="12" s="1" a="1"/>
  <c r="G141" i="12" s="1"/>
  <c r="I91" i="12"/>
  <c r="I176" i="10"/>
  <c r="G176" i="10" s="1" a="1"/>
  <c r="G176" i="10" s="1"/>
  <c r="I70" i="12"/>
  <c r="G70" i="12" s="1" a="1"/>
  <c r="G70" i="12" s="1"/>
  <c r="I59" i="7"/>
  <c r="G59" i="7" s="1" a="1"/>
  <c r="G59" i="7" s="1"/>
  <c r="O59" i="7" s="1" a="1"/>
  <c r="O59" i="7" s="1"/>
  <c r="G51" i="4" a="1"/>
  <c r="G51" i="4" s="1"/>
  <c r="G114" i="4" a="1"/>
  <c r="G114" i="4" s="1"/>
  <c r="G127" i="3" a="1"/>
  <c r="G127" i="3" s="1"/>
  <c r="G113" i="3" a="1"/>
  <c r="G113" i="3" s="1"/>
  <c r="G156" i="8" a="1"/>
  <c r="G156" i="8" s="1"/>
  <c r="G90" i="4" a="1"/>
  <c r="G90" i="4" s="1"/>
  <c r="G153" i="5" a="1"/>
  <c r="G153" i="5" s="1"/>
  <c r="G123" i="8" a="1"/>
  <c r="G123" i="8" s="1"/>
  <c r="G47" i="8" a="1"/>
  <c r="G47" i="8" s="1"/>
  <c r="G135" i="5" a="1"/>
  <c r="G135" i="5" s="1"/>
  <c r="I183" i="7"/>
  <c r="G183" i="7" s="1" a="1"/>
  <c r="G183" i="7" s="1"/>
  <c r="O183" i="7" s="1" a="1"/>
  <c r="O183" i="7" s="1"/>
  <c r="I183" i="2"/>
  <c r="G183" i="2" s="1" a="1"/>
  <c r="G183" i="2" s="1"/>
  <c r="G142" i="2" a="1"/>
  <c r="G142" i="2" s="1"/>
  <c r="G107" i="10" a="1"/>
  <c r="G107" i="10" s="1"/>
  <c r="I26" i="10"/>
  <c r="G26" i="10" s="1" a="1"/>
  <c r="G26" i="10" s="1"/>
  <c r="I46" i="12"/>
  <c r="J46" i="12"/>
  <c r="I10" i="12"/>
  <c r="G10" i="12" s="1" a="1"/>
  <c r="G10" i="12" s="1"/>
  <c r="G160" i="10" a="1"/>
  <c r="G160" i="10" s="1"/>
  <c r="G97" i="10" a="1"/>
  <c r="G97" i="10" s="1"/>
  <c r="I59" i="12"/>
  <c r="I5" i="12"/>
  <c r="G5" i="12" s="1" a="1"/>
  <c r="G5" i="12" s="1"/>
  <c r="I25" i="10"/>
  <c r="G25" i="10" s="1" a="1"/>
  <c r="G25" i="10" s="1"/>
  <c r="I155" i="12"/>
  <c r="G155" i="12" s="1" a="1"/>
  <c r="G155" i="12" s="1"/>
  <c r="I149" i="2"/>
  <c r="G149" i="2" s="1" a="1"/>
  <c r="G149" i="2" s="1"/>
  <c r="I28" i="12"/>
  <c r="I24" i="12"/>
  <c r="G24" i="12" s="1" a="1"/>
  <c r="G24" i="12" s="1"/>
  <c r="I129" i="12"/>
  <c r="I72" i="10"/>
  <c r="G72" i="10" s="1" a="1"/>
  <c r="G72" i="10" s="1"/>
  <c r="I113" i="12"/>
  <c r="G113" i="12" s="1" a="1"/>
  <c r="G113" i="12" s="1"/>
  <c r="I117" i="10"/>
  <c r="G117" i="10" s="1" a="1"/>
  <c r="G117" i="10" s="1"/>
  <c r="I4" i="12"/>
  <c r="G55" i="4" a="1"/>
  <c r="G55" i="4" s="1"/>
  <c r="G123" i="14" a="1"/>
  <c r="G123" i="14" s="1"/>
  <c r="I132" i="8"/>
  <c r="G132" i="8" s="1" a="1"/>
  <c r="G132" i="8" s="1"/>
  <c r="G131" i="3" a="1"/>
  <c r="G131" i="3" s="1"/>
  <c r="G101" i="3" a="1"/>
  <c r="G101" i="3" s="1"/>
  <c r="I115" i="9"/>
  <c r="G115" i="9" s="1" a="1"/>
  <c r="G115" i="9" s="1"/>
  <c r="G112" i="9" a="1"/>
  <c r="G112" i="9" s="1"/>
  <c r="G83" i="9" a="1"/>
  <c r="G83" i="9" s="1"/>
  <c r="G21" i="3" a="1"/>
  <c r="G21" i="3" s="1"/>
  <c r="J139" i="3"/>
  <c r="I175" i="3"/>
  <c r="G175" i="3" s="1" a="1"/>
  <c r="G175" i="3" s="1"/>
  <c r="G160" i="6" a="1"/>
  <c r="G160" i="6" s="1"/>
  <c r="I146" i="3"/>
  <c r="G146" i="3" s="1" a="1"/>
  <c r="G146" i="3" s="1"/>
  <c r="G145" i="6" a="1"/>
  <c r="G145" i="6" s="1"/>
  <c r="I128" i="7"/>
  <c r="G128" i="7" s="1" a="1"/>
  <c r="G128" i="7" s="1"/>
  <c r="O128" i="7" s="1" a="1"/>
  <c r="O128" i="7" s="1"/>
  <c r="G179" i="4" a="1"/>
  <c r="G179" i="4" s="1"/>
  <c r="G190" i="6" a="1"/>
  <c r="G190" i="6" s="1"/>
  <c r="G156" i="2" a="1"/>
  <c r="G156" i="2" s="1"/>
  <c r="I34" i="10"/>
  <c r="G34" i="10" s="1" a="1"/>
  <c r="G34" i="10" s="1"/>
  <c r="G3" i="10" a="1"/>
  <c r="G3" i="10" s="1"/>
  <c r="K3" i="10" s="1" a="1"/>
  <c r="K3" i="10" s="1"/>
  <c r="J140" i="12"/>
  <c r="I140" i="12"/>
  <c r="G140" i="12" s="1" a="1"/>
  <c r="G140" i="12" s="1"/>
  <c r="I8" i="12"/>
  <c r="G8" i="12" s="1" a="1"/>
  <c r="G8" i="12" s="1"/>
  <c r="I112" i="10"/>
  <c r="G112" i="10" s="1" a="1"/>
  <c r="G112" i="10" s="1"/>
  <c r="I47" i="12"/>
  <c r="G47" i="12" s="1" a="1"/>
  <c r="G47" i="12" s="1"/>
  <c r="I119" i="12"/>
  <c r="G119" i="12" s="1" a="1"/>
  <c r="G119" i="12" s="1"/>
  <c r="G127" i="6" a="1"/>
  <c r="G127" i="6" s="1"/>
  <c r="G183" i="4" a="1"/>
  <c r="G183" i="4" s="1"/>
  <c r="I136" i="8"/>
  <c r="G136" i="8" s="1" a="1"/>
  <c r="G136" i="8" s="1"/>
  <c r="G69" i="8" a="1"/>
  <c r="G69" i="8" s="1"/>
  <c r="I125" i="9"/>
  <c r="G125" i="9" s="1" a="1"/>
  <c r="G125" i="9" s="1"/>
  <c r="G8" i="4" a="1"/>
  <c r="G8" i="4" s="1"/>
  <c r="G22" i="3" a="1"/>
  <c r="G22" i="3" s="1"/>
  <c r="G151" i="3" a="1"/>
  <c r="G151" i="3" s="1"/>
  <c r="G139" i="4" a="1"/>
  <c r="G139" i="4" s="1"/>
  <c r="G92" i="9" a="1"/>
  <c r="G92" i="9" s="1"/>
  <c r="G39" i="9" a="1"/>
  <c r="G39" i="9" s="1"/>
  <c r="G58" i="6" a="1"/>
  <c r="G58" i="6" s="1"/>
  <c r="G41" i="10" a="1"/>
  <c r="G41" i="10" s="1"/>
  <c r="K41" i="10"/>
  <c r="J63" i="12"/>
  <c r="I63" i="12"/>
  <c r="G63" i="12" s="1" a="1"/>
  <c r="G63" i="12" s="1"/>
  <c r="I111" i="12"/>
  <c r="G111" i="12" s="1" a="1"/>
  <c r="G111" i="12" s="1"/>
  <c r="I103" i="12"/>
  <c r="I167" i="12"/>
  <c r="G167" i="12" s="1" a="1"/>
  <c r="G167" i="12" s="1"/>
  <c r="I3" i="12"/>
  <c r="G3" i="12" s="1" a="1"/>
  <c r="G3" i="12" s="1"/>
  <c r="K3" i="12" s="1" a="1"/>
  <c r="K3" i="12" s="1"/>
  <c r="I102" i="12"/>
  <c r="G102" i="12" s="1" a="1"/>
  <c r="G102" i="12" s="1"/>
  <c r="I87" i="12"/>
  <c r="G87" i="12" s="1" a="1"/>
  <c r="G87" i="12" s="1"/>
  <c r="G183" i="9" a="1"/>
  <c r="G183" i="9" s="1"/>
  <c r="G8" i="3" a="1"/>
  <c r="G8" i="3" s="1"/>
  <c r="G16" i="8" a="1"/>
  <c r="G16" i="8" s="1"/>
  <c r="G14" i="4" a="1"/>
  <c r="G14" i="4" s="1"/>
  <c r="G56" i="3" a="1"/>
  <c r="G56" i="3" s="1"/>
  <c r="G16" i="3" a="1"/>
  <c r="G16" i="3" s="1"/>
  <c r="G146" i="5" a="1"/>
  <c r="G146" i="5" s="1"/>
  <c r="G153" i="6" a="1"/>
  <c r="G153" i="6" s="1"/>
  <c r="I116" i="9"/>
  <c r="G116" i="9" s="1" a="1"/>
  <c r="G116" i="9" s="1"/>
  <c r="I22" i="7"/>
  <c r="G22" i="7" s="1" a="1"/>
  <c r="G22" i="7" s="1"/>
  <c r="O22" i="7" s="1" a="1"/>
  <c r="O22" i="7" s="1"/>
  <c r="G185" i="4" a="1"/>
  <c r="G185" i="4" s="1"/>
  <c r="I163" i="2"/>
  <c r="G163" i="2" s="1" a="1"/>
  <c r="G163" i="2" s="1"/>
  <c r="G61" i="10" a="1"/>
  <c r="G61" i="10" s="1"/>
  <c r="G7" i="4" a="1"/>
  <c r="G7" i="4" s="1"/>
  <c r="I94" i="12"/>
  <c r="G94" i="12" s="1" a="1"/>
  <c r="G94" i="12" s="1"/>
  <c r="I82" i="12"/>
  <c r="G82" i="12" s="1" a="1"/>
  <c r="G82" i="12" s="1"/>
  <c r="I85" i="12"/>
  <c r="G85" i="12" s="1" a="1"/>
  <c r="G85" i="12" s="1"/>
  <c r="G89" i="5" a="1"/>
  <c r="G89" i="5" s="1"/>
  <c r="G64" i="6" a="1"/>
  <c r="G64" i="6" s="1"/>
  <c r="G151" i="8" a="1"/>
  <c r="G151" i="8" s="1"/>
  <c r="G147" i="9" a="1"/>
  <c r="G147" i="9" s="1"/>
  <c r="G104" i="2" a="1"/>
  <c r="G104" i="2" s="1"/>
  <c r="G44" i="9" a="1"/>
  <c r="G44" i="9" s="1"/>
  <c r="G45" i="9" a="1"/>
  <c r="G45" i="9" s="1"/>
  <c r="G20" i="4" a="1"/>
  <c r="G20" i="4" s="1"/>
  <c r="G17" i="3" a="1"/>
  <c r="G17" i="3" s="1"/>
  <c r="G167" i="9" a="1"/>
  <c r="G167" i="9" s="1"/>
  <c r="G178" i="5" a="1"/>
  <c r="G178" i="5" s="1"/>
  <c r="J177" i="9"/>
  <c r="G177" i="9" s="1" a="1"/>
  <c r="G177" i="9" s="1"/>
  <c r="G168" i="4" a="1"/>
  <c r="G168" i="4" s="1"/>
  <c r="G153" i="4" a="1"/>
  <c r="G153" i="4" s="1"/>
  <c r="G9" i="9" a="1"/>
  <c r="G9" i="9" s="1"/>
  <c r="G104" i="5" a="1"/>
  <c r="G104" i="5" s="1"/>
  <c r="G168" i="2" a="1"/>
  <c r="G168" i="2" s="1"/>
  <c r="G69" i="10" a="1"/>
  <c r="G69" i="10" s="1"/>
  <c r="G121" i="13" a="1"/>
  <c r="G121" i="13" s="1"/>
  <c r="I90" i="12"/>
  <c r="G90" i="12" s="1" a="1"/>
  <c r="G90" i="12" s="1"/>
  <c r="I75" i="12"/>
  <c r="G75" i="12" s="1" a="1"/>
  <c r="G75" i="12" s="1"/>
  <c r="I78" i="12"/>
  <c r="G78" i="12" s="1" a="1"/>
  <c r="G78" i="12" s="1"/>
  <c r="I179" i="12"/>
  <c r="G179" i="12" s="1" a="1"/>
  <c r="G179" i="12" s="1"/>
  <c r="G104" i="8" a="1"/>
  <c r="G104" i="8" s="1"/>
  <c r="G115" i="4" a="1"/>
  <c r="G115" i="4" s="1"/>
  <c r="G70" i="3" a="1"/>
  <c r="G70" i="3" s="1"/>
  <c r="G43" i="3" a="1"/>
  <c r="G43" i="3" s="1"/>
  <c r="G171" i="5" a="1"/>
  <c r="G171" i="5" s="1"/>
  <c r="G164" i="4" a="1"/>
  <c r="G164" i="4" s="1"/>
  <c r="K4" i="4" a="1"/>
  <c r="K4" i="4" s="1"/>
  <c r="K5" i="4" s="1" a="1"/>
  <c r="K5" i="4" s="1"/>
  <c r="K6" i="4" s="1" a="1"/>
  <c r="K6" i="4" s="1"/>
  <c r="G154" i="4" a="1"/>
  <c r="G154" i="4" s="1"/>
  <c r="G133" i="3" a="1"/>
  <c r="G133" i="3" s="1"/>
  <c r="I26" i="3"/>
  <c r="G26" i="3" s="1" a="1"/>
  <c r="G26" i="3" s="1"/>
  <c r="G46" i="4" a="1"/>
  <c r="G46" i="4" s="1"/>
  <c r="G121" i="9" a="1"/>
  <c r="G121" i="9" s="1"/>
  <c r="I103" i="9"/>
  <c r="G103" i="9" s="1" a="1"/>
  <c r="G103" i="9" s="1"/>
  <c r="G89" i="6" a="1"/>
  <c r="G89" i="6" s="1"/>
  <c r="G145" i="2" a="1"/>
  <c r="G145" i="2" s="1"/>
  <c r="G146" i="10" a="1"/>
  <c r="G146" i="10" s="1"/>
  <c r="G33" i="10" a="1"/>
  <c r="G33" i="10" s="1"/>
  <c r="I167" i="10"/>
  <c r="G167" i="10" s="1" a="1"/>
  <c r="G167" i="10" s="1"/>
  <c r="G12" i="10" a="1"/>
  <c r="G12" i="10" s="1"/>
  <c r="I17" i="12"/>
  <c r="G17" i="12" s="1" a="1"/>
  <c r="G17" i="12" s="1"/>
  <c r="I120" i="12"/>
  <c r="G120" i="12" s="1" a="1"/>
  <c r="G120" i="12" s="1"/>
  <c r="I12" i="12"/>
  <c r="G12" i="12" s="1" a="1"/>
  <c r="G12" i="12" s="1"/>
  <c r="I60" i="12"/>
  <c r="G60" i="12" s="1" a="1"/>
  <c r="G60" i="12" s="1"/>
  <c r="I137" i="12"/>
  <c r="G137" i="12" s="1" a="1"/>
  <c r="G137" i="12" s="1"/>
  <c r="I57" i="12"/>
  <c r="G57" i="12" s="1" a="1"/>
  <c r="G57" i="12" s="1"/>
  <c r="G118" i="2" a="1"/>
  <c r="G118" i="2" s="1"/>
  <c r="I163" i="4"/>
  <c r="G163" i="4" s="1" a="1"/>
  <c r="G163" i="4" s="1"/>
  <c r="G30" i="5" a="1"/>
  <c r="G30" i="5" s="1"/>
  <c r="I190" i="4"/>
  <c r="G190" i="4" s="1" a="1"/>
  <c r="G190" i="4" s="1"/>
  <c r="G190" i="9" a="1"/>
  <c r="G190" i="9" s="1"/>
  <c r="G145" i="14" a="1"/>
  <c r="G145" i="14" s="1"/>
  <c r="G147" i="14" a="1"/>
  <c r="G147" i="14" s="1"/>
  <c r="G178" i="14" a="1"/>
  <c r="G178" i="14" s="1"/>
  <c r="G63" i="14" a="1"/>
  <c r="G63" i="14" s="1"/>
  <c r="K6" i="14" a="1"/>
  <c r="K6" i="14" s="1"/>
  <c r="K7" i="14" s="1" a="1"/>
  <c r="K7" i="14" s="1"/>
  <c r="K8" i="14" s="1" a="1"/>
  <c r="K8" i="14" s="1"/>
  <c r="K9" i="14" s="1" a="1"/>
  <c r="K9" i="14" s="1"/>
  <c r="K10" i="14" s="1" a="1"/>
  <c r="K10" i="14" s="1"/>
  <c r="K11" i="14" s="1" a="1"/>
  <c r="K11" i="14" s="1"/>
  <c r="K12" i="14" s="1" a="1"/>
  <c r="K12" i="14" s="1"/>
  <c r="K13" i="14" s="1" a="1"/>
  <c r="K13" i="14" s="1"/>
  <c r="K14" i="14" s="1" a="1"/>
  <c r="K14" i="14" s="1"/>
  <c r="K15" i="14" s="1" a="1"/>
  <c r="K15" i="14" s="1"/>
  <c r="K16" i="14" s="1" a="1"/>
  <c r="K16" i="14" s="1"/>
  <c r="K17" i="14" s="1" a="1"/>
  <c r="K17" i="14" s="1"/>
  <c r="K18" i="14" s="1" a="1"/>
  <c r="K18" i="14" s="1"/>
  <c r="K19" i="14" s="1" a="1"/>
  <c r="K19" i="14" s="1"/>
  <c r="K20" i="14" s="1" a="1"/>
  <c r="K20" i="14" s="1"/>
  <c r="K21" i="14" s="1" a="1"/>
  <c r="K21" i="14" s="1"/>
  <c r="K22" i="14" s="1" a="1"/>
  <c r="K22" i="14" s="1"/>
  <c r="K23" i="14" s="1" a="1"/>
  <c r="K23" i="14" s="1"/>
  <c r="K24" i="14" s="1" a="1"/>
  <c r="K24" i="14" s="1"/>
  <c r="G51" i="14" a="1"/>
  <c r="G51" i="14" s="1"/>
  <c r="G169" i="14" a="1"/>
  <c r="G169" i="14" s="1"/>
  <c r="G175" i="14" a="1"/>
  <c r="G175" i="14" s="1"/>
  <c r="G61" i="14" a="1"/>
  <c r="G61" i="14" s="1"/>
  <c r="G99" i="14" a="1"/>
  <c r="G99" i="14" s="1"/>
  <c r="G160" i="14" a="1"/>
  <c r="G160" i="14" s="1"/>
  <c r="G142" i="14" a="1"/>
  <c r="G142" i="14" s="1"/>
  <c r="G166" i="14" a="1"/>
  <c r="G166" i="14" s="1"/>
  <c r="G79" i="14" a="1"/>
  <c r="G79" i="14" s="1"/>
  <c r="G151" i="14" a="1"/>
  <c r="G151" i="14" s="1"/>
  <c r="G157" i="14" a="1"/>
  <c r="G157" i="14" s="1"/>
  <c r="G97" i="13" a="1"/>
  <c r="G97" i="13" s="1"/>
  <c r="G57" i="13" a="1"/>
  <c r="G57" i="13" s="1"/>
  <c r="K4" i="13" a="1"/>
  <c r="K4" i="13" s="1"/>
  <c r="K5" i="13" s="1" a="1"/>
  <c r="K5" i="13" s="1"/>
  <c r="K6" i="13" s="1" a="1"/>
  <c r="K6" i="13" s="1"/>
  <c r="K7" i="13" s="1" a="1"/>
  <c r="K7" i="13" s="1"/>
  <c r="K8" i="13" s="1" a="1"/>
  <c r="K8" i="13" s="1"/>
  <c r="K9" i="13" s="1" a="1"/>
  <c r="K9" i="13" s="1"/>
  <c r="K10" i="13" s="1" a="1"/>
  <c r="K10" i="13" s="1"/>
  <c r="K11" i="13" s="1" a="1"/>
  <c r="K11" i="13" s="1"/>
  <c r="K12" i="13" s="1" a="1"/>
  <c r="K12" i="13" s="1"/>
  <c r="K13" i="13" s="1" a="1"/>
  <c r="K13" i="13" s="1"/>
  <c r="K14" i="13" s="1" a="1"/>
  <c r="K14" i="13" s="1"/>
  <c r="K15" i="13" s="1" a="1"/>
  <c r="K15" i="13" s="1"/>
  <c r="K16" i="13" s="1" a="1"/>
  <c r="K16" i="13" s="1"/>
  <c r="K17" i="13" s="1" a="1"/>
  <c r="K17" i="13" s="1"/>
  <c r="K18" i="13" s="1" a="1"/>
  <c r="K18" i="13" s="1"/>
  <c r="K19" i="13" s="1" a="1"/>
  <c r="K19" i="13" s="1"/>
  <c r="K20" i="13" s="1" a="1"/>
  <c r="K20" i="13" s="1"/>
  <c r="K21" i="13" s="1" a="1"/>
  <c r="K21" i="13" s="1"/>
  <c r="K22" i="13" s="1" a="1"/>
  <c r="K22" i="13" s="1"/>
  <c r="K23" i="13" s="1" a="1"/>
  <c r="K23" i="13" s="1"/>
  <c r="G73" i="13" a="1"/>
  <c r="G73" i="13" s="1"/>
  <c r="G139" i="13" a="1"/>
  <c r="G139" i="13" s="1"/>
  <c r="G136" i="13" a="1"/>
  <c r="G136" i="13" s="1"/>
  <c r="G180" i="12" a="1"/>
  <c r="G180" i="12" s="1"/>
  <c r="G59" i="12" a="1"/>
  <c r="G59" i="12" s="1"/>
  <c r="G52" i="12" a="1"/>
  <c r="G52" i="12" s="1"/>
  <c r="G174" i="12" a="1"/>
  <c r="G174" i="12" s="1"/>
  <c r="G74" i="12" a="1"/>
  <c r="G74" i="12" s="1"/>
  <c r="G131" i="12" a="1"/>
  <c r="G131" i="12" s="1"/>
  <c r="G9" i="12" a="1"/>
  <c r="G9" i="12" s="1"/>
  <c r="G21" i="12" a="1"/>
  <c r="G21" i="12" s="1"/>
  <c r="G54" i="12" a="1"/>
  <c r="G54" i="12" s="1"/>
  <c r="G13" i="12" a="1"/>
  <c r="G13" i="12" s="1"/>
  <c r="G165" i="12" a="1"/>
  <c r="G165" i="12" s="1"/>
  <c r="G129" i="12" a="1"/>
  <c r="G129" i="12" s="1"/>
  <c r="G51" i="12" a="1"/>
  <c r="G51" i="12" s="1"/>
  <c r="G91" i="12" a="1"/>
  <c r="G91" i="12" s="1"/>
  <c r="G110" i="12" a="1"/>
  <c r="G110" i="12" s="1"/>
  <c r="G126" i="12" a="1"/>
  <c r="G126" i="12" s="1"/>
  <c r="G64" i="12" a="1"/>
  <c r="G64" i="12" s="1"/>
  <c r="G4" i="12" a="1"/>
  <c r="G4" i="12" s="1"/>
  <c r="G103" i="12" a="1"/>
  <c r="G103" i="12" s="1"/>
  <c r="G104" i="12" a="1"/>
  <c r="G104" i="12" s="1"/>
  <c r="G98" i="12" a="1"/>
  <c r="G98" i="12" s="1"/>
  <c r="G107" i="12" a="1"/>
  <c r="G107" i="12" s="1"/>
  <c r="G22" i="12" a="1"/>
  <c r="G22" i="12" s="1"/>
  <c r="G73" i="12" a="1"/>
  <c r="G73" i="12" s="1"/>
  <c r="G153" i="12" a="1"/>
  <c r="G153" i="12" s="1"/>
  <c r="G28" i="12" a="1"/>
  <c r="G28" i="12" s="1"/>
  <c r="G16" i="12" a="1"/>
  <c r="G16" i="12" s="1"/>
  <c r="G20" i="12" a="1"/>
  <c r="G20" i="12" s="1"/>
  <c r="G147" i="12" a="1"/>
  <c r="G147" i="12" s="1"/>
  <c r="G95" i="12" a="1"/>
  <c r="G95" i="12" s="1"/>
  <c r="G41" i="12" a="1"/>
  <c r="G41" i="12" s="1"/>
  <c r="I138" i="10"/>
  <c r="G138" i="10" s="1" a="1"/>
  <c r="G138" i="10" s="1"/>
  <c r="G113" i="10" a="1"/>
  <c r="G113" i="10" s="1"/>
  <c r="G128" i="10" a="1"/>
  <c r="G128" i="10" s="1"/>
  <c r="I141" i="10"/>
  <c r="G141" i="10" s="1" a="1"/>
  <c r="G141" i="10" s="1"/>
  <c r="G131" i="10" a="1"/>
  <c r="G131" i="10" s="1"/>
  <c r="G103" i="10" a="1"/>
  <c r="G103" i="10" s="1"/>
  <c r="I177" i="10"/>
  <c r="G177" i="10" s="1" a="1"/>
  <c r="G177" i="10" s="1"/>
  <c r="G19" i="10" a="1"/>
  <c r="G19" i="10" s="1"/>
  <c r="G29" i="10" a="1"/>
  <c r="G29" i="10" s="1"/>
  <c r="I153" i="10"/>
  <c r="G153" i="10" s="1" a="1"/>
  <c r="G153" i="10" s="1"/>
  <c r="I183" i="10"/>
  <c r="G183" i="10" s="1" a="1"/>
  <c r="G183" i="10" s="1"/>
  <c r="I14" i="10"/>
  <c r="G14" i="10" s="1" a="1"/>
  <c r="G14" i="10" s="1"/>
  <c r="I186" i="10"/>
  <c r="G186" i="10" s="1" a="1"/>
  <c r="G186" i="10" s="1"/>
  <c r="I46" i="10"/>
  <c r="G46" i="10" s="1" a="1"/>
  <c r="G46" i="10" s="1"/>
  <c r="I38" i="10"/>
  <c r="G38" i="10" s="1" a="1"/>
  <c r="G38" i="10" s="1"/>
  <c r="I171" i="10"/>
  <c r="G171" i="10" s="1" a="1"/>
  <c r="G171" i="10" s="1"/>
  <c r="I135" i="10"/>
  <c r="G135" i="10" s="1" a="1"/>
  <c r="G135" i="10" s="1"/>
  <c r="I80" i="10"/>
  <c r="G80" i="10" s="1" a="1"/>
  <c r="G80" i="10" s="1"/>
  <c r="I40" i="10"/>
  <c r="G40" i="10" s="1" a="1"/>
  <c r="G40" i="10" s="1"/>
  <c r="I174" i="10"/>
  <c r="G174" i="10" s="1" a="1"/>
  <c r="G174" i="10" s="1"/>
  <c r="I168" i="10"/>
  <c r="G168" i="10" s="1" a="1"/>
  <c r="G168" i="10" s="1"/>
  <c r="G53" i="10" a="1"/>
  <c r="G53" i="10" s="1"/>
  <c r="I30" i="10"/>
  <c r="G30" i="10" s="1" a="1"/>
  <c r="G30" i="10" s="1"/>
  <c r="I104" i="10"/>
  <c r="G104" i="10" s="1" a="1"/>
  <c r="G104" i="10" s="1"/>
  <c r="I64" i="10"/>
  <c r="G64" i="10" s="1" a="1"/>
  <c r="G64" i="10" s="1"/>
  <c r="I60" i="10"/>
  <c r="G60" i="10" s="1" a="1"/>
  <c r="G60" i="10" s="1"/>
  <c r="I10" i="10"/>
  <c r="G10" i="10" s="1" a="1"/>
  <c r="G10" i="10" s="1"/>
  <c r="I162" i="10"/>
  <c r="G162" i="10" s="1" a="1"/>
  <c r="G162" i="10" s="1"/>
  <c r="I144" i="10"/>
  <c r="G144" i="10" s="1" a="1"/>
  <c r="G144" i="10" s="1"/>
  <c r="I159" i="10"/>
  <c r="G159" i="10" s="1" a="1"/>
  <c r="G159" i="10" s="1"/>
  <c r="I6" i="10"/>
  <c r="G6" i="10" s="1" a="1"/>
  <c r="G6" i="10" s="1"/>
  <c r="I32" i="10"/>
  <c r="G32" i="10" s="1" a="1"/>
  <c r="G32" i="10" s="1"/>
  <c r="I18" i="10"/>
  <c r="G18" i="10" s="1" a="1"/>
  <c r="G18" i="10" s="1"/>
  <c r="G155" i="10" a="1"/>
  <c r="G155" i="10" s="1"/>
  <c r="G93" i="10" a="1"/>
  <c r="G93" i="10" s="1"/>
  <c r="G15" i="10" a="1"/>
  <c r="G15" i="10" s="1"/>
  <c r="K4" i="10" a="1"/>
  <c r="K4" i="10" s="1"/>
  <c r="K5" i="10" s="1" a="1"/>
  <c r="K5" i="10" s="1"/>
  <c r="G173" i="2" a="1"/>
  <c r="G173" i="2" s="1"/>
  <c r="I162" i="2"/>
  <c r="G162" i="2" s="1" a="1"/>
  <c r="G162" i="2" s="1"/>
  <c r="I167" i="2"/>
  <c r="G167" i="2" s="1" a="1"/>
  <c r="G167" i="2" s="1"/>
  <c r="G141" i="2" a="1"/>
  <c r="G141" i="2" s="1"/>
  <c r="I155" i="2"/>
  <c r="G155" i="2" s="1" a="1"/>
  <c r="G155" i="2" s="1"/>
  <c r="I179" i="2"/>
  <c r="G179" i="2" s="1" a="1"/>
  <c r="G179" i="2" s="1"/>
  <c r="I158" i="2"/>
  <c r="G158" i="2" s="1" a="1"/>
  <c r="G158" i="2" s="1"/>
  <c r="I170" i="2"/>
  <c r="G170" i="2" s="1" a="1"/>
  <c r="G170" i="2" s="1"/>
  <c r="I186" i="2"/>
  <c r="G186" i="2" s="1" a="1"/>
  <c r="G186" i="2" s="1"/>
  <c r="I151" i="2"/>
  <c r="G151" i="2" s="1" a="1"/>
  <c r="G151" i="2" s="1"/>
  <c r="I154" i="2"/>
  <c r="G154" i="2" s="1" a="1"/>
  <c r="G154" i="2" s="1"/>
  <c r="I166" i="2"/>
  <c r="G166" i="2" s="1" a="1"/>
  <c r="G166" i="2" s="1"/>
  <c r="I175" i="2"/>
  <c r="G175" i="2" s="1" a="1"/>
  <c r="G175" i="2" s="1"/>
  <c r="I146" i="2"/>
  <c r="G146" i="2" s="1" a="1"/>
  <c r="G146" i="2" s="1"/>
  <c r="I187" i="2"/>
  <c r="G187" i="2" s="1" a="1"/>
  <c r="G187" i="2" s="1"/>
  <c r="I171" i="2"/>
  <c r="G171" i="2" s="1" a="1"/>
  <c r="G171" i="2" s="1"/>
  <c r="I147" i="2"/>
  <c r="G147" i="2" s="1" a="1"/>
  <c r="G147" i="2" s="1"/>
  <c r="G185" i="6" a="1"/>
  <c r="G185" i="6" s="1"/>
  <c r="I178" i="4"/>
  <c r="G178" i="4" s="1" a="1"/>
  <c r="G178" i="4" s="1"/>
  <c r="I181" i="4"/>
  <c r="G181" i="4" s="1" a="1"/>
  <c r="G181" i="4" s="1"/>
  <c r="I187" i="4"/>
  <c r="G187" i="4" s="1" a="1"/>
  <c r="G187" i="4" s="1"/>
  <c r="I171" i="7"/>
  <c r="G171" i="7" s="1" a="1"/>
  <c r="G171" i="7" s="1"/>
  <c r="O171" i="7" s="1" a="1"/>
  <c r="O171" i="7" s="1"/>
  <c r="I187" i="7"/>
  <c r="G187" i="7" s="1" a="1"/>
  <c r="G187" i="7" s="1"/>
  <c r="I179" i="7"/>
  <c r="G179" i="7" s="1" a="1"/>
  <c r="G179" i="7" s="1"/>
  <c r="O179" i="7" s="1" a="1"/>
  <c r="O179" i="7" s="1"/>
  <c r="I175" i="7"/>
  <c r="G175" i="7" s="1" a="1"/>
  <c r="G175" i="7" s="1"/>
  <c r="O175" i="7" s="1" a="1"/>
  <c r="O175" i="7" s="1"/>
  <c r="G188" i="3" a="1"/>
  <c r="G188" i="3" s="1"/>
  <c r="G187" i="3" a="1"/>
  <c r="G187" i="3" s="1"/>
  <c r="G75" i="5" a="1"/>
  <c r="G75" i="5" s="1"/>
  <c r="G99" i="5" a="1"/>
  <c r="G99" i="5" s="1"/>
  <c r="G59" i="5" a="1"/>
  <c r="G59" i="5" s="1"/>
  <c r="G139" i="6" a="1"/>
  <c r="G139" i="6" s="1"/>
  <c r="G68" i="8" a="1"/>
  <c r="G68" i="8" s="1"/>
  <c r="I126" i="8"/>
  <c r="G126" i="8" s="1" a="1"/>
  <c r="G126" i="8" s="1"/>
  <c r="I124" i="8"/>
  <c r="G124" i="8" s="1" a="1"/>
  <c r="G124" i="8" s="1"/>
  <c r="G107" i="9" a="1"/>
  <c r="G107" i="9" s="1"/>
  <c r="G74" i="9" a="1"/>
  <c r="G74" i="9" s="1"/>
  <c r="G4" i="9" a="1"/>
  <c r="G4" i="9" s="1"/>
  <c r="K4" i="9" s="1" a="1"/>
  <c r="K4" i="9" s="1"/>
  <c r="G123" i="4" a="1"/>
  <c r="G123" i="4" s="1"/>
  <c r="G80" i="3" a="1"/>
  <c r="G80" i="3" s="1"/>
  <c r="I160" i="9"/>
  <c r="G160" i="9" s="1" a="1"/>
  <c r="G160" i="9" s="1"/>
  <c r="G158" i="5" a="1"/>
  <c r="G158" i="5" s="1"/>
  <c r="G26" i="8" a="1"/>
  <c r="G26" i="8" s="1"/>
  <c r="G13" i="8" a="1"/>
  <c r="G13" i="8" s="1"/>
  <c r="I126" i="7"/>
  <c r="G126" i="7" s="1" a="1"/>
  <c r="G126" i="7" s="1"/>
  <c r="O126" i="7" s="1" a="1"/>
  <c r="O126" i="7" s="1"/>
  <c r="I124" i="2"/>
  <c r="G124" i="2" s="1" a="1"/>
  <c r="G124" i="2" s="1"/>
  <c r="I122" i="7"/>
  <c r="G122" i="7" s="1" a="1"/>
  <c r="G122" i="7" s="1"/>
  <c r="O122" i="7" s="1" a="1"/>
  <c r="O122" i="7" s="1"/>
  <c r="I137" i="9"/>
  <c r="G137" i="9" s="1" a="1"/>
  <c r="G137" i="9" s="1"/>
  <c r="G30" i="4" a="1"/>
  <c r="G30" i="4" s="1"/>
  <c r="K6" i="6" a="1"/>
  <c r="K6" i="6" s="1"/>
  <c r="K7" i="6" s="1" a="1"/>
  <c r="K7" i="6" s="1"/>
  <c r="K8" i="6" s="1" a="1"/>
  <c r="K8" i="6" s="1"/>
  <c r="K9" i="6" s="1" a="1"/>
  <c r="K9" i="6" s="1"/>
  <c r="K10" i="6" s="1" a="1"/>
  <c r="K10" i="6" s="1"/>
  <c r="K11" i="6" s="1" a="1"/>
  <c r="K11" i="6" s="1"/>
  <c r="K12" i="6" s="1" a="1"/>
  <c r="K12" i="6" s="1"/>
  <c r="K13" i="6" s="1" a="1"/>
  <c r="K13" i="6" s="1"/>
  <c r="K14" i="6" s="1" a="1"/>
  <c r="K14" i="6" s="1"/>
  <c r="K15" i="6" s="1" a="1"/>
  <c r="K15" i="6" s="1"/>
  <c r="K16" i="6" s="1" a="1"/>
  <c r="K16" i="6" s="1"/>
  <c r="K17" i="6" s="1" a="1"/>
  <c r="K17" i="6" s="1"/>
  <c r="K18" i="6" s="1" a="1"/>
  <c r="K18" i="6" s="1"/>
  <c r="K19" i="6" s="1" a="1"/>
  <c r="K19" i="6" s="1"/>
  <c r="K20" i="6" s="1" a="1"/>
  <c r="K20" i="6" s="1"/>
  <c r="K21" i="6" s="1" a="1"/>
  <c r="K21" i="6" s="1"/>
  <c r="K22" i="6" s="1" a="1"/>
  <c r="K22" i="6" s="1"/>
  <c r="K23" i="6" s="1" a="1"/>
  <c r="K23" i="6" s="1"/>
  <c r="K24" i="6" s="1" a="1"/>
  <c r="K24" i="6" s="1"/>
  <c r="K25" i="6" s="1" a="1"/>
  <c r="K25" i="6" s="1"/>
  <c r="K26" i="6" s="1" a="1"/>
  <c r="K26" i="6" s="1"/>
  <c r="K27" i="6" s="1" a="1"/>
  <c r="K27" i="6" s="1"/>
  <c r="K28" i="6" s="1" a="1"/>
  <c r="K28" i="6" s="1"/>
  <c r="K29" i="6" s="1" a="1"/>
  <c r="K29" i="6" s="1"/>
  <c r="K30" i="6" s="1" a="1"/>
  <c r="K30" i="6" s="1"/>
  <c r="K31" i="6" s="1" a="1"/>
  <c r="K31" i="6" s="1"/>
  <c r="K32" i="6" s="1" a="1"/>
  <c r="K32" i="6" s="1"/>
  <c r="K33" i="6" s="1" a="1"/>
  <c r="K33" i="6" s="1"/>
  <c r="K34" i="6" s="1" a="1"/>
  <c r="K34" i="6" s="1"/>
  <c r="G41" i="6" a="1"/>
  <c r="G41" i="6" s="1"/>
  <c r="K41" i="6"/>
  <c r="G83" i="5" a="1"/>
  <c r="G83" i="5" s="1"/>
  <c r="G134" i="6" a="1"/>
  <c r="G134" i="6" s="1"/>
  <c r="G103" i="8" a="1"/>
  <c r="G103" i="8" s="1"/>
  <c r="G45" i="4" a="1"/>
  <c r="G45" i="4" s="1"/>
  <c r="K45" i="4" s="1" a="1"/>
  <c r="K45" i="4" s="1"/>
  <c r="K46" i="4" s="1" a="1"/>
  <c r="K46" i="4" s="1"/>
  <c r="K47" i="4" s="1" a="1"/>
  <c r="K47" i="4" s="1"/>
  <c r="K48" i="4" s="1" a="1"/>
  <c r="K48" i="4" s="1"/>
  <c r="K49" i="4" s="1" a="1"/>
  <c r="K49" i="4" s="1"/>
  <c r="K50" i="4" s="1" a="1"/>
  <c r="K50" i="4" s="1"/>
  <c r="K51" i="4" s="1" a="1"/>
  <c r="K51" i="4" s="1"/>
  <c r="K52" i="4" s="1" a="1"/>
  <c r="K52" i="4" s="1"/>
  <c r="K53" i="4" s="1" a="1"/>
  <c r="K53" i="4" s="1"/>
  <c r="K54" i="4" s="1" a="1"/>
  <c r="K54" i="4" s="1"/>
  <c r="K55" i="4" s="1" a="1"/>
  <c r="K55" i="4" s="1"/>
  <c r="K56" i="4" s="1" a="1"/>
  <c r="K56" i="4" s="1"/>
  <c r="G126" i="4" a="1"/>
  <c r="G126" i="4" s="1"/>
  <c r="G75" i="4" a="1"/>
  <c r="G75" i="4" s="1"/>
  <c r="G94" i="3" a="1"/>
  <c r="G94" i="3" s="1"/>
  <c r="G40" i="3" a="1"/>
  <c r="G40" i="3" s="1"/>
  <c r="G177" i="6" a="1"/>
  <c r="G177" i="6" s="1"/>
  <c r="G178" i="8" a="1"/>
  <c r="G178" i="8" s="1"/>
  <c r="G29" i="4" a="1"/>
  <c r="G29" i="4" s="1"/>
  <c r="I38" i="3"/>
  <c r="G38" i="3" s="1" a="1"/>
  <c r="G38" i="3" s="1"/>
  <c r="G122" i="9" a="1"/>
  <c r="G122" i="9" s="1"/>
  <c r="G87" i="8" a="1"/>
  <c r="G87" i="8" s="1"/>
  <c r="G81" i="9" a="1"/>
  <c r="G81" i="9" s="1"/>
  <c r="G102" i="8" a="1"/>
  <c r="G102" i="8" s="1"/>
  <c r="G11" i="8" a="1"/>
  <c r="G11" i="8" s="1"/>
  <c r="G132" i="2" a="1"/>
  <c r="G132" i="2" s="1"/>
  <c r="G73" i="2" a="1"/>
  <c r="G73" i="2" s="1"/>
  <c r="I136" i="2"/>
  <c r="G136" i="2" s="1" a="1"/>
  <c r="G136" i="2" s="1"/>
  <c r="G139" i="3" a="1"/>
  <c r="G139" i="3" s="1"/>
  <c r="G98" i="9" a="1"/>
  <c r="G98" i="9" s="1"/>
  <c r="J43" i="7"/>
  <c r="G43" i="7" s="1" a="1"/>
  <c r="G43" i="7" s="1"/>
  <c r="O43" i="7" s="1" a="1"/>
  <c r="O43" i="7" s="1"/>
  <c r="G91" i="5" a="1"/>
  <c r="G91" i="5" s="1"/>
  <c r="G133" i="2" a="1"/>
  <c r="G133" i="2" s="1"/>
  <c r="J101" i="8"/>
  <c r="G101" i="8" s="1" a="1"/>
  <c r="G101" i="8" s="1"/>
  <c r="G50" i="9" a="1"/>
  <c r="G50" i="9" s="1"/>
  <c r="G124" i="9" a="1"/>
  <c r="G124" i="9" s="1"/>
  <c r="G65" i="9" a="1"/>
  <c r="G65" i="9" s="1"/>
  <c r="G154" i="6" a="1"/>
  <c r="G154" i="6" s="1"/>
  <c r="K42" i="4" a="1"/>
  <c r="K42" i="4" s="1"/>
  <c r="G87" i="4" a="1"/>
  <c r="G87" i="4" s="1"/>
  <c r="G140" i="4" a="1"/>
  <c r="G140" i="4" s="1"/>
  <c r="G128" i="3" a="1"/>
  <c r="G128" i="3" s="1"/>
  <c r="G174" i="9" a="1"/>
  <c r="G174" i="9" s="1"/>
  <c r="G171" i="8" a="1"/>
  <c r="G171" i="8" s="1"/>
  <c r="G165" i="8" a="1"/>
  <c r="G165" i="8" s="1"/>
  <c r="G165" i="5" a="1"/>
  <c r="G165" i="5" s="1"/>
  <c r="G115" i="8" a="1"/>
  <c r="G115" i="8" s="1"/>
  <c r="G23" i="8" a="1"/>
  <c r="G23" i="8" s="1"/>
  <c r="G140" i="6" a="1"/>
  <c r="G140" i="6" s="1"/>
  <c r="G97" i="2" a="1"/>
  <c r="G97" i="2" s="1"/>
  <c r="I124" i="6"/>
  <c r="G124" i="6" s="1" a="1"/>
  <c r="G124" i="6" s="1"/>
  <c r="I126" i="5"/>
  <c r="G126" i="5" s="1" a="1"/>
  <c r="G126" i="5" s="1"/>
  <c r="G173" i="4" a="1"/>
  <c r="G173" i="4" s="1"/>
  <c r="G12" i="9" a="1"/>
  <c r="G12" i="9" s="1"/>
  <c r="G18" i="8" a="1"/>
  <c r="G18" i="8" s="1"/>
  <c r="G82" i="6" a="1"/>
  <c r="G82" i="6" s="1"/>
  <c r="I126" i="3"/>
  <c r="G126" i="3" s="1" a="1"/>
  <c r="G126" i="3" s="1"/>
  <c r="G159" i="5" a="1"/>
  <c r="G159" i="5" s="1"/>
  <c r="G19" i="6" a="1"/>
  <c r="G19" i="6" s="1"/>
  <c r="G11" i="5" a="1"/>
  <c r="G11" i="5" s="1"/>
  <c r="G129" i="9" a="1"/>
  <c r="G129" i="9" s="1"/>
  <c r="G78" i="9" a="1"/>
  <c r="G78" i="9" s="1"/>
  <c r="G33" i="9" a="1"/>
  <c r="G33" i="9" s="1"/>
  <c r="G53" i="9" a="1"/>
  <c r="G53" i="9" s="1"/>
  <c r="G57" i="4" a="1"/>
  <c r="G57" i="4" s="1"/>
  <c r="G108" i="4" a="1"/>
  <c r="G108" i="4" s="1"/>
  <c r="G76" i="3" a="1"/>
  <c r="G76" i="3" s="1"/>
  <c r="G169" i="9" a="1"/>
  <c r="G169" i="9" s="1"/>
  <c r="G169" i="6" a="1"/>
  <c r="G169" i="6" s="1"/>
  <c r="G167" i="3" a="1"/>
  <c r="G167" i="3" s="1"/>
  <c r="G176" i="4" a="1"/>
  <c r="G176" i="4" s="1"/>
  <c r="G179" i="8" a="1"/>
  <c r="G179" i="8" s="1"/>
  <c r="G158" i="6" a="1"/>
  <c r="G158" i="6" s="1"/>
  <c r="I42" i="3"/>
  <c r="G42" i="3" s="1" a="1"/>
  <c r="G42" i="3" s="1"/>
  <c r="G162" i="8" a="1"/>
  <c r="G162" i="8" s="1"/>
  <c r="I147" i="6"/>
  <c r="G147" i="6" s="1" a="1"/>
  <c r="G147" i="6" s="1"/>
  <c r="G56" i="9" a="1"/>
  <c r="G56" i="9" s="1"/>
  <c r="I148" i="6"/>
  <c r="G148" i="6" s="1" a="1"/>
  <c r="G148" i="6" s="1"/>
  <c r="G21" i="8" a="1"/>
  <c r="G21" i="8" s="1"/>
  <c r="G10" i="9" a="1"/>
  <c r="G10" i="9" s="1"/>
  <c r="G9" i="2" a="1"/>
  <c r="G9" i="2" s="1"/>
  <c r="K9" i="2" s="1" a="1"/>
  <c r="K9" i="2" s="1"/>
  <c r="K10" i="2" s="1" a="1"/>
  <c r="K10" i="2" s="1"/>
  <c r="K11" i="2" s="1" a="1"/>
  <c r="K11" i="2" s="1"/>
  <c r="K12" i="2" s="1" a="1"/>
  <c r="K12" i="2" s="1"/>
  <c r="K13" i="2" s="1" a="1"/>
  <c r="K13" i="2" s="1"/>
  <c r="K14" i="2" s="1" a="1"/>
  <c r="K14" i="2" s="1"/>
  <c r="K15" i="2" s="1" a="1"/>
  <c r="K15" i="2" s="1"/>
  <c r="K16" i="2" s="1" a="1"/>
  <c r="K16" i="2" s="1"/>
  <c r="K17" i="2" s="1" a="1"/>
  <c r="K17" i="2" s="1"/>
  <c r="K18" i="2" s="1" a="1"/>
  <c r="K18" i="2" s="1"/>
  <c r="K19" i="2" s="1" a="1"/>
  <c r="K19" i="2" s="1"/>
  <c r="K20" i="2" s="1" a="1"/>
  <c r="K20" i="2" s="1"/>
  <c r="K21" i="2" s="1" a="1"/>
  <c r="K21" i="2" s="1"/>
  <c r="K22" i="2" s="1" a="1"/>
  <c r="K22" i="2" s="1"/>
  <c r="K23" i="2" s="1" a="1"/>
  <c r="K23" i="2" s="1"/>
  <c r="K24" i="2" s="1" a="1"/>
  <c r="K24" i="2" s="1"/>
  <c r="K25" i="2" s="1" a="1"/>
  <c r="K25" i="2" s="1"/>
  <c r="K26" i="2" s="1" a="1"/>
  <c r="K26" i="2" s="1"/>
  <c r="K27" i="2" s="1" a="1"/>
  <c r="K27" i="2" s="1"/>
  <c r="K28" i="2" s="1" a="1"/>
  <c r="K28" i="2" s="1"/>
  <c r="K29" i="2" s="1" a="1"/>
  <c r="K29" i="2" s="1"/>
  <c r="K30" i="2" s="1" a="1"/>
  <c r="K30" i="2" s="1"/>
  <c r="K31" i="2" s="1" a="1"/>
  <c r="K31" i="2" s="1"/>
  <c r="K32" i="2" s="1" a="1"/>
  <c r="K32" i="2" s="1"/>
  <c r="K33" i="2" s="1" a="1"/>
  <c r="K33" i="2" s="1"/>
  <c r="K34" i="2" s="1" a="1"/>
  <c r="K34" i="2" s="1"/>
  <c r="K35" i="2" s="1" a="1"/>
  <c r="K35" i="2" s="1"/>
  <c r="K36" i="2" s="1" a="1"/>
  <c r="K36" i="2" s="1"/>
  <c r="K37" i="2" s="1" a="1"/>
  <c r="K37" i="2" s="1"/>
  <c r="K38" i="2" s="1" a="1"/>
  <c r="K38" i="2" s="1"/>
  <c r="K39" i="2" s="1" a="1"/>
  <c r="K39" i="2" s="1"/>
  <c r="K40" i="2" s="1" a="1"/>
  <c r="K40" i="2" s="1"/>
  <c r="K41" i="2" s="1" a="1"/>
  <c r="K41" i="2" s="1"/>
  <c r="K42" i="2" s="1" a="1"/>
  <c r="K42" i="2" s="1"/>
  <c r="K43" i="2" s="1" a="1"/>
  <c r="K43" i="2" s="1"/>
  <c r="K44" i="2" s="1" a="1"/>
  <c r="K44" i="2" s="1"/>
  <c r="K45" i="2" s="1" a="1"/>
  <c r="K45" i="2" s="1"/>
  <c r="K46" i="2" s="1" a="1"/>
  <c r="K46" i="2" s="1"/>
  <c r="K47" i="2" s="1" a="1"/>
  <c r="K47" i="2" s="1"/>
  <c r="K48" i="2" s="1" a="1"/>
  <c r="K48" i="2" s="1"/>
  <c r="K49" i="2" s="1" a="1"/>
  <c r="K49" i="2" s="1"/>
  <c r="K50" i="2" s="1" a="1"/>
  <c r="K50" i="2" s="1"/>
  <c r="K51" i="2" s="1" a="1"/>
  <c r="K51" i="2" s="1"/>
  <c r="K52" i="2" s="1" a="1"/>
  <c r="K52" i="2" s="1"/>
  <c r="K53" i="2" s="1" a="1"/>
  <c r="K53" i="2" s="1"/>
  <c r="K54" i="2" s="1" a="1"/>
  <c r="K54" i="2" s="1"/>
  <c r="K55" i="2" s="1" a="1"/>
  <c r="K55" i="2" s="1"/>
  <c r="K56" i="2" s="1" a="1"/>
  <c r="K56" i="2" s="1"/>
  <c r="K57" i="2" s="1" a="1"/>
  <c r="K57" i="2" s="1"/>
  <c r="K58" i="2" s="1" a="1"/>
  <c r="K58" i="2" s="1"/>
  <c r="K59" i="2" s="1" a="1"/>
  <c r="K59" i="2" s="1"/>
  <c r="K60" i="2" s="1" a="1"/>
  <c r="K60" i="2" s="1"/>
  <c r="K61" i="2" s="1" a="1"/>
  <c r="K61" i="2" s="1"/>
  <c r="K62" i="2" s="1" a="1"/>
  <c r="K62" i="2" s="1"/>
  <c r="K63" i="2" s="1" a="1"/>
  <c r="K63" i="2" s="1"/>
  <c r="K64" i="2" s="1" a="1"/>
  <c r="K64" i="2" s="1"/>
  <c r="K65" i="2" s="1" a="1"/>
  <c r="K65" i="2" s="1"/>
  <c r="K66" i="2" s="1" a="1"/>
  <c r="K66" i="2" s="1"/>
  <c r="K67" i="2" s="1" a="1"/>
  <c r="K67" i="2" s="1"/>
  <c r="K68" i="2" s="1" a="1"/>
  <c r="K68" i="2" s="1"/>
  <c r="K69" i="2" s="1" a="1"/>
  <c r="K69" i="2" s="1"/>
  <c r="K70" i="2" s="1" a="1"/>
  <c r="K70" i="2" s="1"/>
  <c r="K71" i="2" s="1" a="1"/>
  <c r="K71" i="2" s="1"/>
  <c r="K72" i="2" s="1" a="1"/>
  <c r="K72" i="2" s="1"/>
  <c r="K73" i="2" s="1" a="1"/>
  <c r="K73" i="2" s="1"/>
  <c r="K74" i="2" s="1" a="1"/>
  <c r="K74" i="2" s="1"/>
  <c r="K75" i="2" s="1" a="1"/>
  <c r="K75" i="2" s="1"/>
  <c r="K76" i="2" s="1" a="1"/>
  <c r="K76" i="2" s="1"/>
  <c r="K77" i="2" s="1" a="1"/>
  <c r="K77" i="2" s="1"/>
  <c r="K78" i="2" s="1" a="1"/>
  <c r="K78" i="2" s="1"/>
  <c r="K79" i="2" s="1" a="1"/>
  <c r="K79" i="2" s="1"/>
  <c r="K80" i="2" s="1" a="1"/>
  <c r="K80" i="2" s="1"/>
  <c r="K81" i="2" s="1" a="1"/>
  <c r="K81" i="2" s="1"/>
  <c r="K82" i="2" s="1" a="1"/>
  <c r="K82" i="2" s="1"/>
  <c r="K83" i="2" s="1" a="1"/>
  <c r="K83" i="2" s="1"/>
  <c r="K84" i="2" s="1" a="1"/>
  <c r="K84" i="2" s="1"/>
  <c r="K85" i="2" s="1" a="1"/>
  <c r="K85" i="2" s="1"/>
  <c r="K86" i="2" s="1" a="1"/>
  <c r="K86" i="2" s="1"/>
  <c r="K87" i="2" s="1" a="1"/>
  <c r="K87" i="2" s="1"/>
  <c r="K88" i="2" s="1" a="1"/>
  <c r="K88" i="2" s="1"/>
  <c r="K89" i="2" s="1" a="1"/>
  <c r="K89" i="2" s="1"/>
  <c r="K90" i="2" s="1" a="1"/>
  <c r="K90" i="2" s="1"/>
  <c r="K91" i="2" s="1" a="1"/>
  <c r="K91" i="2" s="1"/>
  <c r="K92" i="2" s="1" a="1"/>
  <c r="K92" i="2" s="1"/>
  <c r="K93" i="2" s="1" a="1"/>
  <c r="K93" i="2" s="1"/>
  <c r="K94" i="2" s="1" a="1"/>
  <c r="K94" i="2" s="1"/>
  <c r="K95" i="2" s="1" a="1"/>
  <c r="K95" i="2" s="1"/>
  <c r="K96" i="2" s="1" a="1"/>
  <c r="K96" i="2" s="1"/>
  <c r="K97" i="2" s="1" a="1"/>
  <c r="K97" i="2" s="1"/>
  <c r="K98" i="2" s="1" a="1"/>
  <c r="K98" i="2" s="1"/>
  <c r="K99" i="2" s="1" a="1"/>
  <c r="K99" i="2" s="1"/>
  <c r="K100" i="2" s="1" a="1"/>
  <c r="K100" i="2" s="1"/>
  <c r="K101" i="2" s="1" a="1"/>
  <c r="K101" i="2" s="1"/>
  <c r="K102" i="2" s="1" a="1"/>
  <c r="K102" i="2" s="1"/>
  <c r="K103" i="2" s="1" a="1"/>
  <c r="K103" i="2" s="1"/>
  <c r="K104" i="2" s="1" a="1"/>
  <c r="K104" i="2" s="1"/>
  <c r="K105" i="2" s="1" a="1"/>
  <c r="K105" i="2" s="1"/>
  <c r="K106" i="2" s="1" a="1"/>
  <c r="K106" i="2" s="1"/>
  <c r="K107" i="2" s="1" a="1"/>
  <c r="K107" i="2" s="1"/>
  <c r="K108" i="2" s="1" a="1"/>
  <c r="K108" i="2" s="1"/>
  <c r="K109" i="2" s="1" a="1"/>
  <c r="K109" i="2" s="1"/>
  <c r="K110" i="2" s="1" a="1"/>
  <c r="K110" i="2" s="1"/>
  <c r="K111" i="2" s="1" a="1"/>
  <c r="K111" i="2" s="1"/>
  <c r="K112" i="2" s="1" a="1"/>
  <c r="K112" i="2" s="1"/>
  <c r="K113" i="2" s="1" a="1"/>
  <c r="K113" i="2" s="1"/>
  <c r="K114" i="2" s="1" a="1"/>
  <c r="K114" i="2" s="1"/>
  <c r="K115" i="2" s="1" a="1"/>
  <c r="K115" i="2" s="1"/>
  <c r="K116" i="2" s="1" a="1"/>
  <c r="K116" i="2" s="1"/>
  <c r="K117" i="2" s="1" a="1"/>
  <c r="K117" i="2" s="1"/>
  <c r="K118" i="2" s="1" a="1"/>
  <c r="K118" i="2" s="1"/>
  <c r="K119" i="2" s="1" a="1"/>
  <c r="K119" i="2" s="1"/>
  <c r="K120" i="2" s="1" a="1"/>
  <c r="K120" i="2" s="1"/>
  <c r="K121" i="2" s="1" a="1"/>
  <c r="K121" i="2" s="1"/>
  <c r="K122" i="2" s="1" a="1"/>
  <c r="K122" i="2" s="1"/>
  <c r="K123" i="2" s="1" a="1"/>
  <c r="K123" i="2" s="1"/>
  <c r="K124" i="2" s="1" a="1"/>
  <c r="K124" i="2" s="1"/>
  <c r="K125" i="2" s="1" a="1"/>
  <c r="K125" i="2" s="1"/>
  <c r="K126" i="2" s="1" a="1"/>
  <c r="K126" i="2" s="1"/>
  <c r="K127" i="2" s="1" a="1"/>
  <c r="K127" i="2" s="1"/>
  <c r="K128" i="2" s="1" a="1"/>
  <c r="K128" i="2" s="1"/>
  <c r="K129" i="2" s="1" a="1"/>
  <c r="K129" i="2" s="1"/>
  <c r="K130" i="2" s="1" a="1"/>
  <c r="K130" i="2" s="1"/>
  <c r="K131" i="2" s="1" a="1"/>
  <c r="K131" i="2" s="1"/>
  <c r="K132" i="2" s="1" a="1"/>
  <c r="K132" i="2" s="1"/>
  <c r="K133" i="2" s="1" a="1"/>
  <c r="K133" i="2" s="1"/>
  <c r="K134" i="2" s="1" a="1"/>
  <c r="K134" i="2" s="1"/>
  <c r="K135" i="2" s="1" a="1"/>
  <c r="K135" i="2" s="1"/>
  <c r="K136" i="2" s="1" a="1"/>
  <c r="K136" i="2" s="1"/>
  <c r="K137" i="2" s="1" a="1"/>
  <c r="K137" i="2" s="1"/>
  <c r="K138" i="2" s="1" a="1"/>
  <c r="K138" i="2" s="1"/>
  <c r="I121" i="2"/>
  <c r="G121" i="2" s="1" a="1"/>
  <c r="G121" i="2" s="1"/>
  <c r="G130" i="2" a="1"/>
  <c r="G130" i="2" s="1"/>
  <c r="G86" i="6" a="1"/>
  <c r="G86" i="6" s="1"/>
  <c r="G54" i="6" a="1"/>
  <c r="G54" i="6" s="1"/>
  <c r="G108" i="6" a="1"/>
  <c r="G108" i="6" s="1"/>
  <c r="G107" i="5" a="1"/>
  <c r="G107" i="5" s="1"/>
  <c r="G19" i="5" a="1"/>
  <c r="G19" i="5" s="1"/>
  <c r="G139" i="5" a="1"/>
  <c r="G139" i="5" s="1"/>
  <c r="G30" i="8" a="1"/>
  <c r="G30" i="8" s="1"/>
  <c r="G42" i="9" a="1"/>
  <c r="G42" i="9" s="1"/>
  <c r="G142" i="3" a="1"/>
  <c r="G142" i="3" s="1"/>
  <c r="G168" i="3" a="1"/>
  <c r="G168" i="3" s="1"/>
  <c r="K41" i="9"/>
  <c r="G41" i="9" a="1"/>
  <c r="G41" i="9" s="1"/>
  <c r="I111" i="8"/>
  <c r="G111" i="8" s="1" a="1"/>
  <c r="G111" i="8" s="1"/>
  <c r="G140" i="9" a="1"/>
  <c r="G140" i="9" s="1"/>
  <c r="G40" i="8" a="1"/>
  <c r="G40" i="8" s="1"/>
  <c r="G33" i="2" a="1"/>
  <c r="G33" i="2" s="1"/>
  <c r="K4" i="7" a="1"/>
  <c r="K4" i="7" s="1"/>
  <c r="G120" i="5" a="1"/>
  <c r="G120" i="5" s="1"/>
  <c r="G104" i="6" a="1"/>
  <c r="G104" i="6" s="1"/>
  <c r="G153" i="8" a="1"/>
  <c r="G153" i="8" s="1"/>
  <c r="I107" i="7"/>
  <c r="G107" i="7" s="1" a="1"/>
  <c r="G107" i="7" s="1"/>
  <c r="O107" i="7" s="1" a="1"/>
  <c r="O107" i="7" s="1"/>
  <c r="G35" i="6" a="1"/>
  <c r="G35" i="6" s="1"/>
  <c r="G27" i="5" a="1"/>
  <c r="G27" i="5" s="1"/>
  <c r="G138" i="2" a="1"/>
  <c r="G138" i="2" s="1"/>
  <c r="G140" i="5" a="1"/>
  <c r="G140" i="5" s="1"/>
  <c r="G24" i="8" a="1"/>
  <c r="G24" i="8" s="1"/>
  <c r="G82" i="8" a="1"/>
  <c r="G82" i="8" s="1"/>
  <c r="G47" i="9" a="1"/>
  <c r="G47" i="9" s="1"/>
  <c r="G97" i="9" a="1"/>
  <c r="G97" i="9" s="1"/>
  <c r="G99" i="4" a="1"/>
  <c r="G99" i="4" s="1"/>
  <c r="G146" i="4" a="1"/>
  <c r="G146" i="4" s="1"/>
  <c r="G173" i="6" a="1"/>
  <c r="G173" i="6" s="1"/>
  <c r="J34" i="3"/>
  <c r="G34" i="3" s="1" a="1"/>
  <c r="G34" i="3" s="1"/>
  <c r="J112" i="3"/>
  <c r="G112" i="3" s="1" a="1"/>
  <c r="G112" i="3" s="1"/>
  <c r="G25" i="4" a="1"/>
  <c r="G25" i="4" s="1"/>
  <c r="G79" i="9" a="1"/>
  <c r="G79" i="9" s="1"/>
  <c r="G45" i="8" a="1"/>
  <c r="G45" i="8" s="1"/>
  <c r="G99" i="2" a="1"/>
  <c r="G99" i="2" s="1"/>
  <c r="G81" i="2" a="1"/>
  <c r="G81" i="2" s="1"/>
  <c r="I123" i="6"/>
  <c r="G123" i="6" s="1" a="1"/>
  <c r="G123" i="6" s="1"/>
  <c r="G101" i="6" a="1"/>
  <c r="G101" i="6" s="1"/>
  <c r="G5" i="9" a="1"/>
  <c r="G5" i="9" s="1"/>
  <c r="G83" i="6" a="1"/>
  <c r="G83" i="6" s="1"/>
  <c r="G28" i="3" a="1"/>
  <c r="G28" i="3" s="1"/>
  <c r="G159" i="8" a="1"/>
  <c r="G159" i="8" s="1"/>
  <c r="G31" i="9" a="1"/>
  <c r="G31" i="9" s="1"/>
  <c r="G11" i="3" a="1"/>
  <c r="G11" i="3" s="1"/>
  <c r="G91" i="3" a="1"/>
  <c r="G91" i="3" s="1"/>
  <c r="G77" i="3" a="1"/>
  <c r="G77" i="3" s="1"/>
  <c r="I159" i="6"/>
  <c r="G159" i="6" s="1" a="1"/>
  <c r="G159" i="6" s="1"/>
  <c r="I144" i="3"/>
  <c r="G144" i="3" s="1" a="1"/>
  <c r="G144" i="3" s="1"/>
  <c r="J124" i="3"/>
  <c r="G124" i="3" s="1" a="1"/>
  <c r="G124" i="3" s="1"/>
  <c r="G110" i="9" a="1"/>
  <c r="G110" i="9" s="1"/>
  <c r="G117" i="9" a="1"/>
  <c r="G117" i="9" s="1"/>
  <c r="G131" i="6" a="1"/>
  <c r="G131" i="6" s="1"/>
  <c r="G35" i="5" a="1"/>
  <c r="G35" i="5" s="1"/>
  <c r="G51" i="6" a="1"/>
  <c r="G51" i="6" s="1"/>
  <c r="G43" i="5" a="1"/>
  <c r="G43" i="5" s="1"/>
  <c r="K41" i="8"/>
  <c r="G41" i="8" a="1"/>
  <c r="G41" i="8" s="1"/>
  <c r="G45" i="3" a="1"/>
  <c r="G45" i="3" s="1"/>
  <c r="G23" i="3" a="1"/>
  <c r="G23" i="3" s="1"/>
  <c r="G138" i="3" a="1"/>
  <c r="G138" i="3" s="1"/>
  <c r="G103" i="3" a="1"/>
  <c r="G103" i="3" s="1"/>
  <c r="G89" i="3" a="1"/>
  <c r="G89" i="3" s="1"/>
  <c r="G174" i="5" a="1"/>
  <c r="G174" i="5" s="1"/>
  <c r="G147" i="5" a="1"/>
  <c r="G147" i="5" s="1"/>
  <c r="G105" i="8" a="1"/>
  <c r="G105" i="8" s="1"/>
  <c r="G61" i="8" a="1"/>
  <c r="G61" i="8" s="1"/>
  <c r="G60" i="9" a="1"/>
  <c r="G60" i="9" s="1"/>
  <c r="G27" i="8" a="1"/>
  <c r="G27" i="8" s="1"/>
  <c r="I158" i="8"/>
  <c r="G158" i="8" s="1" a="1"/>
  <c r="G158" i="8" s="1"/>
  <c r="I133" i="9"/>
  <c r="G133" i="9" s="1" a="1"/>
  <c r="G133" i="9" s="1"/>
  <c r="G133" i="5" a="1"/>
  <c r="G133" i="5" s="1"/>
  <c r="G109" i="6" a="1"/>
  <c r="G109" i="6" s="1"/>
  <c r="G107" i="6" a="1"/>
  <c r="G107" i="6" s="1"/>
  <c r="G59" i="6" a="1"/>
  <c r="G59" i="6" s="1"/>
  <c r="G51" i="5" a="1"/>
  <c r="G51" i="5" s="1"/>
  <c r="G133" i="6" a="1"/>
  <c r="G133" i="6" s="1"/>
  <c r="G135" i="2" a="1"/>
  <c r="G135" i="2" s="1"/>
  <c r="G139" i="2" a="1"/>
  <c r="G139" i="2" s="1"/>
  <c r="G85" i="9" a="1"/>
  <c r="G85" i="9" s="1"/>
  <c r="G18" i="9" a="1"/>
  <c r="G18" i="9" s="1"/>
  <c r="G104" i="4" a="1"/>
  <c r="G104" i="4" s="1"/>
  <c r="G124" i="4" a="1"/>
  <c r="G124" i="4" s="1"/>
  <c r="G120" i="4" a="1"/>
  <c r="G120" i="4" s="1"/>
  <c r="G57" i="3" a="1"/>
  <c r="G57" i="3" s="1"/>
  <c r="G173" i="3" a="1"/>
  <c r="G173" i="3" s="1"/>
  <c r="G152" i="5" a="1"/>
  <c r="G152" i="5" s="1"/>
  <c r="G156" i="6" a="1"/>
  <c r="G156" i="6" s="1"/>
  <c r="G162" i="3" a="1"/>
  <c r="G162" i="3" s="1"/>
  <c r="I134" i="3"/>
  <c r="G134" i="3" s="1" a="1"/>
  <c r="G134" i="3" s="1"/>
  <c r="G72" i="4" a="1"/>
  <c r="G72" i="4" s="1"/>
  <c r="G68" i="9" a="1"/>
  <c r="G68" i="9" s="1"/>
  <c r="G137" i="8" a="1"/>
  <c r="G137" i="8" s="1"/>
  <c r="G120" i="8" a="1"/>
  <c r="G120" i="8" s="1"/>
  <c r="G107" i="2" a="1"/>
  <c r="G107" i="2" s="1"/>
  <c r="G40" i="6" a="1"/>
  <c r="G40" i="6" s="1"/>
  <c r="G105" i="6" a="1"/>
  <c r="G105" i="6" s="1"/>
  <c r="G119" i="2" a="1"/>
  <c r="G119" i="2" s="1"/>
  <c r="G184" i="6" a="1"/>
  <c r="G184" i="6" s="1"/>
  <c r="G179" i="6" a="1"/>
  <c r="G179" i="6" s="1"/>
  <c r="G178" i="6" a="1"/>
  <c r="G178" i="6" s="1"/>
  <c r="G177" i="5" a="1"/>
  <c r="G177" i="5" s="1"/>
  <c r="G183" i="6" a="1"/>
  <c r="G183" i="6" s="1"/>
  <c r="I181" i="6"/>
  <c r="G181" i="6" s="1" a="1"/>
  <c r="G181" i="6" s="1"/>
  <c r="G141" i="8" a="1"/>
  <c r="G141" i="8" s="1"/>
  <c r="G141" i="5" a="1"/>
  <c r="G141" i="5" s="1"/>
  <c r="G171" i="9" a="1"/>
  <c r="G171" i="9" s="1"/>
  <c r="G142" i="4" a="1"/>
  <c r="G142" i="4" s="1"/>
  <c r="G175" i="4" a="1"/>
  <c r="G175" i="4" s="1"/>
  <c r="G176" i="3" a="1"/>
  <c r="G176" i="3" s="1"/>
  <c r="G172" i="6" a="1"/>
  <c r="G172" i="6" s="1"/>
  <c r="G171" i="6" a="1"/>
  <c r="G171" i="6" s="1"/>
  <c r="G170" i="6" a="1"/>
  <c r="G170" i="6" s="1"/>
  <c r="G170" i="3" a="1"/>
  <c r="G170" i="3" s="1"/>
  <c r="I168" i="7"/>
  <c r="G168" i="7" s="1" a="1"/>
  <c r="G168" i="7" s="1"/>
  <c r="O168" i="7" s="1" a="1"/>
  <c r="O168" i="7" s="1"/>
  <c r="G168" i="9" a="1"/>
  <c r="G168" i="9" s="1"/>
  <c r="G167" i="6" a="1"/>
  <c r="G167" i="6" s="1"/>
  <c r="G168" i="6" a="1"/>
  <c r="G168" i="6" s="1"/>
  <c r="I171" i="3"/>
  <c r="G171" i="3" s="1" a="1"/>
  <c r="G171" i="3" s="1"/>
  <c r="G170" i="9" a="1"/>
  <c r="G170" i="9" s="1"/>
  <c r="J172" i="3"/>
  <c r="I172" i="3"/>
  <c r="K4" i="3" a="1"/>
  <c r="K4" i="3" s="1"/>
  <c r="K5" i="3" s="1" a="1"/>
  <c r="K5" i="3" s="1"/>
  <c r="K6" i="3" s="1" a="1"/>
  <c r="K6" i="3" s="1"/>
  <c r="K7" i="3" s="1" a="1"/>
  <c r="K7" i="3" s="1"/>
  <c r="G81" i="4" a="1"/>
  <c r="G81" i="4" s="1"/>
  <c r="G133" i="4" a="1"/>
  <c r="G133" i="4" s="1"/>
  <c r="I118" i="4"/>
  <c r="G118" i="4" s="1" a="1"/>
  <c r="G118" i="4" s="1"/>
  <c r="I129" i="4"/>
  <c r="G129" i="4" s="1" a="1"/>
  <c r="G129" i="4" s="1"/>
  <c r="I132" i="4"/>
  <c r="G132" i="4" s="1" a="1"/>
  <c r="G132" i="4" s="1"/>
  <c r="G63" i="4" a="1"/>
  <c r="G63" i="4" s="1"/>
  <c r="G69" i="4" a="1"/>
  <c r="G69" i="4" s="1"/>
  <c r="I132" i="9"/>
  <c r="G132" i="9" s="1" a="1"/>
  <c r="G132" i="9" s="1"/>
  <c r="I120" i="9"/>
  <c r="G120" i="9" s="1" a="1"/>
  <c r="G120" i="9" s="1"/>
  <c r="I139" i="9"/>
  <c r="G139" i="9" s="1" a="1"/>
  <c r="G139" i="9" s="1"/>
  <c r="I102" i="9"/>
  <c r="G102" i="9" s="1" a="1"/>
  <c r="G102" i="9" s="1"/>
  <c r="I100" i="9"/>
  <c r="G100" i="9" s="1" a="1"/>
  <c r="G100" i="9" s="1"/>
  <c r="I127" i="9"/>
  <c r="G127" i="9" s="1" a="1"/>
  <c r="G127" i="9" s="1"/>
  <c r="I106" i="9"/>
  <c r="G106" i="9" s="1" a="1"/>
  <c r="G106" i="9" s="1"/>
  <c r="I134" i="9"/>
  <c r="G134" i="9" s="1" a="1"/>
  <c r="G134" i="9" s="1"/>
  <c r="I130" i="8"/>
  <c r="G130" i="8" s="1" a="1"/>
  <c r="G130" i="8" s="1"/>
  <c r="I133" i="8"/>
  <c r="G133" i="8" s="1" a="1"/>
  <c r="G133" i="8" s="1"/>
  <c r="I116" i="8"/>
  <c r="G116" i="8" s="1" a="1"/>
  <c r="G116" i="8" s="1"/>
  <c r="I119" i="8"/>
  <c r="G119" i="8" s="1" a="1"/>
  <c r="G119" i="8" s="1"/>
  <c r="I139" i="8"/>
  <c r="G139" i="8" s="1" a="1"/>
  <c r="G139" i="8" s="1"/>
  <c r="I138" i="8"/>
  <c r="G138" i="8" s="1" a="1"/>
  <c r="G138" i="8" s="1"/>
  <c r="I128" i="8"/>
  <c r="G128" i="8" s="1" a="1"/>
  <c r="G128" i="8" s="1"/>
  <c r="I125" i="8"/>
  <c r="G125" i="8" s="1" a="1"/>
  <c r="G125" i="8" s="1"/>
  <c r="I118" i="8"/>
  <c r="G118" i="8" s="1" a="1"/>
  <c r="G118" i="8" s="1"/>
  <c r="I121" i="8"/>
  <c r="G121" i="8" s="1" a="1"/>
  <c r="G121" i="8" s="1"/>
  <c r="I140" i="8"/>
  <c r="G140" i="8" s="1" a="1"/>
  <c r="G140" i="8" s="1"/>
  <c r="I134" i="8"/>
  <c r="G134" i="8" s="1" a="1"/>
  <c r="G134" i="8" s="1"/>
  <c r="I137" i="5"/>
  <c r="G137" i="5" s="1" a="1"/>
  <c r="G137" i="5" s="1"/>
  <c r="G46" i="12" l="1" a="1"/>
  <c r="G46" i="12" s="1"/>
  <c r="K24" i="13" a="1"/>
  <c r="K24" i="13" s="1"/>
  <c r="K25" i="13" s="1" a="1"/>
  <c r="K25" i="13" s="1"/>
  <c r="K26" i="13" s="1" a="1"/>
  <c r="K26" i="13" s="1"/>
  <c r="K27" i="13" s="1" a="1"/>
  <c r="K27" i="13" s="1"/>
  <c r="K28" i="13" s="1" a="1"/>
  <c r="K28" i="13" s="1"/>
  <c r="K29" i="13" s="1" a="1"/>
  <c r="K29" i="13" s="1"/>
  <c r="K30" i="13" s="1" a="1"/>
  <c r="K30" i="13" s="1"/>
  <c r="K31" i="13" s="1" a="1"/>
  <c r="K31" i="13" s="1"/>
  <c r="K32" i="13" s="1" a="1"/>
  <c r="K32" i="13" s="1"/>
  <c r="K33" i="13" s="1" a="1"/>
  <c r="K33" i="13" s="1"/>
  <c r="K34" i="13" s="1" a="1"/>
  <c r="K34" i="13" s="1"/>
  <c r="K35" i="13" s="1" a="1"/>
  <c r="K35" i="13" s="1"/>
  <c r="K36" i="13" s="1" a="1"/>
  <c r="K36" i="13" s="1"/>
  <c r="K37" i="13" s="1" a="1"/>
  <c r="K37" i="13" s="1"/>
  <c r="K38" i="13" s="1" a="1"/>
  <c r="K38" i="13" s="1"/>
  <c r="K39" i="13" s="1" a="1"/>
  <c r="K39" i="13" s="1"/>
  <c r="K40" i="13" s="1" a="1"/>
  <c r="K40" i="13" s="1"/>
  <c r="K41" i="13" s="1" a="1"/>
  <c r="K41" i="13" s="1"/>
  <c r="K42" i="13" s="1" a="1"/>
  <c r="K42" i="13" s="1"/>
  <c r="K43" i="13" s="1" a="1"/>
  <c r="K43" i="13" s="1"/>
  <c r="K44" i="13" s="1" a="1"/>
  <c r="K44" i="13" s="1"/>
  <c r="K45" i="13" s="1" a="1"/>
  <c r="K45" i="13" s="1"/>
  <c r="K46" i="13" s="1" a="1"/>
  <c r="K46" i="13" s="1"/>
  <c r="K47" i="13" s="1" a="1"/>
  <c r="K47" i="13" s="1"/>
  <c r="K48" i="13" s="1" a="1"/>
  <c r="K48" i="13" s="1"/>
  <c r="K49" i="13" s="1" a="1"/>
  <c r="K49" i="13" s="1"/>
  <c r="K50" i="13" s="1" a="1"/>
  <c r="K50" i="13" s="1"/>
  <c r="K51" i="13" s="1" a="1"/>
  <c r="K51" i="13" s="1"/>
  <c r="K52" i="13" s="1" a="1"/>
  <c r="K52" i="13" s="1"/>
  <c r="K53" i="13" s="1" a="1"/>
  <c r="K53" i="13" s="1"/>
  <c r="K54" i="13" s="1" a="1"/>
  <c r="K54" i="13" s="1"/>
  <c r="K55" i="13" s="1" a="1"/>
  <c r="K55" i="13" s="1"/>
  <c r="K56" i="13" s="1" a="1"/>
  <c r="K56" i="13" s="1"/>
  <c r="K57" i="13" s="1" a="1"/>
  <c r="K57" i="13" s="1"/>
  <c r="K58" i="13" s="1" a="1"/>
  <c r="K58" i="13" s="1"/>
  <c r="K59" i="13" s="1" a="1"/>
  <c r="K59" i="13" s="1"/>
  <c r="K60" i="13" s="1" a="1"/>
  <c r="K60" i="13" s="1"/>
  <c r="K61" i="13" s="1" a="1"/>
  <c r="K61" i="13" s="1"/>
  <c r="K62" i="13" s="1" a="1"/>
  <c r="K62" i="13" s="1"/>
  <c r="K63" i="13" s="1" a="1"/>
  <c r="K63" i="13" s="1"/>
  <c r="K64" i="13" s="1" a="1"/>
  <c r="K64" i="13" s="1"/>
  <c r="K65" i="13" s="1" a="1"/>
  <c r="K65" i="13" s="1"/>
  <c r="K66" i="13" s="1" a="1"/>
  <c r="K66" i="13" s="1"/>
  <c r="K67" i="13" s="1" a="1"/>
  <c r="K67" i="13" s="1"/>
  <c r="K68" i="13" s="1" a="1"/>
  <c r="K68" i="13" s="1"/>
  <c r="K69" i="13" s="1" a="1"/>
  <c r="K69" i="13" s="1"/>
  <c r="K70" i="13" s="1" a="1"/>
  <c r="K70" i="13" s="1"/>
  <c r="K71" i="13" s="1" a="1"/>
  <c r="K71" i="13" s="1"/>
  <c r="K72" i="13" s="1" a="1"/>
  <c r="K72" i="13" s="1"/>
  <c r="K73" i="13" s="1" a="1"/>
  <c r="K73" i="13" s="1"/>
  <c r="K74" i="13" s="1" a="1"/>
  <c r="K74" i="13" s="1"/>
  <c r="K75" i="13" s="1" a="1"/>
  <c r="K75" i="13" s="1"/>
  <c r="K76" i="13" s="1" a="1"/>
  <c r="K76" i="13" s="1"/>
  <c r="K77" i="13" s="1" a="1"/>
  <c r="K77" i="13" s="1"/>
  <c r="K78" i="13" s="1" a="1"/>
  <c r="K78" i="13" s="1"/>
  <c r="K79" i="13" s="1" a="1"/>
  <c r="K79" i="13" s="1"/>
  <c r="K80" i="13" s="1" a="1"/>
  <c r="K80" i="13" s="1"/>
  <c r="K81" i="13" s="1" a="1"/>
  <c r="K81" i="13" s="1"/>
  <c r="K82" i="13" s="1" a="1"/>
  <c r="K82" i="13" s="1"/>
  <c r="K83" i="13" s="1" a="1"/>
  <c r="K83" i="13" s="1"/>
  <c r="K84" i="13" s="1" a="1"/>
  <c r="K84" i="13" s="1"/>
  <c r="K85" i="13" s="1" a="1"/>
  <c r="K85" i="13" s="1"/>
  <c r="K86" i="13" s="1" a="1"/>
  <c r="K86" i="13" s="1"/>
  <c r="K87" i="13" s="1" a="1"/>
  <c r="K87" i="13" s="1"/>
  <c r="K88" i="13" s="1" a="1"/>
  <c r="K88" i="13" s="1"/>
  <c r="K89" i="13" s="1" a="1"/>
  <c r="K89" i="13" s="1"/>
  <c r="K90" i="13" s="1" a="1"/>
  <c r="K90" i="13" s="1"/>
  <c r="K91" i="13" s="1" a="1"/>
  <c r="K91" i="13" s="1"/>
  <c r="K92" i="13" s="1" a="1"/>
  <c r="K92" i="13" s="1"/>
  <c r="K93" i="13" s="1" a="1"/>
  <c r="K93" i="13" s="1"/>
  <c r="K94" i="13" s="1" a="1"/>
  <c r="K94" i="13" s="1"/>
  <c r="K95" i="13" s="1" a="1"/>
  <c r="K95" i="13" s="1"/>
  <c r="K96" i="13" s="1" a="1"/>
  <c r="K96" i="13" s="1"/>
  <c r="K97" i="13" s="1" a="1"/>
  <c r="K97" i="13" s="1"/>
  <c r="K98" i="13" s="1" a="1"/>
  <c r="K98" i="13" s="1"/>
  <c r="K99" i="13" s="1" a="1"/>
  <c r="K99" i="13" s="1"/>
  <c r="K100" i="13" s="1" a="1"/>
  <c r="K100" i="13" s="1"/>
  <c r="K101" i="13" s="1" a="1"/>
  <c r="K101" i="13" s="1"/>
  <c r="K102" i="13" s="1" a="1"/>
  <c r="K102" i="13" s="1"/>
  <c r="K103" i="13" s="1" a="1"/>
  <c r="K103" i="13" s="1"/>
  <c r="K104" i="13" s="1" a="1"/>
  <c r="K104" i="13" s="1"/>
  <c r="K105" i="13" s="1" a="1"/>
  <c r="K105" i="13" s="1"/>
  <c r="K106" i="13" s="1" a="1"/>
  <c r="K106" i="13" s="1"/>
  <c r="K107" i="13" s="1" a="1"/>
  <c r="K107" i="13" s="1"/>
  <c r="K108" i="13" s="1" a="1"/>
  <c r="K108" i="13" s="1"/>
  <c r="K109" i="13" s="1" a="1"/>
  <c r="K109" i="13" s="1"/>
  <c r="K110" i="13" s="1" a="1"/>
  <c r="K110" i="13" s="1"/>
  <c r="K111" i="13" s="1" a="1"/>
  <c r="K111" i="13" s="1"/>
  <c r="K112" i="13" s="1" a="1"/>
  <c r="K112" i="13" s="1"/>
  <c r="K113" i="13" s="1" a="1"/>
  <c r="K113" i="13" s="1"/>
  <c r="K114" i="13" s="1" a="1"/>
  <c r="K114" i="13" s="1"/>
  <c r="K115" i="13" s="1" a="1"/>
  <c r="K115" i="13" s="1"/>
  <c r="K116" i="13" s="1" a="1"/>
  <c r="K116" i="13" s="1"/>
  <c r="K117" i="13" s="1" a="1"/>
  <c r="K117" i="13" s="1"/>
  <c r="K118" i="13" s="1" a="1"/>
  <c r="K118" i="13" s="1"/>
  <c r="K119" i="13" s="1" a="1"/>
  <c r="K119" i="13" s="1"/>
  <c r="K120" i="13" s="1" a="1"/>
  <c r="K120" i="13" s="1"/>
  <c r="K121" i="13" s="1" a="1"/>
  <c r="K121" i="13" s="1"/>
  <c r="K122" i="13" s="1" a="1"/>
  <c r="K122" i="13" s="1"/>
  <c r="K123" i="13" s="1" a="1"/>
  <c r="K123" i="13" s="1"/>
  <c r="K124" i="13" s="1" a="1"/>
  <c r="K124" i="13" s="1"/>
  <c r="K125" i="13" s="1" a="1"/>
  <c r="K125" i="13" s="1"/>
  <c r="K126" i="13" s="1" a="1"/>
  <c r="K126" i="13" s="1"/>
  <c r="K127" i="13" s="1" a="1"/>
  <c r="K127" i="13" s="1"/>
  <c r="K128" i="13" s="1" a="1"/>
  <c r="K128" i="13" s="1"/>
  <c r="K129" i="13" s="1" a="1"/>
  <c r="K129" i="13" s="1"/>
  <c r="K130" i="13" s="1" a="1"/>
  <c r="K130" i="13" s="1"/>
  <c r="K131" i="13" s="1" a="1"/>
  <c r="K131" i="13" s="1"/>
  <c r="K132" i="13" s="1" a="1"/>
  <c r="K132" i="13" s="1"/>
  <c r="K133" i="13" s="1" a="1"/>
  <c r="K133" i="13" s="1"/>
  <c r="K134" i="13" s="1" a="1"/>
  <c r="K134" i="13" s="1"/>
  <c r="K135" i="13" s="1" a="1"/>
  <c r="K135" i="13" s="1"/>
  <c r="K136" i="13" s="1" a="1"/>
  <c r="K136" i="13" s="1"/>
  <c r="K137" i="13" s="1" a="1"/>
  <c r="K137" i="13" s="1"/>
  <c r="K138" i="13" s="1" a="1"/>
  <c r="K138" i="13" s="1"/>
  <c r="K139" i="13" s="1" a="1"/>
  <c r="K139" i="13" s="1"/>
  <c r="K140" i="13" s="1" a="1"/>
  <c r="K140" i="13" s="1"/>
  <c r="K141" i="13" s="1" a="1"/>
  <c r="K141" i="13" s="1"/>
  <c r="K142" i="13" s="1" a="1"/>
  <c r="K142" i="13" s="1"/>
  <c r="K143" i="13" s="1" a="1"/>
  <c r="K143" i="13" s="1"/>
  <c r="K144" i="13" s="1" a="1"/>
  <c r="K144" i="13" s="1"/>
  <c r="K145" i="13" s="1" a="1"/>
  <c r="K145" i="13" s="1"/>
  <c r="K146" i="13" s="1" a="1"/>
  <c r="K146" i="13" s="1"/>
  <c r="K147" i="13" s="1" a="1"/>
  <c r="K147" i="13" s="1"/>
  <c r="K148" i="13" s="1" a="1"/>
  <c r="K148" i="13" s="1"/>
  <c r="K149" i="13" s="1" a="1"/>
  <c r="K149" i="13" s="1"/>
  <c r="K150" i="13" s="1" a="1"/>
  <c r="K150" i="13" s="1"/>
  <c r="K151" i="13" s="1" a="1"/>
  <c r="K151" i="13" s="1"/>
  <c r="K152" i="13" s="1" a="1"/>
  <c r="K152" i="13" s="1"/>
  <c r="K153" i="13" s="1" a="1"/>
  <c r="K153" i="13" s="1"/>
  <c r="K154" i="13" s="1" a="1"/>
  <c r="K154" i="13" s="1"/>
  <c r="K155" i="13" s="1" a="1"/>
  <c r="K155" i="13" s="1"/>
  <c r="K156" i="13" s="1" a="1"/>
  <c r="K156" i="13" s="1"/>
  <c r="K157" i="13" s="1" a="1"/>
  <c r="K157" i="13" s="1"/>
  <c r="K158" i="13" s="1" a="1"/>
  <c r="K158" i="13" s="1"/>
  <c r="K159" i="13" s="1" a="1"/>
  <c r="K159" i="13" s="1"/>
  <c r="K160" i="13" s="1" a="1"/>
  <c r="K160" i="13" s="1"/>
  <c r="K161" i="13" s="1" a="1"/>
  <c r="K161" i="13" s="1"/>
  <c r="K162" i="13" s="1" a="1"/>
  <c r="K162" i="13" s="1"/>
  <c r="K163" i="13" s="1" a="1"/>
  <c r="K163" i="13" s="1"/>
  <c r="K164" i="13" s="1" a="1"/>
  <c r="K164" i="13" s="1"/>
  <c r="K165" i="13" s="1" a="1"/>
  <c r="K165" i="13" s="1"/>
  <c r="K166" i="13" s="1" a="1"/>
  <c r="K166" i="13" s="1"/>
  <c r="K167" i="13" s="1" a="1"/>
  <c r="K167" i="13" s="1"/>
  <c r="K168" i="13" s="1" a="1"/>
  <c r="K168" i="13" s="1"/>
  <c r="K169" i="13" s="1" a="1"/>
  <c r="K169" i="13" s="1"/>
  <c r="K170" i="13" s="1" a="1"/>
  <c r="K170" i="13" s="1"/>
  <c r="K171" i="13" s="1" a="1"/>
  <c r="K171" i="13" s="1"/>
  <c r="K172" i="13" s="1" a="1"/>
  <c r="K172" i="13" s="1"/>
  <c r="K173" i="13" s="1" a="1"/>
  <c r="K173" i="13" s="1"/>
  <c r="K174" i="13" s="1" a="1"/>
  <c r="K174" i="13" s="1"/>
  <c r="K175" i="13" s="1" a="1"/>
  <c r="K175" i="13" s="1"/>
  <c r="K176" i="13" s="1" a="1"/>
  <c r="K176" i="13" s="1"/>
  <c r="K177" i="13" s="1" a="1"/>
  <c r="K177" i="13" s="1"/>
  <c r="K178" i="13" s="1" a="1"/>
  <c r="K178" i="13" s="1"/>
  <c r="K179" i="13" s="1" a="1"/>
  <c r="K179" i="13" s="1"/>
  <c r="K180" i="13" s="1" a="1"/>
  <c r="K180" i="13" s="1"/>
  <c r="K181" i="13" s="1" a="1"/>
  <c r="K181" i="13" s="1"/>
  <c r="K182" i="13" s="1" a="1"/>
  <c r="K182" i="13" s="1"/>
  <c r="K183" i="13" s="1" a="1"/>
  <c r="K183" i="13" s="1"/>
  <c r="K25" i="14" a="1"/>
  <c r="K25" i="14" s="1"/>
  <c r="K26" i="14" s="1" a="1"/>
  <c r="K26" i="14" s="1"/>
  <c r="K27" i="14" s="1" a="1"/>
  <c r="K27" i="14" s="1"/>
  <c r="K28" i="14" s="1" a="1"/>
  <c r="K28" i="14" s="1"/>
  <c r="K29" i="14" s="1" a="1"/>
  <c r="K29" i="14" s="1"/>
  <c r="K30" i="14" s="1" a="1"/>
  <c r="K30" i="14" s="1"/>
  <c r="K31" i="14" s="1" a="1"/>
  <c r="K31" i="14" s="1"/>
  <c r="K32" i="14" s="1" a="1"/>
  <c r="K32" i="14" s="1"/>
  <c r="K33" i="14" s="1" a="1"/>
  <c r="K33" i="14" s="1"/>
  <c r="K34" i="14" s="1" a="1"/>
  <c r="K34" i="14" s="1"/>
  <c r="G162" i="13" a="1"/>
  <c r="G162" i="13" s="1"/>
  <c r="G117" i="14" a="1"/>
  <c r="G117" i="14" s="1"/>
  <c r="K35" i="14" a="1"/>
  <c r="K35" i="14" s="1"/>
  <c r="K36" i="14" s="1" a="1"/>
  <c r="K36" i="14" s="1"/>
  <c r="K37" i="14" s="1" a="1"/>
  <c r="K37" i="14" s="1"/>
  <c r="K38" i="14" s="1" a="1"/>
  <c r="K38" i="14" s="1"/>
  <c r="K39" i="14" s="1" a="1"/>
  <c r="K39" i="14" s="1"/>
  <c r="K40" i="14" s="1" a="1"/>
  <c r="K40" i="14" s="1"/>
  <c r="K41" i="14" s="1" a="1"/>
  <c r="K41" i="14" s="1"/>
  <c r="K42" i="14" s="1" a="1"/>
  <c r="K42" i="14" s="1"/>
  <c r="K43" i="14" s="1" a="1"/>
  <c r="K43" i="14" s="1"/>
  <c r="K44" i="14" s="1" a="1"/>
  <c r="K44" i="14" s="1"/>
  <c r="K45" i="14" s="1" a="1"/>
  <c r="K45" i="14" s="1"/>
  <c r="K46" i="14" s="1" a="1"/>
  <c r="K46" i="14" s="1"/>
  <c r="K47" i="14" s="1" a="1"/>
  <c r="K47" i="14" s="1"/>
  <c r="K48" i="14" s="1" a="1"/>
  <c r="K48" i="14" s="1"/>
  <c r="K49" i="14" s="1" a="1"/>
  <c r="K49" i="14" s="1"/>
  <c r="K50" i="14" s="1" a="1"/>
  <c r="K50" i="14" s="1"/>
  <c r="K51" i="14" s="1" a="1"/>
  <c r="K51" i="14" s="1"/>
  <c r="K52" i="14" s="1" a="1"/>
  <c r="K52" i="14" s="1"/>
  <c r="K53" i="14" s="1" a="1"/>
  <c r="K53" i="14" s="1"/>
  <c r="K54" i="14" s="1" a="1"/>
  <c r="K54" i="14" s="1"/>
  <c r="K55" i="14" s="1" a="1"/>
  <c r="K55" i="14" s="1"/>
  <c r="K56" i="14" s="1" a="1"/>
  <c r="K56" i="14" s="1"/>
  <c r="K57" i="14" s="1" a="1"/>
  <c r="K57" i="14" s="1"/>
  <c r="K58" i="14" s="1" a="1"/>
  <c r="K58" i="14" s="1"/>
  <c r="K59" i="14" s="1" a="1"/>
  <c r="K59" i="14" s="1"/>
  <c r="K60" i="14" s="1" a="1"/>
  <c r="K60" i="14" s="1"/>
  <c r="K61" i="14" s="1" a="1"/>
  <c r="K61" i="14" s="1"/>
  <c r="K62" i="14" s="1" a="1"/>
  <c r="K62" i="14" s="1"/>
  <c r="K63" i="14" s="1" a="1"/>
  <c r="K63" i="14" s="1"/>
  <c r="K64" i="14" s="1" a="1"/>
  <c r="K64" i="14" s="1"/>
  <c r="K65" i="14" s="1" a="1"/>
  <c r="K65" i="14" s="1"/>
  <c r="K66" i="14" s="1" a="1"/>
  <c r="K66" i="14" s="1"/>
  <c r="K67" i="14" s="1" a="1"/>
  <c r="K67" i="14" s="1"/>
  <c r="K68" i="14" s="1" a="1"/>
  <c r="K68" i="14" s="1"/>
  <c r="K69" i="14" s="1" a="1"/>
  <c r="K69" i="14" s="1"/>
  <c r="K70" i="14" s="1" a="1"/>
  <c r="K70" i="14" s="1"/>
  <c r="K71" i="14" s="1" a="1"/>
  <c r="K71" i="14" s="1"/>
  <c r="K72" i="14" s="1" a="1"/>
  <c r="K72" i="14" s="1"/>
  <c r="K73" i="14" s="1" a="1"/>
  <c r="K73" i="14" s="1"/>
  <c r="K74" i="14" s="1" a="1"/>
  <c r="K74" i="14" s="1"/>
  <c r="K75" i="14" s="1" a="1"/>
  <c r="K75" i="14" s="1"/>
  <c r="K76" i="14" s="1" a="1"/>
  <c r="K76" i="14" s="1"/>
  <c r="K77" i="14" s="1" a="1"/>
  <c r="K77" i="14" s="1"/>
  <c r="K78" i="14" s="1" a="1"/>
  <c r="K78" i="14" s="1"/>
  <c r="K79" i="14" s="1" a="1"/>
  <c r="K79" i="14" s="1"/>
  <c r="K80" i="14" s="1" a="1"/>
  <c r="K80" i="14" s="1"/>
  <c r="K81" i="14" s="1" a="1"/>
  <c r="K81" i="14" s="1"/>
  <c r="K82" i="14" s="1" a="1"/>
  <c r="K82" i="14" s="1"/>
  <c r="K83" i="14" s="1" a="1"/>
  <c r="K83" i="14" s="1"/>
  <c r="K84" i="14" s="1" a="1"/>
  <c r="K84" i="14" s="1"/>
  <c r="K85" i="14" s="1" a="1"/>
  <c r="K85" i="14" s="1"/>
  <c r="K86" i="14" s="1" a="1"/>
  <c r="K86" i="14" s="1"/>
  <c r="K87" i="14" s="1" a="1"/>
  <c r="K87" i="14" s="1"/>
  <c r="K88" i="14" s="1" a="1"/>
  <c r="K88" i="14" s="1"/>
  <c r="K89" i="14" s="1" a="1"/>
  <c r="K89" i="14" s="1"/>
  <c r="K90" i="14" s="1" a="1"/>
  <c r="K90" i="14" s="1"/>
  <c r="K91" i="14" s="1" a="1"/>
  <c r="K91" i="14" s="1"/>
  <c r="K92" i="14" s="1" a="1"/>
  <c r="K92" i="14" s="1"/>
  <c r="K93" i="14" s="1" a="1"/>
  <c r="K93" i="14" s="1"/>
  <c r="K94" i="14" s="1" a="1"/>
  <c r="K94" i="14" s="1"/>
  <c r="K95" i="14" s="1" a="1"/>
  <c r="K95" i="14" s="1"/>
  <c r="K96" i="14" s="1" a="1"/>
  <c r="K96" i="14" s="1"/>
  <c r="K97" i="14" s="1" a="1"/>
  <c r="K97" i="14" s="1"/>
  <c r="K98" i="14" s="1" a="1"/>
  <c r="K98" i="14" s="1"/>
  <c r="K99" i="14" s="1" a="1"/>
  <c r="K99" i="14" s="1"/>
  <c r="K100" i="14" s="1" a="1"/>
  <c r="K100" i="14" s="1"/>
  <c r="K101" i="14" s="1" a="1"/>
  <c r="K101" i="14" s="1"/>
  <c r="K102" i="14" s="1" a="1"/>
  <c r="K102" i="14" s="1"/>
  <c r="K103" i="14" s="1" a="1"/>
  <c r="K103" i="14" s="1"/>
  <c r="K104" i="14" s="1" a="1"/>
  <c r="K104" i="14" s="1"/>
  <c r="K105" i="14" s="1" a="1"/>
  <c r="K105" i="14" s="1"/>
  <c r="K106" i="14" s="1" a="1"/>
  <c r="K106" i="14" s="1"/>
  <c r="K107" i="14" s="1" a="1"/>
  <c r="K107" i="14" s="1"/>
  <c r="K108" i="14" s="1" a="1"/>
  <c r="K108" i="14" s="1"/>
  <c r="K109" i="14" s="1" a="1"/>
  <c r="K109" i="14" s="1"/>
  <c r="K110" i="14" s="1" a="1"/>
  <c r="K110" i="14" s="1"/>
  <c r="K111" i="14" s="1" a="1"/>
  <c r="K111" i="14" s="1"/>
  <c r="K112" i="14" s="1" a="1"/>
  <c r="K112" i="14" s="1"/>
  <c r="K113" i="14" s="1" a="1"/>
  <c r="K113" i="14" s="1"/>
  <c r="K114" i="14" s="1" a="1"/>
  <c r="K114" i="14" s="1"/>
  <c r="K115" i="14" s="1" a="1"/>
  <c r="K115" i="14" s="1"/>
  <c r="K116" i="14" s="1" a="1"/>
  <c r="K116" i="14" s="1"/>
  <c r="K117" i="14" s="1" a="1"/>
  <c r="K117" i="14" s="1"/>
  <c r="K118" i="14" s="1" a="1"/>
  <c r="K118" i="14" s="1"/>
  <c r="K119" i="14" s="1" a="1"/>
  <c r="K119" i="14" s="1"/>
  <c r="K120" i="14" s="1" a="1"/>
  <c r="K120" i="14" s="1"/>
  <c r="K121" i="14" s="1" a="1"/>
  <c r="K121" i="14" s="1"/>
  <c r="K122" i="14" s="1" a="1"/>
  <c r="K122" i="14" s="1"/>
  <c r="K123" i="14" s="1" a="1"/>
  <c r="K123" i="14" s="1"/>
  <c r="K124" i="14" s="1" a="1"/>
  <c r="K124" i="14" s="1"/>
  <c r="K125" i="14" s="1" a="1"/>
  <c r="K125" i="14" s="1"/>
  <c r="K126" i="14" s="1" a="1"/>
  <c r="K126" i="14" s="1"/>
  <c r="K127" i="14" s="1" a="1"/>
  <c r="K127" i="14" s="1"/>
  <c r="K128" i="14" s="1" a="1"/>
  <c r="K128" i="14" s="1"/>
  <c r="K129" i="14" s="1" a="1"/>
  <c r="K129" i="14" s="1"/>
  <c r="K130" i="14" s="1" a="1"/>
  <c r="K130" i="14" s="1"/>
  <c r="K131" i="14" s="1" a="1"/>
  <c r="K131" i="14" s="1"/>
  <c r="K132" i="14" s="1" a="1"/>
  <c r="K132" i="14" s="1"/>
  <c r="K133" i="14" s="1" a="1"/>
  <c r="K133" i="14" s="1"/>
  <c r="K134" i="14" s="1" a="1"/>
  <c r="K134" i="14" s="1"/>
  <c r="K135" i="14" s="1" a="1"/>
  <c r="K135" i="14" s="1"/>
  <c r="K136" i="14" s="1" a="1"/>
  <c r="K136" i="14" s="1"/>
  <c r="K137" i="14" s="1" a="1"/>
  <c r="K137" i="14" s="1"/>
  <c r="K138" i="14" s="1" a="1"/>
  <c r="K138" i="14" s="1"/>
  <c r="K139" i="14" s="1" a="1"/>
  <c r="K139" i="14" s="1"/>
  <c r="K140" i="14" s="1" a="1"/>
  <c r="K140" i="14" s="1"/>
  <c r="K141" i="14" s="1" a="1"/>
  <c r="K141" i="14" s="1"/>
  <c r="K142" i="14" s="1" a="1"/>
  <c r="K142" i="14" s="1"/>
  <c r="K143" i="14" s="1" a="1"/>
  <c r="K143" i="14" s="1"/>
  <c r="K144" i="14" s="1" a="1"/>
  <c r="K144" i="14" s="1"/>
  <c r="K145" i="14" s="1" a="1"/>
  <c r="K145" i="14" s="1"/>
  <c r="K146" i="14" s="1" a="1"/>
  <c r="K146" i="14" s="1"/>
  <c r="K147" i="14" s="1" a="1"/>
  <c r="K147" i="14" s="1"/>
  <c r="K148" i="14" s="1" a="1"/>
  <c r="K148" i="14" s="1"/>
  <c r="K149" i="14" s="1" a="1"/>
  <c r="K149" i="14" s="1"/>
  <c r="K150" i="14" s="1" a="1"/>
  <c r="K150" i="14" s="1"/>
  <c r="K151" i="14" s="1" a="1"/>
  <c r="K151" i="14" s="1"/>
  <c r="K152" i="14" s="1" a="1"/>
  <c r="K152" i="14" s="1"/>
  <c r="K153" i="14" s="1" a="1"/>
  <c r="K153" i="14" s="1"/>
  <c r="K154" i="14" s="1" a="1"/>
  <c r="K154" i="14" s="1"/>
  <c r="K155" i="14" s="1" a="1"/>
  <c r="K155" i="14" s="1"/>
  <c r="K156" i="14" s="1" a="1"/>
  <c r="K156" i="14" s="1"/>
  <c r="K157" i="14" s="1" a="1"/>
  <c r="K157" i="14" s="1"/>
  <c r="K158" i="14" s="1" a="1"/>
  <c r="K158" i="14" s="1"/>
  <c r="K159" i="14" s="1" a="1"/>
  <c r="K159" i="14" s="1"/>
  <c r="K160" i="14" s="1" a="1"/>
  <c r="K160" i="14" s="1"/>
  <c r="K161" i="14" s="1" a="1"/>
  <c r="K161" i="14" s="1"/>
  <c r="K162" i="14" s="1" a="1"/>
  <c r="K162" i="14" s="1"/>
  <c r="K163" i="14" s="1" a="1"/>
  <c r="K163" i="14" s="1"/>
  <c r="K164" i="14" s="1" a="1"/>
  <c r="K164" i="14" s="1"/>
  <c r="K165" i="14" s="1" a="1"/>
  <c r="K165" i="14" s="1"/>
  <c r="K166" i="14" s="1" a="1"/>
  <c r="K166" i="14" s="1"/>
  <c r="K167" i="14" s="1" a="1"/>
  <c r="K167" i="14" s="1"/>
  <c r="K168" i="14" s="1" a="1"/>
  <c r="K168" i="14" s="1"/>
  <c r="K169" i="14" s="1" a="1"/>
  <c r="K169" i="14" s="1"/>
  <c r="K170" i="14" s="1" a="1"/>
  <c r="K170" i="14" s="1"/>
  <c r="K171" i="14" s="1" a="1"/>
  <c r="K171" i="14" s="1"/>
  <c r="K172" i="14" s="1" a="1"/>
  <c r="K172" i="14" s="1"/>
  <c r="K173" i="14" s="1" a="1"/>
  <c r="K173" i="14" s="1"/>
  <c r="K174" i="14" s="1" a="1"/>
  <c r="K174" i="14" s="1"/>
  <c r="K175" i="14" s="1" a="1"/>
  <c r="K175" i="14" s="1"/>
  <c r="K176" i="14" s="1" a="1"/>
  <c r="K176" i="14" s="1"/>
  <c r="K177" i="14" s="1" a="1"/>
  <c r="K177" i="14" s="1"/>
  <c r="K178" i="14" s="1" a="1"/>
  <c r="K178" i="14" s="1"/>
  <c r="K179" i="14" s="1" a="1"/>
  <c r="K179" i="14" s="1"/>
  <c r="K180" i="14" s="1" a="1"/>
  <c r="K180" i="14" s="1"/>
  <c r="K181" i="14" s="1" a="1"/>
  <c r="K181" i="14" s="1"/>
  <c r="K182" i="14" s="1" a="1"/>
  <c r="K182" i="14" s="1"/>
  <c r="K183" i="14" s="1" a="1"/>
  <c r="K183" i="14" s="1"/>
  <c r="G75" i="14" a="1"/>
  <c r="G75" i="14" s="1"/>
  <c r="K8" i="3" a="1"/>
  <c r="K8" i="3" s="1"/>
  <c r="K9" i="3" s="1" a="1"/>
  <c r="K9" i="3" s="1"/>
  <c r="K10" i="3" s="1" a="1"/>
  <c r="K10" i="3" s="1"/>
  <c r="K57" i="4" a="1"/>
  <c r="K57" i="4" s="1"/>
  <c r="K58" i="4" s="1" a="1"/>
  <c r="K58" i="4" s="1"/>
  <c r="K59" i="4" s="1" a="1"/>
  <c r="K59" i="4" s="1"/>
  <c r="K60" i="4" s="1" a="1"/>
  <c r="K60" i="4" s="1"/>
  <c r="K61" i="4" s="1" a="1"/>
  <c r="K61" i="4" s="1"/>
  <c r="K62" i="4" s="1" a="1"/>
  <c r="K62" i="4" s="1"/>
  <c r="G166" i="13" a="1"/>
  <c r="G166" i="13" s="1"/>
  <c r="K6" i="10" a="1"/>
  <c r="K6" i="10" s="1"/>
  <c r="K7" i="10" s="1" a="1"/>
  <c r="K7" i="10" s="1"/>
  <c r="K8" i="10" s="1" a="1"/>
  <c r="K8" i="10" s="1"/>
  <c r="K9" i="10" s="1" a="1"/>
  <c r="K9" i="10" s="1"/>
  <c r="K10" i="10" s="1" a="1"/>
  <c r="K10" i="10" s="1"/>
  <c r="K11" i="10" s="1" a="1"/>
  <c r="K11" i="10" s="1"/>
  <c r="K12" i="10" s="1" a="1"/>
  <c r="K12" i="10" s="1"/>
  <c r="K13" i="10" s="1" a="1"/>
  <c r="K13" i="10" s="1"/>
  <c r="K14" i="10" s="1" a="1"/>
  <c r="K14" i="10" s="1"/>
  <c r="K15" i="10" s="1" a="1"/>
  <c r="K15" i="10" s="1"/>
  <c r="K16" i="10" s="1" a="1"/>
  <c r="K16" i="10" s="1"/>
  <c r="K17" i="10" s="1" a="1"/>
  <c r="K17" i="10" s="1"/>
  <c r="K18" i="10" s="1" a="1"/>
  <c r="K18" i="10" s="1"/>
  <c r="K19" i="10" s="1" a="1"/>
  <c r="K19" i="10" s="1"/>
  <c r="K20" i="10" s="1" a="1"/>
  <c r="K20" i="10" s="1"/>
  <c r="K21" i="10" s="1" a="1"/>
  <c r="K21" i="10" s="1"/>
  <c r="K22" i="10" s="1" a="1"/>
  <c r="K22" i="10" s="1"/>
  <c r="K23" i="10" s="1" a="1"/>
  <c r="K23" i="10" s="1"/>
  <c r="K24" i="10" s="1" a="1"/>
  <c r="K24" i="10" s="1"/>
  <c r="K25" i="10" s="1" a="1"/>
  <c r="K25" i="10" s="1"/>
  <c r="K26" i="10" s="1" a="1"/>
  <c r="K26" i="10" s="1"/>
  <c r="K27" i="10" s="1" a="1"/>
  <c r="K27" i="10" s="1"/>
  <c r="K28" i="10" s="1" a="1"/>
  <c r="K28" i="10" s="1"/>
  <c r="K29" i="10" s="1" a="1"/>
  <c r="K29" i="10" s="1"/>
  <c r="K30" i="10" s="1" a="1"/>
  <c r="K30" i="10" s="1"/>
  <c r="K31" i="10" s="1" a="1"/>
  <c r="K31" i="10" s="1"/>
  <c r="K32" i="10" s="1" a="1"/>
  <c r="K32" i="10" s="1"/>
  <c r="K33" i="10" s="1" a="1"/>
  <c r="K33" i="10" s="1"/>
  <c r="K34" i="10" s="1" a="1"/>
  <c r="K34" i="10" s="1"/>
  <c r="K35" i="10" s="1" a="1"/>
  <c r="K35" i="10" s="1"/>
  <c r="K36" i="10" s="1" a="1"/>
  <c r="K36" i="10" s="1"/>
  <c r="K37" i="10" s="1" a="1"/>
  <c r="K37" i="10" s="1"/>
  <c r="K38" i="10" s="1" a="1"/>
  <c r="K38" i="10" s="1"/>
  <c r="K40" i="10" s="1" a="1"/>
  <c r="K40" i="10" s="1"/>
  <c r="K42" i="10" s="1" a="1"/>
  <c r="K42" i="10" s="1"/>
  <c r="K44" i="10" s="1" a="1"/>
  <c r="K44" i="10" s="1"/>
  <c r="K45" i="10" s="1" a="1"/>
  <c r="K45" i="10" s="1"/>
  <c r="K46" i="10" s="1" a="1"/>
  <c r="K46" i="10" s="1"/>
  <c r="K47" i="10" s="1" a="1"/>
  <c r="K47" i="10" s="1"/>
  <c r="K48" i="10" s="1" a="1"/>
  <c r="K48" i="10" s="1"/>
  <c r="K49" i="10" s="1" a="1"/>
  <c r="K49" i="10" s="1"/>
  <c r="K50" i="10" s="1" a="1"/>
  <c r="K50" i="10" s="1"/>
  <c r="K51" i="10" s="1" a="1"/>
  <c r="K51" i="10" s="1"/>
  <c r="K52" i="10" s="1" a="1"/>
  <c r="K52" i="10" s="1"/>
  <c r="K53" i="10" s="1" a="1"/>
  <c r="K53" i="10" s="1"/>
  <c r="K54" i="10" s="1" a="1"/>
  <c r="K54" i="10" s="1"/>
  <c r="K55" i="10" s="1" a="1"/>
  <c r="K55" i="10" s="1"/>
  <c r="K56" i="10" s="1" a="1"/>
  <c r="K56" i="10" s="1"/>
  <c r="K57" i="10" s="1" a="1"/>
  <c r="K57" i="10" s="1"/>
  <c r="K58" i="10" s="1" a="1"/>
  <c r="K58" i="10" s="1"/>
  <c r="K59" i="10" s="1" a="1"/>
  <c r="K59" i="10" s="1"/>
  <c r="K60" i="10" s="1" a="1"/>
  <c r="K60" i="10" s="1"/>
  <c r="K61" i="10" s="1" a="1"/>
  <c r="K61" i="10" s="1"/>
  <c r="K62" i="10" s="1" a="1"/>
  <c r="K62" i="10" s="1"/>
  <c r="K63" i="10" s="1" a="1"/>
  <c r="K63" i="10" s="1"/>
  <c r="K64" i="10" s="1" a="1"/>
  <c r="K64" i="10" s="1"/>
  <c r="K65" i="10" s="1" a="1"/>
  <c r="K65" i="10" s="1"/>
  <c r="K66" i="10" s="1" a="1"/>
  <c r="K66" i="10" s="1"/>
  <c r="K67" i="10" s="1" a="1"/>
  <c r="K67" i="10" s="1"/>
  <c r="K68" i="10" s="1" a="1"/>
  <c r="K68" i="10" s="1"/>
  <c r="K69" i="10" s="1" a="1"/>
  <c r="K69" i="10" s="1"/>
  <c r="K70" i="10" s="1" a="1"/>
  <c r="K70" i="10" s="1"/>
  <c r="K71" i="10" s="1" a="1"/>
  <c r="K71" i="10" s="1"/>
  <c r="K72" i="10" s="1" a="1"/>
  <c r="K72" i="10" s="1"/>
  <c r="K73" i="10" s="1" a="1"/>
  <c r="K73" i="10" s="1"/>
  <c r="K74" i="10" s="1" a="1"/>
  <c r="K74" i="10" s="1"/>
  <c r="K75" i="10" s="1" a="1"/>
  <c r="K75" i="10" s="1"/>
  <c r="K76" i="10" s="1" a="1"/>
  <c r="K76" i="10" s="1"/>
  <c r="K77" i="10" s="1" a="1"/>
  <c r="K77" i="10" s="1"/>
  <c r="K78" i="10" s="1" a="1"/>
  <c r="K78" i="10" s="1"/>
  <c r="K79" i="10" s="1" a="1"/>
  <c r="K79" i="10" s="1"/>
  <c r="K80" i="10" s="1" a="1"/>
  <c r="K80" i="10" s="1"/>
  <c r="K81" i="10" s="1" a="1"/>
  <c r="K81" i="10" s="1"/>
  <c r="K82" i="10" s="1" a="1"/>
  <c r="K82" i="10" s="1"/>
  <c r="K83" i="10" s="1" a="1"/>
  <c r="K83" i="10" s="1"/>
  <c r="K84" i="10" s="1" a="1"/>
  <c r="K84" i="10" s="1"/>
  <c r="K85" i="10" s="1" a="1"/>
  <c r="K85" i="10" s="1"/>
  <c r="K86" i="10" s="1" a="1"/>
  <c r="K86" i="10" s="1"/>
  <c r="K87" i="10" s="1" a="1"/>
  <c r="K87" i="10" s="1"/>
  <c r="K88" i="10" s="1" a="1"/>
  <c r="K88" i="10" s="1"/>
  <c r="K89" i="10" s="1" a="1"/>
  <c r="K89" i="10" s="1"/>
  <c r="K90" i="10" s="1" a="1"/>
  <c r="K90" i="10" s="1"/>
  <c r="K91" i="10" s="1" a="1"/>
  <c r="K91" i="10" s="1"/>
  <c r="K92" i="10" s="1" a="1"/>
  <c r="K92" i="10" s="1"/>
  <c r="K93" i="10" s="1" a="1"/>
  <c r="K93" i="10" s="1"/>
  <c r="K94" i="10" s="1" a="1"/>
  <c r="K94" i="10" s="1"/>
  <c r="K95" i="10" s="1" a="1"/>
  <c r="K95" i="10" s="1"/>
  <c r="K96" i="10" s="1" a="1"/>
  <c r="K96" i="10" s="1"/>
  <c r="K97" i="10" s="1" a="1"/>
  <c r="K97" i="10" s="1"/>
  <c r="K98" i="10" s="1" a="1"/>
  <c r="K98" i="10" s="1"/>
  <c r="K99" i="10" s="1" a="1"/>
  <c r="K99" i="10" s="1"/>
  <c r="K100" i="10" s="1" a="1"/>
  <c r="K100" i="10" s="1"/>
  <c r="K101" i="10" s="1" a="1"/>
  <c r="K101" i="10" s="1"/>
  <c r="K102" i="10" s="1" a="1"/>
  <c r="K102" i="10" s="1"/>
  <c r="K103" i="10" s="1" a="1"/>
  <c r="K103" i="10" s="1"/>
  <c r="K104" i="10" s="1" a="1"/>
  <c r="K104" i="10" s="1"/>
  <c r="K105" i="10" s="1" a="1"/>
  <c r="K105" i="10" s="1"/>
  <c r="K106" i="10" s="1" a="1"/>
  <c r="K106" i="10" s="1"/>
  <c r="K107" i="10" s="1" a="1"/>
  <c r="K107" i="10" s="1"/>
  <c r="K108" i="10" s="1" a="1"/>
  <c r="K108" i="10" s="1"/>
  <c r="K109" i="10" s="1" a="1"/>
  <c r="K109" i="10" s="1"/>
  <c r="K110" i="10" s="1" a="1"/>
  <c r="K110" i="10" s="1"/>
  <c r="K111" i="10" s="1" a="1"/>
  <c r="K111" i="10" s="1"/>
  <c r="K112" i="10" s="1" a="1"/>
  <c r="K112" i="10" s="1"/>
  <c r="K113" i="10" s="1" a="1"/>
  <c r="K113" i="10" s="1"/>
  <c r="K114" i="10" s="1" a="1"/>
  <c r="K114" i="10" s="1"/>
  <c r="K115" i="10" s="1" a="1"/>
  <c r="K115" i="10" s="1"/>
  <c r="K116" i="10" s="1" a="1"/>
  <c r="K116" i="10" s="1"/>
  <c r="K117" i="10" s="1" a="1"/>
  <c r="K117" i="10" s="1"/>
  <c r="K118" i="10" s="1" a="1"/>
  <c r="K118" i="10" s="1"/>
  <c r="K119" i="10" s="1" a="1"/>
  <c r="K119" i="10" s="1"/>
  <c r="K120" i="10" s="1" a="1"/>
  <c r="K120" i="10" s="1"/>
  <c r="K121" i="10" s="1" a="1"/>
  <c r="K121" i="10" s="1"/>
  <c r="K122" i="10" s="1" a="1"/>
  <c r="K122" i="10" s="1"/>
  <c r="K123" i="10" s="1" a="1"/>
  <c r="K123" i="10" s="1"/>
  <c r="K124" i="10" s="1" a="1"/>
  <c r="K124" i="10" s="1"/>
  <c r="K125" i="10" s="1" a="1"/>
  <c r="K125" i="10" s="1"/>
  <c r="K126" i="10" s="1" a="1"/>
  <c r="K126" i="10" s="1"/>
  <c r="K127" i="10" s="1" a="1"/>
  <c r="K127" i="10" s="1"/>
  <c r="K128" i="10" s="1" a="1"/>
  <c r="K128" i="10" s="1"/>
  <c r="K129" i="10" s="1" a="1"/>
  <c r="K129" i="10" s="1"/>
  <c r="K130" i="10" s="1" a="1"/>
  <c r="K130" i="10" s="1"/>
  <c r="K131" i="10" s="1" a="1"/>
  <c r="K131" i="10" s="1"/>
  <c r="K132" i="10" s="1" a="1"/>
  <c r="K132" i="10" s="1"/>
  <c r="K133" i="10" s="1" a="1"/>
  <c r="K133" i="10" s="1"/>
  <c r="K134" i="10" s="1" a="1"/>
  <c r="K134" i="10" s="1"/>
  <c r="K135" i="10" s="1" a="1"/>
  <c r="K135" i="10" s="1"/>
  <c r="K136" i="10" s="1" a="1"/>
  <c r="K136" i="10" s="1"/>
  <c r="K137" i="10" s="1" a="1"/>
  <c r="K137" i="10" s="1"/>
  <c r="K138" i="10" s="1" a="1"/>
  <c r="K138" i="10" s="1"/>
  <c r="K139" i="10" s="1" a="1"/>
  <c r="K139" i="10" s="1"/>
  <c r="K140" i="10" s="1" a="1"/>
  <c r="K140" i="10" s="1"/>
  <c r="K141" i="10" s="1" a="1"/>
  <c r="K141" i="10" s="1"/>
  <c r="K142" i="10" s="1" a="1"/>
  <c r="K142" i="10" s="1"/>
  <c r="K143" i="10" s="1" a="1"/>
  <c r="K143" i="10" s="1"/>
  <c r="K144" i="10" s="1" a="1"/>
  <c r="K144" i="10" s="1"/>
  <c r="K145" i="10" s="1" a="1"/>
  <c r="K145" i="10" s="1"/>
  <c r="K146" i="10" s="1" a="1"/>
  <c r="K146" i="10" s="1"/>
  <c r="K147" i="10" s="1" a="1"/>
  <c r="K147" i="10" s="1"/>
  <c r="K148" i="10" s="1" a="1"/>
  <c r="K148" i="10" s="1"/>
  <c r="K149" i="10" s="1" a="1"/>
  <c r="K149" i="10" s="1"/>
  <c r="K150" i="10" s="1" a="1"/>
  <c r="K150" i="10" s="1"/>
  <c r="K151" i="10" s="1" a="1"/>
  <c r="K151" i="10" s="1"/>
  <c r="K152" i="10" s="1" a="1"/>
  <c r="K152" i="10" s="1"/>
  <c r="K153" i="10" s="1" a="1"/>
  <c r="K153" i="10" s="1"/>
  <c r="K154" i="10" s="1" a="1"/>
  <c r="K154" i="10" s="1"/>
  <c r="K155" i="10" s="1" a="1"/>
  <c r="K155" i="10" s="1"/>
  <c r="K156" i="10" s="1" a="1"/>
  <c r="K156" i="10" s="1"/>
  <c r="K157" i="10" s="1" a="1"/>
  <c r="K157" i="10" s="1"/>
  <c r="K158" i="10" s="1" a="1"/>
  <c r="K158" i="10" s="1"/>
  <c r="K159" i="10" s="1" a="1"/>
  <c r="K159" i="10" s="1"/>
  <c r="K160" i="10" s="1" a="1"/>
  <c r="K160" i="10" s="1"/>
  <c r="K161" i="10" s="1" a="1"/>
  <c r="K161" i="10" s="1"/>
  <c r="K162" i="10" s="1" a="1"/>
  <c r="K162" i="10" s="1"/>
  <c r="K163" i="10" s="1" a="1"/>
  <c r="K163" i="10" s="1"/>
  <c r="K164" i="10" s="1" a="1"/>
  <c r="K164" i="10" s="1"/>
  <c r="K165" i="10" s="1" a="1"/>
  <c r="K165" i="10" s="1"/>
  <c r="K166" i="10" s="1" a="1"/>
  <c r="K166" i="10" s="1"/>
  <c r="K167" i="10" s="1" a="1"/>
  <c r="K167" i="10" s="1"/>
  <c r="K168" i="10" s="1" a="1"/>
  <c r="K168" i="10" s="1"/>
  <c r="K169" i="10" s="1" a="1"/>
  <c r="K169" i="10" s="1"/>
  <c r="K170" i="10" s="1" a="1"/>
  <c r="K170" i="10" s="1"/>
  <c r="K171" i="10" s="1" a="1"/>
  <c r="K171" i="10" s="1"/>
  <c r="K172" i="10" s="1" a="1"/>
  <c r="K172" i="10" s="1"/>
  <c r="K173" i="10" s="1" a="1"/>
  <c r="K173" i="10" s="1"/>
  <c r="K174" i="10" s="1" a="1"/>
  <c r="K174" i="10" s="1"/>
  <c r="K175" i="10" s="1" a="1"/>
  <c r="K175" i="10" s="1"/>
  <c r="K176" i="10" s="1" a="1"/>
  <c r="K176" i="10" s="1"/>
  <c r="K177" i="10" s="1" a="1"/>
  <c r="K177" i="10" s="1"/>
  <c r="K178" i="10" s="1" a="1"/>
  <c r="K178" i="10" s="1"/>
  <c r="K179" i="10" s="1" a="1"/>
  <c r="K179" i="10" s="1"/>
  <c r="K180" i="10" s="1" a="1"/>
  <c r="K180" i="10" s="1"/>
  <c r="K181" i="10" s="1" a="1"/>
  <c r="K181" i="10" s="1"/>
  <c r="K182" i="10" s="1" a="1"/>
  <c r="K182" i="10" s="1"/>
  <c r="K183" i="10" s="1" a="1"/>
  <c r="K183" i="10" s="1"/>
  <c r="K4" i="12" a="1"/>
  <c r="K4" i="12" s="1"/>
  <c r="K5" i="12" s="1" a="1"/>
  <c r="K5" i="12" s="1"/>
  <c r="K6" i="12" s="1" a="1"/>
  <c r="K6" i="12" s="1"/>
  <c r="K7" i="12" s="1" a="1"/>
  <c r="K7" i="12" s="1"/>
  <c r="K8" i="12" s="1" a="1"/>
  <c r="K8" i="12" s="1"/>
  <c r="K9" i="12" s="1" a="1"/>
  <c r="K9" i="12" s="1"/>
  <c r="K10" i="12" s="1" a="1"/>
  <c r="K10" i="12" s="1"/>
  <c r="K11" i="12" s="1" a="1"/>
  <c r="K11" i="12" s="1"/>
  <c r="K12" i="12" s="1" a="1"/>
  <c r="K12" i="12" s="1"/>
  <c r="K13" i="12" s="1" a="1"/>
  <c r="K13" i="12" s="1"/>
  <c r="K14" i="12" s="1" a="1"/>
  <c r="K14" i="12" s="1"/>
  <c r="K15" i="12" s="1" a="1"/>
  <c r="K15" i="12" s="1"/>
  <c r="K16" i="12" s="1" a="1"/>
  <c r="K16" i="12" s="1"/>
  <c r="K17" i="12" s="1" a="1"/>
  <c r="K17" i="12" s="1"/>
  <c r="K18" i="12" s="1" a="1"/>
  <c r="K18" i="12" s="1"/>
  <c r="K19" i="12" s="1" a="1"/>
  <c r="K19" i="12" s="1"/>
  <c r="K20" i="12" s="1" a="1"/>
  <c r="K20" i="12" s="1"/>
  <c r="K21" i="12" s="1" a="1"/>
  <c r="K21" i="12" s="1"/>
  <c r="K22" i="12" s="1" a="1"/>
  <c r="K22" i="12" s="1"/>
  <c r="K23" i="12" s="1" a="1"/>
  <c r="K23" i="12" s="1"/>
  <c r="K24" i="12" s="1" a="1"/>
  <c r="K24" i="12" s="1"/>
  <c r="K25" i="12" s="1" a="1"/>
  <c r="K25" i="12" s="1"/>
  <c r="K26" i="12" s="1" a="1"/>
  <c r="K26" i="12" s="1"/>
  <c r="K27" i="12" s="1" a="1"/>
  <c r="K27" i="12" s="1"/>
  <c r="K28" i="12" s="1" a="1"/>
  <c r="K28" i="12" s="1"/>
  <c r="K29" i="12" s="1" a="1"/>
  <c r="K29" i="12" s="1"/>
  <c r="K30" i="12" s="1" a="1"/>
  <c r="K30" i="12" s="1"/>
  <c r="K31" i="12" s="1" a="1"/>
  <c r="K31" i="12" s="1"/>
  <c r="K32" i="12" s="1" a="1"/>
  <c r="K32" i="12" s="1"/>
  <c r="K33" i="12" s="1" a="1"/>
  <c r="K33" i="12" s="1"/>
  <c r="K35" i="12" s="1" a="1"/>
  <c r="K35" i="12" s="1"/>
  <c r="K37" i="12" s="1" a="1"/>
  <c r="K37" i="12" s="1"/>
  <c r="K38" i="12" s="1" a="1"/>
  <c r="K38" i="12" s="1"/>
  <c r="K40" i="12" s="1" a="1"/>
  <c r="K40" i="12" s="1"/>
  <c r="K42" i="12" s="1" a="1"/>
  <c r="K42" i="12" s="1"/>
  <c r="K44" i="12" s="1" a="1"/>
  <c r="K44" i="12" s="1"/>
  <c r="K45" i="12" s="1" a="1"/>
  <c r="K45" i="12" s="1"/>
  <c r="K46" i="12" s="1" a="1"/>
  <c r="K46" i="12" s="1"/>
  <c r="K47" i="12" s="1" a="1"/>
  <c r="K47" i="12" s="1"/>
  <c r="K48" i="12" s="1" a="1"/>
  <c r="K48" i="12" s="1"/>
  <c r="K49" i="12" s="1" a="1"/>
  <c r="K49" i="12" s="1"/>
  <c r="K50" i="12" s="1" a="1"/>
  <c r="K50" i="12" s="1"/>
  <c r="K51" i="12" s="1" a="1"/>
  <c r="K51" i="12" s="1"/>
  <c r="K52" i="12" s="1" a="1"/>
  <c r="K52" i="12" s="1"/>
  <c r="K53" i="12" s="1" a="1"/>
  <c r="K53" i="12" s="1"/>
  <c r="K54" i="12" s="1" a="1"/>
  <c r="K54" i="12" s="1"/>
  <c r="K55" i="12" s="1" a="1"/>
  <c r="K55" i="12" s="1"/>
  <c r="K56" i="12" s="1" a="1"/>
  <c r="K56" i="12" s="1"/>
  <c r="K57" i="12" s="1" a="1"/>
  <c r="K57" i="12" s="1"/>
  <c r="K58" i="12" s="1" a="1"/>
  <c r="K58" i="12" s="1"/>
  <c r="K59" i="12" s="1" a="1"/>
  <c r="K59" i="12" s="1"/>
  <c r="K60" i="12" s="1" a="1"/>
  <c r="K60" i="12" s="1"/>
  <c r="K61" i="12" s="1" a="1"/>
  <c r="K61" i="12" s="1"/>
  <c r="K62" i="12" s="1" a="1"/>
  <c r="K62" i="12" s="1"/>
  <c r="K63" i="12" s="1" a="1"/>
  <c r="K63" i="12" s="1"/>
  <c r="K64" i="12" s="1" a="1"/>
  <c r="K64" i="12" s="1"/>
  <c r="K65" i="12" s="1" a="1"/>
  <c r="K65" i="12" s="1"/>
  <c r="K66" i="12" s="1" a="1"/>
  <c r="K66" i="12" s="1"/>
  <c r="K67" i="12" s="1" a="1"/>
  <c r="K67" i="12" s="1"/>
  <c r="K68" i="12" s="1" a="1"/>
  <c r="K68" i="12" s="1"/>
  <c r="K69" i="12" s="1" a="1"/>
  <c r="K69" i="12" s="1"/>
  <c r="K70" i="12" s="1" a="1"/>
  <c r="K70" i="12" s="1"/>
  <c r="K71" i="12" s="1" a="1"/>
  <c r="K71" i="12" s="1"/>
  <c r="K72" i="12" s="1" a="1"/>
  <c r="K72" i="12" s="1"/>
  <c r="K73" i="12" s="1" a="1"/>
  <c r="K73" i="12" s="1"/>
  <c r="K74" i="12" s="1" a="1"/>
  <c r="K74" i="12" s="1"/>
  <c r="K75" i="12" s="1" a="1"/>
  <c r="K75" i="12" s="1"/>
  <c r="K76" i="12" s="1" a="1"/>
  <c r="K76" i="12" s="1"/>
  <c r="K77" i="12" s="1" a="1"/>
  <c r="K77" i="12" s="1"/>
  <c r="K78" i="12" s="1" a="1"/>
  <c r="K78" i="12" s="1"/>
  <c r="K79" i="12" s="1" a="1"/>
  <c r="K79" i="12" s="1"/>
  <c r="K80" i="12" s="1" a="1"/>
  <c r="K80" i="12" s="1"/>
  <c r="K81" i="12" s="1" a="1"/>
  <c r="K81" i="12" s="1"/>
  <c r="K82" i="12" s="1" a="1"/>
  <c r="K82" i="12" s="1"/>
  <c r="K83" i="12" s="1" a="1"/>
  <c r="K83" i="12" s="1"/>
  <c r="K84" i="12" s="1" a="1"/>
  <c r="K84" i="12" s="1"/>
  <c r="K85" i="12" s="1" a="1"/>
  <c r="K85" i="12" s="1"/>
  <c r="K86" i="12" s="1" a="1"/>
  <c r="K86" i="12" s="1"/>
  <c r="K87" i="12" s="1" a="1"/>
  <c r="K87" i="12" s="1"/>
  <c r="K88" i="12" s="1" a="1"/>
  <c r="K88" i="12" s="1"/>
  <c r="K89" i="12" s="1" a="1"/>
  <c r="K89" i="12" s="1"/>
  <c r="K90" i="12" s="1" a="1"/>
  <c r="K90" i="12" s="1"/>
  <c r="K91" i="12" s="1" a="1"/>
  <c r="K91" i="12" s="1"/>
  <c r="K92" i="12" s="1" a="1"/>
  <c r="K92" i="12" s="1"/>
  <c r="K93" i="12" s="1" a="1"/>
  <c r="K93" i="12" s="1"/>
  <c r="K94" i="12" s="1" a="1"/>
  <c r="K94" i="12" s="1"/>
  <c r="K95" i="12" s="1" a="1"/>
  <c r="K95" i="12" s="1"/>
  <c r="K96" i="12" s="1" a="1"/>
  <c r="K96" i="12" s="1"/>
  <c r="K97" i="12" s="1" a="1"/>
  <c r="K97" i="12" s="1"/>
  <c r="K98" i="12" s="1" a="1"/>
  <c r="K98" i="12" s="1"/>
  <c r="K99" i="12" s="1" a="1"/>
  <c r="K99" i="12" s="1"/>
  <c r="K100" i="12" s="1" a="1"/>
  <c r="K100" i="12" s="1"/>
  <c r="K101" i="12" s="1" a="1"/>
  <c r="K101" i="12" s="1"/>
  <c r="K102" i="12" s="1" a="1"/>
  <c r="K102" i="12" s="1"/>
  <c r="K103" i="12" s="1" a="1"/>
  <c r="K103" i="12" s="1"/>
  <c r="K104" i="12" s="1" a="1"/>
  <c r="K104" i="12" s="1"/>
  <c r="K105" i="12" s="1" a="1"/>
  <c r="K105" i="12" s="1"/>
  <c r="K106" i="12" s="1" a="1"/>
  <c r="K106" i="12" s="1"/>
  <c r="K107" i="12" s="1" a="1"/>
  <c r="K107" i="12" s="1"/>
  <c r="K108" i="12" s="1" a="1"/>
  <c r="K108" i="12" s="1"/>
  <c r="K109" i="12" s="1" a="1"/>
  <c r="K109" i="12" s="1"/>
  <c r="K110" i="12" s="1" a="1"/>
  <c r="K110" i="12" s="1"/>
  <c r="K111" i="12" s="1" a="1"/>
  <c r="K111" i="12" s="1"/>
  <c r="K112" i="12" s="1" a="1"/>
  <c r="K112" i="12" s="1"/>
  <c r="K113" i="12" s="1" a="1"/>
  <c r="K113" i="12" s="1"/>
  <c r="K114" i="12" s="1" a="1"/>
  <c r="K114" i="12" s="1"/>
  <c r="K115" i="12" s="1" a="1"/>
  <c r="K115" i="12" s="1"/>
  <c r="K116" i="12" s="1" a="1"/>
  <c r="K116" i="12" s="1"/>
  <c r="K117" i="12" s="1" a="1"/>
  <c r="K117" i="12" s="1"/>
  <c r="K118" i="12" s="1" a="1"/>
  <c r="K118" i="12" s="1"/>
  <c r="K119" i="12" s="1" a="1"/>
  <c r="K119" i="12" s="1"/>
  <c r="K120" i="12" s="1" a="1"/>
  <c r="K120" i="12" s="1"/>
  <c r="K121" i="12" s="1" a="1"/>
  <c r="K121" i="12" s="1"/>
  <c r="K122" i="12" s="1" a="1"/>
  <c r="K122" i="12" s="1"/>
  <c r="K123" i="12" s="1" a="1"/>
  <c r="K123" i="12" s="1"/>
  <c r="K124" i="12" s="1" a="1"/>
  <c r="K124" i="12" s="1"/>
  <c r="K125" i="12" s="1" a="1"/>
  <c r="K125" i="12" s="1"/>
  <c r="K126" i="12" s="1" a="1"/>
  <c r="K126" i="12" s="1"/>
  <c r="K127" i="12" s="1" a="1"/>
  <c r="K127" i="12" s="1"/>
  <c r="K128" i="12" s="1" a="1"/>
  <c r="K128" i="12" s="1"/>
  <c r="K129" i="12" s="1" a="1"/>
  <c r="K129" i="12" s="1"/>
  <c r="K130" i="12" s="1" a="1"/>
  <c r="K130" i="12" s="1"/>
  <c r="K131" i="12" s="1" a="1"/>
  <c r="K131" i="12" s="1"/>
  <c r="K132" i="12" s="1" a="1"/>
  <c r="K132" i="12" s="1"/>
  <c r="K133" i="12" s="1" a="1"/>
  <c r="K133" i="12" s="1"/>
  <c r="K134" i="12" s="1" a="1"/>
  <c r="K134" i="12" s="1"/>
  <c r="K135" i="12" s="1" a="1"/>
  <c r="K135" i="12" s="1"/>
  <c r="K136" i="12" s="1" a="1"/>
  <c r="K136" i="12" s="1"/>
  <c r="K137" i="12" s="1" a="1"/>
  <c r="K137" i="12" s="1"/>
  <c r="K138" i="12" s="1" a="1"/>
  <c r="K138" i="12" s="1"/>
  <c r="K139" i="12" s="1" a="1"/>
  <c r="K139" i="12" s="1"/>
  <c r="K140" i="12" s="1" a="1"/>
  <c r="K140" i="12" s="1"/>
  <c r="K141" i="12" s="1" a="1"/>
  <c r="K141" i="12" s="1"/>
  <c r="K142" i="12" s="1" a="1"/>
  <c r="K142" i="12" s="1"/>
  <c r="K143" i="12" s="1" a="1"/>
  <c r="K143" i="12" s="1"/>
  <c r="K144" i="12" s="1" a="1"/>
  <c r="K144" i="12" s="1"/>
  <c r="K145" i="12" s="1" a="1"/>
  <c r="K145" i="12" s="1"/>
  <c r="K146" i="12" s="1" a="1"/>
  <c r="K146" i="12" s="1"/>
  <c r="K147" i="12" s="1" a="1"/>
  <c r="K147" i="12" s="1"/>
  <c r="K148" i="12" s="1" a="1"/>
  <c r="K148" i="12" s="1"/>
  <c r="K149" i="12" s="1" a="1"/>
  <c r="K149" i="12" s="1"/>
  <c r="K150" i="12" s="1" a="1"/>
  <c r="K150" i="12" s="1"/>
  <c r="K151" i="12" s="1" a="1"/>
  <c r="K151" i="12" s="1"/>
  <c r="K152" i="12" s="1" a="1"/>
  <c r="K152" i="12" s="1"/>
  <c r="K153" i="12" s="1" a="1"/>
  <c r="K153" i="12" s="1"/>
  <c r="K154" i="12" s="1" a="1"/>
  <c r="K154" i="12" s="1"/>
  <c r="K155" i="12" s="1" a="1"/>
  <c r="K155" i="12" s="1"/>
  <c r="K156" i="12" s="1" a="1"/>
  <c r="K156" i="12" s="1"/>
  <c r="K157" i="12" s="1" a="1"/>
  <c r="K157" i="12" s="1"/>
  <c r="K158" i="12" s="1" a="1"/>
  <c r="K158" i="12" s="1"/>
  <c r="K159" i="12" s="1" a="1"/>
  <c r="K159" i="12" s="1"/>
  <c r="K160" i="12" s="1" a="1"/>
  <c r="K160" i="12" s="1"/>
  <c r="K161" i="12" s="1" a="1"/>
  <c r="K161" i="12" s="1"/>
  <c r="K162" i="12" s="1" a="1"/>
  <c r="K162" i="12" s="1"/>
  <c r="K163" i="12" s="1" a="1"/>
  <c r="K163" i="12" s="1"/>
  <c r="K164" i="12" s="1" a="1"/>
  <c r="K164" i="12" s="1"/>
  <c r="K165" i="12" s="1" a="1"/>
  <c r="K165" i="12" s="1"/>
  <c r="K166" i="12" s="1" a="1"/>
  <c r="K166" i="12" s="1"/>
  <c r="K167" i="12" s="1" a="1"/>
  <c r="K167" i="12" s="1"/>
  <c r="K168" i="12" s="1" a="1"/>
  <c r="K168" i="12" s="1"/>
  <c r="K169" i="12" s="1" a="1"/>
  <c r="K169" i="12" s="1"/>
  <c r="K170" i="12" s="1" a="1"/>
  <c r="K170" i="12" s="1"/>
  <c r="K171" i="12" s="1" a="1"/>
  <c r="K171" i="12" s="1"/>
  <c r="K172" i="12" s="1" a="1"/>
  <c r="K172" i="12" s="1"/>
  <c r="K173" i="12" s="1" a="1"/>
  <c r="K173" i="12" s="1"/>
  <c r="K174" i="12" s="1" a="1"/>
  <c r="K174" i="12" s="1"/>
  <c r="K175" i="12" s="1" a="1"/>
  <c r="K175" i="12" s="1"/>
  <c r="K176" i="12" s="1" a="1"/>
  <c r="K176" i="12" s="1"/>
  <c r="K177" i="12" s="1" a="1"/>
  <c r="K177" i="12" s="1"/>
  <c r="K178" i="12" s="1" a="1"/>
  <c r="K178" i="12" s="1"/>
  <c r="K179" i="12" s="1" a="1"/>
  <c r="K179" i="12" s="1"/>
  <c r="K180" i="12" s="1" a="1"/>
  <c r="K180" i="12" s="1"/>
  <c r="K181" i="12" s="1" a="1"/>
  <c r="K181" i="12" s="1"/>
  <c r="K182" i="12" s="1" a="1"/>
  <c r="K182" i="12" s="1"/>
  <c r="K183" i="12" s="1" a="1"/>
  <c r="K183" i="12" s="1"/>
  <c r="K11" i="8" a="1"/>
  <c r="K11" i="8" s="1"/>
  <c r="K12" i="8" s="1" a="1"/>
  <c r="K12" i="8" s="1"/>
  <c r="K13" i="8" s="1" a="1"/>
  <c r="K13" i="8" s="1"/>
  <c r="K14" i="8" s="1" a="1"/>
  <c r="K14" i="8" s="1"/>
  <c r="K15" i="8" s="1" a="1"/>
  <c r="K15" i="8" s="1"/>
  <c r="K16" i="8" s="1" a="1"/>
  <c r="K16" i="8" s="1"/>
  <c r="K17" i="8" s="1" a="1"/>
  <c r="K17" i="8" s="1"/>
  <c r="K18" i="8" s="1" a="1"/>
  <c r="K18" i="8" s="1"/>
  <c r="K19" i="8" s="1" a="1"/>
  <c r="K19" i="8" s="1"/>
  <c r="K20" i="8" s="1" a="1"/>
  <c r="K20" i="8" s="1"/>
  <c r="K21" i="8" s="1" a="1"/>
  <c r="K21" i="8" s="1"/>
  <c r="K22" i="8" s="1" a="1"/>
  <c r="K22" i="8" s="1"/>
  <c r="K23" i="8" s="1" a="1"/>
  <c r="K23" i="8" s="1"/>
  <c r="K24" i="8" s="1" a="1"/>
  <c r="K24" i="8" s="1"/>
  <c r="K25" i="8" s="1" a="1"/>
  <c r="K25" i="8" s="1"/>
  <c r="K26" i="8" s="1" a="1"/>
  <c r="K26" i="8" s="1"/>
  <c r="K27" i="8" s="1" a="1"/>
  <c r="K27" i="8" s="1"/>
  <c r="K28" i="8" s="1" a="1"/>
  <c r="K28" i="8" s="1"/>
  <c r="K29" i="8" s="1" a="1"/>
  <c r="K29" i="8" s="1"/>
  <c r="K30" i="8" s="1" a="1"/>
  <c r="K30" i="8" s="1"/>
  <c r="K31" i="8" s="1" a="1"/>
  <c r="K31" i="8" s="1"/>
  <c r="K32" i="8" s="1" a="1"/>
  <c r="K32" i="8" s="1"/>
  <c r="K33" i="8" s="1" a="1"/>
  <c r="K33" i="8" s="1"/>
  <c r="K35" i="8" s="1" a="1"/>
  <c r="K35" i="8" s="1"/>
  <c r="K37" i="8" s="1" a="1"/>
  <c r="K37" i="8" s="1"/>
  <c r="K38" i="8" s="1" a="1"/>
  <c r="K38" i="8" s="1"/>
  <c r="K40" i="8" s="1" a="1"/>
  <c r="K40" i="8" s="1"/>
  <c r="K42" i="8" s="1" a="1"/>
  <c r="K42" i="8" s="1"/>
  <c r="K44" i="8" s="1" a="1"/>
  <c r="K44" i="8" s="1"/>
  <c r="K45" i="8" s="1" a="1"/>
  <c r="K45" i="8" s="1"/>
  <c r="K46" i="8" s="1" a="1"/>
  <c r="K46" i="8" s="1"/>
  <c r="K47" i="8" s="1" a="1"/>
  <c r="K47" i="8" s="1"/>
  <c r="K48" i="8" s="1" a="1"/>
  <c r="K48" i="8" s="1"/>
  <c r="K49" i="8" s="1" a="1"/>
  <c r="K49" i="8" s="1"/>
  <c r="K50" i="8" s="1" a="1"/>
  <c r="K50" i="8" s="1"/>
  <c r="K51" i="8" s="1" a="1"/>
  <c r="K51" i="8" s="1"/>
  <c r="K52" i="8" s="1" a="1"/>
  <c r="K52" i="8" s="1"/>
  <c r="K53" i="8" s="1" a="1"/>
  <c r="K53" i="8" s="1"/>
  <c r="K54" i="8" s="1" a="1"/>
  <c r="K54" i="8" s="1"/>
  <c r="K55" i="8" s="1" a="1"/>
  <c r="K55" i="8" s="1"/>
  <c r="K56" i="8" s="1" a="1"/>
  <c r="K56" i="8" s="1"/>
  <c r="K57" i="8" s="1" a="1"/>
  <c r="K57" i="8" s="1"/>
  <c r="K58" i="8" s="1" a="1"/>
  <c r="K58" i="8" s="1"/>
  <c r="K59" i="8" s="1" a="1"/>
  <c r="K59" i="8" s="1"/>
  <c r="K60" i="8" s="1" a="1"/>
  <c r="K60" i="8" s="1"/>
  <c r="K61" i="8" s="1" a="1"/>
  <c r="K61" i="8" s="1"/>
  <c r="K62" i="8" s="1" a="1"/>
  <c r="K62" i="8" s="1"/>
  <c r="K63" i="8" s="1" a="1"/>
  <c r="K63" i="8" s="1"/>
  <c r="K64" i="8" s="1" a="1"/>
  <c r="K64" i="8" s="1"/>
  <c r="K65" i="8" s="1" a="1"/>
  <c r="K65" i="8" s="1"/>
  <c r="K66" i="8" s="1" a="1"/>
  <c r="K66" i="8" s="1"/>
  <c r="K67" i="8" s="1" a="1"/>
  <c r="K67" i="8" s="1"/>
  <c r="K68" i="8" s="1" a="1"/>
  <c r="K68" i="8" s="1"/>
  <c r="K69" i="8" s="1" a="1"/>
  <c r="K69" i="8" s="1"/>
  <c r="K70" i="8" s="1" a="1"/>
  <c r="K70" i="8" s="1"/>
  <c r="K71" i="8" s="1" a="1"/>
  <c r="K71" i="8" s="1"/>
  <c r="K72" i="8" s="1" a="1"/>
  <c r="K72" i="8" s="1"/>
  <c r="K73" i="8" s="1" a="1"/>
  <c r="K73" i="8" s="1"/>
  <c r="K74" i="8" s="1" a="1"/>
  <c r="K74" i="8" s="1"/>
  <c r="K75" i="8" s="1" a="1"/>
  <c r="K75" i="8" s="1"/>
  <c r="K76" i="8" s="1" a="1"/>
  <c r="K76" i="8" s="1"/>
  <c r="K77" i="8" s="1" a="1"/>
  <c r="K77" i="8" s="1"/>
  <c r="K78" i="8" s="1" a="1"/>
  <c r="K78" i="8" s="1"/>
  <c r="K79" i="8" s="1" a="1"/>
  <c r="K79" i="8" s="1"/>
  <c r="K80" i="8" s="1" a="1"/>
  <c r="K80" i="8" s="1"/>
  <c r="K81" i="8" s="1" a="1"/>
  <c r="K81" i="8" s="1"/>
  <c r="K82" i="8" s="1" a="1"/>
  <c r="K82" i="8" s="1"/>
  <c r="K83" i="8" s="1" a="1"/>
  <c r="K83" i="8" s="1"/>
  <c r="K84" i="8" s="1" a="1"/>
  <c r="K84" i="8" s="1"/>
  <c r="K85" i="8" s="1" a="1"/>
  <c r="K85" i="8" s="1"/>
  <c r="K86" i="8" s="1" a="1"/>
  <c r="K86" i="8" s="1"/>
  <c r="K87" i="8" s="1" a="1"/>
  <c r="K87" i="8" s="1"/>
  <c r="K88" i="8" s="1" a="1"/>
  <c r="K88" i="8" s="1"/>
  <c r="K89" i="8" s="1" a="1"/>
  <c r="K89" i="8" s="1"/>
  <c r="K90" i="8" s="1" a="1"/>
  <c r="K90" i="8" s="1"/>
  <c r="K91" i="8" s="1" a="1"/>
  <c r="K91" i="8" s="1"/>
  <c r="K92" i="8" s="1" a="1"/>
  <c r="K92" i="8" s="1"/>
  <c r="K93" i="8" s="1" a="1"/>
  <c r="K93" i="8" s="1"/>
  <c r="K94" i="8" s="1" a="1"/>
  <c r="K94" i="8" s="1"/>
  <c r="K95" i="8" s="1" a="1"/>
  <c r="K95" i="8" s="1"/>
  <c r="K96" i="8" s="1" a="1"/>
  <c r="K96" i="8" s="1"/>
  <c r="K97" i="8" s="1" a="1"/>
  <c r="K97" i="8" s="1"/>
  <c r="K98" i="8" s="1" a="1"/>
  <c r="K98" i="8" s="1"/>
  <c r="K99" i="8" s="1" a="1"/>
  <c r="K99" i="8" s="1"/>
  <c r="K100" i="8" s="1" a="1"/>
  <c r="K100" i="8" s="1"/>
  <c r="K101" i="8" s="1" a="1"/>
  <c r="K101" i="8" s="1"/>
  <c r="K102" i="8" s="1" a="1"/>
  <c r="K102" i="8" s="1"/>
  <c r="K103" i="8" s="1" a="1"/>
  <c r="K103" i="8" s="1"/>
  <c r="K104" i="8" s="1" a="1"/>
  <c r="K104" i="8" s="1"/>
  <c r="K105" i="8" s="1" a="1"/>
  <c r="K105" i="8" s="1"/>
  <c r="K106" i="8" s="1" a="1"/>
  <c r="K106" i="8" s="1"/>
  <c r="K107" i="8" s="1" a="1"/>
  <c r="K107" i="8" s="1"/>
  <c r="K108" i="8" s="1" a="1"/>
  <c r="K108" i="8" s="1"/>
  <c r="K109" i="8" s="1" a="1"/>
  <c r="K109" i="8" s="1"/>
  <c r="K110" i="8" s="1" a="1"/>
  <c r="K110" i="8" s="1"/>
  <c r="K111" i="8" s="1" a="1"/>
  <c r="K111" i="8" s="1"/>
  <c r="K112" i="8" s="1" a="1"/>
  <c r="K112" i="8" s="1"/>
  <c r="K113" i="8" s="1" a="1"/>
  <c r="K113" i="8" s="1"/>
  <c r="K114" i="8" s="1" a="1"/>
  <c r="K114" i="8" s="1"/>
  <c r="K115" i="8" s="1" a="1"/>
  <c r="K115" i="8" s="1"/>
  <c r="K116" i="8" s="1" a="1"/>
  <c r="K116" i="8" s="1"/>
  <c r="K117" i="8" s="1" a="1"/>
  <c r="K117" i="8" s="1"/>
  <c r="K118" i="8" s="1" a="1"/>
  <c r="K118" i="8" s="1"/>
  <c r="K119" i="8" s="1" a="1"/>
  <c r="K119" i="8" s="1"/>
  <c r="K120" i="8" s="1" a="1"/>
  <c r="K120" i="8" s="1"/>
  <c r="K121" i="8" s="1" a="1"/>
  <c r="K121" i="8" s="1"/>
  <c r="K122" i="8" s="1" a="1"/>
  <c r="K122" i="8" s="1"/>
  <c r="K123" i="8" s="1" a="1"/>
  <c r="K123" i="8" s="1"/>
  <c r="K124" i="8" s="1" a="1"/>
  <c r="K124" i="8" s="1"/>
  <c r="K125" i="8" s="1" a="1"/>
  <c r="K125" i="8" s="1"/>
  <c r="K126" i="8" s="1" a="1"/>
  <c r="K126" i="8" s="1"/>
  <c r="K127" i="8" s="1" a="1"/>
  <c r="K127" i="8" s="1"/>
  <c r="K128" i="8" s="1" a="1"/>
  <c r="K128" i="8" s="1"/>
  <c r="K129" i="8" s="1" a="1"/>
  <c r="K129" i="8" s="1"/>
  <c r="K130" i="8" s="1" a="1"/>
  <c r="K130" i="8" s="1"/>
  <c r="K131" i="8" s="1" a="1"/>
  <c r="K131" i="8" s="1"/>
  <c r="K132" i="8" s="1" a="1"/>
  <c r="K132" i="8" s="1"/>
  <c r="K133" i="8" s="1" a="1"/>
  <c r="K133" i="8" s="1"/>
  <c r="K134" i="8" s="1" a="1"/>
  <c r="K134" i="8" s="1"/>
  <c r="K135" i="8" s="1" a="1"/>
  <c r="K135" i="8" s="1"/>
  <c r="K136" i="8" s="1" a="1"/>
  <c r="K136" i="8" s="1"/>
  <c r="K137" i="8" s="1" a="1"/>
  <c r="K137" i="8" s="1"/>
  <c r="K138" i="8" s="1" a="1"/>
  <c r="K138" i="8" s="1"/>
  <c r="K139" i="8" s="1" a="1"/>
  <c r="K139" i="8" s="1"/>
  <c r="K140" i="8" s="1" a="1"/>
  <c r="K140" i="8" s="1"/>
  <c r="K141" i="8" s="1" a="1"/>
  <c r="K141" i="8" s="1"/>
  <c r="K142" i="8" s="1" a="1"/>
  <c r="K142" i="8" s="1"/>
  <c r="K143" i="8" s="1" a="1"/>
  <c r="K143" i="8" s="1"/>
  <c r="K144" i="8" s="1" a="1"/>
  <c r="K144" i="8" s="1"/>
  <c r="K145" i="8" s="1" a="1"/>
  <c r="K145" i="8" s="1"/>
  <c r="K146" i="8" s="1" a="1"/>
  <c r="K146" i="8" s="1"/>
  <c r="K147" i="8" s="1" a="1"/>
  <c r="K147" i="8" s="1"/>
  <c r="K148" i="8" s="1" a="1"/>
  <c r="K148" i="8" s="1"/>
  <c r="K149" i="8" s="1" a="1"/>
  <c r="K149" i="8" s="1"/>
  <c r="K150" i="8" s="1" a="1"/>
  <c r="K150" i="8" s="1"/>
  <c r="K151" i="8" s="1" a="1"/>
  <c r="K151" i="8" s="1"/>
  <c r="K152" i="8" s="1" a="1"/>
  <c r="K152" i="8" s="1"/>
  <c r="K153" i="8" s="1" a="1"/>
  <c r="K153" i="8" s="1"/>
  <c r="K154" i="8" s="1" a="1"/>
  <c r="K154" i="8" s="1"/>
  <c r="K155" i="8" s="1" a="1"/>
  <c r="K155" i="8" s="1"/>
  <c r="K156" i="8" s="1" a="1"/>
  <c r="K156" i="8" s="1"/>
  <c r="K157" i="8" s="1" a="1"/>
  <c r="K157" i="8" s="1"/>
  <c r="K158" i="8" s="1" a="1"/>
  <c r="K158" i="8" s="1"/>
  <c r="K159" i="8" s="1" a="1"/>
  <c r="K159" i="8" s="1"/>
  <c r="K160" i="8" s="1" a="1"/>
  <c r="K160" i="8" s="1"/>
  <c r="K161" i="8" s="1" a="1"/>
  <c r="K161" i="8" s="1"/>
  <c r="K162" i="8" s="1" a="1"/>
  <c r="K162" i="8" s="1"/>
  <c r="K163" i="8" s="1" a="1"/>
  <c r="K163" i="8" s="1"/>
  <c r="K164" i="8" s="1" a="1"/>
  <c r="K164" i="8" s="1"/>
  <c r="K165" i="8" s="1" a="1"/>
  <c r="K165" i="8" s="1"/>
  <c r="K166" i="8" s="1" a="1"/>
  <c r="K166" i="8" s="1"/>
  <c r="K167" i="8" s="1" a="1"/>
  <c r="K167" i="8" s="1"/>
  <c r="K168" i="8" s="1" a="1"/>
  <c r="K168" i="8" s="1"/>
  <c r="K169" i="8" s="1" a="1"/>
  <c r="K169" i="8" s="1"/>
  <c r="K170" i="8" s="1" a="1"/>
  <c r="K170" i="8" s="1"/>
  <c r="K171" i="8" s="1" a="1"/>
  <c r="K171" i="8" s="1"/>
  <c r="K172" i="8" s="1" a="1"/>
  <c r="K172" i="8" s="1"/>
  <c r="K173" i="8" s="1" a="1"/>
  <c r="K173" i="8" s="1"/>
  <c r="K174" i="8" s="1" a="1"/>
  <c r="K174" i="8" s="1"/>
  <c r="K175" i="8" s="1" a="1"/>
  <c r="K175" i="8" s="1"/>
  <c r="K176" i="8" s="1" a="1"/>
  <c r="K176" i="8" s="1"/>
  <c r="K177" i="8" s="1" a="1"/>
  <c r="K177" i="8" s="1"/>
  <c r="K178" i="8" s="1" a="1"/>
  <c r="K178" i="8" s="1"/>
  <c r="K179" i="8" s="1" a="1"/>
  <c r="K179" i="8" s="1"/>
  <c r="G86" i="12" a="1"/>
  <c r="G86" i="12" s="1"/>
  <c r="G152" i="12" a="1"/>
  <c r="G152" i="12" s="1"/>
  <c r="K7" i="4" a="1"/>
  <c r="K7" i="4" s="1"/>
  <c r="K8" i="4" s="1" a="1"/>
  <c r="K8" i="4" s="1"/>
  <c r="K9" i="4" s="1" a="1"/>
  <c r="K9" i="4" s="1"/>
  <c r="K10" i="4" s="1" a="1"/>
  <c r="K10" i="4" s="1"/>
  <c r="K11" i="4" s="1" a="1"/>
  <c r="K11" i="4" s="1"/>
  <c r="K12" i="4" s="1" a="1"/>
  <c r="K12" i="4" s="1"/>
  <c r="K13" i="4" s="1" a="1"/>
  <c r="K13" i="4" s="1"/>
  <c r="K14" i="4" s="1" a="1"/>
  <c r="K14" i="4" s="1"/>
  <c r="K15" i="4" s="1" a="1"/>
  <c r="K15" i="4" s="1"/>
  <c r="K16" i="4" s="1" a="1"/>
  <c r="K16" i="4" s="1"/>
  <c r="K17" i="4" s="1" a="1"/>
  <c r="K17" i="4" s="1"/>
  <c r="K18" i="4" s="1" a="1"/>
  <c r="K18" i="4" s="1"/>
  <c r="K19" i="4" s="1" a="1"/>
  <c r="K19" i="4" s="1"/>
  <c r="K20" i="4" s="1" a="1"/>
  <c r="K20" i="4" s="1"/>
  <c r="K21" i="4" s="1" a="1"/>
  <c r="K21" i="4" s="1"/>
  <c r="K22" i="4" s="1" a="1"/>
  <c r="K22" i="4" s="1"/>
  <c r="K23" i="4" s="1" a="1"/>
  <c r="K23" i="4" s="1"/>
  <c r="K24" i="4" s="1" a="1"/>
  <c r="K24" i="4" s="1"/>
  <c r="K25" i="4" s="1" a="1"/>
  <c r="K25" i="4" s="1"/>
  <c r="K26" i="4" s="1" a="1"/>
  <c r="K26" i="4" s="1"/>
  <c r="K27" i="4" s="1" a="1"/>
  <c r="K27" i="4" s="1"/>
  <c r="K28" i="4" s="1" a="1"/>
  <c r="K28" i="4" s="1"/>
  <c r="K29" i="4" s="1" a="1"/>
  <c r="K29" i="4" s="1"/>
  <c r="K30" i="4" s="1" a="1"/>
  <c r="K30" i="4" s="1"/>
  <c r="K31" i="4" s="1" a="1"/>
  <c r="K31" i="4" s="1"/>
  <c r="K32" i="4" s="1" a="1"/>
  <c r="K32" i="4" s="1"/>
  <c r="K33" i="4" s="1" a="1"/>
  <c r="K33" i="4" s="1"/>
  <c r="K34" i="4" s="1" a="1"/>
  <c r="K34" i="4" s="1"/>
  <c r="K35" i="4" s="1" a="1"/>
  <c r="K35" i="4" s="1"/>
  <c r="K36" i="4" s="1" a="1"/>
  <c r="K36" i="4" s="1"/>
  <c r="K37" i="4" s="1" a="1"/>
  <c r="K37" i="4" s="1"/>
  <c r="K38" i="4" s="1" a="1"/>
  <c r="K38" i="4" s="1"/>
  <c r="K11" i="5" a="1"/>
  <c r="K11" i="5" s="1"/>
  <c r="K12" i="5" s="1" a="1"/>
  <c r="K12" i="5" s="1"/>
  <c r="K13" i="5" s="1" a="1"/>
  <c r="K13" i="5" s="1"/>
  <c r="K14" i="5" s="1" a="1"/>
  <c r="K14" i="5" s="1"/>
  <c r="K15" i="5" s="1" a="1"/>
  <c r="K15" i="5" s="1"/>
  <c r="K16" i="5" s="1" a="1"/>
  <c r="K16" i="5" s="1"/>
  <c r="K17" i="5" s="1" a="1"/>
  <c r="K17" i="5" s="1"/>
  <c r="K18" i="5" s="1" a="1"/>
  <c r="K18" i="5" s="1"/>
  <c r="K19" i="5" s="1" a="1"/>
  <c r="K19" i="5" s="1"/>
  <c r="K20" i="5" s="1" a="1"/>
  <c r="K20" i="5" s="1"/>
  <c r="K21" i="5" s="1" a="1"/>
  <c r="K21" i="5" s="1"/>
  <c r="K22" i="5" s="1" a="1"/>
  <c r="K22" i="5" s="1"/>
  <c r="K23" i="5" s="1" a="1"/>
  <c r="K23" i="5" s="1"/>
  <c r="K24" i="5" s="1" a="1"/>
  <c r="K24" i="5" s="1"/>
  <c r="K25" i="5" s="1" a="1"/>
  <c r="K25" i="5" s="1"/>
  <c r="K26" i="5" s="1" a="1"/>
  <c r="K26" i="5" s="1"/>
  <c r="K27" i="5" s="1" a="1"/>
  <c r="K27" i="5" s="1"/>
  <c r="K28" i="5" s="1" a="1"/>
  <c r="K28" i="5" s="1"/>
  <c r="K29" i="5" s="1" a="1"/>
  <c r="K29" i="5" s="1"/>
  <c r="K30" i="5" s="1" a="1"/>
  <c r="K30" i="5" s="1"/>
  <c r="K31" i="5" s="1" a="1"/>
  <c r="K31" i="5" s="1"/>
  <c r="K32" i="5" s="1" a="1"/>
  <c r="K32" i="5" s="1"/>
  <c r="K33" i="5" s="1" a="1"/>
  <c r="K33" i="5" s="1"/>
  <c r="K34" i="5" s="1" a="1"/>
  <c r="K34" i="5" s="1"/>
  <c r="K35" i="5" s="1" a="1"/>
  <c r="K35" i="5" s="1"/>
  <c r="K36" i="5" s="1" a="1"/>
  <c r="K36" i="5" s="1"/>
  <c r="K37" i="5" s="1" a="1"/>
  <c r="K37" i="5" s="1"/>
  <c r="K38" i="5" s="1" a="1"/>
  <c r="K38" i="5" s="1"/>
  <c r="K40" i="5" s="1" a="1"/>
  <c r="K40" i="5" s="1"/>
  <c r="K42" i="5" s="1" a="1"/>
  <c r="K42" i="5" s="1"/>
  <c r="K44" i="5" s="1" a="1"/>
  <c r="K44" i="5" s="1"/>
  <c r="K45" i="5" s="1" a="1"/>
  <c r="K45" i="5" s="1"/>
  <c r="K46" i="5" s="1" a="1"/>
  <c r="K46" i="5" s="1"/>
  <c r="K47" i="5" s="1" a="1"/>
  <c r="K47" i="5" s="1"/>
  <c r="K48" i="5" s="1" a="1"/>
  <c r="K48" i="5" s="1"/>
  <c r="K49" i="5" s="1" a="1"/>
  <c r="K49" i="5" s="1"/>
  <c r="K50" i="5" s="1" a="1"/>
  <c r="K50" i="5" s="1"/>
  <c r="K51" i="5" s="1" a="1"/>
  <c r="K51" i="5" s="1"/>
  <c r="K52" i="5" s="1" a="1"/>
  <c r="K52" i="5" s="1"/>
  <c r="K53" i="5" s="1" a="1"/>
  <c r="K53" i="5" s="1"/>
  <c r="K54" i="5" s="1" a="1"/>
  <c r="K54" i="5" s="1"/>
  <c r="K55" i="5" s="1" a="1"/>
  <c r="K55" i="5" s="1"/>
  <c r="K56" i="5" s="1" a="1"/>
  <c r="K56" i="5" s="1"/>
  <c r="K57" i="5" s="1" a="1"/>
  <c r="K57" i="5" s="1"/>
  <c r="K58" i="5" s="1" a="1"/>
  <c r="K58" i="5" s="1"/>
  <c r="K59" i="5" s="1" a="1"/>
  <c r="K59" i="5" s="1"/>
  <c r="K60" i="5" s="1" a="1"/>
  <c r="K60" i="5" s="1"/>
  <c r="K61" i="5" s="1" a="1"/>
  <c r="K61" i="5" s="1"/>
  <c r="K62" i="5" s="1" a="1"/>
  <c r="K62" i="5" s="1"/>
  <c r="K63" i="5" s="1" a="1"/>
  <c r="K63" i="5" s="1"/>
  <c r="K64" i="5" s="1" a="1"/>
  <c r="K64" i="5" s="1"/>
  <c r="K65" i="5" s="1" a="1"/>
  <c r="K65" i="5" s="1"/>
  <c r="K66" i="5" s="1" a="1"/>
  <c r="K66" i="5" s="1"/>
  <c r="K67" i="5" s="1" a="1"/>
  <c r="K67" i="5" s="1"/>
  <c r="K68" i="5" s="1" a="1"/>
  <c r="K68" i="5" s="1"/>
  <c r="K69" i="5" s="1" a="1"/>
  <c r="K69" i="5" s="1"/>
  <c r="K70" i="5" s="1" a="1"/>
  <c r="K70" i="5" s="1"/>
  <c r="K71" i="5" s="1" a="1"/>
  <c r="K71" i="5" s="1"/>
  <c r="K72" i="5" s="1" a="1"/>
  <c r="K72" i="5" s="1"/>
  <c r="K73" i="5" s="1" a="1"/>
  <c r="K73" i="5" s="1"/>
  <c r="K74" i="5" s="1" a="1"/>
  <c r="K74" i="5" s="1"/>
  <c r="K75" i="5" s="1" a="1"/>
  <c r="K75" i="5" s="1"/>
  <c r="K76" i="5" s="1" a="1"/>
  <c r="K76" i="5" s="1"/>
  <c r="K77" i="5" s="1" a="1"/>
  <c r="K77" i="5" s="1"/>
  <c r="K78" i="5" s="1" a="1"/>
  <c r="K78" i="5" s="1"/>
  <c r="K79" i="5" s="1" a="1"/>
  <c r="K79" i="5" s="1"/>
  <c r="K80" i="5" s="1" a="1"/>
  <c r="K80" i="5" s="1"/>
  <c r="K81" i="5" s="1" a="1"/>
  <c r="K81" i="5" s="1"/>
  <c r="K82" i="5" s="1" a="1"/>
  <c r="K82" i="5" s="1"/>
  <c r="K83" i="5" s="1" a="1"/>
  <c r="K83" i="5" s="1"/>
  <c r="K84" i="5" s="1" a="1"/>
  <c r="K84" i="5" s="1"/>
  <c r="K85" i="5" s="1" a="1"/>
  <c r="K85" i="5" s="1"/>
  <c r="K86" i="5" s="1" a="1"/>
  <c r="K86" i="5" s="1"/>
  <c r="K87" i="5" s="1" a="1"/>
  <c r="K87" i="5" s="1"/>
  <c r="K88" i="5" s="1" a="1"/>
  <c r="K88" i="5" s="1"/>
  <c r="K89" i="5" s="1" a="1"/>
  <c r="K89" i="5" s="1"/>
  <c r="K90" i="5" s="1" a="1"/>
  <c r="K90" i="5" s="1"/>
  <c r="K91" i="5" s="1" a="1"/>
  <c r="K91" i="5" s="1"/>
  <c r="K92" i="5" s="1" a="1"/>
  <c r="K92" i="5" s="1"/>
  <c r="K93" i="5" s="1" a="1"/>
  <c r="K93" i="5" s="1"/>
  <c r="K94" i="5" s="1" a="1"/>
  <c r="K94" i="5" s="1"/>
  <c r="K95" i="5" s="1" a="1"/>
  <c r="K95" i="5" s="1"/>
  <c r="K96" i="5" s="1" a="1"/>
  <c r="K96" i="5" s="1"/>
  <c r="K97" i="5" s="1" a="1"/>
  <c r="K97" i="5" s="1"/>
  <c r="K98" i="5" s="1" a="1"/>
  <c r="K98" i="5" s="1"/>
  <c r="K99" i="5" s="1" a="1"/>
  <c r="K99" i="5" s="1"/>
  <c r="K100" i="5" s="1" a="1"/>
  <c r="K100" i="5" s="1"/>
  <c r="K101" i="5" s="1" a="1"/>
  <c r="K101" i="5" s="1"/>
  <c r="K102" i="5" s="1" a="1"/>
  <c r="K102" i="5" s="1"/>
  <c r="K103" i="5" s="1" a="1"/>
  <c r="K103" i="5" s="1"/>
  <c r="K104" i="5" s="1" a="1"/>
  <c r="K104" i="5" s="1"/>
  <c r="K105" i="5" s="1" a="1"/>
  <c r="K105" i="5" s="1"/>
  <c r="K106" i="5" s="1" a="1"/>
  <c r="K106" i="5" s="1"/>
  <c r="K107" i="5" s="1" a="1"/>
  <c r="K107" i="5" s="1"/>
  <c r="K108" i="5" s="1" a="1"/>
  <c r="K108" i="5" s="1"/>
  <c r="K109" i="5" s="1" a="1"/>
  <c r="K109" i="5" s="1"/>
  <c r="K110" i="5" s="1" a="1"/>
  <c r="K110" i="5" s="1"/>
  <c r="K111" i="5" s="1" a="1"/>
  <c r="K111" i="5" s="1"/>
  <c r="K112" i="5" s="1" a="1"/>
  <c r="K112" i="5" s="1"/>
  <c r="K113" i="5" s="1" a="1"/>
  <c r="K113" i="5" s="1"/>
  <c r="K114" i="5" s="1" a="1"/>
  <c r="K114" i="5" s="1"/>
  <c r="K115" i="5" s="1" a="1"/>
  <c r="K115" i="5" s="1"/>
  <c r="K116" i="5" s="1" a="1"/>
  <c r="K116" i="5" s="1"/>
  <c r="K117" i="5" s="1" a="1"/>
  <c r="K117" i="5" s="1"/>
  <c r="K118" i="5" s="1" a="1"/>
  <c r="K118" i="5" s="1"/>
  <c r="K119" i="5" s="1" a="1"/>
  <c r="K119" i="5" s="1"/>
  <c r="K120" i="5" s="1" a="1"/>
  <c r="K120" i="5" s="1"/>
  <c r="K121" i="5" s="1" a="1"/>
  <c r="K121" i="5" s="1"/>
  <c r="K122" i="5" s="1" a="1"/>
  <c r="K122" i="5" s="1"/>
  <c r="K123" i="5" s="1" a="1"/>
  <c r="K123" i="5" s="1"/>
  <c r="K124" i="5" s="1" a="1"/>
  <c r="K124" i="5" s="1"/>
  <c r="K125" i="5" s="1" a="1"/>
  <c r="K125" i="5" s="1"/>
  <c r="K126" i="5" s="1" a="1"/>
  <c r="K126" i="5" s="1"/>
  <c r="K127" i="5" s="1" a="1"/>
  <c r="K127" i="5" s="1"/>
  <c r="K128" i="5" s="1" a="1"/>
  <c r="K128" i="5" s="1"/>
  <c r="K129" i="5" s="1" a="1"/>
  <c r="K129" i="5" s="1"/>
  <c r="K130" i="5" s="1" a="1"/>
  <c r="K130" i="5" s="1"/>
  <c r="K131" i="5" s="1" a="1"/>
  <c r="K131" i="5" s="1"/>
  <c r="K132" i="5" s="1" a="1"/>
  <c r="K132" i="5" s="1"/>
  <c r="K133" i="5" s="1" a="1"/>
  <c r="K133" i="5" s="1"/>
  <c r="K134" i="5" s="1" a="1"/>
  <c r="K134" i="5" s="1"/>
  <c r="K135" i="5" s="1" a="1"/>
  <c r="K135" i="5" s="1"/>
  <c r="K136" i="5" s="1" a="1"/>
  <c r="K136" i="5" s="1"/>
  <c r="K137" i="5" s="1" a="1"/>
  <c r="K137" i="5" s="1"/>
  <c r="K138" i="5" s="1" a="1"/>
  <c r="K138" i="5" s="1"/>
  <c r="K139" i="5" s="1" a="1"/>
  <c r="K139" i="5" s="1"/>
  <c r="K140" i="5" s="1" a="1"/>
  <c r="K140" i="5" s="1"/>
  <c r="K141" i="5" s="1" a="1"/>
  <c r="K141" i="5" s="1"/>
  <c r="K142" i="5" s="1" a="1"/>
  <c r="K142" i="5" s="1"/>
  <c r="K143" i="5" s="1" a="1"/>
  <c r="K143" i="5" s="1"/>
  <c r="K144" i="5" s="1" a="1"/>
  <c r="K144" i="5" s="1"/>
  <c r="K145" i="5" s="1" a="1"/>
  <c r="K145" i="5" s="1"/>
  <c r="K146" i="5" s="1" a="1"/>
  <c r="K146" i="5" s="1"/>
  <c r="K147" i="5" s="1" a="1"/>
  <c r="K147" i="5" s="1"/>
  <c r="K148" i="5" s="1" a="1"/>
  <c r="K148" i="5" s="1"/>
  <c r="K149" i="5" s="1" a="1"/>
  <c r="K149" i="5" s="1"/>
  <c r="K150" i="5" s="1" a="1"/>
  <c r="K150" i="5" s="1"/>
  <c r="K151" i="5" s="1" a="1"/>
  <c r="K151" i="5" s="1"/>
  <c r="K152" i="5" s="1" a="1"/>
  <c r="K152" i="5" s="1"/>
  <c r="K153" i="5" s="1" a="1"/>
  <c r="K153" i="5" s="1"/>
  <c r="K154" i="5" s="1" a="1"/>
  <c r="K154" i="5" s="1"/>
  <c r="K155" i="5" s="1" a="1"/>
  <c r="K155" i="5" s="1"/>
  <c r="K156" i="5" s="1" a="1"/>
  <c r="K156" i="5" s="1"/>
  <c r="K157" i="5" s="1" a="1"/>
  <c r="K157" i="5" s="1"/>
  <c r="K158" i="5" s="1" a="1"/>
  <c r="K158" i="5" s="1"/>
  <c r="K159" i="5" s="1" a="1"/>
  <c r="K159" i="5" s="1"/>
  <c r="K160" i="5" s="1" a="1"/>
  <c r="K160" i="5" s="1"/>
  <c r="K161" i="5" s="1" a="1"/>
  <c r="K161" i="5" s="1"/>
  <c r="K162" i="5" s="1" a="1"/>
  <c r="K162" i="5" s="1"/>
  <c r="K163" i="5" s="1" a="1"/>
  <c r="K163" i="5" s="1"/>
  <c r="K164" i="5" s="1" a="1"/>
  <c r="K164" i="5" s="1"/>
  <c r="K165" i="5" s="1" a="1"/>
  <c r="K165" i="5" s="1"/>
  <c r="K166" i="5" s="1" a="1"/>
  <c r="K166" i="5" s="1"/>
  <c r="K167" i="5" s="1" a="1"/>
  <c r="K167" i="5" s="1"/>
  <c r="K168" i="5" s="1" a="1"/>
  <c r="K168" i="5" s="1"/>
  <c r="K169" i="5" s="1" a="1"/>
  <c r="K169" i="5" s="1"/>
  <c r="K170" i="5" s="1" a="1"/>
  <c r="K170" i="5" s="1"/>
  <c r="K171" i="5" s="1" a="1"/>
  <c r="K171" i="5" s="1"/>
  <c r="K172" i="5" s="1" a="1"/>
  <c r="K172" i="5" s="1"/>
  <c r="K173" i="5" s="1" a="1"/>
  <c r="K173" i="5" s="1"/>
  <c r="K174" i="5" s="1" a="1"/>
  <c r="K174" i="5" s="1"/>
  <c r="K175" i="5" s="1" a="1"/>
  <c r="K175" i="5" s="1"/>
  <c r="K176" i="5" s="1" a="1"/>
  <c r="K176" i="5" s="1"/>
  <c r="K177" i="5" s="1" a="1"/>
  <c r="K177" i="5" s="1"/>
  <c r="K178" i="5" s="1" a="1"/>
  <c r="K178" i="5" s="1"/>
  <c r="K35" i="6" a="1"/>
  <c r="K35" i="6" s="1"/>
  <c r="K36" i="6" s="1" a="1"/>
  <c r="K36" i="6" s="1"/>
  <c r="K37" i="6" s="1" a="1"/>
  <c r="K37" i="6" s="1"/>
  <c r="K38" i="6" s="1" a="1"/>
  <c r="K38" i="6" s="1"/>
  <c r="K40" i="6" s="1" a="1"/>
  <c r="K40" i="6" s="1"/>
  <c r="K42" i="6" s="1" a="1"/>
  <c r="K42" i="6" s="1"/>
  <c r="K44" i="6" s="1" a="1"/>
  <c r="K44" i="6" s="1"/>
  <c r="K45" i="6" s="1" a="1"/>
  <c r="K45" i="6" s="1"/>
  <c r="K46" i="6" s="1" a="1"/>
  <c r="K46" i="6" s="1"/>
  <c r="K47" i="6" s="1" a="1"/>
  <c r="K47" i="6" s="1"/>
  <c r="K48" i="6" s="1" a="1"/>
  <c r="K48" i="6" s="1"/>
  <c r="K49" i="6" s="1" a="1"/>
  <c r="K49" i="6" s="1"/>
  <c r="K50" i="6" s="1" a="1"/>
  <c r="K50" i="6" s="1"/>
  <c r="K51" i="6" s="1" a="1"/>
  <c r="K51" i="6" s="1"/>
  <c r="K52" i="6" s="1" a="1"/>
  <c r="K52" i="6" s="1"/>
  <c r="K53" i="6" s="1" a="1"/>
  <c r="K53" i="6" s="1"/>
  <c r="K54" i="6" s="1" a="1"/>
  <c r="K54" i="6" s="1"/>
  <c r="K55" i="6" s="1" a="1"/>
  <c r="K55" i="6" s="1"/>
  <c r="K56" i="6" s="1" a="1"/>
  <c r="K56" i="6" s="1"/>
  <c r="K57" i="6" s="1" a="1"/>
  <c r="K57" i="6" s="1"/>
  <c r="K58" i="6" s="1" a="1"/>
  <c r="K58" i="6" s="1"/>
  <c r="K59" i="6" s="1" a="1"/>
  <c r="K59" i="6" s="1"/>
  <c r="K60" i="6" s="1" a="1"/>
  <c r="K60" i="6" s="1"/>
  <c r="K61" i="6" s="1" a="1"/>
  <c r="K61" i="6" s="1"/>
  <c r="K62" i="6" s="1" a="1"/>
  <c r="K62" i="6" s="1"/>
  <c r="K63" i="6" s="1" a="1"/>
  <c r="K63" i="6" s="1"/>
  <c r="K64" i="6" s="1" a="1"/>
  <c r="K64" i="6" s="1"/>
  <c r="K65" i="6" s="1" a="1"/>
  <c r="K65" i="6" s="1"/>
  <c r="K66" i="6" s="1" a="1"/>
  <c r="K66" i="6" s="1"/>
  <c r="K67" i="6" s="1" a="1"/>
  <c r="K67" i="6" s="1"/>
  <c r="K68" i="6" s="1" a="1"/>
  <c r="K68" i="6" s="1"/>
  <c r="K69" i="6" s="1" a="1"/>
  <c r="K69" i="6" s="1"/>
  <c r="K70" i="6" s="1" a="1"/>
  <c r="K70" i="6" s="1"/>
  <c r="K71" i="6" s="1" a="1"/>
  <c r="K71" i="6" s="1"/>
  <c r="K72" i="6" s="1" a="1"/>
  <c r="K72" i="6" s="1"/>
  <c r="K73" i="6" s="1" a="1"/>
  <c r="K73" i="6" s="1"/>
  <c r="K74" i="6" s="1" a="1"/>
  <c r="K74" i="6" s="1"/>
  <c r="K75" i="6" s="1" a="1"/>
  <c r="K75" i="6" s="1"/>
  <c r="K76" i="6" s="1" a="1"/>
  <c r="K76" i="6" s="1"/>
  <c r="K77" i="6" s="1" a="1"/>
  <c r="K77" i="6" s="1"/>
  <c r="K78" i="6" s="1" a="1"/>
  <c r="K78" i="6" s="1"/>
  <c r="K79" i="6" s="1" a="1"/>
  <c r="K79" i="6" s="1"/>
  <c r="K80" i="6" s="1" a="1"/>
  <c r="K80" i="6" s="1"/>
  <c r="K81" i="6" s="1" a="1"/>
  <c r="K81" i="6" s="1"/>
  <c r="K82" i="6" s="1" a="1"/>
  <c r="K82" i="6" s="1"/>
  <c r="K83" i="6" s="1" a="1"/>
  <c r="K83" i="6" s="1"/>
  <c r="K84" i="6" s="1" a="1"/>
  <c r="K84" i="6" s="1"/>
  <c r="K85" i="6" s="1" a="1"/>
  <c r="K85" i="6" s="1"/>
  <c r="K86" i="6" s="1" a="1"/>
  <c r="K86" i="6" s="1"/>
  <c r="K87" i="6" s="1" a="1"/>
  <c r="K87" i="6" s="1"/>
  <c r="K88" i="6" s="1" a="1"/>
  <c r="K88" i="6" s="1"/>
  <c r="K89" i="6" s="1" a="1"/>
  <c r="K89" i="6" s="1"/>
  <c r="K90" i="6" s="1" a="1"/>
  <c r="K90" i="6" s="1"/>
  <c r="K91" i="6" s="1" a="1"/>
  <c r="K91" i="6" s="1"/>
  <c r="K92" i="6" s="1" a="1"/>
  <c r="K92" i="6" s="1"/>
  <c r="K93" i="6" s="1" a="1"/>
  <c r="K93" i="6" s="1"/>
  <c r="K94" i="6" s="1" a="1"/>
  <c r="K94" i="6" s="1"/>
  <c r="K95" i="6" s="1" a="1"/>
  <c r="K95" i="6" s="1"/>
  <c r="K96" i="6" s="1" a="1"/>
  <c r="K96" i="6" s="1"/>
  <c r="K97" i="6" s="1" a="1"/>
  <c r="K97" i="6" s="1"/>
  <c r="K98" i="6" s="1" a="1"/>
  <c r="K98" i="6" s="1"/>
  <c r="K99" i="6" s="1" a="1"/>
  <c r="K99" i="6" s="1"/>
  <c r="K100" i="6" s="1" a="1"/>
  <c r="K100" i="6" s="1"/>
  <c r="K101" i="6" s="1" a="1"/>
  <c r="K101" i="6" s="1"/>
  <c r="K102" i="6" s="1" a="1"/>
  <c r="K102" i="6" s="1"/>
  <c r="K103" i="6" s="1" a="1"/>
  <c r="K103" i="6" s="1"/>
  <c r="K104" i="6" s="1" a="1"/>
  <c r="K104" i="6" s="1"/>
  <c r="K105" i="6" s="1" a="1"/>
  <c r="K105" i="6" s="1"/>
  <c r="K106" i="6" s="1" a="1"/>
  <c r="K106" i="6" s="1"/>
  <c r="K107" i="6" s="1" a="1"/>
  <c r="K107" i="6" s="1"/>
  <c r="K108" i="6" s="1" a="1"/>
  <c r="K108" i="6" s="1"/>
  <c r="K109" i="6" s="1" a="1"/>
  <c r="K109" i="6" s="1"/>
  <c r="K110" i="6" s="1" a="1"/>
  <c r="K110" i="6" s="1"/>
  <c r="K111" i="6" s="1" a="1"/>
  <c r="K111" i="6" s="1"/>
  <c r="K112" i="6" s="1" a="1"/>
  <c r="K112" i="6" s="1"/>
  <c r="K113" i="6" s="1" a="1"/>
  <c r="K113" i="6" s="1"/>
  <c r="K114" i="6" s="1" a="1"/>
  <c r="K114" i="6" s="1"/>
  <c r="K115" i="6" s="1" a="1"/>
  <c r="K115" i="6" s="1"/>
  <c r="K116" i="6" s="1" a="1"/>
  <c r="K116" i="6" s="1"/>
  <c r="K117" i="6" s="1" a="1"/>
  <c r="K117" i="6" s="1"/>
  <c r="K118" i="6" s="1" a="1"/>
  <c r="K118" i="6" s="1"/>
  <c r="K119" i="6" s="1" a="1"/>
  <c r="K119" i="6" s="1"/>
  <c r="K120" i="6" s="1" a="1"/>
  <c r="K120" i="6" s="1"/>
  <c r="K121" i="6" s="1" a="1"/>
  <c r="K121" i="6" s="1"/>
  <c r="K122" i="6" s="1" a="1"/>
  <c r="K122" i="6" s="1"/>
  <c r="K123" i="6" s="1" a="1"/>
  <c r="K123" i="6" s="1"/>
  <c r="K124" i="6" s="1" a="1"/>
  <c r="K124" i="6" s="1"/>
  <c r="K125" i="6" s="1" a="1"/>
  <c r="K125" i="6" s="1"/>
  <c r="K126" i="6" s="1" a="1"/>
  <c r="K126" i="6" s="1"/>
  <c r="K127" i="6" s="1" a="1"/>
  <c r="K127" i="6" s="1"/>
  <c r="K128" i="6" s="1" a="1"/>
  <c r="K128" i="6" s="1"/>
  <c r="K129" i="6" s="1" a="1"/>
  <c r="K129" i="6" s="1"/>
  <c r="K130" i="6" s="1" a="1"/>
  <c r="K130" i="6" s="1"/>
  <c r="K131" i="6" s="1" a="1"/>
  <c r="K131" i="6" s="1"/>
  <c r="K132" i="6" s="1" a="1"/>
  <c r="K132" i="6" s="1"/>
  <c r="K133" i="6" s="1" a="1"/>
  <c r="K133" i="6" s="1"/>
  <c r="K134" i="6" s="1" a="1"/>
  <c r="K134" i="6" s="1"/>
  <c r="K135" i="6" s="1" a="1"/>
  <c r="K135" i="6" s="1"/>
  <c r="K136" i="6" s="1" a="1"/>
  <c r="K136" i="6" s="1"/>
  <c r="K137" i="6" s="1" a="1"/>
  <c r="K137" i="6" s="1"/>
  <c r="K138" i="6" s="1" a="1"/>
  <c r="K138" i="6" s="1"/>
  <c r="K139" i="6" s="1" a="1"/>
  <c r="K139" i="6" s="1"/>
  <c r="K140" i="6" s="1" a="1"/>
  <c r="K140" i="6" s="1"/>
  <c r="K141" i="6" s="1" a="1"/>
  <c r="K141" i="6" s="1"/>
  <c r="K142" i="6" s="1" a="1"/>
  <c r="K142" i="6" s="1"/>
  <c r="K143" i="6" s="1" a="1"/>
  <c r="K143" i="6" s="1"/>
  <c r="K144" i="6" s="1" a="1"/>
  <c r="K144" i="6" s="1"/>
  <c r="K145" i="6" s="1" a="1"/>
  <c r="K145" i="6" s="1"/>
  <c r="K146" i="6" s="1" a="1"/>
  <c r="K146" i="6" s="1"/>
  <c r="K147" i="6" s="1" a="1"/>
  <c r="K147" i="6" s="1"/>
  <c r="K148" i="6" s="1" a="1"/>
  <c r="K148" i="6" s="1"/>
  <c r="K149" i="6" s="1" a="1"/>
  <c r="K149" i="6" s="1"/>
  <c r="K150" i="6" s="1" a="1"/>
  <c r="K150" i="6" s="1"/>
  <c r="K151" i="6" s="1" a="1"/>
  <c r="K151" i="6" s="1"/>
  <c r="K152" i="6" s="1" a="1"/>
  <c r="K152" i="6" s="1"/>
  <c r="K153" i="6" s="1" a="1"/>
  <c r="K153" i="6" s="1"/>
  <c r="K154" i="6" s="1" a="1"/>
  <c r="K154" i="6" s="1"/>
  <c r="K155" i="6" s="1" a="1"/>
  <c r="K155" i="6" s="1"/>
  <c r="K156" i="6" s="1" a="1"/>
  <c r="K156" i="6" s="1"/>
  <c r="K157" i="6" s="1" a="1"/>
  <c r="K157" i="6" s="1"/>
  <c r="K158" i="6" s="1" a="1"/>
  <c r="K158" i="6" s="1"/>
  <c r="K159" i="6" s="1" a="1"/>
  <c r="K159" i="6" s="1"/>
  <c r="K160" i="6" s="1" a="1"/>
  <c r="K160" i="6" s="1"/>
  <c r="K161" i="6" s="1" a="1"/>
  <c r="K161" i="6" s="1"/>
  <c r="K162" i="6" s="1" a="1"/>
  <c r="K162" i="6" s="1"/>
  <c r="K163" i="6" s="1" a="1"/>
  <c r="K163" i="6" s="1"/>
  <c r="K164" i="6" s="1" a="1"/>
  <c r="K164" i="6" s="1"/>
  <c r="K165" i="6" s="1" a="1"/>
  <c r="K165" i="6" s="1"/>
  <c r="K166" i="6" s="1" a="1"/>
  <c r="K166" i="6" s="1"/>
  <c r="K167" i="6" s="1" a="1"/>
  <c r="K167" i="6" s="1"/>
  <c r="K168" i="6" s="1" a="1"/>
  <c r="K168" i="6" s="1"/>
  <c r="K169" i="6" s="1" a="1"/>
  <c r="K169" i="6" s="1"/>
  <c r="K170" i="6" s="1" a="1"/>
  <c r="K170" i="6" s="1"/>
  <c r="K171" i="6" s="1" a="1"/>
  <c r="K171" i="6" s="1"/>
  <c r="K172" i="6" s="1" a="1"/>
  <c r="K172" i="6" s="1"/>
  <c r="K173" i="6" s="1" a="1"/>
  <c r="K173" i="6" s="1"/>
  <c r="K174" i="6" s="1" a="1"/>
  <c r="K174" i="6" s="1"/>
  <c r="K175" i="6" s="1" a="1"/>
  <c r="K175" i="6" s="1"/>
  <c r="K176" i="6" s="1" a="1"/>
  <c r="K176" i="6" s="1"/>
  <c r="K177" i="6" s="1" a="1"/>
  <c r="K177" i="6" s="1"/>
  <c r="K178" i="6" s="1" a="1"/>
  <c r="K178" i="6" s="1"/>
  <c r="K179" i="6" s="1" a="1"/>
  <c r="K179" i="6" s="1"/>
  <c r="K180" i="6" s="1" a="1"/>
  <c r="K180" i="6" s="1"/>
  <c r="K181" i="6" s="1" a="1"/>
  <c r="K181" i="6" s="1"/>
  <c r="K182" i="6" s="1" a="1"/>
  <c r="K182" i="6" s="1"/>
  <c r="K183" i="6" s="1" a="1"/>
  <c r="K183" i="6" s="1"/>
  <c r="K11" i="3" a="1"/>
  <c r="K11" i="3" s="1"/>
  <c r="K12" i="3" s="1" a="1"/>
  <c r="K12" i="3" s="1"/>
  <c r="K13" i="3" s="1" a="1"/>
  <c r="K13" i="3" s="1"/>
  <c r="K14" i="3" s="1" a="1"/>
  <c r="K14" i="3" s="1"/>
  <c r="K15" i="3" s="1" a="1"/>
  <c r="K15" i="3" s="1"/>
  <c r="K16" i="3" s="1" a="1"/>
  <c r="K16" i="3" s="1"/>
  <c r="K17" i="3" s="1" a="1"/>
  <c r="K17" i="3" s="1"/>
  <c r="K18" i="3" s="1" a="1"/>
  <c r="K18" i="3" s="1"/>
  <c r="K19" i="3" s="1" a="1"/>
  <c r="K19" i="3" s="1"/>
  <c r="K20" i="3" s="1" a="1"/>
  <c r="K20" i="3" s="1"/>
  <c r="K21" i="3" s="1" a="1"/>
  <c r="K21" i="3" s="1"/>
  <c r="K22" i="3" s="1" a="1"/>
  <c r="K22" i="3" s="1"/>
  <c r="K23" i="3" s="1" a="1"/>
  <c r="K23" i="3" s="1"/>
  <c r="K24" i="3" s="1" a="1"/>
  <c r="K24" i="3" s="1"/>
  <c r="K25" i="3" s="1" a="1"/>
  <c r="K25" i="3" s="1"/>
  <c r="K26" i="3" s="1" a="1"/>
  <c r="K26" i="3" s="1"/>
  <c r="K27" i="3" s="1" a="1"/>
  <c r="K27" i="3" s="1"/>
  <c r="K28" i="3" s="1" a="1"/>
  <c r="K28" i="3" s="1"/>
  <c r="K29" i="3" s="1" a="1"/>
  <c r="K29" i="3" s="1"/>
  <c r="K5" i="9" a="1"/>
  <c r="K5" i="9" s="1"/>
  <c r="K6" i="9" s="1" a="1"/>
  <c r="K6" i="9" s="1"/>
  <c r="K7" i="9" s="1" a="1"/>
  <c r="K7" i="9" s="1"/>
  <c r="K8" i="9" s="1" a="1"/>
  <c r="K8" i="9" s="1"/>
  <c r="K9" i="9" s="1" a="1"/>
  <c r="K9" i="9" s="1"/>
  <c r="K10" i="9" s="1" a="1"/>
  <c r="K10" i="9" s="1"/>
  <c r="K11" i="9" s="1" a="1"/>
  <c r="K11" i="9" s="1"/>
  <c r="K12" i="9" s="1" a="1"/>
  <c r="K12" i="9" s="1"/>
  <c r="K13" i="9" s="1" a="1"/>
  <c r="K13" i="9" s="1"/>
  <c r="K14" i="9" s="1" a="1"/>
  <c r="K14" i="9" s="1"/>
  <c r="K15" i="9" s="1" a="1"/>
  <c r="K15" i="9" s="1"/>
  <c r="K16" i="9" s="1" a="1"/>
  <c r="K16" i="9" s="1"/>
  <c r="K17" i="9" s="1" a="1"/>
  <c r="K17" i="9" s="1"/>
  <c r="K18" i="9" s="1" a="1"/>
  <c r="K18" i="9" s="1"/>
  <c r="K19" i="9" s="1" a="1"/>
  <c r="K19" i="9" s="1"/>
  <c r="K20" i="9" s="1" a="1"/>
  <c r="K20" i="9" s="1"/>
  <c r="K21" i="9" s="1" a="1"/>
  <c r="K21" i="9" s="1"/>
  <c r="K22" i="9" s="1" a="1"/>
  <c r="K22" i="9" s="1"/>
  <c r="K23" i="9" s="1" a="1"/>
  <c r="K23" i="9" s="1"/>
  <c r="K24" i="9" s="1" a="1"/>
  <c r="K24" i="9" s="1"/>
  <c r="K25" i="9" s="1" a="1"/>
  <c r="K25" i="9" s="1"/>
  <c r="K26" i="9" s="1" a="1"/>
  <c r="K26" i="9" s="1"/>
  <c r="K27" i="9" s="1" a="1"/>
  <c r="K27" i="9" s="1"/>
  <c r="K28" i="9" s="1" a="1"/>
  <c r="K28" i="9" s="1"/>
  <c r="K29" i="9" s="1" a="1"/>
  <c r="K29" i="9" s="1"/>
  <c r="K30" i="9" s="1" a="1"/>
  <c r="K30" i="9" s="1"/>
  <c r="K31" i="9" s="1" a="1"/>
  <c r="K31" i="9" s="1"/>
  <c r="K32" i="9" s="1" a="1"/>
  <c r="K32" i="9" s="1"/>
  <c r="K33" i="9" s="1" a="1"/>
  <c r="K33" i="9" s="1"/>
  <c r="K35" i="9" s="1" a="1"/>
  <c r="K35" i="9" s="1"/>
  <c r="K37" i="9" s="1" a="1"/>
  <c r="K37" i="9" s="1"/>
  <c r="K38" i="9" s="1" a="1"/>
  <c r="K38" i="9" s="1"/>
  <c r="K40" i="9" s="1" a="1"/>
  <c r="K40" i="9" s="1"/>
  <c r="K42" i="9" s="1" a="1"/>
  <c r="K42" i="9" s="1"/>
  <c r="K44" i="9" s="1" a="1"/>
  <c r="K44" i="9" s="1"/>
  <c r="K45" i="9" s="1" a="1"/>
  <c r="K45" i="9" s="1"/>
  <c r="K46" i="9" s="1" a="1"/>
  <c r="K46" i="9" s="1"/>
  <c r="K47" i="9" s="1" a="1"/>
  <c r="K47" i="9" s="1"/>
  <c r="K48" i="9" s="1" a="1"/>
  <c r="K48" i="9" s="1"/>
  <c r="K49" i="9" s="1" a="1"/>
  <c r="K49" i="9" s="1"/>
  <c r="K50" i="9" s="1" a="1"/>
  <c r="K50" i="9" s="1"/>
  <c r="K51" i="9" s="1" a="1"/>
  <c r="K51" i="9" s="1"/>
  <c r="K52" i="9" s="1" a="1"/>
  <c r="K52" i="9" s="1"/>
  <c r="K53" i="9" s="1" a="1"/>
  <c r="K53" i="9" s="1"/>
  <c r="K54" i="9" s="1" a="1"/>
  <c r="K54" i="9" s="1"/>
  <c r="K55" i="9" s="1" a="1"/>
  <c r="K55" i="9" s="1"/>
  <c r="K56" i="9" s="1" a="1"/>
  <c r="K56" i="9" s="1"/>
  <c r="K57" i="9" s="1" a="1"/>
  <c r="K57" i="9" s="1"/>
  <c r="K58" i="9" s="1" a="1"/>
  <c r="K58" i="9" s="1"/>
  <c r="K59" i="9" s="1" a="1"/>
  <c r="K59" i="9" s="1"/>
  <c r="K60" i="9" s="1" a="1"/>
  <c r="K60" i="9" s="1"/>
  <c r="K61" i="9" s="1" a="1"/>
  <c r="K61" i="9" s="1"/>
  <c r="K62" i="9" s="1" a="1"/>
  <c r="K62" i="9" s="1"/>
  <c r="K63" i="9" s="1" a="1"/>
  <c r="K63" i="9" s="1"/>
  <c r="K64" i="9" s="1" a="1"/>
  <c r="K64" i="9" s="1"/>
  <c r="K65" i="9" s="1" a="1"/>
  <c r="K65" i="9" s="1"/>
  <c r="K66" i="9" s="1" a="1"/>
  <c r="K66" i="9" s="1"/>
  <c r="K67" i="9" s="1" a="1"/>
  <c r="K67" i="9" s="1"/>
  <c r="K68" i="9" s="1" a="1"/>
  <c r="K68" i="9" s="1"/>
  <c r="K69" i="9" s="1" a="1"/>
  <c r="K69" i="9" s="1"/>
  <c r="K70" i="9" s="1" a="1"/>
  <c r="K70" i="9" s="1"/>
  <c r="K71" i="9" s="1" a="1"/>
  <c r="K71" i="9" s="1"/>
  <c r="K72" i="9" s="1" a="1"/>
  <c r="K72" i="9" s="1"/>
  <c r="K73" i="9" s="1" a="1"/>
  <c r="K73" i="9" s="1"/>
  <c r="K74" i="9" s="1" a="1"/>
  <c r="K74" i="9" s="1"/>
  <c r="K75" i="9" s="1" a="1"/>
  <c r="K75" i="9" s="1"/>
  <c r="K76" i="9" s="1" a="1"/>
  <c r="K76" i="9" s="1"/>
  <c r="K77" i="9" s="1" a="1"/>
  <c r="K77" i="9" s="1"/>
  <c r="K78" i="9" s="1" a="1"/>
  <c r="K78" i="9" s="1"/>
  <c r="K79" i="9" s="1" a="1"/>
  <c r="K79" i="9" s="1"/>
  <c r="K80" i="9" s="1" a="1"/>
  <c r="K80" i="9" s="1"/>
  <c r="K81" i="9" s="1" a="1"/>
  <c r="K81" i="9" s="1"/>
  <c r="K82" i="9" s="1" a="1"/>
  <c r="K82" i="9" s="1"/>
  <c r="K83" i="9" s="1" a="1"/>
  <c r="K83" i="9" s="1"/>
  <c r="K84" i="9" s="1" a="1"/>
  <c r="K84" i="9" s="1"/>
  <c r="K85" i="9" s="1" a="1"/>
  <c r="K85" i="9" s="1"/>
  <c r="K86" i="9" s="1" a="1"/>
  <c r="K86" i="9" s="1"/>
  <c r="K87" i="9" s="1" a="1"/>
  <c r="K87" i="9" s="1"/>
  <c r="K88" i="9" s="1" a="1"/>
  <c r="K88" i="9" s="1"/>
  <c r="K89" i="9" s="1" a="1"/>
  <c r="K89" i="9" s="1"/>
  <c r="K90" i="9" s="1" a="1"/>
  <c r="K90" i="9" s="1"/>
  <c r="K91" i="9" s="1" a="1"/>
  <c r="K91" i="9" s="1"/>
  <c r="K92" i="9" s="1" a="1"/>
  <c r="K92" i="9" s="1"/>
  <c r="K93" i="9" s="1" a="1"/>
  <c r="K93" i="9" s="1"/>
  <c r="K94" i="9" s="1" a="1"/>
  <c r="K94" i="9" s="1"/>
  <c r="K95" i="9" s="1" a="1"/>
  <c r="K95" i="9" s="1"/>
  <c r="K96" i="9" s="1" a="1"/>
  <c r="K96" i="9" s="1"/>
  <c r="K97" i="9" s="1" a="1"/>
  <c r="K97" i="9" s="1"/>
  <c r="K98" i="9" s="1" a="1"/>
  <c r="K98" i="9" s="1"/>
  <c r="K139" i="2" a="1"/>
  <c r="K139" i="2" s="1"/>
  <c r="K140" i="2" s="1" a="1"/>
  <c r="K140" i="2" s="1"/>
  <c r="K141" i="2" s="1" a="1"/>
  <c r="K141" i="2" s="1"/>
  <c r="K142" i="2" s="1" a="1"/>
  <c r="K142" i="2" s="1"/>
  <c r="K143" i="2" s="1" a="1"/>
  <c r="K143" i="2" s="1"/>
  <c r="K144" i="2" s="1" a="1"/>
  <c r="K144" i="2" s="1"/>
  <c r="K145" i="2" s="1" a="1"/>
  <c r="K145" i="2" s="1"/>
  <c r="K146" i="2" s="1" a="1"/>
  <c r="K146" i="2" s="1"/>
  <c r="K147" i="2" s="1" a="1"/>
  <c r="K147" i="2" s="1"/>
  <c r="K148" i="2" s="1" a="1"/>
  <c r="K148" i="2" s="1"/>
  <c r="K149" i="2" s="1" a="1"/>
  <c r="K149" i="2" s="1"/>
  <c r="K150" i="2" s="1" a="1"/>
  <c r="K150" i="2" s="1"/>
  <c r="K151" i="2" s="1" a="1"/>
  <c r="K151" i="2" s="1"/>
  <c r="K152" i="2" s="1" a="1"/>
  <c r="K152" i="2" s="1"/>
  <c r="K153" i="2" s="1" a="1"/>
  <c r="K153" i="2" s="1"/>
  <c r="K154" i="2" s="1" a="1"/>
  <c r="K154" i="2" s="1"/>
  <c r="K155" i="2" s="1" a="1"/>
  <c r="K155" i="2" s="1"/>
  <c r="K156" i="2" s="1" a="1"/>
  <c r="K156" i="2" s="1"/>
  <c r="K157" i="2" s="1" a="1"/>
  <c r="K157" i="2" s="1"/>
  <c r="K158" i="2" s="1" a="1"/>
  <c r="K158" i="2" s="1"/>
  <c r="K159" i="2" s="1" a="1"/>
  <c r="K159" i="2" s="1"/>
  <c r="K160" i="2" s="1" a="1"/>
  <c r="K160" i="2" s="1"/>
  <c r="K161" i="2" s="1" a="1"/>
  <c r="K161" i="2" s="1"/>
  <c r="K162" i="2" s="1" a="1"/>
  <c r="K162" i="2" s="1"/>
  <c r="K163" i="2" s="1" a="1"/>
  <c r="K163" i="2" s="1"/>
  <c r="K164" i="2" s="1" a="1"/>
  <c r="K164" i="2" s="1"/>
  <c r="K165" i="2" s="1" a="1"/>
  <c r="K165" i="2" s="1"/>
  <c r="K166" i="2" s="1" a="1"/>
  <c r="K166" i="2" s="1"/>
  <c r="K167" i="2" s="1" a="1"/>
  <c r="K167" i="2" s="1"/>
  <c r="K168" i="2" s="1" a="1"/>
  <c r="K168" i="2" s="1"/>
  <c r="K169" i="2" s="1" a="1"/>
  <c r="K169" i="2" s="1"/>
  <c r="K170" i="2" s="1" a="1"/>
  <c r="K170" i="2" s="1"/>
  <c r="K171" i="2" s="1" a="1"/>
  <c r="K171" i="2" s="1"/>
  <c r="K172" i="2" s="1" a="1"/>
  <c r="K172" i="2" s="1"/>
  <c r="K173" i="2" s="1" a="1"/>
  <c r="K173" i="2" s="1"/>
  <c r="K174" i="2" s="1" a="1"/>
  <c r="K174" i="2" s="1"/>
  <c r="K175" i="2" s="1" a="1"/>
  <c r="K175" i="2" s="1"/>
  <c r="K176" i="2" s="1" a="1"/>
  <c r="K176" i="2" s="1"/>
  <c r="K177" i="2" s="1" a="1"/>
  <c r="K177" i="2" s="1"/>
  <c r="K178" i="2" s="1" a="1"/>
  <c r="K178" i="2" s="1"/>
  <c r="K179" i="2" s="1" a="1"/>
  <c r="K179" i="2" s="1"/>
  <c r="K180" i="2" s="1" a="1"/>
  <c r="K180" i="2" s="1"/>
  <c r="K181" i="2" s="1" a="1"/>
  <c r="K181" i="2" s="1"/>
  <c r="K182" i="2" s="1" a="1"/>
  <c r="K182" i="2" s="1"/>
  <c r="K183" i="2" s="1" a="1"/>
  <c r="K183" i="2" s="1"/>
  <c r="K5" i="7" a="1"/>
  <c r="K5" i="7" s="1"/>
  <c r="K6" i="7" s="1" a="1"/>
  <c r="K6" i="7" s="1"/>
  <c r="K7" i="7" s="1" a="1"/>
  <c r="K7" i="7" s="1"/>
  <c r="K8" i="7" s="1" a="1"/>
  <c r="K8" i="7" s="1"/>
  <c r="K9" i="7" s="1" a="1"/>
  <c r="K9" i="7" s="1"/>
  <c r="K10" i="7" s="1" a="1"/>
  <c r="K10" i="7" s="1"/>
  <c r="K11" i="7" s="1" a="1"/>
  <c r="K11" i="7" s="1"/>
  <c r="K12" i="7" s="1" a="1"/>
  <c r="K12" i="7" s="1"/>
  <c r="K13" i="7" s="1" a="1"/>
  <c r="K13" i="7" s="1"/>
  <c r="K14" i="7" s="1" a="1"/>
  <c r="K14" i="7" s="1"/>
  <c r="K15" i="7" s="1" a="1"/>
  <c r="K15" i="7" s="1"/>
  <c r="K16" i="7" s="1" a="1"/>
  <c r="K16" i="7" s="1"/>
  <c r="K17" i="7" s="1" a="1"/>
  <c r="K17" i="7" s="1"/>
  <c r="K18" i="7" s="1" a="1"/>
  <c r="K18" i="7" s="1"/>
  <c r="K19" i="7" s="1" a="1"/>
  <c r="K19" i="7" s="1"/>
  <c r="K20" i="7" s="1" a="1"/>
  <c r="K20" i="7" s="1"/>
  <c r="K21" i="7" s="1" a="1"/>
  <c r="K21" i="7" s="1"/>
  <c r="K22" i="7" s="1" a="1"/>
  <c r="K22" i="7" s="1"/>
  <c r="K23" i="7" s="1" a="1"/>
  <c r="K23" i="7" s="1"/>
  <c r="K24" i="7" s="1" a="1"/>
  <c r="K24" i="7" s="1"/>
  <c r="K25" i="7" s="1" a="1"/>
  <c r="K25" i="7" s="1"/>
  <c r="K26" i="7" s="1" a="1"/>
  <c r="K26" i="7" s="1"/>
  <c r="K27" i="7" s="1" a="1"/>
  <c r="K27" i="7" s="1"/>
  <c r="K28" i="7" s="1" a="1"/>
  <c r="K28" i="7" s="1"/>
  <c r="K29" i="7" s="1" a="1"/>
  <c r="K29" i="7" s="1"/>
  <c r="K30" i="7" s="1" a="1"/>
  <c r="K30" i="7" s="1"/>
  <c r="K31" i="7" s="1" a="1"/>
  <c r="K31" i="7" s="1"/>
  <c r="K32" i="7" s="1" a="1"/>
  <c r="K32" i="7" s="1"/>
  <c r="K33" i="7" s="1" a="1"/>
  <c r="K33" i="7" s="1"/>
  <c r="K34" i="7" s="1" a="1"/>
  <c r="K34" i="7" s="1"/>
  <c r="K35" i="7" s="1" a="1"/>
  <c r="K35" i="7" s="1"/>
  <c r="K36" i="7" s="1" a="1"/>
  <c r="K36" i="7" s="1"/>
  <c r="K37" i="7" s="1" a="1"/>
  <c r="K37" i="7" s="1"/>
  <c r="K38" i="7" s="1" a="1"/>
  <c r="K38" i="7" s="1"/>
  <c r="K39" i="7" s="1" a="1"/>
  <c r="K39" i="7" s="1"/>
  <c r="K40" i="7" s="1" a="1"/>
  <c r="K40" i="7" s="1"/>
  <c r="K41" i="7" s="1" a="1"/>
  <c r="K41" i="7" s="1"/>
  <c r="K42" i="7" s="1" a="1"/>
  <c r="K42" i="7" s="1"/>
  <c r="K43" i="7" s="1" a="1"/>
  <c r="K43" i="7" s="1"/>
  <c r="K44" i="7" s="1" a="1"/>
  <c r="K44" i="7" s="1"/>
  <c r="K45" i="7" s="1" a="1"/>
  <c r="K45" i="7" s="1"/>
  <c r="K46" i="7" s="1" a="1"/>
  <c r="K46" i="7" s="1"/>
  <c r="K47" i="7" s="1" a="1"/>
  <c r="K47" i="7" s="1"/>
  <c r="K48" i="7" s="1" a="1"/>
  <c r="K48" i="7" s="1"/>
  <c r="K49" i="7" s="1" a="1"/>
  <c r="K49" i="7" s="1"/>
  <c r="K50" i="7" s="1" a="1"/>
  <c r="K50" i="7" s="1"/>
  <c r="K51" i="7" s="1" a="1"/>
  <c r="K51" i="7" s="1"/>
  <c r="K52" i="7" s="1" a="1"/>
  <c r="K52" i="7" s="1"/>
  <c r="K53" i="7" s="1" a="1"/>
  <c r="K53" i="7" s="1"/>
  <c r="K54" i="7" s="1" a="1"/>
  <c r="K54" i="7" s="1"/>
  <c r="K55" i="7" s="1" a="1"/>
  <c r="K55" i="7" s="1"/>
  <c r="K56" i="7" s="1" a="1"/>
  <c r="K56" i="7" s="1"/>
  <c r="K57" i="7" s="1" a="1"/>
  <c r="K57" i="7" s="1"/>
  <c r="K58" i="7" s="1" a="1"/>
  <c r="K58" i="7" s="1"/>
  <c r="K59" i="7" s="1" a="1"/>
  <c r="K59" i="7" s="1"/>
  <c r="K60" i="7" s="1" a="1"/>
  <c r="K60" i="7" s="1"/>
  <c r="K61" i="7" s="1" a="1"/>
  <c r="K61" i="7" s="1"/>
  <c r="K62" i="7" s="1" a="1"/>
  <c r="K62" i="7" s="1"/>
  <c r="K63" i="7" s="1" a="1"/>
  <c r="K63" i="7" s="1"/>
  <c r="K64" i="7" s="1" a="1"/>
  <c r="K64" i="7" s="1"/>
  <c r="K65" i="7" s="1" a="1"/>
  <c r="K65" i="7" s="1"/>
  <c r="K66" i="7" s="1" a="1"/>
  <c r="K66" i="7" s="1"/>
  <c r="K67" i="7" s="1" a="1"/>
  <c r="K67" i="7" s="1"/>
  <c r="K68" i="7" s="1" a="1"/>
  <c r="K68" i="7" s="1"/>
  <c r="K69" i="7" s="1" a="1"/>
  <c r="K69" i="7" s="1"/>
  <c r="K70" i="7" s="1" a="1"/>
  <c r="K70" i="7" s="1"/>
  <c r="K71" i="7" s="1" a="1"/>
  <c r="K71" i="7" s="1"/>
  <c r="K72" i="7" s="1" a="1"/>
  <c r="K72" i="7" s="1"/>
  <c r="K73" i="7" s="1" a="1"/>
  <c r="K73" i="7" s="1"/>
  <c r="K74" i="7" s="1" a="1"/>
  <c r="K74" i="7" s="1"/>
  <c r="K75" i="7" s="1" a="1"/>
  <c r="K75" i="7" s="1"/>
  <c r="K76" i="7" s="1" a="1"/>
  <c r="K76" i="7" s="1"/>
  <c r="K77" i="7" s="1" a="1"/>
  <c r="K77" i="7" s="1"/>
  <c r="K78" i="7" s="1" a="1"/>
  <c r="K78" i="7" s="1"/>
  <c r="K79" i="7" s="1" a="1"/>
  <c r="K79" i="7" s="1"/>
  <c r="K80" i="7" s="1" a="1"/>
  <c r="K80" i="7" s="1"/>
  <c r="K81" i="7" s="1" a="1"/>
  <c r="K81" i="7" s="1"/>
  <c r="K82" i="7" s="1" a="1"/>
  <c r="K82" i="7" s="1"/>
  <c r="K83" i="7" s="1" a="1"/>
  <c r="K83" i="7" s="1"/>
  <c r="K84" i="7" s="1" a="1"/>
  <c r="K84" i="7" s="1"/>
  <c r="K85" i="7" s="1" a="1"/>
  <c r="K85" i="7" s="1"/>
  <c r="K86" i="7" s="1" a="1"/>
  <c r="K86" i="7" s="1"/>
  <c r="K87" i="7" s="1" a="1"/>
  <c r="K87" i="7" s="1"/>
  <c r="K88" i="7" s="1" a="1"/>
  <c r="K88" i="7" s="1"/>
  <c r="K89" i="7" s="1" a="1"/>
  <c r="K89" i="7" s="1"/>
  <c r="K90" i="7" s="1" a="1"/>
  <c r="K90" i="7" s="1"/>
  <c r="K91" i="7" s="1" a="1"/>
  <c r="K91" i="7" s="1"/>
  <c r="K92" i="7" s="1" a="1"/>
  <c r="K92" i="7" s="1"/>
  <c r="K93" i="7" s="1" a="1"/>
  <c r="K93" i="7" s="1"/>
  <c r="K94" i="7" s="1" a="1"/>
  <c r="K94" i="7" s="1"/>
  <c r="K95" i="7" s="1" a="1"/>
  <c r="K95" i="7" s="1"/>
  <c r="K96" i="7" s="1" a="1"/>
  <c r="K96" i="7" s="1"/>
  <c r="K97" i="7" s="1" a="1"/>
  <c r="K97" i="7" s="1"/>
  <c r="K98" i="7" s="1" a="1"/>
  <c r="K98" i="7" s="1"/>
  <c r="K99" i="7" s="1" a="1"/>
  <c r="K99" i="7" s="1"/>
  <c r="K100" i="7" s="1" a="1"/>
  <c r="K100" i="7" s="1"/>
  <c r="K101" i="7" s="1" a="1"/>
  <c r="K101" i="7" s="1"/>
  <c r="K102" i="7" s="1" a="1"/>
  <c r="K102" i="7" s="1"/>
  <c r="K103" i="7" s="1" a="1"/>
  <c r="K103" i="7" s="1"/>
  <c r="K104" i="7" s="1" a="1"/>
  <c r="K104" i="7" s="1"/>
  <c r="K105" i="7" s="1" a="1"/>
  <c r="K105" i="7" s="1"/>
  <c r="K106" i="7" s="1" a="1"/>
  <c r="K106" i="7" s="1"/>
  <c r="K107" i="7" s="1" a="1"/>
  <c r="K107" i="7" s="1"/>
  <c r="K108" i="7" s="1" a="1"/>
  <c r="K108" i="7" s="1"/>
  <c r="K109" i="7" s="1" a="1"/>
  <c r="K109" i="7" s="1"/>
  <c r="K110" i="7" s="1" a="1"/>
  <c r="K110" i="7" s="1"/>
  <c r="K111" i="7" s="1" a="1"/>
  <c r="K111" i="7" s="1"/>
  <c r="K112" i="7" s="1" a="1"/>
  <c r="K112" i="7" s="1"/>
  <c r="K113" i="7" s="1" a="1"/>
  <c r="K113" i="7" s="1"/>
  <c r="K114" i="7" s="1" a="1"/>
  <c r="K114" i="7" s="1"/>
  <c r="K115" i="7" s="1" a="1"/>
  <c r="K115" i="7" s="1"/>
  <c r="K116" i="7" s="1" a="1"/>
  <c r="K116" i="7" s="1"/>
  <c r="K117" i="7" s="1" a="1"/>
  <c r="K117" i="7" s="1"/>
  <c r="K118" i="7" s="1" a="1"/>
  <c r="K118" i="7" s="1"/>
  <c r="K119" i="7" s="1" a="1"/>
  <c r="K119" i="7" s="1"/>
  <c r="K120" i="7" s="1" a="1"/>
  <c r="K120" i="7" s="1"/>
  <c r="K121" i="7" s="1" a="1"/>
  <c r="K121" i="7" s="1"/>
  <c r="K122" i="7" s="1" a="1"/>
  <c r="K122" i="7" s="1"/>
  <c r="K123" i="7" s="1" a="1"/>
  <c r="K123" i="7" s="1"/>
  <c r="K124" i="7" s="1" a="1"/>
  <c r="K124" i="7" s="1"/>
  <c r="K125" i="7" s="1" a="1"/>
  <c r="K125" i="7" s="1"/>
  <c r="K126" i="7" s="1" a="1"/>
  <c r="K126" i="7" s="1"/>
  <c r="K127" i="7" s="1" a="1"/>
  <c r="K127" i="7" s="1"/>
  <c r="K128" i="7" s="1" a="1"/>
  <c r="K128" i="7" s="1"/>
  <c r="K129" i="7" s="1" a="1"/>
  <c r="K129" i="7" s="1"/>
  <c r="K130" i="7" s="1" a="1"/>
  <c r="K130" i="7" s="1"/>
  <c r="K131" i="7" s="1" a="1"/>
  <c r="K131" i="7" s="1"/>
  <c r="K132" i="7" s="1" a="1"/>
  <c r="K132" i="7" s="1"/>
  <c r="K133" i="7" s="1" a="1"/>
  <c r="K133" i="7" s="1"/>
  <c r="K134" i="7" s="1" a="1"/>
  <c r="K134" i="7" s="1"/>
  <c r="K135" i="7" s="1" a="1"/>
  <c r="K135" i="7" s="1"/>
  <c r="K136" i="7" s="1" a="1"/>
  <c r="K136" i="7" s="1"/>
  <c r="K137" i="7" s="1" a="1"/>
  <c r="K137" i="7" s="1"/>
  <c r="K138" i="7" s="1" a="1"/>
  <c r="K138" i="7" s="1"/>
  <c r="K139" i="7" s="1" a="1"/>
  <c r="K139" i="7" s="1"/>
  <c r="K140" i="7" s="1" a="1"/>
  <c r="K140" i="7" s="1"/>
  <c r="K141" i="7" s="1" a="1"/>
  <c r="K141" i="7" s="1"/>
  <c r="K142" i="7" s="1" a="1"/>
  <c r="K142" i="7" s="1"/>
  <c r="K143" i="7" s="1" a="1"/>
  <c r="K143" i="7" s="1"/>
  <c r="K144" i="7" s="1" a="1"/>
  <c r="K144" i="7" s="1"/>
  <c r="K145" i="7" s="1" a="1"/>
  <c r="K145" i="7" s="1"/>
  <c r="K146" i="7" s="1" a="1"/>
  <c r="K146" i="7" s="1"/>
  <c r="K147" i="7" s="1" a="1"/>
  <c r="K147" i="7" s="1"/>
  <c r="K148" i="7" s="1" a="1"/>
  <c r="K148" i="7" s="1"/>
  <c r="K149" i="7" s="1" a="1"/>
  <c r="K149" i="7" s="1"/>
  <c r="K150" i="7" s="1" a="1"/>
  <c r="K150" i="7" s="1"/>
  <c r="K151" i="7" s="1" a="1"/>
  <c r="K151" i="7" s="1"/>
  <c r="K152" i="7" s="1" a="1"/>
  <c r="K152" i="7" s="1"/>
  <c r="K153" i="7" s="1" a="1"/>
  <c r="K153" i="7" s="1"/>
  <c r="K154" i="7" s="1" a="1"/>
  <c r="K154" i="7" s="1"/>
  <c r="K155" i="7" s="1" a="1"/>
  <c r="K155" i="7" s="1"/>
  <c r="K156" i="7" s="1" a="1"/>
  <c r="K156" i="7" s="1"/>
  <c r="K157" i="7" s="1" a="1"/>
  <c r="K157" i="7" s="1"/>
  <c r="K158" i="7" s="1" a="1"/>
  <c r="K158" i="7" s="1"/>
  <c r="K159" i="7" s="1" a="1"/>
  <c r="K159" i="7" s="1"/>
  <c r="K160" i="7" s="1" a="1"/>
  <c r="K160" i="7" s="1"/>
  <c r="K161" i="7" s="1" a="1"/>
  <c r="K161" i="7" s="1"/>
  <c r="K162" i="7" s="1" a="1"/>
  <c r="K162" i="7" s="1"/>
  <c r="K163" i="7" s="1" a="1"/>
  <c r="K163" i="7" s="1"/>
  <c r="K164" i="7" s="1" a="1"/>
  <c r="K164" i="7" s="1"/>
  <c r="K165" i="7" s="1" a="1"/>
  <c r="K165" i="7" s="1"/>
  <c r="K166" i="7" s="1" a="1"/>
  <c r="K166" i="7" s="1"/>
  <c r="K167" i="7" s="1" a="1"/>
  <c r="K167" i="7" s="1"/>
  <c r="K168" i="7" s="1" a="1"/>
  <c r="K168" i="7" s="1"/>
  <c r="K169" i="7" s="1" a="1"/>
  <c r="K169" i="7" s="1"/>
  <c r="K170" i="7" s="1" a="1"/>
  <c r="K170" i="7" s="1"/>
  <c r="K171" i="7" s="1" a="1"/>
  <c r="K171" i="7" s="1"/>
  <c r="K172" i="7" s="1" a="1"/>
  <c r="K172" i="7" s="1"/>
  <c r="K173" i="7" s="1" a="1"/>
  <c r="K173" i="7" s="1"/>
  <c r="K174" i="7" s="1" a="1"/>
  <c r="K174" i="7" s="1"/>
  <c r="K175" i="7" s="1" a="1"/>
  <c r="K175" i="7" s="1"/>
  <c r="K176" i="7" s="1" a="1"/>
  <c r="K176" i="7" s="1"/>
  <c r="K177" i="7" s="1" a="1"/>
  <c r="K177" i="7" s="1"/>
  <c r="K178" i="7" s="1" a="1"/>
  <c r="K178" i="7" s="1"/>
  <c r="K179" i="7" s="1" a="1"/>
  <c r="K179" i="7" s="1"/>
  <c r="K180" i="7" s="1" a="1"/>
  <c r="K180" i="7" s="1"/>
  <c r="K181" i="7" s="1" a="1"/>
  <c r="K181" i="7" s="1"/>
  <c r="K182" i="7" s="1" a="1"/>
  <c r="K182" i="7" s="1"/>
  <c r="K183" i="7" s="1" a="1"/>
  <c r="K183" i="7" s="1"/>
  <c r="G172" i="3" a="1"/>
  <c r="G172" i="3" s="1"/>
  <c r="K63" i="4" a="1"/>
  <c r="K63" i="4" s="1"/>
  <c r="K64" i="4" s="1" a="1"/>
  <c r="K64" i="4" s="1"/>
  <c r="K65" i="4" s="1" a="1"/>
  <c r="K65" i="4" s="1"/>
  <c r="K66" i="4" s="1" a="1"/>
  <c r="K66" i="4" s="1"/>
  <c r="K67" i="4" s="1" a="1"/>
  <c r="K67" i="4" s="1"/>
  <c r="K68" i="4" s="1" a="1"/>
  <c r="K68" i="4" s="1"/>
  <c r="K69" i="4" s="1" a="1"/>
  <c r="K69" i="4" s="1"/>
  <c r="K70" i="4" s="1" a="1"/>
  <c r="K70" i="4" s="1"/>
  <c r="K71" i="4" s="1" a="1"/>
  <c r="K71" i="4" s="1"/>
  <c r="K72" i="4" s="1" a="1"/>
  <c r="K72" i="4" s="1"/>
  <c r="K73" i="4" s="1" a="1"/>
  <c r="K73" i="4" s="1"/>
  <c r="K74" i="4" s="1" a="1"/>
  <c r="K74" i="4" s="1"/>
  <c r="K75" i="4" s="1" a="1"/>
  <c r="K75" i="4" s="1"/>
  <c r="K76" i="4" s="1" a="1"/>
  <c r="K76" i="4" s="1"/>
  <c r="K77" i="4" s="1" a="1"/>
  <c r="K77" i="4" s="1"/>
  <c r="K78" i="4" s="1" a="1"/>
  <c r="K78" i="4" s="1"/>
  <c r="K79" i="4" s="1" a="1"/>
  <c r="K79" i="4" s="1"/>
  <c r="K80" i="4" s="1" a="1"/>
  <c r="K80" i="4" s="1"/>
  <c r="K81" i="4" s="1" a="1"/>
  <c r="K81" i="4" s="1"/>
  <c r="K82" i="4" s="1" a="1"/>
  <c r="K82" i="4" s="1"/>
  <c r="K83" i="4" s="1" a="1"/>
  <c r="K83" i="4" s="1"/>
  <c r="K84" i="4" s="1" a="1"/>
  <c r="K84" i="4" s="1"/>
  <c r="K85" i="4" s="1" a="1"/>
  <c r="K85" i="4" s="1"/>
  <c r="K86" i="4" s="1" a="1"/>
  <c r="K86" i="4" s="1"/>
  <c r="K87" i="4" s="1" a="1"/>
  <c r="K87" i="4" s="1"/>
  <c r="K88" i="4" s="1" a="1"/>
  <c r="K88" i="4" s="1"/>
  <c r="K89" i="4" s="1" a="1"/>
  <c r="K89" i="4" s="1"/>
  <c r="K90" i="4" s="1" a="1"/>
  <c r="K90" i="4" s="1"/>
  <c r="K91" i="4" s="1" a="1"/>
  <c r="K91" i="4" s="1"/>
  <c r="K92" i="4" s="1" a="1"/>
  <c r="K92" i="4" s="1"/>
  <c r="K93" i="4" s="1" a="1"/>
  <c r="K93" i="4" s="1"/>
  <c r="K94" i="4" s="1" a="1"/>
  <c r="K94" i="4" s="1"/>
  <c r="K95" i="4" s="1" a="1"/>
  <c r="K95" i="4" s="1"/>
  <c r="K96" i="4" s="1" a="1"/>
  <c r="K96" i="4" s="1"/>
  <c r="K97" i="4" s="1" a="1"/>
  <c r="K97" i="4" s="1"/>
  <c r="K98" i="4" s="1" a="1"/>
  <c r="K98" i="4" s="1"/>
  <c r="K99" i="4" s="1" a="1"/>
  <c r="K99" i="4" s="1"/>
  <c r="K100" i="4" s="1" a="1"/>
  <c r="K100" i="4" s="1"/>
  <c r="K101" i="4" s="1" a="1"/>
  <c r="K101" i="4" s="1"/>
  <c r="K102" i="4" s="1" a="1"/>
  <c r="K102" i="4" s="1"/>
  <c r="K103" i="4" s="1" a="1"/>
  <c r="K103" i="4" s="1"/>
  <c r="K104" i="4" s="1" a="1"/>
  <c r="K104" i="4" s="1"/>
  <c r="K105" i="4" s="1" a="1"/>
  <c r="K105" i="4" s="1"/>
  <c r="K106" i="4" s="1" a="1"/>
  <c r="K106" i="4" s="1"/>
  <c r="K107" i="4" s="1" a="1"/>
  <c r="K107" i="4" s="1"/>
  <c r="K108" i="4" s="1" a="1"/>
  <c r="K108" i="4" s="1"/>
  <c r="K109" i="4" s="1" a="1"/>
  <c r="K109" i="4" s="1"/>
  <c r="K110" i="4" s="1" a="1"/>
  <c r="K110" i="4" s="1"/>
  <c r="K111" i="4" s="1" a="1"/>
  <c r="K111" i="4" s="1"/>
  <c r="K112" i="4" s="1" a="1"/>
  <c r="K112" i="4" s="1"/>
  <c r="K113" i="4" s="1" a="1"/>
  <c r="K113" i="4" s="1"/>
  <c r="K114" i="4" s="1" a="1"/>
  <c r="K114" i="4" s="1"/>
  <c r="K115" i="4" s="1" a="1"/>
  <c r="K115" i="4" s="1"/>
  <c r="K116" i="4" s="1" a="1"/>
  <c r="K116" i="4" s="1"/>
  <c r="K117" i="4" s="1" a="1"/>
  <c r="K117" i="4" s="1"/>
  <c r="K118" i="4" s="1" a="1"/>
  <c r="K118" i="4" s="1"/>
  <c r="K119" i="4" s="1" a="1"/>
  <c r="K119" i="4" s="1"/>
  <c r="K120" i="4" s="1" a="1"/>
  <c r="K120" i="4" s="1"/>
  <c r="K121" i="4" s="1" a="1"/>
  <c r="K121" i="4" s="1"/>
  <c r="K122" i="4" s="1" a="1"/>
  <c r="K122" i="4" s="1"/>
  <c r="K123" i="4" s="1" a="1"/>
  <c r="K123" i="4" s="1"/>
  <c r="K124" i="4" s="1" a="1"/>
  <c r="K124" i="4" s="1"/>
  <c r="K125" i="4" s="1" a="1"/>
  <c r="K125" i="4" s="1"/>
  <c r="K126" i="4" s="1" a="1"/>
  <c r="K126" i="4" s="1"/>
  <c r="K127" i="4" s="1" a="1"/>
  <c r="K127" i="4" s="1"/>
  <c r="K128" i="4" s="1" a="1"/>
  <c r="K128" i="4" s="1"/>
  <c r="K129" i="4" s="1" a="1"/>
  <c r="K129" i="4" s="1"/>
  <c r="K130" i="4" s="1" a="1"/>
  <c r="K130" i="4" s="1"/>
  <c r="K131" i="4" s="1" a="1"/>
  <c r="K131" i="4" s="1"/>
  <c r="K132" i="4" s="1" a="1"/>
  <c r="K132" i="4" s="1"/>
  <c r="K133" i="4" s="1" a="1"/>
  <c r="K133" i="4" s="1"/>
  <c r="K134" i="4" s="1" a="1"/>
  <c r="K134" i="4" s="1"/>
  <c r="K135" i="4" s="1" a="1"/>
  <c r="K135" i="4" s="1"/>
  <c r="K136" i="4" s="1" a="1"/>
  <c r="K136" i="4" s="1"/>
  <c r="K137" i="4" s="1" a="1"/>
  <c r="K137" i="4" s="1"/>
  <c r="K138" i="4" s="1" a="1"/>
  <c r="K138" i="4" s="1"/>
  <c r="K139" i="4" s="1" a="1"/>
  <c r="K139" i="4" s="1"/>
  <c r="K140" i="4" s="1" a="1"/>
  <c r="K140" i="4" s="1"/>
  <c r="K141" i="4" s="1" a="1"/>
  <c r="K141" i="4" s="1"/>
  <c r="K142" i="4" s="1" a="1"/>
  <c r="K142" i="4" s="1"/>
  <c r="K143" i="4" s="1" a="1"/>
  <c r="K143" i="4" s="1"/>
  <c r="K144" i="4" s="1" a="1"/>
  <c r="K144" i="4" s="1"/>
  <c r="K145" i="4" s="1" a="1"/>
  <c r="K145" i="4" s="1"/>
  <c r="K146" i="4" s="1" a="1"/>
  <c r="K146" i="4" s="1"/>
  <c r="K147" i="4" s="1" a="1"/>
  <c r="K147" i="4" s="1"/>
  <c r="K148" i="4" s="1" a="1"/>
  <c r="K148" i="4" s="1"/>
  <c r="K149" i="4" s="1" a="1"/>
  <c r="K149" i="4" s="1"/>
  <c r="K150" i="4" s="1" a="1"/>
  <c r="K150" i="4" s="1"/>
  <c r="K151" i="4" s="1" a="1"/>
  <c r="K151" i="4" s="1"/>
  <c r="K152" i="4" s="1" a="1"/>
  <c r="K152" i="4" s="1"/>
  <c r="K153" i="4" s="1" a="1"/>
  <c r="K153" i="4" s="1"/>
  <c r="K154" i="4" s="1" a="1"/>
  <c r="K154" i="4" s="1"/>
  <c r="K155" i="4" s="1" a="1"/>
  <c r="K155" i="4" s="1"/>
  <c r="K156" i="4" s="1" a="1"/>
  <c r="K156" i="4" s="1"/>
  <c r="K157" i="4" s="1" a="1"/>
  <c r="K157" i="4" s="1"/>
  <c r="K158" i="4" s="1" a="1"/>
  <c r="K158" i="4" s="1"/>
  <c r="K159" i="4" s="1" a="1"/>
  <c r="K159" i="4" s="1"/>
  <c r="K160" i="4" s="1" a="1"/>
  <c r="K160" i="4" s="1"/>
  <c r="K161" i="4" s="1" a="1"/>
  <c r="K161" i="4" s="1"/>
  <c r="K162" i="4" s="1" a="1"/>
  <c r="K162" i="4" s="1"/>
  <c r="K163" i="4" s="1" a="1"/>
  <c r="K163" i="4" s="1"/>
  <c r="K164" i="4" s="1" a="1"/>
  <c r="K164" i="4" s="1"/>
  <c r="K165" i="4" s="1" a="1"/>
  <c r="K165" i="4" s="1"/>
  <c r="K166" i="4" s="1" a="1"/>
  <c r="K166" i="4" s="1"/>
  <c r="K167" i="4" s="1" a="1"/>
  <c r="K167" i="4" s="1"/>
  <c r="K168" i="4" s="1" a="1"/>
  <c r="K168" i="4" s="1"/>
  <c r="K169" i="4" s="1" a="1"/>
  <c r="K169" i="4" s="1"/>
  <c r="K170" i="4" s="1" a="1"/>
  <c r="K170" i="4" s="1"/>
  <c r="K171" i="4" s="1" a="1"/>
  <c r="K171" i="4" s="1"/>
  <c r="K172" i="4" s="1" a="1"/>
  <c r="K172" i="4" s="1"/>
  <c r="K173" i="4" s="1" a="1"/>
  <c r="K173" i="4" s="1"/>
  <c r="K174" i="4" s="1" a="1"/>
  <c r="K174" i="4" s="1"/>
  <c r="K175" i="4" s="1" a="1"/>
  <c r="K175" i="4" s="1"/>
  <c r="K176" i="4" s="1" a="1"/>
  <c r="K176" i="4" s="1"/>
  <c r="K177" i="4" s="1" a="1"/>
  <c r="K177" i="4" s="1"/>
  <c r="K178" i="4" s="1" a="1"/>
  <c r="K178" i="4" s="1"/>
  <c r="K179" i="4" s="1" a="1"/>
  <c r="K179" i="4" s="1"/>
  <c r="K180" i="4" s="1" a="1"/>
  <c r="K180" i="4" s="1"/>
  <c r="K181" i="4" s="1" a="1"/>
  <c r="K181" i="4" s="1"/>
  <c r="K182" i="4" s="1" a="1"/>
  <c r="K182" i="4" s="1"/>
  <c r="K183" i="4" s="1" a="1"/>
  <c r="K183" i="4" s="1"/>
  <c r="K30" i="3" l="1" a="1"/>
  <c r="K30" i="3" s="1"/>
  <c r="K31" i="3" s="1" a="1"/>
  <c r="K31" i="3" s="1"/>
  <c r="K32" i="3" s="1" a="1"/>
  <c r="K32" i="3" s="1"/>
  <c r="K33" i="3" s="1" a="1"/>
  <c r="K33" i="3" s="1"/>
  <c r="K34" i="3" s="1" a="1"/>
  <c r="K34" i="3" s="1"/>
  <c r="K35" i="3" s="1" a="1"/>
  <c r="K35" i="3" s="1"/>
  <c r="K36" i="3" s="1" a="1"/>
  <c r="K36" i="3" s="1"/>
  <c r="K37" i="3" s="1" a="1"/>
  <c r="K37" i="3" s="1"/>
  <c r="K38" i="3" s="1" a="1"/>
  <c r="K38" i="3" s="1"/>
  <c r="K39" i="3" s="1" a="1"/>
  <c r="K39" i="3" s="1"/>
  <c r="K40" i="3" s="1" a="1"/>
  <c r="K40" i="3" s="1"/>
  <c r="K41" i="3" s="1" a="1"/>
  <c r="K41" i="3" s="1"/>
  <c r="K42" i="3" s="1" a="1"/>
  <c r="K42" i="3" s="1"/>
  <c r="K43" i="3" s="1" a="1"/>
  <c r="K43" i="3" s="1"/>
  <c r="K99" i="9" a="1"/>
  <c r="K99" i="9" s="1"/>
  <c r="K100" i="9" s="1" a="1"/>
  <c r="K100" i="9" s="1"/>
  <c r="K101" i="9" s="1" a="1"/>
  <c r="K101" i="9" s="1"/>
  <c r="K102" i="9" s="1" a="1"/>
  <c r="K102" i="9" s="1"/>
  <c r="K103" i="9" s="1" a="1"/>
  <c r="K103" i="9" s="1"/>
  <c r="K104" i="9" s="1" a="1"/>
  <c r="K104" i="9" s="1"/>
  <c r="K105" i="9" s="1" a="1"/>
  <c r="K105" i="9" s="1"/>
  <c r="K106" i="9" s="1" a="1"/>
  <c r="K106" i="9" s="1"/>
  <c r="K107" i="9" s="1" a="1"/>
  <c r="K107" i="9" s="1"/>
  <c r="K108" i="9" s="1" a="1"/>
  <c r="K108" i="9" s="1"/>
  <c r="K109" i="9" s="1" a="1"/>
  <c r="K109" i="9" s="1"/>
  <c r="K110" i="9" s="1" a="1"/>
  <c r="K110" i="9" s="1"/>
  <c r="K111" i="9" s="1" a="1"/>
  <c r="K111" i="9" s="1"/>
  <c r="K112" i="9" s="1" a="1"/>
  <c r="K112" i="9" s="1"/>
  <c r="K113" i="9" s="1" a="1"/>
  <c r="K113" i="9" s="1"/>
  <c r="K114" i="9" s="1" a="1"/>
  <c r="K114" i="9" s="1"/>
  <c r="K115" i="9" s="1" a="1"/>
  <c r="K115" i="9" s="1"/>
  <c r="K116" i="9" s="1" a="1"/>
  <c r="K116" i="9" s="1"/>
  <c r="K117" i="9" s="1" a="1"/>
  <c r="K117" i="9" s="1"/>
  <c r="K118" i="9" s="1" a="1"/>
  <c r="K118" i="9" s="1"/>
  <c r="K119" i="9" s="1" a="1"/>
  <c r="K119" i="9" s="1"/>
  <c r="K120" i="9" s="1" a="1"/>
  <c r="K120" i="9" s="1"/>
  <c r="K121" i="9" s="1" a="1"/>
  <c r="K121" i="9" s="1"/>
  <c r="K122" i="9" s="1" a="1"/>
  <c r="K122" i="9" s="1"/>
  <c r="K123" i="9" s="1" a="1"/>
  <c r="K123" i="9" s="1"/>
  <c r="K124" i="9" s="1" a="1"/>
  <c r="K124" i="9" s="1"/>
  <c r="K125" i="9" s="1" a="1"/>
  <c r="K125" i="9" s="1"/>
  <c r="K126" i="9" s="1" a="1"/>
  <c r="K126" i="9" s="1"/>
  <c r="K127" i="9" s="1" a="1"/>
  <c r="K127" i="9" s="1"/>
  <c r="K128" i="9" s="1" a="1"/>
  <c r="K128" i="9" s="1"/>
  <c r="K129" i="9" s="1" a="1"/>
  <c r="K129" i="9" s="1"/>
  <c r="K130" i="9" s="1" a="1"/>
  <c r="K130" i="9" s="1"/>
  <c r="K131" i="9" s="1" a="1"/>
  <c r="K131" i="9" s="1"/>
  <c r="K132" i="9" s="1" a="1"/>
  <c r="K132" i="9" s="1"/>
  <c r="K133" i="9" s="1" a="1"/>
  <c r="K133" i="9" s="1"/>
  <c r="K134" i="9" s="1" a="1"/>
  <c r="K134" i="9" s="1"/>
  <c r="K135" i="9" s="1" a="1"/>
  <c r="K135" i="9" s="1"/>
  <c r="K136" i="9" s="1" a="1"/>
  <c r="K136" i="9" s="1"/>
  <c r="K137" i="9" s="1" a="1"/>
  <c r="K137" i="9" s="1"/>
  <c r="K138" i="9" s="1" a="1"/>
  <c r="K138" i="9" s="1"/>
  <c r="K139" i="9" s="1" a="1"/>
  <c r="K139" i="9" s="1"/>
  <c r="K140" i="9" s="1" a="1"/>
  <c r="K140" i="9" s="1"/>
  <c r="K141" i="9" s="1" a="1"/>
  <c r="K141" i="9" s="1"/>
  <c r="K142" i="9" s="1" a="1"/>
  <c r="K142" i="9" s="1"/>
  <c r="K143" i="9" s="1" a="1"/>
  <c r="K143" i="9" s="1"/>
  <c r="K144" i="9" s="1" a="1"/>
  <c r="K144" i="9" s="1"/>
  <c r="K145" i="9" s="1" a="1"/>
  <c r="K145" i="9" s="1"/>
  <c r="K146" i="9" s="1" a="1"/>
  <c r="K146" i="9" s="1"/>
  <c r="K147" i="9" s="1" a="1"/>
  <c r="K147" i="9" s="1"/>
  <c r="K148" i="9" s="1" a="1"/>
  <c r="K148" i="9" s="1"/>
  <c r="K149" i="9" s="1" a="1"/>
  <c r="K149" i="9" s="1"/>
  <c r="K150" i="9" s="1" a="1"/>
  <c r="K150" i="9" s="1"/>
  <c r="K151" i="9" s="1" a="1"/>
  <c r="K151" i="9" s="1"/>
  <c r="K152" i="9" s="1" a="1"/>
  <c r="K152" i="9" s="1"/>
  <c r="K153" i="9" s="1" a="1"/>
  <c r="K153" i="9" s="1"/>
  <c r="K154" i="9" s="1" a="1"/>
  <c r="K154" i="9" s="1"/>
  <c r="K155" i="9" s="1" a="1"/>
  <c r="K155" i="9" s="1"/>
  <c r="K156" i="9" s="1" a="1"/>
  <c r="K156" i="9" s="1"/>
  <c r="K157" i="9" s="1" a="1"/>
  <c r="K157" i="9" s="1"/>
  <c r="K158" i="9" s="1" a="1"/>
  <c r="K158" i="9" s="1"/>
  <c r="K159" i="9" s="1" a="1"/>
  <c r="K159" i="9" s="1"/>
  <c r="K160" i="9" s="1" a="1"/>
  <c r="K160" i="9" s="1"/>
  <c r="K161" i="9" s="1" a="1"/>
  <c r="K161" i="9" s="1"/>
  <c r="K162" i="9" s="1" a="1"/>
  <c r="K162" i="9" s="1"/>
  <c r="K163" i="9" s="1" a="1"/>
  <c r="K163" i="9" s="1"/>
  <c r="K164" i="9" s="1" a="1"/>
  <c r="K164" i="9" s="1"/>
  <c r="K165" i="9" s="1" a="1"/>
  <c r="K165" i="9" s="1"/>
  <c r="K166" i="9" s="1" a="1"/>
  <c r="K166" i="9" s="1"/>
  <c r="K167" i="9" s="1" a="1"/>
  <c r="K167" i="9" s="1"/>
  <c r="K168" i="9" s="1" a="1"/>
  <c r="K168" i="9" s="1"/>
  <c r="K169" i="9" s="1" a="1"/>
  <c r="K169" i="9" s="1"/>
  <c r="K170" i="9" s="1" a="1"/>
  <c r="K170" i="9" s="1"/>
  <c r="K171" i="9" s="1" a="1"/>
  <c r="K171" i="9" s="1"/>
  <c r="K172" i="9" s="1" a="1"/>
  <c r="K172" i="9" s="1"/>
  <c r="K173" i="9" s="1" a="1"/>
  <c r="K173" i="9" s="1"/>
  <c r="K174" i="9" s="1" a="1"/>
  <c r="K174" i="9" s="1"/>
  <c r="K175" i="9" s="1" a="1"/>
  <c r="K175" i="9" s="1"/>
  <c r="K176" i="9" s="1" a="1"/>
  <c r="K176" i="9" s="1"/>
  <c r="K177" i="9" s="1" a="1"/>
  <c r="K177" i="9" s="1"/>
  <c r="K178" i="9" s="1" a="1"/>
  <c r="K178" i="9" s="1"/>
  <c r="K179" i="9" s="1" a="1"/>
  <c r="K179" i="9" s="1"/>
  <c r="K180" i="9" s="1" a="1"/>
  <c r="K180" i="9" s="1"/>
  <c r="K181" i="9" s="1" a="1"/>
  <c r="K181" i="9" s="1"/>
  <c r="K182" i="9" s="1" a="1"/>
  <c r="K182" i="9" s="1"/>
  <c r="K183" i="9" s="1" a="1"/>
  <c r="K183" i="9" s="1"/>
  <c r="H201" i="14"/>
  <c r="H205" i="3"/>
  <c r="H202" i="3"/>
  <c r="H204" i="14"/>
  <c r="H204" i="3"/>
  <c r="H205" i="14"/>
  <c r="H201" i="3"/>
  <c r="H201" i="13"/>
  <c r="H202" i="13"/>
  <c r="H205" i="13"/>
  <c r="H203" i="13"/>
  <c r="H203" i="14"/>
  <c r="H203" i="3"/>
  <c r="H204" i="13"/>
  <c r="H202" i="14"/>
  <c r="H197" i="3"/>
  <c r="H197" i="14"/>
  <c r="H197" i="13"/>
  <c r="H188" i="14"/>
  <c r="H188" i="3"/>
  <c r="H188" i="13"/>
  <c r="H188" i="16"/>
  <c r="H188" i="2"/>
  <c r="H188" i="9"/>
  <c r="H188" i="4"/>
  <c r="H188" i="17"/>
  <c r="H188" i="12"/>
  <c r="H188" i="10"/>
  <c r="H188" i="7"/>
  <c r="O188" i="7" s="1" a="1"/>
  <c r="O188" i="7" s="1"/>
  <c r="H188" i="6"/>
  <c r="H188" i="18"/>
  <c r="H187" i="12"/>
  <c r="H187" i="10"/>
  <c r="H187" i="3"/>
  <c r="H187" i="2"/>
  <c r="H187" i="18"/>
  <c r="H187" i="16"/>
  <c r="H187" i="17"/>
  <c r="H187" i="4"/>
  <c r="H187" i="7"/>
  <c r="O187" i="7" s="1" a="1"/>
  <c r="O187" i="7" s="1"/>
  <c r="H187" i="9"/>
  <c r="H187" i="14"/>
  <c r="H187" i="13"/>
  <c r="H187" i="6"/>
  <c r="H186" i="12"/>
  <c r="H186" i="16"/>
  <c r="H186" i="2"/>
  <c r="H186" i="9"/>
  <c r="H186" i="4"/>
  <c r="H186" i="17"/>
  <c r="H186" i="7"/>
  <c r="O186" i="7" s="1" a="1"/>
  <c r="O186" i="7" s="1"/>
  <c r="H186" i="18"/>
  <c r="K186" i="18" a="1"/>
  <c r="K186" i="18" s="1"/>
  <c r="H186" i="3"/>
  <c r="H186" i="10"/>
  <c r="H186" i="6"/>
  <c r="H186" i="14"/>
  <c r="H186" i="13"/>
  <c r="H185" i="6"/>
  <c r="H185" i="16"/>
  <c r="H185" i="2"/>
  <c r="H185" i="9"/>
  <c r="H185" i="17"/>
  <c r="H185" i="4"/>
  <c r="H185" i="3"/>
  <c r="H185" i="7"/>
  <c r="O185" i="7" s="1" a="1"/>
  <c r="O185" i="7" s="1"/>
  <c r="H185" i="14"/>
  <c r="H185" i="12"/>
  <c r="H185" i="13"/>
  <c r="H185" i="10"/>
  <c r="H185" i="18"/>
  <c r="K184" i="4"/>
  <c r="K185" i="4" s="1" a="1"/>
  <c r="K185" i="4" s="1"/>
  <c r="K186" i="4" s="1" a="1"/>
  <c r="K186" i="4" s="1"/>
  <c r="K187" i="4" s="1" a="1"/>
  <c r="K187" i="4" s="1"/>
  <c r="K188" i="4" s="1" a="1"/>
  <c r="K188" i="4" s="1"/>
  <c r="K189" i="4" s="1" a="1"/>
  <c r="K189" i="4" s="1"/>
  <c r="K190" i="4" s="1" a="1"/>
  <c r="K190" i="4" s="1"/>
  <c r="H184" i="18"/>
  <c r="K184" i="18" s="1" a="1"/>
  <c r="K184" i="18" s="1"/>
  <c r="H184" i="13"/>
  <c r="K184" i="13" a="1"/>
  <c r="K184" i="13" s="1"/>
  <c r="K185" i="13" s="1" a="1"/>
  <c r="K185" i="13" s="1"/>
  <c r="K186" i="13" s="1" a="1"/>
  <c r="K186" i="13" s="1"/>
  <c r="K187" i="13" s="1" a="1"/>
  <c r="K187" i="13" s="1"/>
  <c r="K188" i="13" s="1" a="1"/>
  <c r="K188" i="13" s="1"/>
  <c r="K189" i="13" s="1" a="1"/>
  <c r="K189" i="13" s="1"/>
  <c r="K190" i="13" s="1" a="1"/>
  <c r="K190" i="13" s="1"/>
  <c r="K191" i="13" s="1" a="1"/>
  <c r="K191" i="13" s="1"/>
  <c r="K192" i="13" s="1" a="1"/>
  <c r="K192" i="13" s="1"/>
  <c r="K193" i="13" s="1" a="1"/>
  <c r="K193" i="13" s="1"/>
  <c r="K194" i="13" s="1" a="1"/>
  <c r="K194" i="13" s="1"/>
  <c r="K195" i="13" s="1" a="1"/>
  <c r="K195" i="13" s="1"/>
  <c r="K196" i="13" s="1" a="1"/>
  <c r="K196" i="13" s="1"/>
  <c r="K197" i="13" s="1" a="1"/>
  <c r="K197" i="13" s="1"/>
  <c r="K198" i="13" s="1" a="1"/>
  <c r="K198" i="13" s="1"/>
  <c r="K199" i="13" s="1" a="1"/>
  <c r="K199" i="13" s="1"/>
  <c r="K200" i="13" s="1" a="1"/>
  <c r="K200" i="13" s="1"/>
  <c r="H184" i="6"/>
  <c r="K184" i="6" a="1"/>
  <c r="K184" i="6" s="1"/>
  <c r="K185" i="6" s="1" a="1"/>
  <c r="K185" i="6" s="1"/>
  <c r="K186" i="6" s="1" a="1"/>
  <c r="K186" i="6" s="1"/>
  <c r="K187" i="6" s="1" a="1"/>
  <c r="K187" i="6" s="1"/>
  <c r="K188" i="6" s="1" a="1"/>
  <c r="K188" i="6" s="1"/>
  <c r="K189" i="6" s="1" a="1"/>
  <c r="K189" i="6" s="1"/>
  <c r="K190" i="6" s="1" a="1"/>
  <c r="K190" i="6" s="1"/>
  <c r="K191" i="6" s="1" a="1"/>
  <c r="K191" i="6" s="1"/>
  <c r="K192" i="6" s="1" a="1"/>
  <c r="K192" i="6" s="1"/>
  <c r="K193" i="6" s="1" a="1"/>
  <c r="K193" i="6" s="1"/>
  <c r="K194" i="6" s="1" a="1"/>
  <c r="K194" i="6" s="1"/>
  <c r="K195" i="6" s="1" a="1"/>
  <c r="K195" i="6" s="1"/>
  <c r="H184" i="14"/>
  <c r="K184" i="14" a="1"/>
  <c r="K184" i="14" s="1"/>
  <c r="K185" i="14" s="1" a="1"/>
  <c r="K185" i="14" s="1"/>
  <c r="K186" i="14" s="1" a="1"/>
  <c r="K186" i="14" s="1"/>
  <c r="H184" i="9"/>
  <c r="H184" i="3"/>
  <c r="H184" i="12"/>
  <c r="K184" i="12" a="1"/>
  <c r="K184" i="12" s="1"/>
  <c r="K185" i="12" s="1" a="1"/>
  <c r="K185" i="12" s="1"/>
  <c r="K186" i="12" s="1" a="1"/>
  <c r="K186" i="12" s="1"/>
  <c r="K187" i="12" s="1" a="1"/>
  <c r="K187" i="12" s="1"/>
  <c r="K188" i="12" s="1" a="1"/>
  <c r="K188" i="12" s="1"/>
  <c r="H184" i="4"/>
  <c r="K184" i="4" a="1"/>
  <c r="H184" i="10"/>
  <c r="K184" i="10" a="1"/>
  <c r="K184" i="10" s="1"/>
  <c r="K185" i="10" s="1" a="1"/>
  <c r="K185" i="10" s="1"/>
  <c r="K186" i="10" s="1" a="1"/>
  <c r="K186" i="10" s="1"/>
  <c r="K187" i="10" s="1" a="1"/>
  <c r="K187" i="10" s="1"/>
  <c r="K188" i="10" s="1" a="1"/>
  <c r="K188" i="10" s="1"/>
  <c r="K189" i="10" s="1" a="1"/>
  <c r="K189" i="10" s="1"/>
  <c r="K190" i="10" s="1" a="1"/>
  <c r="K190" i="10" s="1"/>
  <c r="K191" i="10" s="1" a="1"/>
  <c r="K191" i="10" s="1"/>
  <c r="K192" i="10" s="1" a="1"/>
  <c r="K192" i="10" s="1"/>
  <c r="K193" i="10" s="1" a="1"/>
  <c r="K193" i="10" s="1"/>
  <c r="K194" i="10" s="1" a="1"/>
  <c r="K194" i="10" s="1"/>
  <c r="K195" i="10" s="1" a="1"/>
  <c r="K195" i="10" s="1"/>
  <c r="K196" i="10" s="1" a="1"/>
  <c r="K196" i="10" s="1"/>
  <c r="K197" i="10" s="1" a="1"/>
  <c r="K197" i="10" s="1"/>
  <c r="K198" i="10" s="1" a="1"/>
  <c r="K198" i="10" s="1"/>
  <c r="K199" i="10" s="1" a="1"/>
  <c r="K199" i="10" s="1"/>
  <c r="K200" i="10" s="1" a="1"/>
  <c r="K200" i="10" s="1"/>
  <c r="K201" i="10" s="1" a="1"/>
  <c r="K201" i="10" s="1"/>
  <c r="K202" i="10" s="1" a="1"/>
  <c r="K202" i="10" s="1"/>
  <c r="K203" i="10" s="1" a="1"/>
  <c r="K203" i="10" s="1"/>
  <c r="K204" i="10" s="1" a="1"/>
  <c r="K204" i="10" s="1"/>
  <c r="K205" i="10" s="1" a="1"/>
  <c r="K205" i="10" s="1"/>
  <c r="K206" i="10" s="1" a="1"/>
  <c r="K206" i="10" s="1"/>
  <c r="K207" i="10" s="1" a="1"/>
  <c r="K207" i="10" s="1"/>
  <c r="K208" i="10" s="1" a="1"/>
  <c r="K208" i="10" s="1"/>
  <c r="K209" i="10" s="1" a="1"/>
  <c r="K209" i="10" s="1"/>
  <c r="K210" i="10" s="1" a="1"/>
  <c r="K210" i="10" s="1"/>
  <c r="K211" i="10" s="1" a="1"/>
  <c r="K211" i="10" s="1"/>
  <c r="K212" i="10" s="1" a="1"/>
  <c r="K212" i="10" s="1"/>
  <c r="K213" i="10" s="1" a="1"/>
  <c r="K213" i="10" s="1"/>
  <c r="K214" i="10" s="1" a="1"/>
  <c r="K214" i="10" s="1"/>
  <c r="K215" i="10" s="1" a="1"/>
  <c r="K215" i="10" s="1"/>
  <c r="K216" i="10" s="1" a="1"/>
  <c r="K216" i="10" s="1"/>
  <c r="K217" i="10" s="1" a="1"/>
  <c r="K217" i="10" s="1"/>
  <c r="K218" i="10" s="1" a="1"/>
  <c r="K218" i="10" s="1"/>
  <c r="K219" i="10" s="1" a="1"/>
  <c r="K219" i="10" s="1"/>
  <c r="K220" i="10" s="1" a="1"/>
  <c r="K220" i="10" s="1"/>
  <c r="K221" i="10" s="1" a="1"/>
  <c r="K221" i="10" s="1"/>
  <c r="K222" i="10" s="1" a="1"/>
  <c r="K222" i="10" s="1"/>
  <c r="K223" i="10" s="1" a="1"/>
  <c r="K223" i="10" s="1"/>
  <c r="K224" i="10" s="1" a="1"/>
  <c r="K224" i="10" s="1"/>
  <c r="K225" i="10" s="1" a="1"/>
  <c r="K225" i="10" s="1"/>
  <c r="K226" i="10" s="1" a="1"/>
  <c r="K226" i="10" s="1"/>
  <c r="K227" i="10" s="1" a="1"/>
  <c r="K227" i="10" s="1"/>
  <c r="K228" i="10" s="1" a="1"/>
  <c r="K228" i="10" s="1"/>
  <c r="K229" i="10" s="1" a="1"/>
  <c r="K229" i="10" s="1"/>
  <c r="K230" i="10" s="1" a="1"/>
  <c r="K230" i="10" s="1"/>
  <c r="K231" i="10" s="1" a="1"/>
  <c r="K231" i="10" s="1"/>
  <c r="K232" i="10" s="1" a="1"/>
  <c r="K232" i="10" s="1"/>
  <c r="K233" i="10" s="1" a="1"/>
  <c r="K233" i="10" s="1"/>
  <c r="K234" i="10" s="1" a="1"/>
  <c r="K234" i="10" s="1"/>
  <c r="K235" i="10" s="1" a="1"/>
  <c r="K235" i="10" s="1"/>
  <c r="K236" i="10" s="1" a="1"/>
  <c r="K236" i="10" s="1"/>
  <c r="K237" i="10" s="1" a="1"/>
  <c r="K237" i="10" s="1"/>
  <c r="K238" i="10" s="1" a="1"/>
  <c r="K238" i="10" s="1"/>
  <c r="K239" i="10" s="1" a="1"/>
  <c r="K239" i="10" s="1"/>
  <c r="K240" i="10" s="1" a="1"/>
  <c r="K240" i="10" s="1"/>
  <c r="K241" i="10" s="1" a="1"/>
  <c r="K241" i="10" s="1"/>
  <c r="K242" i="10" s="1" a="1"/>
  <c r="K242" i="10" s="1"/>
  <c r="K243" i="10" s="1" a="1"/>
  <c r="K243" i="10" s="1"/>
  <c r="K244" i="10" s="1" a="1"/>
  <c r="K244" i="10" s="1"/>
  <c r="K245" i="10" s="1" a="1"/>
  <c r="K245" i="10" s="1"/>
  <c r="K246" i="10" s="1" a="1"/>
  <c r="K246" i="10" s="1"/>
  <c r="K247" i="10" s="1" a="1"/>
  <c r="K247" i="10" s="1"/>
  <c r="K248" i="10" s="1" a="1"/>
  <c r="K248" i="10" s="1"/>
  <c r="K249" i="10" s="1" a="1"/>
  <c r="K249" i="10" s="1"/>
  <c r="K250" i="10" s="1" a="1"/>
  <c r="K250" i="10" s="1"/>
  <c r="K251" i="10" s="1" a="1"/>
  <c r="K251" i="10" s="1"/>
  <c r="K252" i="10" s="1" a="1"/>
  <c r="K252" i="10" s="1"/>
  <c r="K253" i="10" s="1" a="1"/>
  <c r="K253" i="10" s="1"/>
  <c r="K254" i="10" s="1" a="1"/>
  <c r="K254" i="10" s="1"/>
  <c r="K255" i="10" s="1" a="1"/>
  <c r="K255" i="10" s="1"/>
  <c r="K256" i="10" s="1" a="1"/>
  <c r="K256" i="10" s="1"/>
  <c r="K257" i="10" s="1" a="1"/>
  <c r="K257" i="10" s="1"/>
  <c r="K258" i="10" s="1" a="1"/>
  <c r="K258" i="10" s="1"/>
  <c r="K259" i="10" s="1" a="1"/>
  <c r="K259" i="10" s="1"/>
  <c r="K260" i="10" s="1" a="1"/>
  <c r="K260" i="10" s="1"/>
  <c r="K261" i="10" s="1" a="1"/>
  <c r="K261" i="10" s="1"/>
  <c r="K262" i="10" s="1" a="1"/>
  <c r="K262" i="10" s="1"/>
  <c r="K263" i="10" s="1" a="1"/>
  <c r="K263" i="10" s="1"/>
  <c r="K264" i="10" s="1" a="1"/>
  <c r="K264" i="10" s="1"/>
  <c r="K265" i="10" s="1" a="1"/>
  <c r="K265" i="10" s="1"/>
  <c r="K266" i="10" s="1" a="1"/>
  <c r="K266" i="10" s="1"/>
  <c r="K267" i="10" s="1" a="1"/>
  <c r="K267" i="10" s="1"/>
  <c r="K268" i="10" s="1" a="1"/>
  <c r="K268" i="10" s="1"/>
  <c r="K269" i="10" s="1" a="1"/>
  <c r="K269" i="10" s="1"/>
  <c r="K270" i="10" s="1" a="1"/>
  <c r="K270" i="10" s="1"/>
  <c r="K271" i="10" s="1" a="1"/>
  <c r="K271" i="10" s="1"/>
  <c r="K272" i="10" s="1" a="1"/>
  <c r="K272" i="10" s="1"/>
  <c r="K273" i="10" s="1" a="1"/>
  <c r="K273" i="10" s="1"/>
  <c r="K274" i="10" s="1" a="1"/>
  <c r="K274" i="10" s="1"/>
  <c r="K275" i="10" s="1" a="1"/>
  <c r="K275" i="10" s="1"/>
  <c r="K276" i="10" s="1" a="1"/>
  <c r="K276" i="10" s="1"/>
  <c r="K277" i="10" s="1" a="1"/>
  <c r="K277" i="10" s="1"/>
  <c r="K278" i="10" s="1" a="1"/>
  <c r="K278" i="10" s="1"/>
  <c r="K279" i="10" s="1" a="1"/>
  <c r="K279" i="10" s="1"/>
  <c r="K280" i="10" s="1" a="1"/>
  <c r="K280" i="10" s="1"/>
  <c r="H184" i="2"/>
  <c r="K184" i="2" s="1" a="1"/>
  <c r="K184" i="2" s="1"/>
  <c r="K185" i="2" s="1" a="1"/>
  <c r="K185" i="2" s="1"/>
  <c r="K186" i="2" s="1" a="1"/>
  <c r="K186" i="2" s="1"/>
  <c r="K187" i="2" s="1" a="1"/>
  <c r="K187" i="2" s="1"/>
  <c r="K188" i="2" s="1" a="1"/>
  <c r="K188" i="2" s="1"/>
  <c r="K189" i="2" s="1" a="1"/>
  <c r="K189" i="2" s="1"/>
  <c r="H184" i="7"/>
  <c r="O184" i="7" s="1" a="1"/>
  <c r="O184" i="7" s="1"/>
  <c r="K184" i="7" a="1"/>
  <c r="K184" i="7" s="1"/>
  <c r="H184" i="17"/>
  <c r="K184" i="17" a="1"/>
  <c r="K184" i="17" s="1"/>
  <c r="K185" i="17" s="1" a="1"/>
  <c r="K185" i="17" s="1"/>
  <c r="K186" i="17" s="1" a="1"/>
  <c r="K186" i="17" s="1"/>
  <c r="K187" i="17" s="1" a="1"/>
  <c r="K187" i="17" s="1"/>
  <c r="K188" i="17" s="1" a="1"/>
  <c r="K188" i="17" s="1"/>
  <c r="H184" i="16"/>
  <c r="K184" i="16" s="1" a="1"/>
  <c r="K184" i="16" s="1"/>
  <c r="K185" i="16" s="1" a="1"/>
  <c r="K185" i="16" s="1"/>
  <c r="K186" i="16" s="1" a="1"/>
  <c r="K186" i="16" s="1"/>
  <c r="K187" i="16" s="1" a="1"/>
  <c r="K187" i="16" s="1"/>
  <c r="K188" i="16" s="1" a="1"/>
  <c r="K188" i="16" s="1"/>
  <c r="K44" i="3" l="1" a="1"/>
  <c r="K44" i="3" s="1"/>
  <c r="K45" i="3" s="1" a="1"/>
  <c r="K45" i="3" s="1"/>
  <c r="K46" i="3" s="1" a="1"/>
  <c r="K46" i="3" s="1"/>
  <c r="K47" i="3" s="1" a="1"/>
  <c r="K47" i="3" s="1"/>
  <c r="K48" i="3" s="1" a="1"/>
  <c r="K48" i="3" s="1"/>
  <c r="K49" i="3" s="1" a="1"/>
  <c r="K49" i="3" s="1"/>
  <c r="K50" i="3" s="1" a="1"/>
  <c r="K50" i="3" s="1"/>
  <c r="K51" i="3" s="1" a="1"/>
  <c r="K51" i="3" s="1"/>
  <c r="K52" i="3" s="1" a="1"/>
  <c r="K52" i="3" s="1"/>
  <c r="K53" i="3" s="1" a="1"/>
  <c r="K53" i="3" s="1"/>
  <c r="K54" i="3" s="1" a="1"/>
  <c r="K54" i="3" s="1"/>
  <c r="K55" i="3" s="1" a="1"/>
  <c r="K55" i="3" s="1"/>
  <c r="K56" i="3" s="1" a="1"/>
  <c r="K56" i="3" s="1"/>
  <c r="K57" i="3" s="1" a="1"/>
  <c r="K57" i="3" s="1"/>
  <c r="K58" i="3" s="1" a="1"/>
  <c r="K58" i="3" s="1"/>
  <c r="K59" i="3" s="1" a="1"/>
  <c r="K59" i="3" s="1"/>
  <c r="K60" i="3" s="1" a="1"/>
  <c r="K60" i="3" s="1"/>
  <c r="K61" i="3" s="1" a="1"/>
  <c r="K61" i="3" s="1"/>
  <c r="K62" i="3" s="1" a="1"/>
  <c r="K62" i="3" s="1"/>
  <c r="K63" i="3" s="1" a="1"/>
  <c r="K63" i="3" s="1"/>
  <c r="K64" i="3" s="1" a="1"/>
  <c r="K64" i="3" s="1"/>
  <c r="K65" i="3" s="1" a="1"/>
  <c r="K65" i="3" s="1"/>
  <c r="K66" i="3" s="1" a="1"/>
  <c r="K66" i="3" s="1"/>
  <c r="K67" i="3" s="1" a="1"/>
  <c r="K67" i="3" s="1"/>
  <c r="K68" i="3" s="1" a="1"/>
  <c r="K68" i="3" s="1"/>
  <c r="K69" i="3" s="1" a="1"/>
  <c r="K69" i="3" s="1"/>
  <c r="K70" i="3" s="1" a="1"/>
  <c r="K70" i="3" s="1"/>
  <c r="K71" i="3" s="1" a="1"/>
  <c r="K71" i="3" s="1"/>
  <c r="K72" i="3" s="1" a="1"/>
  <c r="K72" i="3" s="1"/>
  <c r="K73" i="3" s="1" a="1"/>
  <c r="K73" i="3" s="1"/>
  <c r="K74" i="3" s="1" a="1"/>
  <c r="K74" i="3" s="1"/>
  <c r="K75" i="3" s="1" a="1"/>
  <c r="K75" i="3" s="1"/>
  <c r="K76" i="3" s="1" a="1"/>
  <c r="K76" i="3" s="1"/>
  <c r="K77" i="3" s="1" a="1"/>
  <c r="K77" i="3" s="1"/>
  <c r="K78" i="3" s="1" a="1"/>
  <c r="K78" i="3" s="1"/>
  <c r="K79" i="3" s="1" a="1"/>
  <c r="K79" i="3" s="1"/>
  <c r="K80" i="3" s="1" a="1"/>
  <c r="K80" i="3" s="1"/>
  <c r="K81" i="3" s="1" a="1"/>
  <c r="K81" i="3" s="1"/>
  <c r="K82" i="3" s="1" a="1"/>
  <c r="K82" i="3" s="1"/>
  <c r="K83" i="3" s="1" a="1"/>
  <c r="K83" i="3" s="1"/>
  <c r="K84" i="3" s="1" a="1"/>
  <c r="K84" i="3" s="1"/>
  <c r="K85" i="3" s="1" a="1"/>
  <c r="K85" i="3" s="1"/>
  <c r="K86" i="3" s="1" a="1"/>
  <c r="K86" i="3" s="1"/>
  <c r="K87" i="3" s="1" a="1"/>
  <c r="K87" i="3" s="1"/>
  <c r="K88" i="3" s="1" a="1"/>
  <c r="K88" i="3" s="1"/>
  <c r="K89" i="3" s="1" a="1"/>
  <c r="K89" i="3" s="1"/>
  <c r="K90" i="3" s="1" a="1"/>
  <c r="K90" i="3" s="1"/>
  <c r="K91" i="3" s="1" a="1"/>
  <c r="K91" i="3" s="1"/>
  <c r="K92" i="3" s="1" a="1"/>
  <c r="K92" i="3" s="1"/>
  <c r="K93" i="3" s="1" a="1"/>
  <c r="K93" i="3" s="1"/>
  <c r="K94" i="3" s="1" a="1"/>
  <c r="K94" i="3" s="1"/>
  <c r="K95" i="3" s="1" a="1"/>
  <c r="K95" i="3" s="1"/>
  <c r="K96" i="3" s="1" a="1"/>
  <c r="K96" i="3" s="1"/>
  <c r="K97" i="3" s="1" a="1"/>
  <c r="K97" i="3" s="1"/>
  <c r="K98" i="3" s="1" a="1"/>
  <c r="K98" i="3" s="1"/>
  <c r="K99" i="3" s="1" a="1"/>
  <c r="K99" i="3" s="1"/>
  <c r="K100" i="3" s="1" a="1"/>
  <c r="K100" i="3" s="1"/>
  <c r="K101" i="3" s="1" a="1"/>
  <c r="K101" i="3" s="1"/>
  <c r="K102" i="3" s="1" a="1"/>
  <c r="K102" i="3" s="1"/>
  <c r="K103" i="3" s="1" a="1"/>
  <c r="K103" i="3" s="1"/>
  <c r="K104" i="3" s="1" a="1"/>
  <c r="K104" i="3" s="1"/>
  <c r="K105" i="3" s="1" a="1"/>
  <c r="K105" i="3" s="1"/>
  <c r="K106" i="3" s="1" a="1"/>
  <c r="K106" i="3" s="1"/>
  <c r="K107" i="3" s="1" a="1"/>
  <c r="K107" i="3" s="1"/>
  <c r="K108" i="3" s="1" a="1"/>
  <c r="K108" i="3" s="1"/>
  <c r="K109" i="3" s="1" a="1"/>
  <c r="K109" i="3" s="1"/>
  <c r="K110" i="3" s="1" a="1"/>
  <c r="K110" i="3" s="1"/>
  <c r="K111" i="3" s="1" a="1"/>
  <c r="K111" i="3" s="1"/>
  <c r="K112" i="3" s="1" a="1"/>
  <c r="K112" i="3" s="1"/>
  <c r="K113" i="3" s="1" a="1"/>
  <c r="K113" i="3" s="1"/>
  <c r="K114" i="3" s="1" a="1"/>
  <c r="K114" i="3" s="1"/>
  <c r="K115" i="3" s="1" a="1"/>
  <c r="K115" i="3" s="1"/>
  <c r="K116" i="3" s="1" a="1"/>
  <c r="K116" i="3" s="1"/>
  <c r="K117" i="3" s="1" a="1"/>
  <c r="K117" i="3" s="1"/>
  <c r="K118" i="3" s="1" a="1"/>
  <c r="K118" i="3" s="1"/>
  <c r="K119" i="3" s="1" a="1"/>
  <c r="K119" i="3" s="1"/>
  <c r="K120" i="3" s="1" a="1"/>
  <c r="K120" i="3" s="1"/>
  <c r="K121" i="3" s="1" a="1"/>
  <c r="K121" i="3" s="1"/>
  <c r="K122" i="3" s="1" a="1"/>
  <c r="K122" i="3" s="1"/>
  <c r="K123" i="3" s="1" a="1"/>
  <c r="K123" i="3" s="1"/>
  <c r="K124" i="3" s="1" a="1"/>
  <c r="K124" i="3" s="1"/>
  <c r="K125" i="3" s="1" a="1"/>
  <c r="K125" i="3" s="1"/>
  <c r="K126" i="3" s="1" a="1"/>
  <c r="K126" i="3" s="1"/>
  <c r="K127" i="3" s="1" a="1"/>
  <c r="K127" i="3" s="1"/>
  <c r="K128" i="3" s="1" a="1"/>
  <c r="K128" i="3" s="1"/>
  <c r="K129" i="3" s="1" a="1"/>
  <c r="K129" i="3" s="1"/>
  <c r="K130" i="3" s="1" a="1"/>
  <c r="K130" i="3" s="1"/>
  <c r="K131" i="3" s="1" a="1"/>
  <c r="K131" i="3" s="1"/>
  <c r="K132" i="3" s="1" a="1"/>
  <c r="K132" i="3" s="1"/>
  <c r="K133" i="3" s="1" a="1"/>
  <c r="K133" i="3" s="1"/>
  <c r="K134" i="3" s="1" a="1"/>
  <c r="K134" i="3" s="1"/>
  <c r="K135" i="3" s="1" a="1"/>
  <c r="K135" i="3" s="1"/>
  <c r="K136" i="3" s="1" a="1"/>
  <c r="K136" i="3" s="1"/>
  <c r="K137" i="3" s="1" a="1"/>
  <c r="K137" i="3" s="1"/>
  <c r="K138" i="3" s="1" a="1"/>
  <c r="K138" i="3" s="1"/>
  <c r="K139" i="3" s="1" a="1"/>
  <c r="K139" i="3" s="1"/>
  <c r="K140" i="3" s="1" a="1"/>
  <c r="K140" i="3" s="1"/>
  <c r="K141" i="3" s="1" a="1"/>
  <c r="K141" i="3" s="1"/>
  <c r="K142" i="3" s="1" a="1"/>
  <c r="K142" i="3" s="1"/>
  <c r="K143" i="3" s="1" a="1"/>
  <c r="K143" i="3" s="1"/>
  <c r="K144" i="3" s="1" a="1"/>
  <c r="K144" i="3" s="1"/>
  <c r="K145" i="3" s="1" a="1"/>
  <c r="K145" i="3" s="1"/>
  <c r="K146" i="3" s="1" a="1"/>
  <c r="K146" i="3" s="1"/>
  <c r="K147" i="3" s="1" a="1"/>
  <c r="K147" i="3" s="1"/>
  <c r="K148" i="3" s="1" a="1"/>
  <c r="K148" i="3" s="1"/>
  <c r="K149" i="3" s="1" a="1"/>
  <c r="K149" i="3" s="1"/>
  <c r="K150" i="3" s="1" a="1"/>
  <c r="K150" i="3" s="1"/>
  <c r="K151" i="3" s="1" a="1"/>
  <c r="K151" i="3" s="1"/>
  <c r="K152" i="3" s="1" a="1"/>
  <c r="K152" i="3" s="1"/>
  <c r="K153" i="3" s="1" a="1"/>
  <c r="K153" i="3" s="1"/>
  <c r="K154" i="3" s="1" a="1"/>
  <c r="K154" i="3" s="1"/>
  <c r="K155" i="3" s="1" a="1"/>
  <c r="K155" i="3" s="1"/>
  <c r="K156" i="3" s="1" a="1"/>
  <c r="K156" i="3" s="1"/>
  <c r="K157" i="3" s="1" a="1"/>
  <c r="K157" i="3" s="1"/>
  <c r="K158" i="3" s="1" a="1"/>
  <c r="K158" i="3" s="1"/>
  <c r="K159" i="3" s="1" a="1"/>
  <c r="K159" i="3" s="1"/>
  <c r="K160" i="3" s="1" a="1"/>
  <c r="K160" i="3" s="1"/>
  <c r="K161" i="3" s="1" a="1"/>
  <c r="K161" i="3" s="1"/>
  <c r="K162" i="3" s="1" a="1"/>
  <c r="K162" i="3" s="1"/>
  <c r="K163" i="3" s="1" a="1"/>
  <c r="K163" i="3" s="1"/>
  <c r="K164" i="3" s="1" a="1"/>
  <c r="K164" i="3" s="1"/>
  <c r="K165" i="3" s="1" a="1"/>
  <c r="K165" i="3" s="1"/>
  <c r="K166" i="3" s="1" a="1"/>
  <c r="K166" i="3" s="1"/>
  <c r="K167" i="3" s="1" a="1"/>
  <c r="K167" i="3" s="1"/>
  <c r="K168" i="3" s="1" a="1"/>
  <c r="K168" i="3" s="1"/>
  <c r="K169" i="3" s="1" a="1"/>
  <c r="K169" i="3" s="1"/>
  <c r="K170" i="3" s="1" a="1"/>
  <c r="K170" i="3" s="1"/>
  <c r="K171" i="3" s="1" a="1"/>
  <c r="K171" i="3" s="1"/>
  <c r="K172" i="3" s="1" a="1"/>
  <c r="K172" i="3" s="1"/>
  <c r="K173" i="3" s="1" a="1"/>
  <c r="K173" i="3" s="1"/>
  <c r="K174" i="3" s="1" a="1"/>
  <c r="K174" i="3" s="1"/>
  <c r="K175" i="3" s="1" a="1"/>
  <c r="K175" i="3" s="1"/>
  <c r="K176" i="3" s="1" a="1"/>
  <c r="K176" i="3" s="1"/>
  <c r="K177" i="3" s="1" a="1"/>
  <c r="K177" i="3" s="1"/>
  <c r="K178" i="3" s="1" a="1"/>
  <c r="K178" i="3" s="1"/>
  <c r="K179" i="3" s="1" a="1"/>
  <c r="K179" i="3" s="1"/>
  <c r="K180" i="3" s="1" a="1"/>
  <c r="K180" i="3" s="1"/>
  <c r="K181" i="3" s="1" a="1"/>
  <c r="K181" i="3" s="1"/>
  <c r="K182" i="3" s="1" a="1"/>
  <c r="K182" i="3" s="1"/>
  <c r="K183" i="3" s="1" a="1"/>
  <c r="K183" i="3" s="1"/>
  <c r="K184" i="3" s="1" a="1"/>
  <c r="K184" i="3" s="1"/>
  <c r="K185" i="3" s="1" a="1"/>
  <c r="K185" i="3" s="1"/>
  <c r="K186" i="3" s="1" a="1"/>
  <c r="K186" i="3" s="1"/>
  <c r="K187" i="3" s="1" a="1"/>
  <c r="K187" i="3" s="1"/>
  <c r="K188" i="3" s="1" a="1"/>
  <c r="K188" i="3" s="1"/>
  <c r="K189" i="3" s="1" a="1"/>
  <c r="K189" i="3" s="1"/>
  <c r="K190" i="3" s="1" a="1"/>
  <c r="K190" i="3" s="1"/>
  <c r="K191" i="3" s="1" a="1"/>
  <c r="K191" i="3" s="1"/>
  <c r="K192" i="3" s="1" a="1"/>
  <c r="K192" i="3" s="1"/>
  <c r="K193" i="3" s="1" a="1"/>
  <c r="K193" i="3" s="1"/>
  <c r="K194" i="3" s="1" a="1"/>
  <c r="K194" i="3" s="1"/>
  <c r="K195" i="3" s="1" a="1"/>
  <c r="K195" i="3" s="1"/>
  <c r="K196" i="3" s="1" a="1"/>
  <c r="K196" i="3" s="1"/>
  <c r="K197" i="3" s="1" a="1"/>
  <c r="K197" i="3" s="1"/>
  <c r="K198" i="3" s="1" a="1"/>
  <c r="K198" i="3" s="1"/>
  <c r="K199" i="3" s="1" a="1"/>
  <c r="K199" i="3" s="1"/>
  <c r="K200" i="3" s="1" a="1"/>
  <c r="K200" i="3" s="1"/>
  <c r="K201" i="3" s="1" a="1"/>
  <c r="K201" i="3" s="1"/>
  <c r="K202" i="3" s="1" a="1"/>
  <c r="K202" i="3" s="1"/>
  <c r="K203" i="3" s="1" a="1"/>
  <c r="K203" i="3" s="1"/>
  <c r="K204" i="3" s="1" a="1"/>
  <c r="K204" i="3" s="1"/>
  <c r="K205" i="3" s="1" a="1"/>
  <c r="K205" i="3" s="1"/>
  <c r="K206" i="3" s="1" a="1"/>
  <c r="K206" i="3" s="1"/>
  <c r="K207" i="3" s="1" a="1"/>
  <c r="K207" i="3" s="1"/>
  <c r="K208" i="3" s="1" a="1"/>
  <c r="K208" i="3" s="1"/>
  <c r="K209" i="3" s="1" a="1"/>
  <c r="K209" i="3" s="1"/>
  <c r="K210" i="3" s="1" a="1"/>
  <c r="K210" i="3" s="1"/>
  <c r="K211" i="3" s="1" a="1"/>
  <c r="K211" i="3" s="1"/>
  <c r="K212" i="3" s="1" a="1"/>
  <c r="K212" i="3" s="1"/>
  <c r="K213" i="3" s="1" a="1"/>
  <c r="K213" i="3" s="1"/>
  <c r="K214" i="3" s="1" a="1"/>
  <c r="K214" i="3" s="1"/>
  <c r="K215" i="3" s="1" a="1"/>
  <c r="K215" i="3" s="1"/>
  <c r="K216" i="3" s="1" a="1"/>
  <c r="K216" i="3" s="1"/>
  <c r="K217" i="3" s="1" a="1"/>
  <c r="K217" i="3" s="1"/>
  <c r="K218" i="3" s="1" a="1"/>
  <c r="K218" i="3" s="1"/>
  <c r="K219" i="3" s="1" a="1"/>
  <c r="K219" i="3" s="1"/>
  <c r="K220" i="3" s="1" a="1"/>
  <c r="K220" i="3" s="1"/>
  <c r="K221" i="3" s="1" a="1"/>
  <c r="K221" i="3" s="1"/>
  <c r="K222" i="3" s="1" a="1"/>
  <c r="K222" i="3" s="1"/>
  <c r="K223" i="3" s="1" a="1"/>
  <c r="K223" i="3" s="1"/>
  <c r="K224" i="3" s="1" a="1"/>
  <c r="K224" i="3" s="1"/>
  <c r="K225" i="3" s="1" a="1"/>
  <c r="K225" i="3" s="1"/>
  <c r="K226" i="3" s="1" a="1"/>
  <c r="K226" i="3" s="1"/>
  <c r="K185" i="7" a="1"/>
  <c r="K185" i="7" s="1"/>
  <c r="K186" i="7" s="1" a="1"/>
  <c r="K186" i="7" s="1"/>
  <c r="K187" i="7" s="1" a="1"/>
  <c r="K187" i="7" s="1"/>
  <c r="K188" i="7" s="1" a="1"/>
  <c r="K188" i="7" s="1"/>
  <c r="K189" i="7" s="1" a="1"/>
  <c r="K189" i="7" s="1"/>
  <c r="K190" i="7" s="1" a="1"/>
  <c r="K190" i="7" s="1"/>
  <c r="K191" i="7" s="1" a="1"/>
  <c r="K191" i="7" s="1"/>
  <c r="K192" i="7" s="1" a="1"/>
  <c r="K192" i="7" s="1"/>
  <c r="K193" i="7" s="1" a="1"/>
  <c r="K193" i="7" s="1"/>
  <c r="K194" i="7" s="1" a="1"/>
  <c r="K194" i="7" s="1"/>
  <c r="K195" i="7" s="1" a="1"/>
  <c r="K195" i="7" s="1"/>
  <c r="K196" i="7" s="1" a="1"/>
  <c r="K196" i="7" s="1"/>
  <c r="K197" i="7" s="1" a="1"/>
  <c r="K197" i="7" s="1"/>
  <c r="K198" i="7" s="1" a="1"/>
  <c r="K198" i="7" s="1"/>
  <c r="K199" i="7" s="1" a="1"/>
  <c r="K199" i="7" s="1"/>
  <c r="K200" i="7" s="1" a="1"/>
  <c r="K200" i="7" s="1"/>
  <c r="K201" i="7" s="1" a="1"/>
  <c r="K201" i="7" s="1"/>
  <c r="K202" i="7" s="1" a="1"/>
  <c r="K202" i="7" s="1"/>
  <c r="K203" i="7" s="1" a="1"/>
  <c r="K203" i="7" s="1"/>
  <c r="K204" i="7" s="1" a="1"/>
  <c r="K204" i="7" s="1"/>
  <c r="K205" i="7" s="1" a="1"/>
  <c r="K205" i="7" s="1"/>
  <c r="K206" i="7" s="1" a="1"/>
  <c r="K206" i="7" s="1"/>
  <c r="K207" i="7" s="1" a="1"/>
  <c r="K207" i="7" s="1"/>
  <c r="K208" i="7" s="1" a="1"/>
  <c r="K208" i="7" s="1"/>
  <c r="K209" i="7" s="1" a="1"/>
  <c r="K209" i="7" s="1"/>
  <c r="K210" i="7" s="1" a="1"/>
  <c r="K210" i="7" s="1"/>
  <c r="K211" i="7" s="1" a="1"/>
  <c r="K211" i="7" s="1"/>
  <c r="K212" i="7" s="1" a="1"/>
  <c r="K212" i="7" s="1"/>
  <c r="K213" i="7" s="1" a="1"/>
  <c r="K213" i="7" s="1"/>
  <c r="K214" i="7" s="1" a="1"/>
  <c r="K214" i="7" s="1"/>
  <c r="K215" i="7" s="1" a="1"/>
  <c r="K215" i="7" s="1"/>
  <c r="K216" i="7" s="1" a="1"/>
  <c r="K216" i="7" s="1"/>
  <c r="K217" i="7" s="1" a="1"/>
  <c r="K217" i="7" s="1"/>
  <c r="K218" i="7" s="1" a="1"/>
  <c r="K218" i="7" s="1"/>
  <c r="K219" i="7" s="1" a="1"/>
  <c r="K219" i="7" s="1"/>
  <c r="K220" i="7" s="1" a="1"/>
  <c r="K220" i="7" s="1"/>
  <c r="K221" i="7" s="1" a="1"/>
  <c r="K221" i="7" s="1"/>
  <c r="K222" i="7" s="1" a="1"/>
  <c r="K222" i="7" s="1"/>
  <c r="K223" i="7" s="1" a="1"/>
  <c r="K223" i="7" s="1"/>
  <c r="K224" i="7" s="1" a="1"/>
  <c r="K224" i="7" s="1"/>
  <c r="K225" i="7" s="1" a="1"/>
  <c r="K225" i="7" s="1"/>
  <c r="K226" i="7" s="1" a="1"/>
  <c r="K226" i="7" s="1"/>
  <c r="K227" i="7" s="1" a="1"/>
  <c r="K227" i="7" s="1"/>
  <c r="K228" i="7" s="1" a="1"/>
  <c r="K228" i="7" s="1"/>
  <c r="K229" i="7" s="1" a="1"/>
  <c r="K229" i="7" s="1"/>
  <c r="K230" i="7" s="1" a="1"/>
  <c r="K230" i="7" s="1"/>
  <c r="K231" i="7" s="1" a="1"/>
  <c r="K231" i="7" s="1"/>
  <c r="K232" i="7" s="1" a="1"/>
  <c r="K232" i="7" s="1"/>
  <c r="K233" i="7" s="1" a="1"/>
  <c r="K233" i="7" s="1"/>
  <c r="K234" i="7" s="1" a="1"/>
  <c r="K234" i="7" s="1"/>
  <c r="K235" i="7" s="1" a="1"/>
  <c r="K235" i="7" s="1"/>
  <c r="K236" i="7" s="1" a="1"/>
  <c r="K236" i="7" s="1"/>
  <c r="K237" i="7" s="1" a="1"/>
  <c r="K237" i="7" s="1"/>
  <c r="K238" i="7" s="1" a="1"/>
  <c r="K238" i="7" s="1"/>
  <c r="K239" i="7" s="1" a="1"/>
  <c r="K239" i="7" s="1"/>
  <c r="K240" i="7" s="1" a="1"/>
  <c r="K240" i="7" s="1"/>
  <c r="K241" i="7" s="1" a="1"/>
  <c r="K241" i="7" s="1"/>
  <c r="K242" i="7" s="1" a="1"/>
  <c r="K242" i="7" s="1"/>
  <c r="K243" i="7" s="1" a="1"/>
  <c r="K243" i="7" s="1"/>
  <c r="K244" i="7" s="1" a="1"/>
  <c r="K244" i="7" s="1"/>
  <c r="K245" i="7" s="1" a="1"/>
  <c r="K245" i="7" s="1"/>
  <c r="K246" i="7" s="1" a="1"/>
  <c r="K246" i="7" s="1"/>
  <c r="K247" i="7" s="1" a="1"/>
  <c r="K247" i="7" s="1"/>
  <c r="K248" i="7" s="1" a="1"/>
  <c r="K248" i="7" s="1"/>
  <c r="K249" i="7" s="1" a="1"/>
  <c r="K249" i="7" s="1"/>
  <c r="K250" i="7" s="1" a="1"/>
  <c r="K250" i="7" s="1"/>
  <c r="K251" i="7" s="1" a="1"/>
  <c r="K251" i="7" s="1"/>
  <c r="K252" i="7" s="1" a="1"/>
  <c r="K252" i="7" s="1"/>
  <c r="K253" i="7" s="1" a="1"/>
  <c r="K253" i="7" s="1"/>
  <c r="K254" i="7" s="1" a="1"/>
  <c r="K254" i="7" s="1"/>
  <c r="K255" i="7" s="1" a="1"/>
  <c r="K255" i="7" s="1"/>
  <c r="K256" i="7" s="1" a="1"/>
  <c r="K256" i="7" s="1"/>
  <c r="K257" i="7" s="1" a="1"/>
  <c r="K257" i="7" s="1"/>
  <c r="K258" i="7" s="1" a="1"/>
  <c r="K258" i="7" s="1"/>
  <c r="K259" i="7" s="1" a="1"/>
  <c r="K259" i="7" s="1"/>
  <c r="K260" i="7" s="1" a="1"/>
  <c r="K260" i="7" s="1"/>
  <c r="K261" i="7" s="1" a="1"/>
  <c r="K261" i="7" s="1"/>
  <c r="K262" i="7" s="1" a="1"/>
  <c r="K262" i="7" s="1"/>
  <c r="K263" i="7" s="1" a="1"/>
  <c r="K263" i="7" s="1"/>
  <c r="K264" i="7" s="1" a="1"/>
  <c r="K264" i="7" s="1"/>
  <c r="K265" i="7" s="1" a="1"/>
  <c r="K265" i="7" s="1"/>
  <c r="K266" i="7" s="1" a="1"/>
  <c r="K266" i="7" s="1"/>
  <c r="K267" i="7" s="1" a="1"/>
  <c r="K267" i="7" s="1"/>
  <c r="K268" i="7" s="1" a="1"/>
  <c r="K268" i="7" s="1"/>
  <c r="K269" i="7" s="1" a="1"/>
  <c r="K269" i="7" s="1"/>
  <c r="K270" i="7" s="1" a="1"/>
  <c r="K270" i="7" s="1"/>
  <c r="K271" i="7" s="1" a="1"/>
  <c r="K271" i="7" s="1"/>
  <c r="K272" i="7" s="1" a="1"/>
  <c r="K272" i="7" s="1"/>
  <c r="K273" i="7" s="1" a="1"/>
  <c r="K273" i="7" s="1"/>
  <c r="K274" i="7" s="1" a="1"/>
  <c r="K274" i="7" s="1"/>
  <c r="K275" i="7" s="1" a="1"/>
  <c r="K275" i="7" s="1"/>
  <c r="K276" i="7" s="1" a="1"/>
  <c r="K276" i="7" s="1"/>
  <c r="K277" i="7" s="1" a="1"/>
  <c r="K277" i="7" s="1"/>
  <c r="K278" i="7" s="1" a="1"/>
  <c r="K278" i="7" s="1"/>
  <c r="K279" i="7" s="1" a="1"/>
  <c r="K279" i="7" s="1"/>
  <c r="K280" i="7" s="1" a="1"/>
  <c r="K280" i="7" s="1"/>
  <c r="K281" i="7" s="1" a="1"/>
  <c r="K281" i="7" s="1"/>
  <c r="K282" i="7" s="1" a="1"/>
  <c r="K282" i="7" s="1"/>
  <c r="K283" i="7" s="1" a="1"/>
  <c r="K283" i="7" s="1"/>
  <c r="K284" i="7" s="1" a="1"/>
  <c r="K284" i="7" s="1"/>
  <c r="K285" i="7" s="1" a="1"/>
  <c r="K285" i="7" s="1"/>
  <c r="K286" i="7" s="1" a="1"/>
  <c r="K286" i="7" s="1"/>
  <c r="K287" i="7" s="1" a="1"/>
  <c r="K287" i="7" s="1"/>
  <c r="K288" i="7" s="1" a="1"/>
  <c r="K288" i="7" s="1"/>
  <c r="K289" i="7" s="1" a="1"/>
  <c r="K289" i="7" s="1"/>
  <c r="K290" i="7" s="1" a="1"/>
  <c r="K290" i="7" s="1"/>
  <c r="K291" i="7" s="1" a="1"/>
  <c r="K291" i="7" s="1"/>
  <c r="K292" i="7" s="1" a="1"/>
  <c r="K292" i="7" s="1"/>
  <c r="K293" i="7" s="1" a="1"/>
  <c r="K293" i="7" s="1"/>
  <c r="K294" i="7" s="1" a="1"/>
  <c r="K294" i="7" s="1"/>
  <c r="K295" i="7" s="1" a="1"/>
  <c r="K295" i="7" s="1"/>
  <c r="K296" i="7" s="1" a="1"/>
  <c r="K296" i="7" s="1"/>
  <c r="K297" i="7" s="1" a="1"/>
  <c r="K297" i="7" s="1"/>
  <c r="K298" i="7" s="1" a="1"/>
  <c r="K298" i="7" s="1"/>
  <c r="K299" i="7" s="1" a="1"/>
  <c r="K299" i="7" s="1"/>
  <c r="K300" i="7" s="1" a="1"/>
  <c r="K300" i="7" s="1"/>
  <c r="K301" i="7" s="1" a="1"/>
  <c r="K301" i="7" s="1"/>
  <c r="K302" i="7" s="1" a="1"/>
  <c r="K302" i="7" s="1"/>
  <c r="K187" i="14" a="1"/>
  <c r="K187" i="14" s="1"/>
  <c r="K188" i="14" s="1" a="1"/>
  <c r="K188" i="14" s="1"/>
  <c r="K189" i="14" s="1" a="1"/>
  <c r="K189" i="14" s="1"/>
  <c r="K190" i="14" s="1" a="1"/>
  <c r="K190" i="14" s="1"/>
  <c r="K191" i="14" s="1" a="1"/>
  <c r="K191" i="14" s="1"/>
  <c r="K192" i="14" s="1" a="1"/>
  <c r="K192" i="14" s="1"/>
  <c r="K193" i="14" s="1" a="1"/>
  <c r="K193" i="14" s="1"/>
  <c r="K194" i="14" s="1" a="1"/>
  <c r="K194" i="14" s="1"/>
  <c r="K195" i="14" s="1" a="1"/>
  <c r="K195" i="14" s="1"/>
  <c r="K196" i="14" s="1" a="1"/>
  <c r="K196" i="14" s="1"/>
  <c r="K197" i="14" s="1" a="1"/>
  <c r="K197" i="14" s="1"/>
  <c r="K198" i="14" s="1" a="1"/>
  <c r="K198" i="14" s="1"/>
  <c r="K199" i="14" s="1" a="1"/>
  <c r="K199" i="14" s="1"/>
  <c r="K200" i="14" s="1" a="1"/>
  <c r="K200" i="14" s="1"/>
  <c r="K201" i="14" s="1" a="1"/>
  <c r="K201" i="14" s="1"/>
  <c r="K202" i="14" s="1" a="1"/>
  <c r="K202" i="14" s="1"/>
  <c r="K203" i="14" s="1" a="1"/>
  <c r="K203" i="14" s="1"/>
  <c r="K204" i="14" s="1" a="1"/>
  <c r="K204" i="14" s="1"/>
  <c r="K205" i="14" s="1" a="1"/>
  <c r="K205" i="14" s="1"/>
  <c r="K206" i="14" s="1" a="1"/>
  <c r="K206" i="14" s="1"/>
  <c r="K207" i="14" s="1" a="1"/>
  <c r="K207" i="14" s="1"/>
  <c r="K208" i="14" s="1" a="1"/>
  <c r="K208" i="14" s="1"/>
  <c r="O215" i="7"/>
  <c r="P215" i="7"/>
  <c r="K187" i="18" a="1"/>
  <c r="K187" i="18" s="1"/>
  <c r="K188" i="18" s="1" a="1"/>
  <c r="K188" i="18" s="1"/>
  <c r="K189" i="18" s="1" a="1"/>
  <c r="K189" i="18" s="1"/>
  <c r="K190" i="18" s="1" a="1"/>
  <c r="K190" i="18" s="1"/>
  <c r="K191" i="18" s="1" a="1"/>
  <c r="K191" i="18" s="1"/>
  <c r="K192" i="18" s="1" a="1"/>
  <c r="K192" i="18" s="1"/>
  <c r="K193" i="18" s="1" a="1"/>
  <c r="K193" i="18" s="1"/>
  <c r="K194" i="18" s="1" a="1"/>
  <c r="K194" i="18" s="1"/>
  <c r="K195" i="18" s="1" a="1"/>
  <c r="K195" i="18" s="1"/>
  <c r="K184" i="9" a="1"/>
  <c r="K184" i="9" s="1"/>
  <c r="K185" i="9" s="1" a="1"/>
  <c r="K185" i="9" s="1"/>
  <c r="K186" i="9" s="1" a="1"/>
  <c r="K186" i="9" s="1"/>
  <c r="K187" i="9" s="1" a="1"/>
  <c r="K187" i="9" s="1"/>
  <c r="K188" i="9" s="1" a="1"/>
  <c r="K188" i="9" s="1"/>
  <c r="K189" i="9" s="1" a="1"/>
  <c r="K189" i="9" s="1"/>
  <c r="K190" i="9" s="1" a="1"/>
  <c r="K190" i="9" s="1"/>
  <c r="K191" i="9" s="1" a="1"/>
  <c r="K191" i="9" s="1"/>
  <c r="K201" i="13" a="1"/>
  <c r="K201" i="13" s="1"/>
  <c r="K202" i="13" s="1" a="1"/>
  <c r="K202" i="13" s="1"/>
  <c r="K203" i="13" s="1" a="1"/>
  <c r="K203" i="13" s="1"/>
  <c r="K204" i="13" s="1" a="1"/>
  <c r="K204" i="13" s="1"/>
  <c r="K205" i="13" s="1" a="1"/>
  <c r="K205" i="13" s="1"/>
  <c r="K206" i="13" s="1" a="1"/>
  <c r="K206" i="13" s="1"/>
  <c r="K207" i="13" s="1" a="1"/>
  <c r="K207" i="13" s="1"/>
  <c r="K208" i="13" s="1" a="1"/>
  <c r="K208" i="13" s="1"/>
  <c r="Q215" i="7" l="1"/>
  <c r="O44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<sst xmlns="http://schemas.openxmlformats.org/spreadsheetml/2006/main" count="1448" uniqueCount="202">
  <si>
    <t>B1</t>
  </si>
  <si>
    <t>B2</t>
  </si>
  <si>
    <t>P1</t>
  </si>
  <si>
    <t>BP1</t>
  </si>
  <si>
    <t>BP2</t>
  </si>
  <si>
    <t>P2</t>
  </si>
  <si>
    <t>Balance</t>
  </si>
  <si>
    <t>Predict</t>
  </si>
  <si>
    <t>Result</t>
  </si>
  <si>
    <t>Name 1</t>
  </si>
  <si>
    <t>Name 2</t>
  </si>
  <si>
    <t>Frederico Coria</t>
  </si>
  <si>
    <t>Alibek Kachmazov</t>
  </si>
  <si>
    <t>Mackenzie McDonald</t>
  </si>
  <si>
    <t>Yoshihito Nishioka</t>
  </si>
  <si>
    <t>Roman Safiullin</t>
  </si>
  <si>
    <t>Adrian Mannarino</t>
  </si>
  <si>
    <t>Alexei Popyrin</t>
  </si>
  <si>
    <t>Botic Van De Zandschulp</t>
  </si>
  <si>
    <t>John Millman</t>
  </si>
  <si>
    <t>Benjamin Bonzi</t>
  </si>
  <si>
    <t>Borna Gojo</t>
  </si>
  <si>
    <t>James Duckworth</t>
  </si>
  <si>
    <t>Damir Dzumhur</t>
  </si>
  <si>
    <t>Marin Cilic</t>
  </si>
  <si>
    <t>Richard Gasquet</t>
  </si>
  <si>
    <t>Dusan Lajovic</t>
  </si>
  <si>
    <t>Alexander Bublik</t>
  </si>
  <si>
    <t>Ilya Marchenko</t>
  </si>
  <si>
    <t>Tommy Paul</t>
  </si>
  <si>
    <t>Mikael Ymer</t>
  </si>
  <si>
    <t>Guido Pella</t>
  </si>
  <si>
    <t>Pedro Martinez</t>
  </si>
  <si>
    <t>Miomir Kecmanovic</t>
  </si>
  <si>
    <t>Egor Gerasimov</t>
  </si>
  <si>
    <t>Alejandro Davidovich Fokina</t>
  </si>
  <si>
    <t>Jordan Thompson</t>
  </si>
  <si>
    <t>Laslo Djere</t>
  </si>
  <si>
    <t>Gilles Simon</t>
  </si>
  <si>
    <t>Alex De Minaur</t>
  </si>
  <si>
    <t>Brandon Nakashima</t>
  </si>
  <si>
    <t>Henri Laaksonen</t>
  </si>
  <si>
    <t>Benoit Paire</t>
  </si>
  <si>
    <t>Lorenzo Musetti</t>
  </si>
  <si>
    <t>Gianluca Mager</t>
  </si>
  <si>
    <t>Reilly Opelka</t>
  </si>
  <si>
    <t>Jenson Brooksby</t>
  </si>
  <si>
    <t>Jan Lennard Struff</t>
  </si>
  <si>
    <t>Albert Ramos</t>
  </si>
  <si>
    <t>Evgeny Donskoy</t>
  </si>
  <si>
    <t>Ilya Ivashka</t>
  </si>
  <si>
    <t>Frances Tiafoe</t>
  </si>
  <si>
    <t>Andy Murray</t>
  </si>
  <si>
    <t>Dennis Novak</t>
  </si>
  <si>
    <t>Marton Fucsovics</t>
  </si>
  <si>
    <t>Zizou Bergs</t>
  </si>
  <si>
    <t>Lloyd Harris</t>
  </si>
  <si>
    <t>KellyA</t>
  </si>
  <si>
    <t>KellyB</t>
  </si>
  <si>
    <t>Filip Krajinovic</t>
  </si>
  <si>
    <t>Ricardas Berankis</t>
  </si>
  <si>
    <t>Andrey Rublev</t>
  </si>
  <si>
    <t>Roberto Bautista Agut</t>
  </si>
  <si>
    <t>Aslan Karatsev</t>
  </si>
  <si>
    <t>Diego Schwartzman</t>
  </si>
  <si>
    <t>Enzo Couacaud</t>
  </si>
  <si>
    <t>Nicolas Barrientos</t>
  </si>
  <si>
    <t>Goncalo Oliveira</t>
  </si>
  <si>
    <t>Oriol Roca Batalla</t>
  </si>
  <si>
    <t>Facundo Mena</t>
  </si>
  <si>
    <t>Alejandro Gomez</t>
  </si>
  <si>
    <t>Alexis Galarneau</t>
  </si>
  <si>
    <t>Daniel Altmaier</t>
  </si>
  <si>
    <t>Santiago Fa Rodriguez Taverna</t>
  </si>
  <si>
    <t>Juan Pablo Varillas</t>
  </si>
  <si>
    <t>Martin Cuevas</t>
  </si>
  <si>
    <t>Mariano Navone</t>
  </si>
  <si>
    <t>Geoffrey Blancaneaux</t>
  </si>
  <si>
    <t>Carlos Taberner</t>
  </si>
  <si>
    <t>Andrea Arnaboldi</t>
  </si>
  <si>
    <t>Jonas Forejtek</t>
  </si>
  <si>
    <t>Nerman Fatic</t>
  </si>
  <si>
    <t>Georgii Kravchenko</t>
  </si>
  <si>
    <t>Andrej Martin</t>
  </si>
  <si>
    <t>Filip Misolic</t>
  </si>
  <si>
    <t>Jannik Sinner</t>
  </si>
  <si>
    <t>Arthur Rinderknech</t>
  </si>
  <si>
    <t>Alessandro Giannessi</t>
  </si>
  <si>
    <t>Raul Brancaccio</t>
  </si>
  <si>
    <t>Marco Cecchinato</t>
  </si>
  <si>
    <t>Mathias Bourgue</t>
  </si>
  <si>
    <t>Evgeny Tyurnev</t>
  </si>
  <si>
    <t>Frederico Delbonis</t>
  </si>
  <si>
    <t>Pablo Andujar</t>
  </si>
  <si>
    <t>Karen Khachanov</t>
  </si>
  <si>
    <t>Yshai Oliel</t>
  </si>
  <si>
    <t>Nino Serdarusic</t>
  </si>
  <si>
    <t>Sebastian Korda</t>
  </si>
  <si>
    <t>Federico Coria</t>
  </si>
  <si>
    <t>Radu Albot</t>
  </si>
  <si>
    <t>Marc Polmans</t>
  </si>
  <si>
    <t>Emil Ruusuvuori</t>
  </si>
  <si>
    <t>Dominik Koepfer</t>
  </si>
  <si>
    <t>Lucas Miedler</t>
  </si>
  <si>
    <t>Kevin Anderson</t>
  </si>
  <si>
    <t>Roberto Carballes Baena</t>
  </si>
  <si>
    <t>Norbert Gombos</t>
  </si>
  <si>
    <t>Duje Ajdukovic</t>
  </si>
  <si>
    <t>Zsombor Piros</t>
  </si>
  <si>
    <t>Fabien Reboul</t>
  </si>
  <si>
    <t>Aleksandr Nedovyesov</t>
  </si>
  <si>
    <t>Matthias Bachinger</t>
  </si>
  <si>
    <t>Hiroki Moriya</t>
  </si>
  <si>
    <t>Evan Furness</t>
  </si>
  <si>
    <t>Mischa Zverev</t>
  </si>
  <si>
    <t>Julian Lenz</t>
  </si>
  <si>
    <t>Otto Virtanen</t>
  </si>
  <si>
    <t>Johannes Haerteis</t>
  </si>
  <si>
    <t>Carlos Alcaraz</t>
  </si>
  <si>
    <t>Daniel Evans</t>
  </si>
  <si>
    <t>Hubert Hurkacz</t>
  </si>
  <si>
    <t>Matteo Berrettini</t>
  </si>
  <si>
    <t>Felix Auger Aliassime</t>
  </si>
  <si>
    <t>Fabio Fognini</t>
  </si>
  <si>
    <t>Alexander Zverev</t>
  </si>
  <si>
    <t>Gael Monfils</t>
  </si>
  <si>
    <t>Cameron Norrie</t>
  </si>
  <si>
    <t>Casper Ruud</t>
  </si>
  <si>
    <t>Lorenzo Sonego</t>
  </si>
  <si>
    <t>Christian Garin</t>
  </si>
  <si>
    <t>Stefanos Tsitsipas</t>
  </si>
  <si>
    <t>Grigor Dimitrov</t>
  </si>
  <si>
    <t>Denis Shapovalov</t>
  </si>
  <si>
    <t>Joao Sousa</t>
  </si>
  <si>
    <t>Hugo Grenier</t>
  </si>
  <si>
    <t>Kenny De Schepper</t>
  </si>
  <si>
    <t>Filip Horansky</t>
  </si>
  <si>
    <t>Luca van Assche</t>
  </si>
  <si>
    <t>Mats Moraing</t>
  </si>
  <si>
    <t>Yannick Maden</t>
  </si>
  <si>
    <t>Oscar Otte</t>
  </si>
  <si>
    <t>Robin Haase</t>
  </si>
  <si>
    <t>Predictability</t>
  </si>
  <si>
    <t>Henri Squire</t>
  </si>
  <si>
    <t>Ruben Bemelmans</t>
  </si>
  <si>
    <t>Taylor Fritz</t>
  </si>
  <si>
    <t>Nikoloz Basilashvili</t>
  </si>
  <si>
    <t>Bernabe Zapata Miralles</t>
  </si>
  <si>
    <t>Alexandre Muller</t>
  </si>
  <si>
    <t>Stefano Travaglia</t>
  </si>
  <si>
    <t>Maxime Cressy</t>
  </si>
  <si>
    <t>Quentin Halys</t>
  </si>
  <si>
    <t>Mats Rosenkranz</t>
  </si>
  <si>
    <t>Maximilian Marterer</t>
  </si>
  <si>
    <t>Hugo Gaston</t>
  </si>
  <si>
    <t>Maxime Janvier</t>
  </si>
  <si>
    <t>Manuel Guinard</t>
  </si>
  <si>
    <t>Lukas Lacko</t>
  </si>
  <si>
    <t>Pablo Carreno Busta</t>
  </si>
  <si>
    <t>Federico Delbonis</t>
  </si>
  <si>
    <t>Pierre Hubert</t>
  </si>
  <si>
    <t>Carlos Garfia</t>
  </si>
  <si>
    <t>Void</t>
  </si>
  <si>
    <t>Marcos Giron</t>
  </si>
  <si>
    <t>Novak Djokovic</t>
  </si>
  <si>
    <t>Daniil Medvedev</t>
  </si>
  <si>
    <t>Pierre Herbert</t>
  </si>
  <si>
    <t>Leo Borg</t>
  </si>
  <si>
    <t>Daniel Masur</t>
  </si>
  <si>
    <t>Tallon Griekspoor</t>
  </si>
  <si>
    <t>Feliciano Lopez</t>
  </si>
  <si>
    <t>Peter Gojowczyk</t>
  </si>
  <si>
    <t>Andrea Vavassori</t>
  </si>
  <si>
    <t>Pavel Kotov</t>
  </si>
  <si>
    <t>Elias Ymer</t>
  </si>
  <si>
    <t>Denis Istomin</t>
  </si>
  <si>
    <t>Viktor Durasovic</t>
  </si>
  <si>
    <t>Jozef Kovalik</t>
  </si>
  <si>
    <t>Sam Querrey</t>
  </si>
  <si>
    <t>Tim Van Rijthoven</t>
  </si>
  <si>
    <t>Kamil Majchrzak</t>
  </si>
  <si>
    <t>Nick Kyrgios</t>
  </si>
  <si>
    <t>Francisco Cerundolo</t>
  </si>
  <si>
    <t>Denis Kudla</t>
  </si>
  <si>
    <t>Stan Wawrinka</t>
  </si>
  <si>
    <t>David Goffin</t>
  </si>
  <si>
    <t>Ugo Humbert</t>
  </si>
  <si>
    <t>Ryan Peniston</t>
  </si>
  <si>
    <t>Antoine Bellier</t>
  </si>
  <si>
    <t>Alex Molcan</t>
  </si>
  <si>
    <t>Jaume Munar</t>
  </si>
  <si>
    <t>RestrictKB</t>
  </si>
  <si>
    <t>RestrictKA</t>
  </si>
  <si>
    <t>Jay Clarke</t>
  </si>
  <si>
    <t>Jack Draper</t>
  </si>
  <si>
    <t>Alejandro Tabilo</t>
  </si>
  <si>
    <t>Taro Daniel</t>
  </si>
  <si>
    <t>Holger Vitus Nodskov Rune</t>
  </si>
  <si>
    <t>Thiago Monteiro</t>
  </si>
  <si>
    <t>Sebastian Baez</t>
  </si>
  <si>
    <t>Jeffrey John Wolf</t>
  </si>
  <si>
    <t>Emilio Nava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</si>
</sst>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D77DE-D405-4CA6-A232-2F9ED3025172}">
  <dimension ref="A1:R312"/>
  <sheetViews>
    <sheetView tabSelected="1" topLeftCell="A283" zoomScale="79" workbookViewId="0">
      <selection activeCell="A313" sqref="A313:N313"/>
    </sheetView>
  </sheetViews>
  <sheetFormatPr defaultRowHeight="15" x14ac:dyDescent="0.25"/>
  <cols>
    <col min="12" max="12" width="20.28515625" customWidth="1"/>
    <col min="13" max="13" width="21.7109375" customWidth="1"/>
  </cols>
  <sheetData>
    <row r="1" spans="1:14" x14ac:dyDescent="0.25">
      <c r="A1" t="s">
        <v>0</v>
      </c>
      <c r="B1" t="s">
        <v>1</v>
      </c>
      <c r="C1" t="s">
        <v>3</v>
      </c>
      <c r="D1" t="s">
        <v>4</v>
      </c>
      <c r="E1" t="s">
        <v>2</v>
      </c>
      <c r="F1" t="s">
        <v>5</v>
      </c>
      <c r="G1" t="s">
        <v>7</v>
      </c>
      <c r="H1" t="s">
        <v>8</v>
      </c>
      <c r="I1" t="s">
        <v>57</v>
      </c>
      <c r="J1" t="s">
        <v>58</v>
      </c>
      <c r="K1" t="s">
        <v>6</v>
      </c>
      <c r="L1" t="s">
        <v>9</v>
      </c>
      <c r="M1" t="s">
        <v>10</v>
      </c>
      <c r="N1" t="s">
        <v>142</v>
      </c>
    </row>
    <row r="2" spans="1:14" x14ac:dyDescent="0.25">
      <c r="K2">
        <v>100</v>
      </c>
    </row>
    <row r="3" spans="1:14" x14ac:dyDescent="0.25">
      <c r="A3">
        <v>2.0499999999999998</v>
      </c>
      <c r="B3">
        <v>1.8</v>
      </c>
      <c r="C3">
        <f>1/A3</f>
        <v>0.48780487804878053</v>
      </c>
      <c r="D3">
        <f>1/B3</f>
        <v>0.55555555555555558</v>
      </c>
      <c r="E3">
        <v>0.67500000000000004</v>
      </c>
      <c r="F3">
        <f>1-E3</f>
        <v>0.32499999999999996</v>
      </c>
      <c r="G3" cm="1">
        <f t="array" ref="G3">_xlfn.IFS(AND(I3&gt;J3,I3&gt;0,E3&gt;F3, E3&gt;0.6), 1, AND(J3&gt;I3,J3&gt;0,F3&gt;E3, F3&gt;0.6), 2, AND(I3&gt;J3,I3&gt;0,E3&gt;F3, E3&lt;0.6), 0,  AND(J3&gt;I3,J3&gt;0,F3&gt;E3, F3&lt;0.6), 0, AND(I3&lt;0,J3&lt;0), 0, AND(I3&gt;J3,I3&gt;0,E3&lt;F3), 0, AND(J3&gt;I3,J3&gt;0,F3&lt;E3), 0, AND(I3&gt;J3,I3&gt;0,E3=F3), 1, AND(J3&gt;I3,J3&gt;0,F3=E3), 2)</f>
        <v>1</v>
      </c>
      <c r="H3">
        <v>1</v>
      </c>
      <c r="I3">
        <f>E3-(F3/(A3-1))</f>
        <v>0.36547619047619051</v>
      </c>
      <c r="J3">
        <f>F3-(E3/(B3-1))</f>
        <v>-0.51875000000000004</v>
      </c>
      <c r="K3" cm="1">
        <f t="array" ref="K3">_xlfn.IFS(AND(G3=H3,G3=1),K2-K2*I3+K2*I3*A3, AND(G3=H3,G3=2), K2-K2*J3+K2*J3*B3, AND(G3&lt;&gt;H3,G3=1), K2-K2*I3,AND(G3&lt;&gt;H3,G3=2),K2-K2*J3,G3=0,K2)</f>
        <v>138.375</v>
      </c>
      <c r="L3" t="s">
        <v>19</v>
      </c>
      <c r="M3" t="s">
        <v>20</v>
      </c>
    </row>
    <row r="4" spans="1:14" x14ac:dyDescent="0.25">
      <c r="A4">
        <v>2.61</v>
      </c>
      <c r="B4">
        <v>1.46</v>
      </c>
      <c r="C4">
        <f>1/A4</f>
        <v>0.38314176245210729</v>
      </c>
      <c r="D4">
        <f>1/B4</f>
        <v>0.68493150684931503</v>
      </c>
      <c r="E4">
        <v>0.24099999999999999</v>
      </c>
      <c r="F4">
        <f t="shared" ref="F4:F67" si="0">1-E4</f>
        <v>0.75900000000000001</v>
      </c>
      <c r="G4" cm="1">
        <f t="array" ref="G4">_xlfn.IFS(AND(I4&gt;J4,I4&gt;0,E4&gt;F4, E4&gt;0.6), 1, AND(J4&gt;I4,J4&gt;0,F4&gt;E4, F4&gt;0.6), 2, AND(I4&gt;J4,I4&gt;0,E4&gt;F4, E4&lt;0.6), 0,  AND(J4&gt;I4,J4&gt;0,F4&gt;E4, F4&lt;0.6), 0, AND(I4&lt;0,J4&lt;0), 0, AND(I4&gt;J4,I4&gt;0,E4&lt;F4), 0, AND(J4&gt;I4,J4&gt;0,F4&lt;E4), 0, AND(I4&gt;J4,I4&gt;0,E4=F4), 1, AND(J4&gt;I4,J4&gt;0,F4=E4), 2)</f>
        <v>2</v>
      </c>
      <c r="H4">
        <v>2</v>
      </c>
      <c r="I4">
        <f t="shared" ref="I4:I65" si="1">E4-(F4/(A4-1))</f>
        <v>-0.23042857142857148</v>
      </c>
      <c r="J4">
        <f t="shared" ref="J4:J65" si="2">F4-(E4/(B4-1))</f>
        <v>0.23508695652173917</v>
      </c>
      <c r="K4" cm="1">
        <f t="array" ref="K4">_xlfn.IFS(AND(G4=H4,G4=1),K3-K3*I4+K3*I4*A4, AND(G4=H4,G4=2), K3-K3*J4+K3*J4*B4, AND(G4&lt;&gt;H4,G4=1), K3-K3*I4,AND(G4&lt;&gt;H4,G4=2),K3-K3*J4,G4=0,K3)</f>
        <v>153.33887250000001</v>
      </c>
      <c r="L4" t="s">
        <v>23</v>
      </c>
      <c r="M4" t="s">
        <v>24</v>
      </c>
    </row>
    <row r="5" spans="1:14" x14ac:dyDescent="0.25">
      <c r="A5">
        <v>1.29</v>
      </c>
      <c r="B5">
        <v>3.3</v>
      </c>
      <c r="C5">
        <f t="shared" ref="C5:D65" si="3">1/A5</f>
        <v>0.77519379844961234</v>
      </c>
      <c r="D5">
        <f t="shared" ref="D5:D65" si="4">1/B5</f>
        <v>0.30303030303030304</v>
      </c>
      <c r="E5">
        <v>0.87</v>
      </c>
      <c r="F5">
        <f t="shared" si="0"/>
        <v>0.13</v>
      </c>
      <c r="G5" cm="1">
        <f t="array" ref="G5">_xlfn.IFS(AND(I5&gt;J5,I5&gt;0,E5&gt;F5, E5&gt;0.6), 1, AND(J5&gt;I5,J5&gt;0,F5&gt;E5, F5&gt;0.6), 2, AND(I5&gt;J5,I5&gt;0,E5&gt;F5, E5&lt;0.6), 0,  AND(J5&gt;I5,J5&gt;0,F5&gt;E5, F5&lt;0.6), 0, AND(I5&lt;0,J5&lt;0), 0, AND(I5&gt;J5,I5&gt;0,E5&lt;F5), 0, AND(J5&gt;I5,J5&gt;0,F5&lt;E5), 0, AND(I5&gt;J5,I5&gt;0,E5=F5), 1, AND(J5&gt;I5,J5&gt;0,F5=E5), 2)</f>
        <v>1</v>
      </c>
      <c r="H5">
        <v>1</v>
      </c>
      <c r="I5">
        <f t="shared" si="1"/>
        <v>0.42172413793103453</v>
      </c>
      <c r="J5">
        <f t="shared" si="2"/>
        <v>-0.24826086956521742</v>
      </c>
      <c r="K5" cm="1">
        <f t="array" ref="K5">_xlfn.IFS(AND(G5=H5,G5=1),K4-K4*I5+K4*I5*A5, AND(G5=H5,G5=2), K4-K4*J5+K4*J5*B5, AND(G5&lt;&gt;H5,G5=1), K4-K4*I5,AND(G5&lt;&gt;H5,G5=2),K4-K4*J5,G5=0,K4)</f>
        <v>172.09221660675001</v>
      </c>
      <c r="L5" t="s">
        <v>22</v>
      </c>
      <c r="M5" t="s">
        <v>21</v>
      </c>
    </row>
    <row r="6" spans="1:14" x14ac:dyDescent="0.25">
      <c r="A6">
        <v>1.47</v>
      </c>
      <c r="B6">
        <v>2.56</v>
      </c>
      <c r="C6">
        <f t="shared" si="3"/>
        <v>0.68027210884353739</v>
      </c>
      <c r="D6">
        <f t="shared" si="4"/>
        <v>0.390625</v>
      </c>
      <c r="E6">
        <v>0.55800000000000005</v>
      </c>
      <c r="F6">
        <f t="shared" si="0"/>
        <v>0.44199999999999995</v>
      </c>
      <c r="G6" cm="1">
        <f t="array" ref="G6">_xlfn.IFS(AND(I6&gt;J6,I6&gt;0,E6&gt;F6, E6&gt;0.6), 1, AND(J6&gt;I6,J6&gt;0,F6&gt;E6, F6&gt;0.6), 2, AND(I6&gt;J6,I6&gt;0,E6&gt;F6, E6&lt;0.6), 0,  AND(J6&gt;I6,J6&gt;0,F6&gt;E6, F6&lt;0.6), 0, AND(I6&lt;0,J6&lt;0), 0, AND(I6&gt;J6,I6&gt;0,E6&lt;F6), 0, AND(J6&gt;I6,J6&gt;0,F6&lt;E6), 0, AND(I6&gt;J6,I6&gt;0,E6=F6), 1, AND(J6&gt;I6,J6&gt;0,F6=E6), 2)</f>
        <v>0</v>
      </c>
      <c r="H6">
        <v>2</v>
      </c>
      <c r="I6">
        <f t="shared" si="1"/>
        <v>-0.38242553191489348</v>
      </c>
      <c r="J6">
        <f t="shared" si="2"/>
        <v>8.430769230769225E-2</v>
      </c>
      <c r="K6" cm="1">
        <f t="array" ref="K6">_xlfn.IFS(AND(G6=H6,G6=1),K5-K5*I6+K5*I6*A6, AND(G6=H6,G6=2), K5-K5*J6+K5*J6*B6, AND(G6&lt;&gt;H6,G6=1), K5-K5*I6,AND(G6&lt;&gt;H6,G6=2),K5-K5*J6,G6=0,K5)</f>
        <v>172.09221660675001</v>
      </c>
      <c r="L6" t="s">
        <v>25</v>
      </c>
      <c r="M6" t="s">
        <v>26</v>
      </c>
    </row>
    <row r="7" spans="1:14" x14ac:dyDescent="0.25">
      <c r="A7">
        <v>1.35</v>
      </c>
      <c r="B7">
        <v>3.05</v>
      </c>
      <c r="C7">
        <f t="shared" si="3"/>
        <v>0.7407407407407407</v>
      </c>
      <c r="D7">
        <f t="shared" si="4"/>
        <v>0.32786885245901642</v>
      </c>
      <c r="E7">
        <v>0.80500000000000005</v>
      </c>
      <c r="F7">
        <f t="shared" si="0"/>
        <v>0.19499999999999995</v>
      </c>
      <c r="G7" cm="1">
        <f t="array" ref="G7">_xlfn.IFS(AND(I7&gt;J7,I7&gt;0,E7&gt;F7, E7&gt;0.6), 1, AND(J7&gt;I7,J7&gt;0,F7&gt;E7, F7&gt;0.6), 2, AND(I7&gt;J7,I7&gt;0,E7&gt;F7, E7&lt;0.6), 0,  AND(J7&gt;I7,J7&gt;0,F7&gt;E7, F7&lt;0.6), 0, AND(I7&lt;0,J7&lt;0), 0, AND(I7&gt;J7,I7&gt;0,E7&lt;F7), 0, AND(J7&gt;I7,J7&gt;0,F7&lt;E7), 0, AND(I7&gt;J7,I7&gt;0,E7=F7), 1, AND(J7&gt;I7,J7&gt;0,F7=E7), 2)</f>
        <v>1</v>
      </c>
      <c r="H7">
        <v>1</v>
      </c>
      <c r="I7">
        <f t="shared" si="1"/>
        <v>0.24785714285714322</v>
      </c>
      <c r="J7">
        <f t="shared" si="2"/>
        <v>-0.19768292682926841</v>
      </c>
      <c r="K7" cm="1">
        <f t="array" ref="K7">_xlfn.IFS(AND(G7=H7,G7=1),K6-K6*I7+K6*I7*A7, AND(G7=H7,G7=2), K6-K6*J7+K6*J7*B7, AND(G7&lt;&gt;H7,G7=1), K6-K6*I7,AND(G7&lt;&gt;H7,G7=2),K6-K6*J7,G7=0,K6)</f>
        <v>187.02121639738561</v>
      </c>
      <c r="L7" t="s">
        <v>11</v>
      </c>
      <c r="M7" t="s">
        <v>12</v>
      </c>
    </row>
    <row r="8" spans="1:14" x14ac:dyDescent="0.25">
      <c r="A8">
        <v>1.33</v>
      </c>
      <c r="B8">
        <v>3.14</v>
      </c>
      <c r="C8">
        <f t="shared" si="3"/>
        <v>0.75187969924812026</v>
      </c>
      <c r="D8">
        <f t="shared" si="4"/>
        <v>0.31847133757961782</v>
      </c>
      <c r="E8">
        <v>0.626</v>
      </c>
      <c r="F8">
        <f t="shared" si="0"/>
        <v>0.374</v>
      </c>
      <c r="G8" cm="1">
        <f t="array" ref="G8">_xlfn.IFS(AND(I8&gt;J8,I8&gt;0,E8&gt;F8, E8&gt;0.6), 1, AND(J8&gt;I8,J8&gt;0,F8&gt;E8, F8&gt;0.6), 2, AND(I8&gt;J8,I8&gt;0,E8&gt;F8, E8&lt;0.6), 0,  AND(J8&gt;I8,J8&gt;0,F8&gt;E8, F8&lt;0.6), 0, AND(I8&lt;0,J8&lt;0), 0, AND(I8&gt;J8,I8&gt;0,E8&lt;F8), 0, AND(J8&gt;I8,J8&gt;0,F8&lt;E8), 0, AND(I8&gt;J8,I8&gt;0,E8=F8), 1, AND(J8&gt;I8,J8&gt;0,F8=E8), 2)</f>
        <v>0</v>
      </c>
      <c r="H8">
        <v>1</v>
      </c>
      <c r="I8">
        <f t="shared" si="1"/>
        <v>-0.50733333333333308</v>
      </c>
      <c r="J8">
        <f t="shared" si="2"/>
        <v>8.147663551401868E-2</v>
      </c>
      <c r="K8" cm="1">
        <f t="array" ref="K8">_xlfn.IFS(AND(G8=H8,G8=1),K7-K7*I8+K7*I8*A8, AND(G8=H8,G8=2), K7-K7*J8+K7*J8*B8, AND(G8&lt;&gt;H8,G8=1), K7-K7*I8,AND(G8&lt;&gt;H8,G8=2),K7-K7*J8,G8=0,K7)</f>
        <v>187.02121639738561</v>
      </c>
      <c r="L8" t="s">
        <v>13</v>
      </c>
      <c r="M8" t="s">
        <v>14</v>
      </c>
    </row>
    <row r="9" spans="1:14" x14ac:dyDescent="0.25">
      <c r="A9">
        <v>1.85</v>
      </c>
      <c r="B9">
        <v>1.95</v>
      </c>
      <c r="C9">
        <f t="shared" si="3"/>
        <v>0.54054054054054046</v>
      </c>
      <c r="D9">
        <f t="shared" si="4"/>
        <v>0.51282051282051289</v>
      </c>
      <c r="E9">
        <v>0.23100000000000001</v>
      </c>
      <c r="F9">
        <f t="shared" si="0"/>
        <v>0.76900000000000002</v>
      </c>
      <c r="G9" cm="1">
        <f t="array" ref="G9">_xlfn.IFS(AND(I9&gt;J9,I9&gt;0,E9&gt;F9, E9&gt;0.6), 1, AND(J9&gt;I9,J9&gt;0,F9&gt;E9, F9&gt;0.6), 2, AND(I9&gt;J9,I9&gt;0,E9&gt;F9, E9&lt;0.6), 0,  AND(J9&gt;I9,J9&gt;0,F9&gt;E9, F9&lt;0.6), 0, AND(I9&lt;0,J9&lt;0), 0, AND(I9&gt;J9,I9&gt;0,E9&lt;F9), 0, AND(J9&gt;I9,J9&gt;0,F9&lt;E9), 0, AND(I9&gt;J9,I9&gt;0,E9=F9), 1, AND(J9&gt;I9,J9&gt;0,F9=E9), 2)</f>
        <v>2</v>
      </c>
      <c r="H9">
        <v>2</v>
      </c>
      <c r="I9">
        <f t="shared" si="1"/>
        <v>-0.67370588235294115</v>
      </c>
      <c r="J9">
        <f t="shared" si="2"/>
        <v>0.52584210526315789</v>
      </c>
      <c r="K9" cm="1">
        <f t="array" ref="K9">_xlfn.IFS(AND(G9=H9,G9=1),K8-K8*I9+K8*I9*A9, AND(G9=H9,G9=2), K8-K8*J9+K8*J9*B9, AND(G9&lt;&gt;H9,G9=1), K8-K8*I9,AND(G9&lt;&gt;H9,G9=2),K8-K8*J9,G9=0,K8)</f>
        <v>280.4476650486996</v>
      </c>
      <c r="L9" t="s">
        <v>15</v>
      </c>
      <c r="M9" t="s">
        <v>16</v>
      </c>
    </row>
    <row r="10" spans="1:14" x14ac:dyDescent="0.25">
      <c r="A10">
        <v>2.1</v>
      </c>
      <c r="B10">
        <v>1.72</v>
      </c>
      <c r="C10">
        <f t="shared" si="3"/>
        <v>0.47619047619047616</v>
      </c>
      <c r="D10">
        <f t="shared" si="4"/>
        <v>0.58139534883720934</v>
      </c>
      <c r="E10">
        <v>0.51400000000000001</v>
      </c>
      <c r="F10">
        <f t="shared" si="0"/>
        <v>0.48599999999999999</v>
      </c>
      <c r="G10" cm="1">
        <f t="array" ref="G10">_xlfn.IFS(AND(I10&gt;J10,I10&gt;0,E10&gt;F10, E10&gt;0.6), 1, AND(J10&gt;I10,J10&gt;0,F10&gt;E10, F10&gt;0.6), 2, AND(I10&gt;J10,I10&gt;0,E10&gt;F10, E10&lt;0.6), 0,  AND(J10&gt;I10,J10&gt;0,F10&gt;E10, F10&lt;0.6), 0, AND(I10&lt;0,J10&lt;0), 0, AND(I10&gt;J10,I10&gt;0,E10&lt;F10), 0, AND(J10&gt;I10,J10&gt;0,F10&lt;E10), 0, AND(I10&gt;J10,I10&gt;0,E10=F10), 1, AND(J10&gt;I10,J10&gt;0,F10=E10), 2)</f>
        <v>0</v>
      </c>
      <c r="H10">
        <v>2</v>
      </c>
      <c r="I10">
        <f t="shared" si="1"/>
        <v>7.2181818181818236E-2</v>
      </c>
      <c r="J10">
        <f t="shared" si="2"/>
        <v>-0.22788888888888892</v>
      </c>
      <c r="K10" cm="1">
        <f t="array" ref="K10">_xlfn.IFS(AND(G10=H10,G10=1),K9-K9*I10+K9*I10*A10, AND(G10=H10,G10=2), K9-K9*J10+K9*J10*B10, AND(G10&lt;&gt;H10,G10=1), K9-K9*I10,AND(G10&lt;&gt;H10,G10=2),K9-K9*J10,G10=0,K9)</f>
        <v>280.4476650486996</v>
      </c>
      <c r="L10" t="s">
        <v>17</v>
      </c>
      <c r="M10" t="s">
        <v>18</v>
      </c>
    </row>
    <row r="11" spans="1:14" x14ac:dyDescent="0.25">
      <c r="A11">
        <v>1.53</v>
      </c>
      <c r="B11">
        <v>2.46</v>
      </c>
      <c r="C11">
        <f t="shared" si="3"/>
        <v>0.65359477124183007</v>
      </c>
      <c r="D11">
        <f t="shared" si="4"/>
        <v>0.4065040650406504</v>
      </c>
      <c r="E11">
        <v>0.5</v>
      </c>
      <c r="F11">
        <f t="shared" si="0"/>
        <v>0.5</v>
      </c>
      <c r="G11" cm="1">
        <f t="array" ref="G11">_xlfn.IFS(AND(I11&gt;J11,I11&gt;0,E11&gt;F11, E11&gt;0.6), 1, AND(J11&gt;I11,J11&gt;0,F11&gt;E11, F11&gt;0.6), 2, AND(I11&gt;J11,I11&gt;0,E11&gt;F11, E11&lt;0.6), 0,  AND(J11&gt;I11,J11&gt;0,F11&gt;E11, F11&lt;0.6), 0, AND(I11&lt;0,J11&lt;0), 0, AND(I11&gt;J11,I11&gt;0,E11&lt;F11), 0, AND(J11&gt;I11,J11&gt;0,F11&lt;E11), 0, AND(I11&gt;J11,I11&gt;0,E11=F11), 1, AND(J11&gt;I11,J11&gt;0,F11=E11), 2)</f>
        <v>2</v>
      </c>
      <c r="H11">
        <v>1</v>
      </c>
      <c r="I11">
        <f t="shared" si="1"/>
        <v>-0.44339622641509424</v>
      </c>
      <c r="J11">
        <f t="shared" si="2"/>
        <v>0.15753424657534248</v>
      </c>
      <c r="K11" cm="1">
        <f t="array" ref="K11">_xlfn.IFS(AND(G11=H11,G11=1),K10-K10*I11+K10*I11*A11, AND(G11=H11,G11=2), K10-K10*J11+K10*J11*B11, AND(G11&lt;&gt;H11,G11=1), K10-K10*I11,AND(G11&lt;&gt;H11,G11=2),K10-K10*J11,G11=0,K10)</f>
        <v>236.2675534314387</v>
      </c>
      <c r="L11" t="s">
        <v>29</v>
      </c>
      <c r="M11" t="s">
        <v>30</v>
      </c>
    </row>
    <row r="12" spans="1:14" x14ac:dyDescent="0.25">
      <c r="A12">
        <v>1.37</v>
      </c>
      <c r="B12">
        <v>3.02</v>
      </c>
      <c r="C12">
        <f t="shared" si="3"/>
        <v>0.72992700729927007</v>
      </c>
      <c r="D12">
        <f t="shared" si="4"/>
        <v>0.33112582781456956</v>
      </c>
      <c r="E12">
        <v>0.72</v>
      </c>
      <c r="F12">
        <f t="shared" si="0"/>
        <v>0.28000000000000003</v>
      </c>
      <c r="G12" cm="1">
        <f t="array" ref="G12">_xlfn.IFS(AND(I12&gt;J12,I12&gt;0,E12&gt;F12, E12&gt;0.6), 1, AND(J12&gt;I12,J12&gt;0,F12&gt;E12, F12&gt;0.6), 2, AND(I12&gt;J12,I12&gt;0,E12&gt;F12, E12&lt;0.6), 0,  AND(J12&gt;I12,J12&gt;0,F12&gt;E12, F12&lt;0.6), 0, AND(I12&lt;0,J12&lt;0), 0, AND(I12&gt;J12,I12&gt;0,E12&lt;F12), 0, AND(J12&gt;I12,J12&gt;0,F12&lt;E12), 0, AND(I12&gt;J12,I12&gt;0,E12=F12), 1, AND(J12&gt;I12,J12&gt;0,F12=E12), 2)</f>
        <v>0</v>
      </c>
      <c r="H12">
        <v>2</v>
      </c>
      <c r="I12">
        <f t="shared" si="1"/>
        <v>-3.6756756756756603E-2</v>
      </c>
      <c r="J12">
        <f t="shared" si="2"/>
        <v>-7.6435643564356393E-2</v>
      </c>
      <c r="K12" cm="1">
        <f t="array" ref="K12">_xlfn.IFS(AND(G12=H12,G12=1),K11-K11*I12+K11*I12*A12, AND(G12=H12,G12=2), K11-K11*J12+K11*J12*B12, AND(G12&lt;&gt;H12,G12=1), K11-K11*I12,AND(G12&lt;&gt;H12,G12=2),K11-K11*J12,G12=0,K11)</f>
        <v>236.2675534314387</v>
      </c>
      <c r="L12" t="s">
        <v>27</v>
      </c>
      <c r="M12" t="s">
        <v>28</v>
      </c>
    </row>
    <row r="13" spans="1:14" x14ac:dyDescent="0.25">
      <c r="A13">
        <v>2.37</v>
      </c>
      <c r="B13">
        <v>1.54</v>
      </c>
      <c r="C13">
        <f t="shared" si="3"/>
        <v>0.42194092827004215</v>
      </c>
      <c r="D13">
        <f t="shared" si="4"/>
        <v>0.64935064935064934</v>
      </c>
      <c r="E13">
        <v>0.46800000000000003</v>
      </c>
      <c r="F13">
        <f t="shared" si="0"/>
        <v>0.53200000000000003</v>
      </c>
      <c r="G13" cm="1">
        <f t="array" ref="G13">_xlfn.IFS(AND(I13&gt;J13,I13&gt;0,E13&gt;F13, E13&gt;0.6), 1, AND(J13&gt;I13,J13&gt;0,F13&gt;E13, F13&gt;0.6), 2, AND(I13&gt;J13,I13&gt;0,E13&gt;F13, E13&lt;0.6), 0,  AND(J13&gt;I13,J13&gt;0,F13&gt;E13, F13&lt;0.6), 0, AND(I13&lt;0,J13&lt;0), 0, AND(I13&gt;J13,I13&gt;0,E13&lt;F13), 0, AND(J13&gt;I13,J13&gt;0,F13&lt;E13), 0, AND(I13&gt;J13,I13&gt;0,E13=F13), 1, AND(J13&gt;I13,J13&gt;0,F13=E13), 2)</f>
        <v>0</v>
      </c>
      <c r="H13">
        <v>2</v>
      </c>
      <c r="I13">
        <f t="shared" si="1"/>
        <v>7.9678832116788334E-2</v>
      </c>
      <c r="J13">
        <f t="shared" si="2"/>
        <v>-0.33466666666666667</v>
      </c>
      <c r="K13" cm="1">
        <f t="array" ref="K13">_xlfn.IFS(AND(G13=H13,G13=1),K12-K12*I13+K12*I13*A13, AND(G13=H13,G13=2), K12-K12*J13+K12*J13*B13, AND(G13&lt;&gt;H13,G13=1), K12-K12*I13,AND(G13&lt;&gt;H13,G13=2),K12-K12*J13,G13=0,K12)</f>
        <v>236.2675534314387</v>
      </c>
      <c r="L13" t="s">
        <v>31</v>
      </c>
      <c r="M13" t="s">
        <v>32</v>
      </c>
    </row>
    <row r="14" spans="1:14" x14ac:dyDescent="0.25">
      <c r="A14">
        <v>1.88</v>
      </c>
      <c r="B14">
        <v>1.92</v>
      </c>
      <c r="C14">
        <f t="shared" si="3"/>
        <v>0.53191489361702127</v>
      </c>
      <c r="D14">
        <f t="shared" si="4"/>
        <v>0.52083333333333337</v>
      </c>
      <c r="E14">
        <v>0.504</v>
      </c>
      <c r="F14">
        <f t="shared" si="0"/>
        <v>0.496</v>
      </c>
      <c r="G14" cm="1">
        <f t="array" ref="G14">_xlfn.IFS(AND(I14&gt;J14,I14&gt;0,E14&gt;F14, E14&gt;0.6), 1, AND(J14&gt;I14,J14&gt;0,F14&gt;E14, F14&gt;0.6), 2, AND(I14&gt;J14,I14&gt;0,E14&gt;F14, E14&lt;0.6), 0,  AND(J14&gt;I14,J14&gt;0,F14&gt;E14, F14&lt;0.6), 0, AND(I14&lt;0,J14&lt;0), 0, AND(I14&gt;J14,I14&gt;0,E14&lt;F14), 0, AND(J14&gt;I14,J14&gt;0,F14&lt;E14), 0, AND(I14&gt;J14,I14&gt;0,E14=F14), 1, AND(J14&gt;I14,J14&gt;0,F14=E14), 2)</f>
        <v>0</v>
      </c>
      <c r="H14">
        <v>2</v>
      </c>
      <c r="I14">
        <f t="shared" si="1"/>
        <v>-5.963636363636371E-2</v>
      </c>
      <c r="J14">
        <f t="shared" si="2"/>
        <v>-5.18260869565218E-2</v>
      </c>
      <c r="K14" cm="1">
        <f t="array" ref="K14">_xlfn.IFS(AND(G14=H14,G14=1),K13-K13*I14+K13*I14*A14, AND(G14=H14,G14=2), K13-K13*J14+K13*J14*B14, AND(G14&lt;&gt;H14,G14=1), K13-K13*I14,AND(G14&lt;&gt;H14,G14=2),K13-K13*J14,G14=0,K13)</f>
        <v>236.2675534314387</v>
      </c>
      <c r="L14" t="s">
        <v>33</v>
      </c>
      <c r="M14" t="s">
        <v>34</v>
      </c>
    </row>
    <row r="15" spans="1:14" x14ac:dyDescent="0.25">
      <c r="A15">
        <v>1.55</v>
      </c>
      <c r="B15">
        <v>2.35</v>
      </c>
      <c r="C15">
        <f t="shared" si="3"/>
        <v>0.64516129032258063</v>
      </c>
      <c r="D15">
        <f t="shared" si="4"/>
        <v>0.42553191489361702</v>
      </c>
      <c r="E15">
        <v>0.57499999999999996</v>
      </c>
      <c r="F15">
        <f t="shared" si="0"/>
        <v>0.42500000000000004</v>
      </c>
      <c r="G15" cm="1">
        <f t="array" ref="G15">_xlfn.IFS(AND(I15&gt;J15,I15&gt;0,E15&gt;F15, E15&gt;0.6), 1, AND(J15&gt;I15,J15&gt;0,F15&gt;E15, F15&gt;0.6), 2, AND(I15&gt;J15,I15&gt;0,E15&gt;F15, E15&lt;0.6), 0,  AND(J15&gt;I15,J15&gt;0,F15&gt;E15, F15&lt;0.6), 0, AND(I15&lt;0,J15&lt;0), 0, AND(I15&gt;J15,I15&gt;0,E15&lt;F15), 0, AND(J15&gt;I15,J15&gt;0,F15&lt;E15), 0, AND(I15&gt;J15,I15&gt;0,E15=F15), 1, AND(J15&gt;I15,J15&gt;0,F15=E15), 2)</f>
        <v>0</v>
      </c>
      <c r="H15">
        <v>1</v>
      </c>
      <c r="I15">
        <f t="shared" si="1"/>
        <v>-0.19772727272727275</v>
      </c>
      <c r="J15">
        <f t="shared" si="2"/>
        <v>-9.2592592592583012E-4</v>
      </c>
      <c r="K15" cm="1">
        <f t="array" ref="K15">_xlfn.IFS(AND(G15=H15,G15=1),K14-K14*I15+K14*I15*A15, AND(G15=H15,G15=2), K14-K14*J15+K14*J15*B15, AND(G15&lt;&gt;H15,G15=1), K14-K14*I15,AND(G15&lt;&gt;H15,G15=2),K14-K14*J15,G15=0,K14)</f>
        <v>236.2675534314387</v>
      </c>
      <c r="L15" t="s">
        <v>35</v>
      </c>
      <c r="M15" t="s">
        <v>36</v>
      </c>
    </row>
    <row r="16" spans="1:14" x14ac:dyDescent="0.25">
      <c r="A16">
        <v>1.47</v>
      </c>
      <c r="B16">
        <v>2.56</v>
      </c>
      <c r="C16">
        <f t="shared" si="3"/>
        <v>0.68027210884353739</v>
      </c>
      <c r="D16">
        <f t="shared" si="4"/>
        <v>0.390625</v>
      </c>
      <c r="E16">
        <v>0.55800000000000005</v>
      </c>
      <c r="F16">
        <f t="shared" si="0"/>
        <v>0.44199999999999995</v>
      </c>
      <c r="G16" cm="1">
        <f t="array" ref="G16">_xlfn.IFS(AND(I16&gt;J16,I16&gt;0,E16&gt;F16, E16&gt;0.6), 1, AND(J16&gt;I16,J16&gt;0,F16&gt;E16, F16&gt;0.6), 2, AND(I16&gt;J16,I16&gt;0,E16&gt;F16, E16&lt;0.6), 0,  AND(J16&gt;I16,J16&gt;0,F16&gt;E16, F16&lt;0.6), 0, AND(I16&lt;0,J16&lt;0), 0, AND(I16&gt;J16,I16&gt;0,E16&lt;F16), 0, AND(J16&gt;I16,J16&gt;0,F16&lt;E16), 0, AND(I16&gt;J16,I16&gt;0,E16=F16), 1, AND(J16&gt;I16,J16&gt;0,F16=E16), 2)</f>
        <v>0</v>
      </c>
      <c r="H16">
        <v>2</v>
      </c>
      <c r="I16">
        <f t="shared" si="1"/>
        <v>-0.38242553191489348</v>
      </c>
      <c r="J16">
        <f t="shared" si="2"/>
        <v>8.430769230769225E-2</v>
      </c>
      <c r="K16" cm="1">
        <f t="array" ref="K16">_xlfn.IFS(AND(G16=H16,G16=1),K15-K15*I16+K15*I16*A16, AND(G16=H16,G16=2), K15-K15*J16+K15*J16*B16, AND(G16&lt;&gt;H16,G16=1), K15-K15*I16,AND(G16&lt;&gt;H16,G16=2),K15-K15*J16,G16=0,K15)</f>
        <v>236.2675534314387</v>
      </c>
      <c r="L16" t="s">
        <v>37</v>
      </c>
      <c r="M16" t="s">
        <v>38</v>
      </c>
    </row>
    <row r="17" spans="1:13" x14ac:dyDescent="0.25">
      <c r="A17">
        <v>1.76</v>
      </c>
      <c r="B17">
        <v>2.0499999999999998</v>
      </c>
      <c r="C17">
        <f t="shared" si="3"/>
        <v>0.56818181818181823</v>
      </c>
      <c r="D17">
        <f t="shared" si="4"/>
        <v>0.48780487804878053</v>
      </c>
      <c r="E17">
        <v>0.56200000000000006</v>
      </c>
      <c r="F17">
        <f t="shared" si="0"/>
        <v>0.43799999999999994</v>
      </c>
      <c r="G17" cm="1">
        <f t="array" ref="G17">_xlfn.IFS(AND(I17&gt;J17,I17&gt;0,E17&gt;F17, E17&gt;0.6), 1, AND(J17&gt;I17,J17&gt;0,F17&gt;E17, F17&gt;0.6), 2, AND(I17&gt;J17,I17&gt;0,E17&gt;F17, E17&lt;0.6), 0,  AND(J17&gt;I17,J17&gt;0,F17&gt;E17, F17&lt;0.6), 0, AND(I17&lt;0,J17&lt;0), 0, AND(I17&gt;J17,I17&gt;0,E17&lt;F17), 0, AND(J17&gt;I17,J17&gt;0,F17&lt;E17), 0, AND(I17&gt;J17,I17&gt;0,E17=F17), 1, AND(J17&gt;I17,J17&gt;0,F17=E17), 2)</f>
        <v>0</v>
      </c>
      <c r="H17">
        <v>2</v>
      </c>
      <c r="I17">
        <f t="shared" si="1"/>
        <v>-1.431578947368406E-2</v>
      </c>
      <c r="J17">
        <f t="shared" si="2"/>
        <v>-9.7238095238095457E-2</v>
      </c>
      <c r="K17" cm="1">
        <f t="array" ref="K17">_xlfn.IFS(AND(G17=H17,G17=1),K16-K16*I17+K16*I17*A17, AND(G17=H17,G17=2), K16-K16*J17+K16*J17*B17, AND(G17&lt;&gt;H17,G17=1), K16-K16*I17,AND(G17&lt;&gt;H17,G17=2),K16-K16*J17,G17=0,K16)</f>
        <v>236.2675534314387</v>
      </c>
      <c r="L17" t="s">
        <v>39</v>
      </c>
      <c r="M17" t="s">
        <v>40</v>
      </c>
    </row>
    <row r="18" spans="1:13" x14ac:dyDescent="0.25">
      <c r="A18">
        <v>1.47</v>
      </c>
      <c r="B18">
        <v>2.58</v>
      </c>
      <c r="C18">
        <f t="shared" si="3"/>
        <v>0.68027210884353739</v>
      </c>
      <c r="D18">
        <f t="shared" si="4"/>
        <v>0.38759689922480617</v>
      </c>
      <c r="E18">
        <v>0.49199999999999999</v>
      </c>
      <c r="F18">
        <f t="shared" si="0"/>
        <v>0.50800000000000001</v>
      </c>
      <c r="G18" cm="1">
        <f t="array" ref="G18">_xlfn.IFS(AND(I18&gt;J18,I18&gt;0,E18&gt;F18, E18&gt;0.6), 1, AND(J18&gt;I18,J18&gt;0,F18&gt;E18, F18&gt;0.6), 2, AND(I18&gt;J18,I18&gt;0,E18&gt;F18, E18&lt;0.6), 0,  AND(J18&gt;I18,J18&gt;0,F18&gt;E18, F18&lt;0.6), 0, AND(I18&lt;0,J18&lt;0), 0, AND(I18&gt;J18,I18&gt;0,E18&lt;F18), 0, AND(J18&gt;I18,J18&gt;0,F18&lt;E18), 0, AND(I18&gt;J18,I18&gt;0,E18=F18), 1, AND(J18&gt;I18,J18&gt;0,F18=E18), 2)</f>
        <v>0</v>
      </c>
      <c r="H18">
        <v>1</v>
      </c>
      <c r="I18">
        <f t="shared" si="1"/>
        <v>-0.58885106382978725</v>
      </c>
      <c r="J18">
        <f t="shared" si="2"/>
        <v>0.19660759493670887</v>
      </c>
      <c r="K18" cm="1">
        <f t="array" ref="K18">_xlfn.IFS(AND(G18=H18,G18=1),K17-K17*I18+K17*I18*A18, AND(G18=H18,G18=2), K17-K17*J18+K17*J18*B18, AND(G18&lt;&gt;H18,G18=1), K17-K17*I18,AND(G18&lt;&gt;H18,G18=2),K17-K17*J18,G18=0,K17)</f>
        <v>236.2675534314387</v>
      </c>
      <c r="L18" t="s">
        <v>41</v>
      </c>
      <c r="M18" t="s">
        <v>42</v>
      </c>
    </row>
    <row r="19" spans="1:13" x14ac:dyDescent="0.25">
      <c r="A19">
        <v>2.08</v>
      </c>
      <c r="B19">
        <v>1.75</v>
      </c>
      <c r="C19">
        <f t="shared" si="3"/>
        <v>0.48076923076923073</v>
      </c>
      <c r="D19">
        <f t="shared" si="4"/>
        <v>0.5714285714285714</v>
      </c>
      <c r="E19">
        <v>0.49299999999999999</v>
      </c>
      <c r="F19">
        <f t="shared" si="0"/>
        <v>0.50700000000000001</v>
      </c>
      <c r="G19" cm="1">
        <f t="array" ref="G19">_xlfn.IFS(AND(I19&gt;J19,I19&gt;0,E19&gt;F19, E19&gt;0.6), 1, AND(J19&gt;I19,J19&gt;0,F19&gt;E19, F19&gt;0.6), 2, AND(I19&gt;J19,I19&gt;0,E19&gt;F19, E19&lt;0.6), 0,  AND(J19&gt;I19,J19&gt;0,F19&gt;E19, F19&lt;0.6), 0, AND(I19&lt;0,J19&lt;0), 0, AND(I19&gt;J19,I19&gt;0,E19&lt;F19), 0, AND(J19&gt;I19,J19&gt;0,F19&lt;E19), 0, AND(I19&gt;J19,I19&gt;0,E19=F19), 1, AND(J19&gt;I19,J19&gt;0,F19=E19), 2)</f>
        <v>0</v>
      </c>
      <c r="H19">
        <v>1</v>
      </c>
      <c r="I19">
        <f t="shared" si="1"/>
        <v>2.3555555555555552E-2</v>
      </c>
      <c r="J19">
        <f t="shared" si="2"/>
        <v>-0.15033333333333332</v>
      </c>
      <c r="K19" cm="1">
        <f t="array" ref="K19">_xlfn.IFS(AND(G19=H19,G19=1),K18-K18*I19+K18*I19*A19, AND(G19=H19,G19=2), K18-K18*J19+K18*J19*B19, AND(G19&lt;&gt;H19,G19=1), K18-K18*I19,AND(G19&lt;&gt;H19,G19=2),K18-K18*J19,G19=0,K18)</f>
        <v>236.2675534314387</v>
      </c>
      <c r="L19" t="s">
        <v>43</v>
      </c>
      <c r="M19" t="s">
        <v>44</v>
      </c>
    </row>
    <row r="20" spans="1:13" x14ac:dyDescent="0.25">
      <c r="A20">
        <v>2.1</v>
      </c>
      <c r="B20">
        <v>1.72</v>
      </c>
      <c r="C20">
        <f t="shared" si="3"/>
        <v>0.47619047619047616</v>
      </c>
      <c r="D20">
        <f t="shared" si="4"/>
        <v>0.58139534883720934</v>
      </c>
      <c r="E20">
        <v>0.59899999999999998</v>
      </c>
      <c r="F20">
        <f t="shared" si="0"/>
        <v>0.40100000000000002</v>
      </c>
      <c r="G20" cm="1">
        <f t="array" ref="G20">_xlfn.IFS(AND(I20&gt;J20,I20&gt;0,E20&gt;F20, E20&gt;0.6), 1, AND(J20&gt;I20,J20&gt;0,F20&gt;E20, F20&gt;0.6), 2, AND(I20&gt;J20,I20&gt;0,E20&gt;F20, E20&lt;0.6), 0,  AND(J20&gt;I20,J20&gt;0,F20&gt;E20, F20&lt;0.6), 0, AND(I20&lt;0,J20&lt;0), 0, AND(I20&gt;J20,I20&gt;0,E20&lt;F20), 0, AND(J20&gt;I20,J20&gt;0,F20&lt;E20), 0, AND(I20&gt;J20,I20&gt;0,E20=F20), 1, AND(J20&gt;I20,J20&gt;0,F20=E20), 2)</f>
        <v>0</v>
      </c>
      <c r="H20">
        <v>2</v>
      </c>
      <c r="I20">
        <f t="shared" si="1"/>
        <v>0.23445454545454542</v>
      </c>
      <c r="J20">
        <f t="shared" si="2"/>
        <v>-0.43094444444444446</v>
      </c>
      <c r="K20" cm="1">
        <f t="array" ref="K20">_xlfn.IFS(AND(G20=H20,G20=1),K19-K19*I20+K19*I20*A20, AND(G20=H20,G20=2), K19-K19*J20+K19*J20*B20, AND(G20&lt;&gt;H20,G20=1), K19-K19*I20,AND(G20&lt;&gt;H20,G20=2),K19-K19*J20,G20=0,K19)</f>
        <v>236.2675534314387</v>
      </c>
      <c r="L20" t="s">
        <v>45</v>
      </c>
      <c r="M20" t="s">
        <v>46</v>
      </c>
    </row>
    <row r="21" spans="1:13" x14ac:dyDescent="0.25">
      <c r="A21">
        <v>1.55</v>
      </c>
      <c r="B21">
        <v>2.4</v>
      </c>
      <c r="C21">
        <f t="shared" si="3"/>
        <v>0.64516129032258063</v>
      </c>
      <c r="D21">
        <f t="shared" si="4"/>
        <v>0.41666666666666669</v>
      </c>
      <c r="E21">
        <v>0.496</v>
      </c>
      <c r="F21">
        <f t="shared" si="0"/>
        <v>0.504</v>
      </c>
      <c r="G21" cm="1">
        <f t="array" ref="G21">_xlfn.IFS(AND(I21&gt;J21,I21&gt;0,E21&gt;F21, E21&gt;0.6), 1, AND(J21&gt;I21,J21&gt;0,F21&gt;E21, F21&gt;0.6), 2, AND(I21&gt;J21,I21&gt;0,E21&gt;F21, E21&lt;0.6), 0,  AND(J21&gt;I21,J21&gt;0,F21&gt;E21, F21&lt;0.6), 0, AND(I21&lt;0,J21&lt;0), 0, AND(I21&gt;J21,I21&gt;0,E21&lt;F21), 0, AND(J21&gt;I21,J21&gt;0,F21&lt;E21), 0, AND(I21&gt;J21,I21&gt;0,E21=F21), 1, AND(J21&gt;I21,J21&gt;0,F21=E21), 2)</f>
        <v>0</v>
      </c>
      <c r="H21">
        <v>1</v>
      </c>
      <c r="I21">
        <f t="shared" si="1"/>
        <v>-0.42036363636363627</v>
      </c>
      <c r="J21">
        <f t="shared" si="2"/>
        <v>0.14971428571428569</v>
      </c>
      <c r="K21" cm="1">
        <f t="array" ref="K21">_xlfn.IFS(AND(G21=H21,G21=1),K20-K20*I21+K20*I21*A21, AND(G21=H21,G21=2), K20-K20*J21+K20*J21*B21, AND(G21&lt;&gt;H21,G21=1), K20-K20*I21,AND(G21&lt;&gt;H21,G21=2),K20-K20*J21,G21=0,K20)</f>
        <v>236.2675534314387</v>
      </c>
      <c r="L21" t="s">
        <v>47</v>
      </c>
      <c r="M21" t="s">
        <v>48</v>
      </c>
    </row>
    <row r="22" spans="1:13" x14ac:dyDescent="0.25">
      <c r="A22">
        <v>4.8499999999999996</v>
      </c>
      <c r="B22">
        <v>1.17</v>
      </c>
      <c r="C22">
        <f t="shared" si="3"/>
        <v>0.2061855670103093</v>
      </c>
      <c r="D22">
        <f t="shared" si="4"/>
        <v>0.85470085470085477</v>
      </c>
      <c r="E22">
        <v>0.14899999999999999</v>
      </c>
      <c r="F22">
        <f t="shared" si="0"/>
        <v>0.85099999999999998</v>
      </c>
      <c r="G22" cm="1">
        <f t="array" ref="G22">_xlfn.IFS(AND(I22&gt;J22,I22&gt;0,E22&gt;F22, E22&gt;0.6), 1, AND(J22&gt;I22,J22&gt;0,F22&gt;E22, F22&gt;0.6), 2, AND(I22&gt;J22,I22&gt;0,E22&gt;F22, E22&lt;0.6), 0,  AND(J22&gt;I22,J22&gt;0,F22&gt;E22, F22&lt;0.6), 0, AND(I22&lt;0,J22&lt;0), 0, AND(I22&gt;J22,I22&gt;0,E22&lt;F22), 0, AND(J22&gt;I22,J22&gt;0,F22&lt;E22), 0, AND(I22&gt;J22,I22&gt;0,E22=F22), 1, AND(J22&gt;I22,J22&gt;0,F22=E22), 2)</f>
        <v>0</v>
      </c>
      <c r="I22">
        <f t="shared" si="1"/>
        <v>-7.2038961038961069E-2</v>
      </c>
      <c r="J22">
        <f t="shared" si="2"/>
        <v>-2.5470588235294467E-2</v>
      </c>
      <c r="K22" cm="1">
        <f t="array" ref="K22">_xlfn.IFS(AND(G22=H22,G22=1),K21-K21*I22+K21*I22*A22, AND(G22=H22,G22=2), K21-K21*J22+K21*J22*B22, AND(G22&lt;&gt;H22,G22=1), K21-K21*I22,AND(G22&lt;&gt;H22,G22=2),K21-K21*J22,G22=0,K21)</f>
        <v>236.2675534314387</v>
      </c>
      <c r="L22" t="s">
        <v>49</v>
      </c>
      <c r="M22" t="s">
        <v>50</v>
      </c>
    </row>
    <row r="23" spans="1:13" x14ac:dyDescent="0.25">
      <c r="A23">
        <v>2.15</v>
      </c>
      <c r="B23">
        <v>1.68</v>
      </c>
      <c r="C23">
        <f t="shared" si="3"/>
        <v>0.46511627906976744</v>
      </c>
      <c r="D23">
        <f t="shared" si="4"/>
        <v>0.59523809523809523</v>
      </c>
      <c r="E23">
        <v>0.49</v>
      </c>
      <c r="F23">
        <f t="shared" si="0"/>
        <v>0.51</v>
      </c>
      <c r="G23" cm="1">
        <f t="array" ref="G23">_xlfn.IFS(AND(I23&gt;J23,I23&gt;0,E23&gt;F23, E23&gt;0.6), 1, AND(J23&gt;I23,J23&gt;0,F23&gt;E23, F23&gt;0.6), 2, AND(I23&gt;J23,I23&gt;0,E23&gt;F23, E23&lt;0.6), 0,  AND(J23&gt;I23,J23&gt;0,F23&gt;E23, F23&lt;0.6), 0, AND(I23&lt;0,J23&lt;0), 0, AND(I23&gt;J23,I23&gt;0,E23&lt;F23), 0, AND(J23&gt;I23,J23&gt;0,F23&lt;E23), 0, AND(I23&gt;J23,I23&gt;0,E23=F23), 1, AND(J23&gt;I23,J23&gt;0,F23=E23), 2)</f>
        <v>0</v>
      </c>
      <c r="H23">
        <v>2</v>
      </c>
      <c r="I23">
        <f t="shared" si="1"/>
        <v>4.6521739130434725E-2</v>
      </c>
      <c r="J23">
        <f t="shared" si="2"/>
        <v>-0.21058823529411774</v>
      </c>
      <c r="K23" cm="1">
        <f t="array" ref="K23">_xlfn.IFS(AND(G23=H23,G23=1),K22-K22*I23+K22*I23*A23, AND(G23=H23,G23=2), K22-K22*J23+K22*J23*B23, AND(G23&lt;&gt;H23,G23=1), K22-K22*I23,AND(G23&lt;&gt;H23,G23=2),K22-K22*J23,G23=0,K22)</f>
        <v>236.2675534314387</v>
      </c>
      <c r="L23" t="s">
        <v>51</v>
      </c>
      <c r="M23" t="s">
        <v>52</v>
      </c>
    </row>
    <row r="24" spans="1:13" x14ac:dyDescent="0.25">
      <c r="A24">
        <v>2.46</v>
      </c>
      <c r="B24">
        <v>1.53</v>
      </c>
      <c r="C24">
        <f t="shared" si="3"/>
        <v>0.4065040650406504</v>
      </c>
      <c r="D24">
        <f t="shared" si="4"/>
        <v>0.65359477124183007</v>
      </c>
      <c r="E24">
        <v>0.26</v>
      </c>
      <c r="F24">
        <f t="shared" si="0"/>
        <v>0.74</v>
      </c>
      <c r="G24" cm="1">
        <f t="array" ref="G24">_xlfn.IFS(AND(I24&gt;J24,I24&gt;0,E24&gt;F24, E24&gt;0.6), 1, AND(J24&gt;I24,J24&gt;0,F24&gt;E24, F24&gt;0.6), 2, AND(I24&gt;J24,I24&gt;0,E24&gt;F24, E24&lt;0.6), 0,  AND(J24&gt;I24,J24&gt;0,F24&gt;E24, F24&lt;0.6), 0, AND(I24&lt;0,J24&lt;0), 0, AND(I24&gt;J24,I24&gt;0,E24&lt;F24), 0, AND(J24&gt;I24,J24&gt;0,F24&lt;E24), 0, AND(I24&gt;J24,I24&gt;0,E24=F24), 1, AND(J24&gt;I24,J24&gt;0,F24=E24), 2)</f>
        <v>2</v>
      </c>
      <c r="H24">
        <v>2</v>
      </c>
      <c r="I24">
        <f t="shared" si="1"/>
        <v>-0.24684931506849317</v>
      </c>
      <c r="J24">
        <f t="shared" si="2"/>
        <v>0.24943396226415093</v>
      </c>
      <c r="K24" cm="1">
        <f t="array" ref="K24">_xlfn.IFS(AND(G24=H24,G24=1),K23-K23*I24+K23*I24*A24, AND(G24=H24,G24=2), K23-K23*J24+K23*J24*B24, AND(G24&lt;&gt;H24,G24=1), K23-K23*I24,AND(G24&lt;&gt;H24,G24=2),K23-K23*J24,G24=0,K23)</f>
        <v>267.5021239950749</v>
      </c>
      <c r="L24" t="s">
        <v>53</v>
      </c>
      <c r="M24" t="s">
        <v>54</v>
      </c>
    </row>
    <row r="25" spans="1:13" x14ac:dyDescent="0.25">
      <c r="A25">
        <v>4.4000000000000004</v>
      </c>
      <c r="B25">
        <v>1.2</v>
      </c>
      <c r="C25">
        <f t="shared" si="3"/>
        <v>0.22727272727272727</v>
      </c>
      <c r="D25">
        <f t="shared" si="4"/>
        <v>0.83333333333333337</v>
      </c>
      <c r="E25">
        <v>0.19600000000000001</v>
      </c>
      <c r="F25">
        <f t="shared" si="0"/>
        <v>0.80400000000000005</v>
      </c>
      <c r="G25" cm="1">
        <f t="array" ref="G25">_xlfn.IFS(AND(I25&gt;J25,I25&gt;0,E25&gt;F25, E25&gt;0.6), 1, AND(J25&gt;I25,J25&gt;0,F25&gt;E25, F25&gt;0.6), 2, AND(I25&gt;J25,I25&gt;0,E25&gt;F25, E25&lt;0.6), 0,  AND(J25&gt;I25,J25&gt;0,F25&gt;E25, F25&lt;0.6), 0, AND(I25&lt;0,J25&lt;0), 0, AND(I25&gt;J25,I25&gt;0,E25&lt;F25), 0, AND(J25&gt;I25,J25&gt;0,F25&lt;E25), 0, AND(I25&gt;J25,I25&gt;0,E25=F25), 1, AND(J25&gt;I25,J25&gt;0,F25=E25), 2)</f>
        <v>0</v>
      </c>
      <c r="H25">
        <v>2</v>
      </c>
      <c r="I25">
        <f t="shared" si="1"/>
        <v>-4.0470588235294092E-2</v>
      </c>
      <c r="J25">
        <f t="shared" si="2"/>
        <v>-0.17600000000000016</v>
      </c>
      <c r="K25" cm="1">
        <f t="array" ref="K25">_xlfn.IFS(AND(G25=H25,G25=1),K24-K24*I25+K24*I25*A25, AND(G25=H25,G25=2), K24-K24*J25+K24*J25*B25, AND(G25&lt;&gt;H25,G25=1), K24-K24*I25,AND(G25&lt;&gt;H25,G25=2),K24-K24*J25,G25=0,K24)</f>
        <v>267.5021239950749</v>
      </c>
      <c r="L25" t="s">
        <v>55</v>
      </c>
      <c r="M25" t="s">
        <v>56</v>
      </c>
    </row>
    <row r="26" spans="1:13" x14ac:dyDescent="0.25">
      <c r="A26">
        <v>1.35</v>
      </c>
      <c r="B26">
        <v>3</v>
      </c>
      <c r="C26">
        <f t="shared" si="3"/>
        <v>0.7407407407407407</v>
      </c>
      <c r="D26">
        <f t="shared" si="4"/>
        <v>0.33333333333333331</v>
      </c>
      <c r="E26">
        <v>0.54300000000000004</v>
      </c>
      <c r="F26">
        <f t="shared" si="0"/>
        <v>0.45699999999999996</v>
      </c>
      <c r="G26" cm="1">
        <f t="array" ref="G26">_xlfn.IFS(AND(I26&gt;J26,I26&gt;0,E26&gt;F26, E26&gt;0.6), 1, AND(J26&gt;I26,J26&gt;0,F26&gt;E26, F26&gt;0.6), 2, AND(I26&gt;J26,I26&gt;0,E26&gt;F26, E26&lt;0.6), 0,  AND(J26&gt;I26,J26&gt;0,F26&gt;E26, F26&lt;0.6), 0, AND(I26&lt;0,J26&lt;0), 0, AND(I26&gt;J26,I26&gt;0,E26&lt;F26), 0, AND(J26&gt;I26,J26&gt;0,F26&lt;E26), 0, AND(I26&gt;J26,I26&gt;0,E26=F26), 1, AND(J26&gt;I26,J26&gt;0,F26=E26), 2)</f>
        <v>0</v>
      </c>
      <c r="H26">
        <v>2</v>
      </c>
      <c r="I26">
        <f t="shared" si="1"/>
        <v>-0.76271428571428534</v>
      </c>
      <c r="J26">
        <f t="shared" si="2"/>
        <v>0.18549999999999994</v>
      </c>
      <c r="K26" cm="1">
        <f t="array" ref="K26">_xlfn.IFS(AND(G26=H26,G26=1),K25-K25*I26+K25*I26*A26, AND(G26=H26,G26=2), K25-K25*J26+K25*J26*B26, AND(G26&lt;&gt;H26,G26=1), K25-K25*I26,AND(G26&lt;&gt;H26,G26=2),K25-K25*J26,G26=0,K25)</f>
        <v>267.5021239950749</v>
      </c>
      <c r="L26" t="s">
        <v>59</v>
      </c>
      <c r="M26" t="s">
        <v>32</v>
      </c>
    </row>
    <row r="27" spans="1:13" x14ac:dyDescent="0.25">
      <c r="A27">
        <v>4.5</v>
      </c>
      <c r="B27">
        <v>1.17</v>
      </c>
      <c r="C27">
        <f t="shared" si="3"/>
        <v>0.22222222222222221</v>
      </c>
      <c r="D27">
        <f t="shared" si="4"/>
        <v>0.85470085470085477</v>
      </c>
      <c r="E27">
        <v>0.442</v>
      </c>
      <c r="F27">
        <f t="shared" si="0"/>
        <v>0.55800000000000005</v>
      </c>
      <c r="G27" cm="1">
        <f t="array" ref="G27">_xlfn.IFS(AND(I27&gt;J27,I27&gt;0,E27&gt;F27, E27&gt;0.6), 1, AND(J27&gt;I27,J27&gt;0,F27&gt;E27, F27&gt;0.6), 2, AND(I27&gt;J27,I27&gt;0,E27&gt;F27, E27&lt;0.6), 0,  AND(J27&gt;I27,J27&gt;0,F27&gt;E27, F27&lt;0.6), 0, AND(I27&lt;0,J27&lt;0), 0, AND(I27&gt;J27,I27&gt;0,E27&lt;F27), 0, AND(J27&gt;I27,J27&gt;0,F27&lt;E27), 0, AND(I27&gt;J27,I27&gt;0,E27=F27), 1, AND(J27&gt;I27,J27&gt;0,F27=E27), 2)</f>
        <v>0</v>
      </c>
      <c r="H27">
        <v>2</v>
      </c>
      <c r="I27">
        <f t="shared" si="1"/>
        <v>0.28257142857142858</v>
      </c>
      <c r="J27">
        <f t="shared" si="2"/>
        <v>-2.0420000000000007</v>
      </c>
      <c r="K27" cm="1">
        <f t="array" ref="K27">_xlfn.IFS(AND(G27=H27,G27=1),K26-K26*I27+K26*I27*A27, AND(G27=H27,G27=2), K26-K26*J27+K26*J27*B27, AND(G27&lt;&gt;H27,G27=1), K26-K26*I27,AND(G27&lt;&gt;H27,G27=2),K26-K26*J27,G27=0,K26)</f>
        <v>267.5021239950749</v>
      </c>
      <c r="L27" t="s">
        <v>11</v>
      </c>
      <c r="M27" t="s">
        <v>60</v>
      </c>
    </row>
    <row r="28" spans="1:13" x14ac:dyDescent="0.25">
      <c r="A28">
        <v>2.66</v>
      </c>
      <c r="B28">
        <v>1.44</v>
      </c>
      <c r="C28">
        <f t="shared" si="3"/>
        <v>0.37593984962406013</v>
      </c>
      <c r="D28">
        <f t="shared" si="4"/>
        <v>0.69444444444444442</v>
      </c>
      <c r="E28">
        <v>0.35599999999999998</v>
      </c>
      <c r="F28">
        <f t="shared" si="0"/>
        <v>0.64400000000000002</v>
      </c>
      <c r="G28" cm="1">
        <f t="array" ref="G28">_xlfn.IFS(AND(I28&gt;J28,I28&gt;0,E28&gt;F28, E28&gt;0.6), 1, AND(J28&gt;I28,J28&gt;0,F28&gt;E28, F28&gt;0.6), 2, AND(I28&gt;J28,I28&gt;0,E28&gt;F28, E28&lt;0.6), 0,  AND(J28&gt;I28,J28&gt;0,F28&gt;E28, F28&lt;0.6), 0, AND(I28&lt;0,J28&lt;0), 0, AND(I28&gt;J28,I28&gt;0,E28&lt;F28), 0, AND(J28&gt;I28,J28&gt;0,F28&lt;E28), 0, AND(I28&gt;J28,I28&gt;0,E28=F28), 1, AND(J28&gt;I28,J28&gt;0,F28=E28), 2)</f>
        <v>0</v>
      </c>
      <c r="H28">
        <v>2</v>
      </c>
      <c r="I28">
        <f t="shared" si="1"/>
        <v>-3.1951807228915663E-2</v>
      </c>
      <c r="J28">
        <f t="shared" si="2"/>
        <v>-0.16509090909090918</v>
      </c>
      <c r="K28" cm="1">
        <f t="array" ref="K28">_xlfn.IFS(AND(G28=H28,G28=1),K27-K27*I28+K27*I28*A28, AND(G28=H28,G28=2), K27-K27*J28+K27*J28*B28, AND(G28&lt;&gt;H28,G28=1), K27-K27*I28,AND(G28&lt;&gt;H28,G28=2),K27-K27*J28,G28=0,K27)</f>
        <v>267.5021239950749</v>
      </c>
      <c r="L28" t="s">
        <v>47</v>
      </c>
      <c r="M28" t="s">
        <v>56</v>
      </c>
    </row>
    <row r="29" spans="1:13" x14ac:dyDescent="0.25">
      <c r="A29">
        <v>1.05</v>
      </c>
      <c r="B29">
        <v>8.5</v>
      </c>
      <c r="C29">
        <f t="shared" si="3"/>
        <v>0.95238095238095233</v>
      </c>
      <c r="D29">
        <f t="shared" si="4"/>
        <v>0.11764705882352941</v>
      </c>
      <c r="E29">
        <v>0.81599999999999995</v>
      </c>
      <c r="F29">
        <f t="shared" si="0"/>
        <v>0.18400000000000005</v>
      </c>
      <c r="G29" cm="1">
        <f t="array" ref="G29">_xlfn.IFS(AND(I29&gt;J29,I29&gt;0,E29&gt;F29, E29&gt;0.6), 1, AND(J29&gt;I29,J29&gt;0,F29&gt;E29, F29&gt;0.6), 2, AND(I29&gt;J29,I29&gt;0,E29&gt;F29, E29&lt;0.6), 0,  AND(J29&gt;I29,J29&gt;0,F29&gt;E29, F29&lt;0.6), 0, AND(I29&lt;0,J29&lt;0), 0, AND(I29&gt;J29,I29&gt;0,E29&lt;F29), 0, AND(J29&gt;I29,J29&gt;0,F29&lt;E29), 0, AND(I29&gt;J29,I29&gt;0,E29=F29), 1, AND(J29&gt;I29,J29&gt;0,F29=E29), 2)</f>
        <v>0</v>
      </c>
      <c r="H29">
        <v>2</v>
      </c>
      <c r="I29">
        <f t="shared" si="1"/>
        <v>-2.8639999999999981</v>
      </c>
      <c r="J29">
        <f t="shared" si="2"/>
        <v>7.5200000000000058E-2</v>
      </c>
      <c r="K29" cm="1">
        <f t="array" ref="K29">_xlfn.IFS(AND(G29=H29,G29=1),K28-K28*I29+K28*I29*A29, AND(G29=H29,G29=2), K28-K28*J29+K28*J29*B29, AND(G29&lt;&gt;H29,G29=1), K28-K28*I29,AND(G29&lt;&gt;H29,G29=2),K28-K28*J29,G29=0,K28)</f>
        <v>267.5021239950749</v>
      </c>
      <c r="L29" t="s">
        <v>61</v>
      </c>
      <c r="M29" t="s">
        <v>16</v>
      </c>
    </row>
    <row r="30" spans="1:13" x14ac:dyDescent="0.25">
      <c r="A30">
        <v>1.51</v>
      </c>
      <c r="B30">
        <v>2.44</v>
      </c>
      <c r="C30">
        <f t="shared" si="3"/>
        <v>0.66225165562913912</v>
      </c>
      <c r="D30">
        <f t="shared" si="4"/>
        <v>0.4098360655737705</v>
      </c>
      <c r="E30">
        <v>0.63500000000000001</v>
      </c>
      <c r="F30">
        <f t="shared" si="0"/>
        <v>0.36499999999999999</v>
      </c>
      <c r="G30" cm="1">
        <f t="array" ref="G30">_xlfn.IFS(AND(I30&gt;J30,I30&gt;0,E30&gt;F30, E30&gt;0.6), 1, AND(J30&gt;I30,J30&gt;0,F30&gt;E30, F30&gt;0.6), 2, AND(I30&gt;J30,I30&gt;0,E30&gt;F30, E30&lt;0.6), 0,  AND(J30&gt;I30,J30&gt;0,F30&gt;E30, F30&lt;0.6), 0, AND(I30&lt;0,J30&lt;0), 0, AND(I30&gt;J30,I30&gt;0,E30&lt;F30), 0, AND(J30&gt;I30,J30&gt;0,F30&lt;E30), 0, AND(I30&gt;J30,I30&gt;0,E30=F30), 1, AND(J30&gt;I30,J30&gt;0,F30=E30), 2)</f>
        <v>0</v>
      </c>
      <c r="H30">
        <v>2</v>
      </c>
      <c r="I30">
        <f t="shared" si="1"/>
        <v>-8.0686274509803924E-2</v>
      </c>
      <c r="J30">
        <f t="shared" si="2"/>
        <v>-7.5972222222222274E-2</v>
      </c>
      <c r="K30" cm="1">
        <f t="array" ref="K30">_xlfn.IFS(AND(G30=H30,G30=1),K29-K29*I30+K29*I30*A30, AND(G30=H30,G30=2), K29-K29*J30+K29*J30*B30, AND(G30&lt;&gt;H30,G30=1), K29-K29*I30,AND(G30&lt;&gt;H30,G30=2),K29-K29*J30,G30=0,K29)</f>
        <v>267.5021239950749</v>
      </c>
      <c r="L30" t="s">
        <v>62</v>
      </c>
      <c r="M30" t="s">
        <v>54</v>
      </c>
    </row>
    <row r="31" spans="1:13" x14ac:dyDescent="0.25">
      <c r="A31">
        <v>3.02</v>
      </c>
      <c r="B31">
        <v>1.35</v>
      </c>
      <c r="C31">
        <f t="shared" si="3"/>
        <v>0.33112582781456956</v>
      </c>
      <c r="D31">
        <f t="shared" si="4"/>
        <v>0.7407407407407407</v>
      </c>
      <c r="E31">
        <v>0.313</v>
      </c>
      <c r="F31">
        <f t="shared" si="0"/>
        <v>0.68700000000000006</v>
      </c>
      <c r="G31" cm="1">
        <f t="array" ref="G31">_xlfn.IFS(AND(I31&gt;J31,I31&gt;0,E31&gt;F31, E31&gt;0.6), 1, AND(J31&gt;I31,J31&gt;0,F31&gt;E31, F31&gt;0.6), 2, AND(I31&gt;J31,I31&gt;0,E31&gt;F31, E31&lt;0.6), 0,  AND(J31&gt;I31,J31&gt;0,F31&gt;E31, F31&lt;0.6), 0, AND(I31&lt;0,J31&lt;0), 0, AND(I31&gt;J31,I31&gt;0,E31&lt;F31), 0, AND(J31&gt;I31,J31&gt;0,F31&lt;E31), 0, AND(I31&gt;J31,I31&gt;0,E31=F31), 1, AND(J31&gt;I31,J31&gt;0,F31=E31), 2)</f>
        <v>0</v>
      </c>
      <c r="H31">
        <v>2</v>
      </c>
      <c r="I31">
        <f t="shared" si="1"/>
        <v>-2.7099009900990123E-2</v>
      </c>
      <c r="J31">
        <f t="shared" si="2"/>
        <v>-0.20728571428571396</v>
      </c>
      <c r="K31" cm="1">
        <f t="array" ref="K31">_xlfn.IFS(AND(G31=H31,G31=1),K30-K30*I31+K30*I31*A31, AND(G31=H31,G31=2), K30-K30*J31+K30*J31*B31, AND(G31&lt;&gt;H31,G31=1), K30-K30*I31,AND(G31&lt;&gt;H31,G31=2),K30-K30*J31,G31=0,K30)</f>
        <v>267.5021239950749</v>
      </c>
      <c r="L31" t="s">
        <v>34</v>
      </c>
      <c r="M31" t="s">
        <v>63</v>
      </c>
    </row>
    <row r="32" spans="1:13" x14ac:dyDescent="0.25">
      <c r="A32">
        <v>1.8</v>
      </c>
      <c r="B32">
        <v>1.98</v>
      </c>
      <c r="C32">
        <f t="shared" si="3"/>
        <v>0.55555555555555558</v>
      </c>
      <c r="D32">
        <f t="shared" si="4"/>
        <v>0.50505050505050508</v>
      </c>
      <c r="E32">
        <v>0.45</v>
      </c>
      <c r="F32">
        <f t="shared" si="0"/>
        <v>0.55000000000000004</v>
      </c>
      <c r="G32" cm="1">
        <f t="array" ref="G32">_xlfn.IFS(AND(I32&gt;J32,I32&gt;0,E32&gt;F32, E32&gt;0.6), 1, AND(J32&gt;I32,J32&gt;0,F32&gt;E32, F32&gt;0.6), 2, AND(I32&gt;J32,I32&gt;0,E32&gt;F32, E32&lt;0.6), 0,  AND(J32&gt;I32,J32&gt;0,F32&gt;E32, F32&lt;0.6), 0, AND(I32&lt;0,J32&lt;0), 0, AND(I32&gt;J32,I32&gt;0,E32&lt;F32), 0, AND(J32&gt;I32,J32&gt;0,F32&lt;E32), 0, AND(I32&gt;J32,I32&gt;0,E32=F32), 1, AND(J32&gt;I32,J32&gt;0,F32=E32), 2)</f>
        <v>0</v>
      </c>
      <c r="H32">
        <v>2</v>
      </c>
      <c r="I32">
        <f t="shared" si="1"/>
        <v>-0.23749999999999999</v>
      </c>
      <c r="J32">
        <f t="shared" si="2"/>
        <v>9.0816326530612279E-2</v>
      </c>
      <c r="K32" cm="1">
        <f t="array" ref="K32">_xlfn.IFS(AND(G32=H32,G32=1),K31-K31*I32+K31*I32*A32, AND(G32=H32,G32=2), K31-K31*J32+K31*J32*B32, AND(G32&lt;&gt;H32,G32=1), K31-K31*I32,AND(G32&lt;&gt;H32,G32=2),K31-K31*J32,G32=0,K31)</f>
        <v>267.5021239950749</v>
      </c>
      <c r="L32" t="s">
        <v>52</v>
      </c>
      <c r="M32" t="s">
        <v>64</v>
      </c>
    </row>
    <row r="33" spans="1:13" x14ac:dyDescent="0.25">
      <c r="A33">
        <v>4</v>
      </c>
      <c r="B33">
        <v>1.22</v>
      </c>
      <c r="C33">
        <f t="shared" si="3"/>
        <v>0.25</v>
      </c>
      <c r="D33">
        <f t="shared" si="4"/>
        <v>0.81967213114754101</v>
      </c>
      <c r="E33">
        <v>0.33</v>
      </c>
      <c r="F33">
        <f t="shared" si="0"/>
        <v>0.66999999999999993</v>
      </c>
      <c r="G33" cm="1">
        <f t="array" ref="G33">_xlfn.IFS(AND(I33&gt;J33,I33&gt;0,E33&gt;F33, E33&gt;0.6), 1, AND(J33&gt;I33,J33&gt;0,F33&gt;E33, F33&gt;0.6), 2, AND(I33&gt;J33,I33&gt;0,E33&gt;F33, E33&lt;0.6), 0,  AND(J33&gt;I33,J33&gt;0,F33&gt;E33, F33&lt;0.6), 0, AND(I33&lt;0,J33&lt;0), 0, AND(I33&gt;J33,I33&gt;0,E33&lt;F33), 0, AND(J33&gt;I33,J33&gt;0,F33&lt;E33), 0, AND(I33&gt;J33,I33&gt;0,E33=F33), 1, AND(J33&gt;I33,J33&gt;0,F33=E33), 2)</f>
        <v>0</v>
      </c>
      <c r="H33">
        <v>1</v>
      </c>
      <c r="I33">
        <f t="shared" si="1"/>
        <v>0.10666666666666672</v>
      </c>
      <c r="J33">
        <f t="shared" si="2"/>
        <v>-0.83000000000000029</v>
      </c>
      <c r="K33" cm="1">
        <f t="array" ref="K33">_xlfn.IFS(AND(G33=H33,G33=1),K32-K32*I33+K32*I33*A33, AND(G33=H33,G33=2), K32-K32*J33+K32*J33*B33, AND(G33&lt;&gt;H33,G33=1), K32-K32*I33,AND(G33&lt;&gt;H33,G33=2),K32-K32*J33,G33=0,K32)</f>
        <v>267.5021239950749</v>
      </c>
      <c r="L33" t="s">
        <v>38</v>
      </c>
      <c r="M33" t="s">
        <v>13</v>
      </c>
    </row>
    <row r="34" spans="1:13" x14ac:dyDescent="0.25">
      <c r="A34">
        <v>1.41</v>
      </c>
      <c r="B34">
        <v>2.78</v>
      </c>
      <c r="C34">
        <f t="shared" si="3"/>
        <v>0.70921985815602839</v>
      </c>
      <c r="D34">
        <f t="shared" si="4"/>
        <v>0.35971223021582738</v>
      </c>
      <c r="E34">
        <v>0.59499999999999997</v>
      </c>
      <c r="F34">
        <f t="shared" si="0"/>
        <v>0.40500000000000003</v>
      </c>
      <c r="G34" cm="1">
        <f t="array" ref="G34">_xlfn.IFS(AND(I34&gt;J34,I34&gt;0,E34&gt;F34, E34&gt;0.6), 1, AND(J34&gt;I34,J34&gt;0,F34&gt;E34, F34&gt;0.6), 2, AND(I34&gt;J34,I34&gt;0,E34&gt;F34, E34&lt;0.6), 0,  AND(J34&gt;I34,J34&gt;0,F34&gt;E34, F34&lt;0.6), 0, AND(I34&lt;0,J34&lt;0), 0, AND(I34&gt;J34,I34&gt;0,E34&lt;F34), 0, AND(J34&gt;I34,J34&gt;0,F34&lt;E34), 0, AND(I34&gt;J34,I34&gt;0,E34=F34), 1, AND(J34&gt;I34,J34&gt;0,F34=E34), 2)</f>
        <v>0</v>
      </c>
      <c r="H34">
        <v>1</v>
      </c>
      <c r="I34">
        <f t="shared" si="1"/>
        <v>-0.39280487804878073</v>
      </c>
      <c r="J34">
        <f t="shared" si="2"/>
        <v>7.0730337078651673E-2</v>
      </c>
      <c r="K34" cm="1">
        <f t="array" ref="K34">_xlfn.IFS(AND(G34=H34,G34=1),K33-K33*I34+K33*I34*A34, AND(G34=H34,G34=2), K33-K33*J34+K33*J34*B34, AND(G34&lt;&gt;H34,G34=1), K33-K33*I34,AND(G34&lt;&gt;H34,G34=2),K33-K33*J34,G34=0,K33)</f>
        <v>267.5021239950749</v>
      </c>
      <c r="L34" t="s">
        <v>40</v>
      </c>
      <c r="M34" t="s">
        <v>41</v>
      </c>
    </row>
    <row r="35" spans="1:13" x14ac:dyDescent="0.25">
      <c r="A35">
        <v>1.1399999999999999</v>
      </c>
      <c r="B35">
        <v>5</v>
      </c>
      <c r="C35">
        <f t="shared" si="3"/>
        <v>0.87719298245614041</v>
      </c>
      <c r="D35">
        <f t="shared" si="3"/>
        <v>0.2</v>
      </c>
      <c r="E35">
        <v>0.63300000000000001</v>
      </c>
      <c r="F35">
        <f t="shared" si="0"/>
        <v>0.36699999999999999</v>
      </c>
      <c r="G35" cm="1">
        <f t="array" ref="G35">_xlfn.IFS(AND(I35&gt;J35,I35&gt;0,E35&gt;F35, E35&gt;0.6), 1, AND(J35&gt;I35,J35&gt;0,F35&gt;E35, F35&gt;0.6), 2, AND(I35&gt;J35,I35&gt;0,E35&gt;F35, E35&lt;0.6), 0,  AND(J35&gt;I35,J35&gt;0,F35&gt;E35, F35&lt;0.6), 0, AND(I35&lt;0,J35&lt;0), 0, AND(I35&gt;J35,I35&gt;0,E35&lt;F35), 0, AND(J35&gt;I35,J35&gt;0,F35&lt;E35), 0, AND(I35&gt;J35,I35&gt;0,E35=F35), 1, AND(J35&gt;I35,J35&gt;0,F35=E35), 2)</f>
        <v>0</v>
      </c>
      <c r="H35">
        <v>2</v>
      </c>
      <c r="I35">
        <f t="shared" si="1"/>
        <v>-1.9884285714285732</v>
      </c>
      <c r="J35">
        <f t="shared" si="2"/>
        <v>0.20874999999999999</v>
      </c>
      <c r="K35" cm="1">
        <f t="array" ref="K35">_xlfn.IFS(AND(G35=H35,G35=1),K34-K34*I35+K34*I35*A35, AND(G35=H35,G35=2), K34-K34*J35+K34*J35*B35, AND(G35&lt;&gt;H35,G35=1), K34-K34*I35,AND(G35&lt;&gt;H35,G35=2),K34-K34*J35,G35=0,K34)</f>
        <v>267.5021239950749</v>
      </c>
      <c r="L35" t="s">
        <v>65</v>
      </c>
      <c r="M35" t="s">
        <v>66</v>
      </c>
    </row>
    <row r="36" spans="1:13" x14ac:dyDescent="0.25">
      <c r="A36">
        <v>2.25</v>
      </c>
      <c r="B36">
        <v>1.57</v>
      </c>
      <c r="C36">
        <f t="shared" si="3"/>
        <v>0.44444444444444442</v>
      </c>
      <c r="D36">
        <f t="shared" si="3"/>
        <v>0.63694267515923564</v>
      </c>
      <c r="E36">
        <v>0.51700000000000002</v>
      </c>
      <c r="F36">
        <f t="shared" si="0"/>
        <v>0.48299999999999998</v>
      </c>
      <c r="G36" cm="1">
        <f t="array" ref="G36">_xlfn.IFS(AND(I36&gt;J36,I36&gt;0,E36&gt;F36, E36&gt;0.6), 1, AND(J36&gt;I36,J36&gt;0,F36&gt;E36, F36&gt;0.6), 2, AND(I36&gt;J36,I36&gt;0,E36&gt;F36, E36&lt;0.6), 0,  AND(J36&gt;I36,J36&gt;0,F36&gt;E36, F36&lt;0.6), 0, AND(I36&lt;0,J36&lt;0), 0, AND(I36&gt;J36,I36&gt;0,E36&lt;F36), 0, AND(J36&gt;I36,J36&gt;0,F36&lt;E36), 0, AND(I36&gt;J36,I36&gt;0,E36=F36), 1, AND(J36&gt;I36,J36&gt;0,F36=E36), 2)</f>
        <v>0</v>
      </c>
      <c r="H36">
        <v>2</v>
      </c>
      <c r="I36">
        <f t="shared" si="1"/>
        <v>0.13060000000000005</v>
      </c>
      <c r="J36">
        <f t="shared" si="2"/>
        <v>-0.42401754385964907</v>
      </c>
      <c r="K36" cm="1">
        <f t="array" ref="K36">_xlfn.IFS(AND(G36=H36,G36=1),K35-K35*I36+K35*I36*A36, AND(G36=H36,G36=2), K35-K35*J36+K35*J36*B36, AND(G36&lt;&gt;H36,G36=1), K35-K35*I36,AND(G36&lt;&gt;H36,G36=2),K35-K35*J36,G36=0,K35)</f>
        <v>267.5021239950749</v>
      </c>
      <c r="L36" t="s">
        <v>67</v>
      </c>
      <c r="M36" t="s">
        <v>68</v>
      </c>
    </row>
    <row r="37" spans="1:13" x14ac:dyDescent="0.25">
      <c r="A37">
        <v>1.22</v>
      </c>
      <c r="B37">
        <v>3.75</v>
      </c>
      <c r="C37">
        <f t="shared" si="3"/>
        <v>0.81967213114754101</v>
      </c>
      <c r="D37">
        <f t="shared" si="3"/>
        <v>0.26666666666666666</v>
      </c>
      <c r="E37">
        <v>0.81799999999999995</v>
      </c>
      <c r="F37">
        <f t="shared" si="0"/>
        <v>0.18200000000000005</v>
      </c>
      <c r="G37" cm="1">
        <f t="array" ref="G37">_xlfn.IFS(AND(I37&gt;J37,I37&gt;0,E37&gt;F37, E37&gt;0.6), 1, AND(J37&gt;I37,J37&gt;0,F37&gt;E37, F37&gt;0.6), 2, AND(I37&gt;J37,I37&gt;0,E37&gt;F37, E37&lt;0.6), 0,  AND(J37&gt;I37,J37&gt;0,F37&gt;E37, F37&lt;0.6), 0, AND(I37&lt;0,J37&lt;0), 0, AND(I37&gt;J37,I37&gt;0,E37&lt;F37), 0, AND(J37&gt;I37,J37&gt;0,F37&lt;E37), 0, AND(I37&gt;J37,I37&gt;0,E37=F37), 1, AND(J37&gt;I37,J37&gt;0,F37=E37), 2)</f>
        <v>0</v>
      </c>
      <c r="H37">
        <v>1</v>
      </c>
      <c r="I37">
        <f t="shared" si="1"/>
        <v>-9.2727272727276544E-3</v>
      </c>
      <c r="J37">
        <f t="shared" si="2"/>
        <v>-0.11545454545454537</v>
      </c>
      <c r="K37" cm="1">
        <f t="array" ref="K37">_xlfn.IFS(AND(G37=H37,G37=1),K36-K36*I37+K36*I37*A37, AND(G37=H37,G37=2), K36-K36*J37+K36*J37*B37, AND(G37&lt;&gt;H37,G37=1), K36-K36*I37,AND(G37&lt;&gt;H37,G37=2),K36-K36*J37,G37=0,K36)</f>
        <v>267.5021239950749</v>
      </c>
      <c r="L37" t="s">
        <v>69</v>
      </c>
      <c r="M37" t="s">
        <v>70</v>
      </c>
    </row>
    <row r="38" spans="1:13" x14ac:dyDescent="0.25">
      <c r="A38">
        <v>8.5</v>
      </c>
      <c r="B38">
        <v>1.05</v>
      </c>
      <c r="C38">
        <f t="shared" si="3"/>
        <v>0.11764705882352941</v>
      </c>
      <c r="D38">
        <f t="shared" si="3"/>
        <v>0.95238095238095233</v>
      </c>
      <c r="E38">
        <v>0.15</v>
      </c>
      <c r="F38">
        <f t="shared" si="0"/>
        <v>0.85</v>
      </c>
      <c r="G38" cm="1">
        <f t="array" ref="G38">_xlfn.IFS(AND(I38&gt;J38,I38&gt;0,E38&gt;F38, E38&gt;0.6), 1, AND(J38&gt;I38,J38&gt;0,F38&gt;E38, F38&gt;0.6), 2, AND(I38&gt;J38,I38&gt;0,E38&gt;F38, E38&lt;0.6), 0,  AND(J38&gt;I38,J38&gt;0,F38&gt;E38, F38&lt;0.6), 0, AND(I38&lt;0,J38&lt;0), 0, AND(I38&gt;J38,I38&gt;0,E38&lt;F38), 0, AND(J38&gt;I38,J38&gt;0,F38&lt;E38), 0, AND(I38&gt;J38,I38&gt;0,E38=F38), 1, AND(J38&gt;I38,J38&gt;0,F38=E38), 2)</f>
        <v>0</v>
      </c>
      <c r="H38">
        <v>1</v>
      </c>
      <c r="I38">
        <f t="shared" si="1"/>
        <v>3.6666666666666667E-2</v>
      </c>
      <c r="J38">
        <f t="shared" si="2"/>
        <v>-2.1499999999999972</v>
      </c>
      <c r="K38" cm="1">
        <f t="array" ref="K38">_xlfn.IFS(AND(G38=H38,G38=1),K37-K37*I38+K37*I38*A38, AND(G38=H38,G38=2), K37-K37*J38+K37*J38*B38, AND(G38&lt;&gt;H38,G38=1), K37-K37*I38,AND(G38&lt;&gt;H38,G38=2),K37-K37*J38,G38=0,K37)</f>
        <v>267.5021239950749</v>
      </c>
      <c r="L38" t="s">
        <v>71</v>
      </c>
      <c r="M38" t="s">
        <v>72</v>
      </c>
    </row>
    <row r="39" spans="1:13" x14ac:dyDescent="0.25">
      <c r="A39">
        <v>4.5</v>
      </c>
      <c r="B39">
        <v>1.1599999999999999</v>
      </c>
      <c r="C39">
        <f t="shared" si="3"/>
        <v>0.22222222222222221</v>
      </c>
      <c r="D39">
        <f t="shared" si="3"/>
        <v>0.86206896551724144</v>
      </c>
      <c r="E39">
        <v>0.2</v>
      </c>
      <c r="F39">
        <f t="shared" si="0"/>
        <v>0.8</v>
      </c>
      <c r="G39" cm="1">
        <f t="array" ref="G39">_xlfn.IFS(AND(I39&gt;J39,I39&gt;0,E39&gt;F39, E39&gt;0.6), 1, AND(J39&gt;I39,J39&gt;0,F39&gt;E39, F39&gt;0.6), 2, AND(I39&gt;J39,I39&gt;0,E39&gt;F39, E39&lt;0.6), 0,  AND(J39&gt;I39,J39&gt;0,F39&gt;E39, F39&lt;0.6), 0, AND(I39&lt;0,J39&lt;0), 0, AND(I39&gt;J39,I39&gt;0,E39&lt;F39), 0, AND(J39&gt;I39,J39&gt;0,F39&lt;E39), 0, AND(I39&gt;J39,I39&gt;0,E39=F39), 1, AND(J39&gt;I39,J39&gt;0,F39=E39), 2)</f>
        <v>0</v>
      </c>
      <c r="H39">
        <v>2</v>
      </c>
      <c r="I39">
        <f t="shared" si="1"/>
        <v>-2.8571428571428581E-2</v>
      </c>
      <c r="J39">
        <f t="shared" si="2"/>
        <v>-0.45000000000000062</v>
      </c>
      <c r="K39" cm="1">
        <f t="array" ref="K39">_xlfn.IFS(AND(G39=H39,G39=1),K38-K38*I39+K38*I39*A39, AND(G39=H39,G39=2), K38-K38*J39+K38*J39*B39, AND(G39&lt;&gt;H39,G39=1), K38-K38*I39,AND(G39&lt;&gt;H39,G39=2),K38-K38*J39,G39=0,K38)</f>
        <v>267.5021239950749</v>
      </c>
      <c r="L39" t="s">
        <v>73</v>
      </c>
      <c r="M39" t="s">
        <v>74</v>
      </c>
    </row>
    <row r="40" spans="1:13" x14ac:dyDescent="0.25">
      <c r="A40">
        <v>1.72</v>
      </c>
      <c r="B40">
        <v>2</v>
      </c>
      <c r="C40">
        <f t="shared" si="3"/>
        <v>0.58139534883720934</v>
      </c>
      <c r="D40">
        <f t="shared" si="3"/>
        <v>0.5</v>
      </c>
      <c r="E40">
        <v>0.66400000000000003</v>
      </c>
      <c r="F40">
        <f t="shared" si="0"/>
        <v>0.33599999999999997</v>
      </c>
      <c r="G40" cm="1">
        <f t="array" ref="G40">_xlfn.IFS(AND(I40&gt;J40,I40&gt;0,E40&gt;F40, E40&gt;0.6), 1, AND(J40&gt;I40,J40&gt;0,F40&gt;E40, F40&gt;0.6), 2, AND(I40&gt;J40,I40&gt;0,E40&gt;F40, E40&lt;0.6), 0,  AND(J40&gt;I40,J40&gt;0,F40&gt;E40, F40&lt;0.6), 0, AND(I40&lt;0,J40&lt;0), 0, AND(I40&gt;J40,I40&gt;0,E40&lt;F40), 0, AND(J40&gt;I40,J40&gt;0,F40&lt;E40), 0, AND(I40&gt;J40,I40&gt;0,E40=F40), 1, AND(J40&gt;I40,J40&gt;0,F40=E40), 2)</f>
        <v>1</v>
      </c>
      <c r="H40">
        <v>1</v>
      </c>
      <c r="I40">
        <f t="shared" si="1"/>
        <v>0.19733333333333342</v>
      </c>
      <c r="J40">
        <f t="shared" si="2"/>
        <v>-0.32800000000000007</v>
      </c>
      <c r="K40" cm="1">
        <f t="array" ref="K40">_xlfn.IFS(AND(G40=H40,G40=1),K39-K39*I40+K39*I40*A40, AND(G40=H40,G40=2), K39-K39*J40+K39*J40*B40, AND(G40&lt;&gt;H40,G40=1), K39-K39*I40,AND(G40&lt;&gt;H40,G40=2),K39-K39*J40,G40=0,K39)</f>
        <v>305.50882577229515</v>
      </c>
      <c r="L40" t="s">
        <v>75</v>
      </c>
      <c r="M40" t="s">
        <v>76</v>
      </c>
    </row>
    <row r="41" spans="1:13" x14ac:dyDescent="0.25">
      <c r="A41">
        <v>4.6500000000000004</v>
      </c>
      <c r="B41">
        <v>1.1599999999999999</v>
      </c>
      <c r="C41">
        <f t="shared" si="3"/>
        <v>0.21505376344086019</v>
      </c>
      <c r="D41">
        <f t="shared" si="3"/>
        <v>0.86206896551724144</v>
      </c>
      <c r="E41">
        <v>0.23799999999999999</v>
      </c>
      <c r="F41">
        <f t="shared" si="0"/>
        <v>0.76200000000000001</v>
      </c>
      <c r="G41" cm="1">
        <f t="array" ref="G41">_xlfn.IFS(AND(I41&gt;J41,I41&gt;0,E41&gt;F41, E41&gt;0.6), 1, AND(J41&gt;I41,J41&gt;0,F41&gt;E41, F41&gt;0.6), 2, AND(I41&gt;J41,I41&gt;0,E41&gt;F41, E41&lt;0.6), 0,  AND(J41&gt;I41,J41&gt;0,F41&gt;E41, F41&lt;0.6), 0, AND(I41&lt;0,J41&lt;0), 0, AND(I41&gt;J41,I41&gt;0,E41&lt;F41), 0, AND(J41&gt;I41,J41&gt;0,F41&lt;E41), 0, AND(I41&gt;J41,I41&gt;0,E41=F41), 1, AND(J41&gt;I41,J41&gt;0,F41=E41), 2)</f>
        <v>0</v>
      </c>
      <c r="H41">
        <v>2</v>
      </c>
      <c r="I41">
        <f t="shared" si="1"/>
        <v>2.923287671232877E-2</v>
      </c>
      <c r="J41">
        <f t="shared" si="2"/>
        <v>-0.7255000000000007</v>
      </c>
      <c r="K41" cm="1">
        <f t="array" ref="K41">_xlfn.IFS(AND(G41=H41,G41=1),K40-K40*I41+K40*I41*A41, AND(G41=H41,G41=2), K40-K40*J41+K40*J41*B41, AND(G41&lt;&gt;H41,G41=1), K40-K40*I41,AND(G41&lt;&gt;H41,G41=2),K40-K40*J41,G41=0,K40)</f>
        <v>305.50882577229515</v>
      </c>
      <c r="L41" t="s">
        <v>77</v>
      </c>
      <c r="M41" t="s">
        <v>78</v>
      </c>
    </row>
    <row r="42" spans="1:13" x14ac:dyDescent="0.25">
      <c r="A42">
        <v>2.2000000000000002</v>
      </c>
      <c r="B42">
        <v>1.61</v>
      </c>
      <c r="C42">
        <f t="shared" si="3"/>
        <v>0.45454545454545453</v>
      </c>
      <c r="D42">
        <f t="shared" si="3"/>
        <v>0.6211180124223602</v>
      </c>
      <c r="E42">
        <v>0.53700000000000003</v>
      </c>
      <c r="F42">
        <f t="shared" si="0"/>
        <v>0.46299999999999997</v>
      </c>
      <c r="G42" cm="1">
        <f t="array" ref="G42">_xlfn.IFS(AND(I42&gt;J42,I42&gt;0,E42&gt;F42, E42&gt;0.6), 1, AND(J42&gt;I42,J42&gt;0,F42&gt;E42, F42&gt;0.6), 2, AND(I42&gt;J42,I42&gt;0,E42&gt;F42, E42&lt;0.6), 0,  AND(J42&gt;I42,J42&gt;0,F42&gt;E42, F42&lt;0.6), 0, AND(I42&lt;0,J42&lt;0), 0, AND(I42&gt;J42,I42&gt;0,E42&lt;F42), 0, AND(J42&gt;I42,J42&gt;0,F42&lt;E42), 0, AND(I42&gt;J42,I42&gt;0,E42=F42), 1, AND(J42&gt;I42,J42&gt;0,F42=E42), 2)</f>
        <v>0</v>
      </c>
      <c r="H42">
        <v>1</v>
      </c>
      <c r="I42">
        <f t="shared" si="1"/>
        <v>0.15116666666666678</v>
      </c>
      <c r="J42">
        <f t="shared" si="2"/>
        <v>-0.41732786885245898</v>
      </c>
      <c r="K42" cm="1">
        <f t="array" ref="K42">_xlfn.IFS(AND(G42=H42,G42=1),K41-K41*I42+K41*I42*A42, AND(G42=H42,G42=2), K41-K41*J42+K41*J42*B42, AND(G42&lt;&gt;H42,G42=1), K41-K41*I42,AND(G42&lt;&gt;H42,G42=2),K41-K41*J42,G42=0,K41)</f>
        <v>305.50882577229515</v>
      </c>
      <c r="L42" t="s">
        <v>79</v>
      </c>
      <c r="M42" t="s">
        <v>80</v>
      </c>
    </row>
    <row r="43" spans="1:13" x14ac:dyDescent="0.25">
      <c r="A43">
        <v>1.6</v>
      </c>
      <c r="B43">
        <v>2.25</v>
      </c>
      <c r="C43">
        <f t="shared" si="3"/>
        <v>0.625</v>
      </c>
      <c r="D43">
        <f t="shared" si="3"/>
        <v>0.44444444444444442</v>
      </c>
      <c r="E43">
        <v>0.499</v>
      </c>
      <c r="F43">
        <f t="shared" si="0"/>
        <v>0.501</v>
      </c>
      <c r="G43" cm="1">
        <f t="array" ref="G43">_xlfn.IFS(AND(I43&gt;J43,I43&gt;0,E43&gt;F43, E43&gt;0.6), 1, AND(J43&gt;I43,J43&gt;0,F43&gt;E43, F43&gt;0.6), 2, AND(I43&gt;J43,I43&gt;0,E43&gt;F43, E43&lt;0.6), 0,  AND(J43&gt;I43,J43&gt;0,F43&gt;E43, F43&lt;0.6), 0, AND(I43&lt;0,J43&lt;0), 0, AND(I43&gt;J43,I43&gt;0,E43&lt;F43), 0, AND(J43&gt;I43,J43&gt;0,F43&lt;E43), 0, AND(I43&gt;J43,I43&gt;0,E43=F43), 1, AND(J43&gt;I43,J43&gt;0,F43=E43), 2)</f>
        <v>0</v>
      </c>
      <c r="H43">
        <v>1</v>
      </c>
      <c r="I43">
        <f t="shared" si="1"/>
        <v>-0.33599999999999985</v>
      </c>
      <c r="J43">
        <f t="shared" si="2"/>
        <v>0.1018</v>
      </c>
      <c r="K43" cm="1">
        <f t="array" ref="K43">_xlfn.IFS(AND(G43=H43,G43=1),K42-K42*I43+K42*I43*A43, AND(G43=H43,G43=2), K42-K42*J43+K42*J43*B43, AND(G43&lt;&gt;H43,G43=1), K42-K42*I43,AND(G43&lt;&gt;H43,G43=2),K42-K42*J43,G43=0,K42)</f>
        <v>305.50882577229515</v>
      </c>
      <c r="L43" t="s">
        <v>81</v>
      </c>
      <c r="M43" t="s">
        <v>82</v>
      </c>
    </row>
    <row r="44" spans="1:13" x14ac:dyDescent="0.25">
      <c r="A44">
        <v>2.06</v>
      </c>
      <c r="B44">
        <v>1.71</v>
      </c>
      <c r="C44">
        <f t="shared" si="3"/>
        <v>0.4854368932038835</v>
      </c>
      <c r="D44">
        <f t="shared" si="3"/>
        <v>0.58479532163742687</v>
      </c>
      <c r="E44">
        <v>0.79100000000000004</v>
      </c>
      <c r="F44">
        <f t="shared" si="0"/>
        <v>0.20899999999999996</v>
      </c>
      <c r="G44" cm="1">
        <f t="array" ref="G44">_xlfn.IFS(AND(I44&gt;J44,I44&gt;0,E44&gt;F44, E44&gt;0.6), 1, AND(J44&gt;I44,J44&gt;0,F44&gt;E44, F44&gt;0.6), 2, AND(I44&gt;J44,I44&gt;0,E44&gt;F44, E44&lt;0.6), 0,  AND(J44&gt;I44,J44&gt;0,F44&gt;E44, F44&lt;0.6), 0, AND(I44&lt;0,J44&lt;0), 0, AND(I44&gt;J44,I44&gt;0,E44&lt;F44), 0, AND(J44&gt;I44,J44&gt;0,F44&lt;E44), 0, AND(I44&gt;J44,I44&gt;0,E44=F44), 1, AND(J44&gt;I44,J44&gt;0,F44=E44), 2)</f>
        <v>1</v>
      </c>
      <c r="H44">
        <v>2</v>
      </c>
      <c r="I44">
        <f t="shared" si="1"/>
        <v>0.59383018867924542</v>
      </c>
      <c r="J44">
        <f t="shared" si="2"/>
        <v>-0.90508450704225363</v>
      </c>
      <c r="K44" cm="1">
        <f t="array" ref="K44">_xlfn.IFS(AND(G44=H44,G44=1),K43-K43*I44+K43*I44*A44, AND(G44=H44,G44=2), K43-K43*J44+K43*J44*B44, AND(G44&lt;&gt;H44,G44=1), K43-K43*I44,AND(G44&lt;&gt;H44,G44=2),K43-K43*J44,G44=0,K43)</f>
        <v>124.08846212075841</v>
      </c>
      <c r="L44" t="s">
        <v>83</v>
      </c>
      <c r="M44" t="s">
        <v>84</v>
      </c>
    </row>
    <row r="45" spans="1:13" x14ac:dyDescent="0.25">
      <c r="A45">
        <v>1.64</v>
      </c>
      <c r="B45">
        <v>2.2000000000000002</v>
      </c>
      <c r="C45">
        <f t="shared" si="3"/>
        <v>0.6097560975609756</v>
      </c>
      <c r="D45">
        <f t="shared" si="4"/>
        <v>0.45454545454545453</v>
      </c>
      <c r="E45">
        <v>0.55900000000000005</v>
      </c>
      <c r="F45">
        <f t="shared" si="0"/>
        <v>0.44099999999999995</v>
      </c>
      <c r="G45" cm="1">
        <f t="array" ref="G45">_xlfn.IFS(AND(I45&gt;J45,I45&gt;0,E45&gt;F45, E45&gt;0.6), 1, AND(J45&gt;I45,J45&gt;0,F45&gt;E45, F45&gt;0.6), 2, AND(I45&gt;J45,I45&gt;0,E45&gt;F45, E45&lt;0.6), 0,  AND(J45&gt;I45,J45&gt;0,F45&gt;E45, F45&lt;0.6), 0, AND(I45&lt;0,J45&lt;0), 0, AND(I45&gt;J45,I45&gt;0,E45&lt;F45), 0, AND(J45&gt;I45,J45&gt;0,F45&lt;E45), 0, AND(I45&gt;J45,I45&gt;0,E45=F45), 1, AND(J45&gt;I45,J45&gt;0,F45=E45), 2)</f>
        <v>0</v>
      </c>
      <c r="H45">
        <v>2</v>
      </c>
      <c r="I45">
        <f t="shared" si="1"/>
        <v>-0.13006249999999997</v>
      </c>
      <c r="J45">
        <f t="shared" si="2"/>
        <v>-2.4833333333333374E-2</v>
      </c>
      <c r="K45" cm="1">
        <f t="array" ref="K45">_xlfn.IFS(AND(G45=H45,G45=1),K44-K44*I45+K44*I45*A45, AND(G45=H45,G45=2), K44-K44*J45+K44*J45*B45, AND(G45&lt;&gt;H45,G45=1), K44-K44*I45,AND(G45&lt;&gt;H45,G45=2),K44-K44*J45,G45=0,K44)</f>
        <v>124.08846212075841</v>
      </c>
      <c r="L45" t="s">
        <v>16</v>
      </c>
      <c r="M45" t="s">
        <v>60</v>
      </c>
    </row>
    <row r="46" spans="1:13" x14ac:dyDescent="0.25">
      <c r="A46">
        <v>2.91</v>
      </c>
      <c r="B46">
        <v>1.38</v>
      </c>
      <c r="C46">
        <f t="shared" si="3"/>
        <v>0.3436426116838488</v>
      </c>
      <c r="D46">
        <f t="shared" si="4"/>
        <v>0.7246376811594204</v>
      </c>
      <c r="E46">
        <v>5.8999999999999997E-2</v>
      </c>
      <c r="F46">
        <f t="shared" si="0"/>
        <v>0.94100000000000006</v>
      </c>
      <c r="G46" cm="1">
        <f t="array" ref="G46">_xlfn.IFS(AND(I46&gt;J46,I46&gt;0,E46&gt;F46, E46&gt;0.6), 1, AND(J46&gt;I46,J46&gt;0,F46&gt;E46, F46&gt;0.6), 2, AND(I46&gt;J46,I46&gt;0,E46&gt;F46, E46&lt;0.6), 0,  AND(J46&gt;I46,J46&gt;0,F46&gt;E46, F46&lt;0.6), 0, AND(I46&lt;0,J46&lt;0), 0, AND(I46&gt;J46,I46&gt;0,E46&lt;F46), 0, AND(J46&gt;I46,J46&gt;0,F46&lt;E46), 0, AND(I46&gt;J46,I46&gt;0,E46=F46), 1, AND(J46&gt;I46,J46&gt;0,F46=E46), 2)</f>
        <v>2</v>
      </c>
      <c r="H46">
        <v>2</v>
      </c>
      <c r="I46">
        <f t="shared" si="1"/>
        <v>-0.43367015706806283</v>
      </c>
      <c r="J46">
        <f t="shared" si="2"/>
        <v>0.78573684210526318</v>
      </c>
      <c r="K46" cm="1">
        <f t="array" ref="K46">_xlfn.IFS(AND(G46=H46,G46=1),K45-K45*I46+K45*I46*A46, AND(G46=H46,G46=2), K45-K45*J46+K45*J46*B46, AND(G46&lt;&gt;H46,G46=1), K45-K45*I46,AND(G46&lt;&gt;H46,G46=2),K45-K45*J46,G46=0,K45)</f>
        <v>161.13879514077445</v>
      </c>
      <c r="L46" t="s">
        <v>32</v>
      </c>
      <c r="M46" t="s">
        <v>24</v>
      </c>
    </row>
    <row r="47" spans="1:13" x14ac:dyDescent="0.25">
      <c r="A47">
        <v>3.45</v>
      </c>
      <c r="B47">
        <v>1.28</v>
      </c>
      <c r="C47">
        <f t="shared" si="3"/>
        <v>0.28985507246376813</v>
      </c>
      <c r="D47">
        <f t="shared" si="4"/>
        <v>0.78125</v>
      </c>
      <c r="E47">
        <v>0.311</v>
      </c>
      <c r="F47">
        <f t="shared" si="0"/>
        <v>0.68900000000000006</v>
      </c>
      <c r="G47" cm="1">
        <f t="array" ref="G47">_xlfn.IFS(AND(I47&gt;J47,I47&gt;0,E47&gt;F47, E47&gt;0.6), 1, AND(J47&gt;I47,J47&gt;0,F47&gt;E47, F47&gt;0.6), 2, AND(I47&gt;J47,I47&gt;0,E47&gt;F47, E47&lt;0.6), 0,  AND(J47&gt;I47,J47&gt;0,F47&gt;E47, F47&lt;0.6), 0, AND(I47&lt;0,J47&lt;0), 0, AND(I47&gt;J47,I47&gt;0,E47&lt;F47), 0, AND(J47&gt;I47,J47&gt;0,F47&lt;E47), 0, AND(I47&gt;J47,I47&gt;0,E47=F47), 1, AND(J47&gt;I47,J47&gt;0,F47=E47), 2)</f>
        <v>0</v>
      </c>
      <c r="H47">
        <v>2</v>
      </c>
      <c r="I47">
        <f t="shared" si="1"/>
        <v>2.9775510204081646E-2</v>
      </c>
      <c r="J47">
        <f t="shared" si="2"/>
        <v>-0.42171428571428549</v>
      </c>
      <c r="K47" cm="1">
        <f t="array" ref="K47">_xlfn.IFS(AND(G47=H47,G47=1),K46-K46*I47+K46*I47*A47, AND(G47=H47,G47=2), K46-K46*J47+K46*J47*B47, AND(G47&lt;&gt;H47,G47=1), K46-K46*I47,AND(G47&lt;&gt;H47,G47=2),K46-K46*J47,G47=0,K46)</f>
        <v>161.13879514077445</v>
      </c>
      <c r="L47" t="s">
        <v>38</v>
      </c>
      <c r="M47" t="s">
        <v>63</v>
      </c>
    </row>
    <row r="48" spans="1:13" x14ac:dyDescent="0.25">
      <c r="A48">
        <v>2.25</v>
      </c>
      <c r="B48">
        <v>1.61</v>
      </c>
      <c r="C48">
        <f t="shared" si="3"/>
        <v>0.44444444444444442</v>
      </c>
      <c r="D48">
        <f t="shared" si="4"/>
        <v>0.6211180124223602</v>
      </c>
      <c r="E48">
        <v>0.432</v>
      </c>
      <c r="F48">
        <f t="shared" si="0"/>
        <v>0.56800000000000006</v>
      </c>
      <c r="G48" cm="1">
        <f t="array" ref="G48">_xlfn.IFS(AND(I48&gt;J48,I48&gt;0,E48&gt;F48, E48&gt;0.6), 1, AND(J48&gt;I48,J48&gt;0,F48&gt;E48, F48&gt;0.6), 2, AND(I48&gt;J48,I48&gt;0,E48&gt;F48, E48&lt;0.6), 0,  AND(J48&gt;I48,J48&gt;0,F48&gt;E48, F48&lt;0.6), 0, AND(I48&lt;0,J48&lt;0), 0, AND(I48&gt;J48,I48&gt;0,E48&lt;F48), 0, AND(J48&gt;I48,J48&gt;0,F48&lt;E48), 0, AND(I48&gt;J48,I48&gt;0,E48=F48), 1, AND(J48&gt;I48,J48&gt;0,F48=E48), 2)</f>
        <v>0</v>
      </c>
      <c r="H48">
        <v>2</v>
      </c>
      <c r="I48">
        <f t="shared" si="1"/>
        <v>-2.2400000000000031E-2</v>
      </c>
      <c r="J48">
        <f t="shared" si="2"/>
        <v>-0.1401967213114752</v>
      </c>
      <c r="K48" cm="1">
        <f t="array" ref="K48">_xlfn.IFS(AND(G48=H48,G48=1),K47-K47*I48+K47*I48*A48, AND(G48=H48,G48=2), K47-K47*J48+K47*J48*B48, AND(G48&lt;&gt;H48,G48=1), K47-K47*I48,AND(G48&lt;&gt;H48,G48=2),K47-K47*J48,G48=0,K47)</f>
        <v>161.13879514077445</v>
      </c>
      <c r="L48" t="s">
        <v>54</v>
      </c>
      <c r="M48" t="s">
        <v>56</v>
      </c>
    </row>
    <row r="49" spans="1:13" x14ac:dyDescent="0.25">
      <c r="A49">
        <v>1.2</v>
      </c>
      <c r="B49">
        <v>4.25</v>
      </c>
      <c r="C49">
        <f t="shared" si="3"/>
        <v>0.83333333333333337</v>
      </c>
      <c r="D49">
        <f t="shared" si="4"/>
        <v>0.23529411764705882</v>
      </c>
      <c r="E49">
        <v>0.754</v>
      </c>
      <c r="F49">
        <f t="shared" si="0"/>
        <v>0.246</v>
      </c>
      <c r="G49" cm="1">
        <f t="array" ref="G49">_xlfn.IFS(AND(I49&gt;J49,I49&gt;0,E49&gt;F49, E49&gt;0.6), 1, AND(J49&gt;I49,J49&gt;0,F49&gt;E49, F49&gt;0.6), 2, AND(I49&gt;J49,I49&gt;0,E49&gt;F49, E49&lt;0.6), 0,  AND(J49&gt;I49,J49&gt;0,F49&gt;E49, F49&lt;0.6), 0, AND(I49&lt;0,J49&lt;0), 0, AND(I49&gt;J49,I49&gt;0,E49&lt;F49), 0, AND(J49&gt;I49,J49&gt;0,F49&lt;E49), 0, AND(I49&gt;J49,I49&gt;0,E49=F49), 1, AND(J49&gt;I49,J49&gt;0,F49=E49), 2)</f>
        <v>0</v>
      </c>
      <c r="H49">
        <v>1</v>
      </c>
      <c r="I49">
        <f t="shared" si="1"/>
        <v>-0.4760000000000002</v>
      </c>
      <c r="J49">
        <f t="shared" si="2"/>
        <v>1.3999999999999985E-2</v>
      </c>
      <c r="K49" cm="1">
        <f t="array" ref="K49">_xlfn.IFS(AND(G49=H49,G49=1),K48-K48*I49+K48*I49*A49, AND(G49=H49,G49=2), K48-K48*J49+K48*J49*B49, AND(G49&lt;&gt;H49,G49=1), K48-K48*I49,AND(G49&lt;&gt;H49,G49=2),K48-K48*J49,G49=0,K48)</f>
        <v>161.13879514077445</v>
      </c>
      <c r="L49" t="s">
        <v>85</v>
      </c>
      <c r="M49" t="s">
        <v>86</v>
      </c>
    </row>
    <row r="50" spans="1:13" x14ac:dyDescent="0.25">
      <c r="A50">
        <v>2.1800000000000002</v>
      </c>
      <c r="B50">
        <v>1.65</v>
      </c>
      <c r="C50">
        <f t="shared" si="3"/>
        <v>0.4587155963302752</v>
      </c>
      <c r="D50">
        <f t="shared" si="4"/>
        <v>0.60606060606060608</v>
      </c>
      <c r="E50">
        <v>0.34200000000000003</v>
      </c>
      <c r="F50">
        <f t="shared" si="0"/>
        <v>0.65799999999999992</v>
      </c>
      <c r="G50" cm="1">
        <f t="array" ref="G50">_xlfn.IFS(AND(I50&gt;J50,I50&gt;0,E50&gt;F50, E50&gt;0.6), 1, AND(J50&gt;I50,J50&gt;0,F50&gt;E50, F50&gt;0.6), 2, AND(I50&gt;J50,I50&gt;0,E50&gt;F50, E50&lt;0.6), 0,  AND(J50&gt;I50,J50&gt;0,F50&gt;E50, F50&lt;0.6), 0, AND(I50&lt;0,J50&lt;0), 0, AND(I50&gt;J50,I50&gt;0,E50&lt;F50), 0, AND(J50&gt;I50,J50&gt;0,F50&lt;E50), 0, AND(I50&gt;J50,I50&gt;0,E50=F50), 1, AND(J50&gt;I50,J50&gt;0,F50=E50), 2)</f>
        <v>2</v>
      </c>
      <c r="H50">
        <v>2</v>
      </c>
      <c r="I50">
        <f t="shared" si="1"/>
        <v>-0.21562711864406764</v>
      </c>
      <c r="J50">
        <f t="shared" si="2"/>
        <v>0.13184615384615361</v>
      </c>
      <c r="K50" cm="1">
        <f t="array" ref="K50">_xlfn.IFS(AND(G50=H50,G50=1),K49-K49*I50+K49*I50*A50, AND(G50=H50,G50=2), K49-K49*J50+K49*J50*B50, AND(G50&lt;&gt;H50,G50=1), K49-K49*I50,AND(G50&lt;&gt;H50,G50=2),K49-K49*J50,G50=0,K49)</f>
        <v>174.94838988433878</v>
      </c>
      <c r="L50" t="s">
        <v>40</v>
      </c>
      <c r="M50" t="s">
        <v>64</v>
      </c>
    </row>
    <row r="51" spans="1:13" x14ac:dyDescent="0.25">
      <c r="A51">
        <v>1.3</v>
      </c>
      <c r="B51">
        <v>3.32</v>
      </c>
      <c r="C51">
        <f t="shared" si="3"/>
        <v>0.76923076923076916</v>
      </c>
      <c r="D51">
        <f t="shared" si="4"/>
        <v>0.30120481927710846</v>
      </c>
      <c r="E51">
        <v>0.53500000000000003</v>
      </c>
      <c r="F51">
        <f t="shared" si="0"/>
        <v>0.46499999999999997</v>
      </c>
      <c r="G51" cm="1">
        <f t="array" ref="G51">_xlfn.IFS(AND(I51&gt;J51,I51&gt;0,E51&gt;F51, E51&gt;0.6), 1, AND(J51&gt;I51,J51&gt;0,F51&gt;E51, F51&gt;0.6), 2, AND(I51&gt;J51,I51&gt;0,E51&gt;F51, E51&lt;0.6), 0,  AND(J51&gt;I51,J51&gt;0,F51&gt;E51, F51&lt;0.6), 0, AND(I51&lt;0,J51&lt;0), 0, AND(I51&gt;J51,I51&gt;0,E51&lt;F51), 0, AND(J51&gt;I51,J51&gt;0,F51&lt;E51), 0, AND(I51&gt;J51,I51&gt;0,E51=F51), 1, AND(J51&gt;I51,J51&gt;0,F51=E51), 2)</f>
        <v>0</v>
      </c>
      <c r="H51">
        <v>1</v>
      </c>
      <c r="I51">
        <f t="shared" si="1"/>
        <v>-1.0149999999999997</v>
      </c>
      <c r="J51">
        <f t="shared" si="2"/>
        <v>0.23439655172413787</v>
      </c>
      <c r="K51" cm="1">
        <f t="array" ref="K51">_xlfn.IFS(AND(G51=H51,G51=1),K50-K50*I51+K50*I51*A51, AND(G51=H51,G51=2), K50-K50*J51+K50*J51*B51, AND(G51&lt;&gt;H51,G51=1), K50-K50*I51,AND(G51&lt;&gt;H51,G51=2),K50-K50*J51,G51=0,K50)</f>
        <v>174.94838988433878</v>
      </c>
      <c r="L51" t="s">
        <v>46</v>
      </c>
      <c r="M51" t="s">
        <v>35</v>
      </c>
    </row>
    <row r="52" spans="1:13" x14ac:dyDescent="0.25">
      <c r="A52">
        <v>1.66</v>
      </c>
      <c r="B52">
        <v>2.1</v>
      </c>
      <c r="C52">
        <f t="shared" si="3"/>
        <v>0.60240963855421692</v>
      </c>
      <c r="D52">
        <f t="shared" si="4"/>
        <v>0.47619047619047616</v>
      </c>
      <c r="E52">
        <v>0.71099999999999997</v>
      </c>
      <c r="F52">
        <f t="shared" si="0"/>
        <v>0.28900000000000003</v>
      </c>
      <c r="G52" cm="1">
        <f t="array" ref="G52">_xlfn.IFS(AND(I52&gt;J52,I52&gt;0,E52&gt;F52, E52&gt;0.6), 1, AND(J52&gt;I52,J52&gt;0,F52&gt;E52, F52&gt;0.6), 2, AND(I52&gt;J52,I52&gt;0,E52&gt;F52, E52&lt;0.6), 0,  AND(J52&gt;I52,J52&gt;0,F52&gt;E52, F52&lt;0.6), 0, AND(I52&lt;0,J52&lt;0), 0, AND(I52&gt;J52,I52&gt;0,E52&lt;F52), 0, AND(J52&gt;I52,J52&gt;0,F52&lt;E52), 0, AND(I52&gt;J52,I52&gt;0,E52=F52), 1, AND(J52&gt;I52,J52&gt;0,F52=E52), 2)</f>
        <v>1</v>
      </c>
      <c r="H52">
        <v>1</v>
      </c>
      <c r="I52">
        <f t="shared" si="1"/>
        <v>0.27312121212121199</v>
      </c>
      <c r="J52">
        <f t="shared" si="2"/>
        <v>-0.35736363636363622</v>
      </c>
      <c r="K52" cm="1">
        <f t="array" ref="K52">_xlfn.IFS(AND(G52=H52,G52=1),K51-K51*I52+K51*I52*A52, AND(G52=H52,G52=2), K51-K51*J52+K51*J52*B52, AND(G52&lt;&gt;H52,G52=1), K51-K51*I52,AND(G52&lt;&gt;H52,G52=2),K51-K51*J52,G52=0,K51)</f>
        <v>206.48458664488965</v>
      </c>
      <c r="L52" t="s">
        <v>87</v>
      </c>
      <c r="M52" t="s">
        <v>88</v>
      </c>
    </row>
    <row r="53" spans="1:13" x14ac:dyDescent="0.25">
      <c r="A53">
        <v>1.4</v>
      </c>
      <c r="B53">
        <v>2.75</v>
      </c>
      <c r="C53">
        <f t="shared" si="3"/>
        <v>0.7142857142857143</v>
      </c>
      <c r="D53">
        <f t="shared" si="4"/>
        <v>0.36363636363636365</v>
      </c>
      <c r="E53">
        <v>0.754</v>
      </c>
      <c r="F53">
        <f t="shared" si="0"/>
        <v>0.246</v>
      </c>
      <c r="G53" cm="1">
        <f t="array" ref="G53">_xlfn.IFS(AND(I53&gt;J53,I53&gt;0,E53&gt;F53, E53&gt;0.6), 1, AND(J53&gt;I53,J53&gt;0,F53&gt;E53, F53&gt;0.6), 2, AND(I53&gt;J53,I53&gt;0,E53&gt;F53, E53&lt;0.6), 0,  AND(J53&gt;I53,J53&gt;0,F53&gt;E53, F53&lt;0.6), 0, AND(I53&lt;0,J53&lt;0), 0, AND(I53&gt;J53,I53&gt;0,E53&lt;F53), 0, AND(J53&gt;I53,J53&gt;0,F53&lt;E53), 0, AND(I53&gt;J53,I53&gt;0,E53=F53), 1, AND(J53&gt;I53,J53&gt;0,F53=E53), 2)</f>
        <v>1</v>
      </c>
      <c r="H53">
        <v>1</v>
      </c>
      <c r="I53">
        <f t="shared" si="1"/>
        <v>0.1389999999999999</v>
      </c>
      <c r="J53">
        <f t="shared" si="2"/>
        <v>-0.18485714285714289</v>
      </c>
      <c r="K53" cm="1">
        <f t="array" ref="K53">_xlfn.IFS(AND(G53=H53,G53=1),K52-K52*I53+K52*I53*A53, AND(G53=H53,G53=2), K52-K52*J53+K52*J53*B53, AND(G53&lt;&gt;H53,G53=1), K52-K52*I53,AND(G53&lt;&gt;H53,G53=2),K52-K52*J53,G53=0,K52)</f>
        <v>217.9651296623455</v>
      </c>
      <c r="L53" t="s">
        <v>89</v>
      </c>
      <c r="M53" t="s">
        <v>90</v>
      </c>
    </row>
    <row r="54" spans="1:13" x14ac:dyDescent="0.25">
      <c r="A54">
        <v>2.15</v>
      </c>
      <c r="B54">
        <v>1.67</v>
      </c>
      <c r="C54">
        <f t="shared" si="3"/>
        <v>0.46511627906976744</v>
      </c>
      <c r="D54">
        <f t="shared" si="4"/>
        <v>0.5988023952095809</v>
      </c>
      <c r="E54">
        <v>0.49299999999999999</v>
      </c>
      <c r="F54">
        <f t="shared" si="0"/>
        <v>0.50700000000000001</v>
      </c>
      <c r="G54" cm="1">
        <f t="array" ref="G54">_xlfn.IFS(AND(I54&gt;J54,I54&gt;0,E54&gt;F54, E54&gt;0.6), 1, AND(J54&gt;I54,J54&gt;0,F54&gt;E54, F54&gt;0.6), 2, AND(I54&gt;J54,I54&gt;0,E54&gt;F54, E54&lt;0.6), 0,  AND(J54&gt;I54,J54&gt;0,F54&gt;E54, F54&lt;0.6), 0, AND(I54&lt;0,J54&lt;0), 0, AND(I54&gt;J54,I54&gt;0,E54&lt;F54), 0, AND(J54&gt;I54,J54&gt;0,F54&lt;E54), 0, AND(I54&gt;J54,I54&gt;0,E54=F54), 1, AND(J54&gt;I54,J54&gt;0,F54=E54), 2)</f>
        <v>0</v>
      </c>
      <c r="H54">
        <v>2</v>
      </c>
      <c r="I54">
        <f t="shared" si="1"/>
        <v>5.2130434782608648E-2</v>
      </c>
      <c r="J54">
        <f t="shared" si="2"/>
        <v>-0.22882089552238816</v>
      </c>
      <c r="K54" cm="1">
        <f t="array" ref="K54">_xlfn.IFS(AND(G54=H54,G54=1),K53-K53*I54+K53*I54*A54, AND(G54=H54,G54=2), K53-K53*J54+K53*J54*B54, AND(G54&lt;&gt;H54,G54=1), K53-K53*I54,AND(G54&lt;&gt;H54,G54=2),K53-K53*J54,G54=0,K53)</f>
        <v>217.9651296623455</v>
      </c>
      <c r="L54" t="s">
        <v>24</v>
      </c>
      <c r="M54" t="s">
        <v>63</v>
      </c>
    </row>
    <row r="55" spans="1:13" x14ac:dyDescent="0.25">
      <c r="A55">
        <v>1.37</v>
      </c>
      <c r="B55">
        <v>2.92</v>
      </c>
      <c r="C55">
        <f t="shared" si="3"/>
        <v>0.72992700729927007</v>
      </c>
      <c r="D55">
        <f t="shared" si="4"/>
        <v>0.34246575342465752</v>
      </c>
      <c r="E55">
        <v>0.54600000000000004</v>
      </c>
      <c r="F55">
        <f t="shared" si="0"/>
        <v>0.45399999999999996</v>
      </c>
      <c r="G55" cm="1">
        <f t="array" ref="G55">_xlfn.IFS(AND(I55&gt;J55,I55&gt;0,E55&gt;F55, E55&gt;0.6), 1, AND(J55&gt;I55,J55&gt;0,F55&gt;E55, F55&gt;0.6), 2, AND(I55&gt;J55,I55&gt;0,E55&gt;F55, E55&lt;0.6), 0,  AND(J55&gt;I55,J55&gt;0,F55&gt;E55, F55&lt;0.6), 0, AND(I55&lt;0,J55&lt;0), 0, AND(I55&gt;J55,I55&gt;0,E55&lt;F55), 0, AND(J55&gt;I55,J55&gt;0,F55&lt;E55), 0, AND(I55&gt;J55,I55&gt;0,E55=F55), 1, AND(J55&gt;I55,J55&gt;0,F55=E55), 2)</f>
        <v>0</v>
      </c>
      <c r="H55">
        <v>1</v>
      </c>
      <c r="I55">
        <f t="shared" si="1"/>
        <v>-0.68102702702702644</v>
      </c>
      <c r="J55">
        <f t="shared" si="2"/>
        <v>0.16962499999999991</v>
      </c>
      <c r="K55" cm="1">
        <f t="array" ref="K55">_xlfn.IFS(AND(G55=H55,G55=1),K54-K54*I55+K54*I55*A55, AND(G55=H55,G55=2), K54-K54*J55+K54*J55*B55, AND(G55&lt;&gt;H55,G55=1), K54-K54*I55,AND(G55&lt;&gt;H55,G55=2),K54-K54*J55,G55=0,K54)</f>
        <v>217.9651296623455</v>
      </c>
      <c r="L55" t="s">
        <v>85</v>
      </c>
      <c r="M55" t="s">
        <v>64</v>
      </c>
    </row>
    <row r="56" spans="1:13" x14ac:dyDescent="0.25">
      <c r="A56">
        <v>2.65</v>
      </c>
      <c r="B56">
        <v>1.47</v>
      </c>
      <c r="C56">
        <f t="shared" si="3"/>
        <v>0.37735849056603776</v>
      </c>
      <c r="D56">
        <f t="shared" si="4"/>
        <v>0.68027210884353739</v>
      </c>
      <c r="E56">
        <v>0.51800000000000002</v>
      </c>
      <c r="F56">
        <f t="shared" si="0"/>
        <v>0.48199999999999998</v>
      </c>
      <c r="G56" cm="1">
        <f t="array" ref="G56">_xlfn.IFS(AND(I56&gt;J56,I56&gt;0,E56&gt;F56, E56&gt;0.6), 1, AND(J56&gt;I56,J56&gt;0,F56&gt;E56, F56&gt;0.6), 2, AND(I56&gt;J56,I56&gt;0,E56&gt;F56, E56&lt;0.6), 0,  AND(J56&gt;I56,J56&gt;0,F56&gt;E56, F56&lt;0.6), 0, AND(I56&lt;0,J56&lt;0), 0, AND(I56&gt;J56,I56&gt;0,E56&lt;F56), 0, AND(J56&gt;I56,J56&gt;0,F56&lt;E56), 0, AND(I56&gt;J56,I56&gt;0,E56=F56), 1, AND(J56&gt;I56,J56&gt;0,F56=E56), 2)</f>
        <v>0</v>
      </c>
      <c r="H56">
        <v>2</v>
      </c>
      <c r="I56">
        <f t="shared" si="1"/>
        <v>0.2258787878787879</v>
      </c>
      <c r="J56">
        <f t="shared" si="2"/>
        <v>-0.62012765957446825</v>
      </c>
      <c r="K56" cm="1">
        <f t="array" ref="K56">_xlfn.IFS(AND(G56=H56,G56=1),K55-K55*I56+K55*I56*A56, AND(G56=H56,G56=2), K55-K55*J56+K55*J56*B56, AND(G56&lt;&gt;H56,G56=1), K55-K55*I56,AND(G56&lt;&gt;H56,G56=2),K55-K55*J56,G56=0,K55)</f>
        <v>217.9651296623455</v>
      </c>
      <c r="L56" t="s">
        <v>98</v>
      </c>
      <c r="M56" t="s">
        <v>99</v>
      </c>
    </row>
    <row r="57" spans="1:13" x14ac:dyDescent="0.25">
      <c r="A57">
        <v>2.35</v>
      </c>
      <c r="B57">
        <v>1.57</v>
      </c>
      <c r="C57">
        <f t="shared" si="3"/>
        <v>0.42553191489361702</v>
      </c>
      <c r="D57">
        <f t="shared" si="4"/>
        <v>0.63694267515923564</v>
      </c>
      <c r="E57">
        <v>0.40300000000000002</v>
      </c>
      <c r="F57">
        <f t="shared" si="0"/>
        <v>0.59699999999999998</v>
      </c>
      <c r="G57" cm="1">
        <f t="array" ref="G57">_xlfn.IFS(AND(I57&gt;J57,I57&gt;0,E57&gt;F57, E57&gt;0.6), 1, AND(J57&gt;I57,J57&gt;0,F57&gt;E57, F57&gt;0.6), 2, AND(I57&gt;J57,I57&gt;0,E57&gt;F57, E57&lt;0.6), 0,  AND(J57&gt;I57,J57&gt;0,F57&gt;E57, F57&lt;0.6), 0, AND(I57&lt;0,J57&lt;0), 0, AND(I57&gt;J57,I57&gt;0,E57&lt;F57), 0, AND(J57&gt;I57,J57&gt;0,F57&lt;E57), 0, AND(I57&gt;J57,I57&gt;0,E57=F57), 1, AND(J57&gt;I57,J57&gt;0,F57=E57), 2)</f>
        <v>0</v>
      </c>
      <c r="H57">
        <v>2</v>
      </c>
      <c r="I57">
        <f t="shared" si="1"/>
        <v>-3.9222222222222158E-2</v>
      </c>
      <c r="J57">
        <f t="shared" si="2"/>
        <v>-0.11001754385964913</v>
      </c>
      <c r="K57" cm="1">
        <f t="array" ref="K57">_xlfn.IFS(AND(G57=H57,G57=1),K56-K56*I57+K56*I57*A57, AND(G57=H57,G57=2), K56-K56*J57+K56*J57*B57, AND(G57&lt;&gt;H57,G57=1), K56-K56*I57,AND(G57&lt;&gt;H57,G57=2),K56-K56*J57,G57=0,K56)</f>
        <v>217.9651296623455</v>
      </c>
      <c r="L57" t="s">
        <v>23</v>
      </c>
      <c r="M57" t="s">
        <v>34</v>
      </c>
    </row>
    <row r="58" spans="1:13" x14ac:dyDescent="0.25">
      <c r="A58">
        <v>1.75</v>
      </c>
      <c r="B58">
        <v>2.04</v>
      </c>
      <c r="C58">
        <f t="shared" si="3"/>
        <v>0.5714285714285714</v>
      </c>
      <c r="D58">
        <f t="shared" si="4"/>
        <v>0.49019607843137253</v>
      </c>
      <c r="E58">
        <v>0.26600000000000001</v>
      </c>
      <c r="F58">
        <f t="shared" si="0"/>
        <v>0.73399999999999999</v>
      </c>
      <c r="G58" cm="1">
        <f t="array" ref="G58">_xlfn.IFS(AND(I58&gt;J58,I58&gt;0,E58&gt;F58, E58&gt;0.6), 1, AND(J58&gt;I58,J58&gt;0,F58&gt;E58, F58&gt;0.6), 2, AND(I58&gt;J58,I58&gt;0,E58&gt;F58, E58&lt;0.6), 0,  AND(J58&gt;I58,J58&gt;0,F58&gt;E58, F58&lt;0.6), 0, AND(I58&lt;0,J58&lt;0), 0, AND(I58&gt;J58,I58&gt;0,E58&lt;F58), 0, AND(J58&gt;I58,J58&gt;0,F58&lt;E58), 0, AND(I58&gt;J58,I58&gt;0,E58=F58), 1, AND(J58&gt;I58,J58&gt;0,F58=E58), 2)</f>
        <v>2</v>
      </c>
      <c r="H58">
        <v>2</v>
      </c>
      <c r="I58">
        <f t="shared" si="1"/>
        <v>-0.71266666666666667</v>
      </c>
      <c r="J58">
        <f t="shared" si="2"/>
        <v>0.47823076923076924</v>
      </c>
      <c r="K58" cm="1">
        <f t="array" ref="K58">_xlfn.IFS(AND(G58=H58,G58=1),K57-K57*I58+K57*I58*A58, AND(G58=H58,G58=2), K57-K57*J58+K57*J58*B58, AND(G58&lt;&gt;H58,G58=1), K57-K57*I58,AND(G58&lt;&gt;H58,G58=2),K57-K57*J58,G58=0,K57)</f>
        <v>326.37226655120969</v>
      </c>
      <c r="L58" t="s">
        <v>15</v>
      </c>
      <c r="M58" t="s">
        <v>14</v>
      </c>
    </row>
    <row r="59" spans="1:13" x14ac:dyDescent="0.25">
      <c r="A59">
        <v>3.15</v>
      </c>
      <c r="B59">
        <v>1.35</v>
      </c>
      <c r="C59">
        <f t="shared" si="3"/>
        <v>0.31746031746031744</v>
      </c>
      <c r="D59">
        <f t="shared" si="4"/>
        <v>0.7407407407407407</v>
      </c>
      <c r="E59">
        <v>0.27700000000000002</v>
      </c>
      <c r="F59">
        <f t="shared" si="0"/>
        <v>0.72299999999999998</v>
      </c>
      <c r="G59" cm="1">
        <f t="array" ref="G59">_xlfn.IFS(AND(I59&gt;J59,I59&gt;0,E59&gt;F59, E59&gt;0.6), 1, AND(J59&gt;I59,J59&gt;0,F59&gt;E59, F59&gt;0.6), 2, AND(I59&gt;J59,I59&gt;0,E59&gt;F59, E59&lt;0.6), 0,  AND(J59&gt;I59,J59&gt;0,F59&gt;E59, F59&lt;0.6), 0, AND(I59&lt;0,J59&lt;0), 0, AND(I59&gt;J59,I59&gt;0,E59&lt;F59), 0, AND(J59&gt;I59,J59&gt;0,F59&lt;E59), 0, AND(I59&gt;J59,I59&gt;0,E59=F59), 1, AND(J59&gt;I59,J59&gt;0,F59=E59), 2)</f>
        <v>0</v>
      </c>
      <c r="H59">
        <v>1</v>
      </c>
      <c r="I59">
        <f t="shared" si="1"/>
        <v>-5.927906976744185E-2</v>
      </c>
      <c r="J59">
        <f t="shared" si="2"/>
        <v>-6.8428571428571283E-2</v>
      </c>
      <c r="K59" cm="1">
        <f t="array" ref="K59">_xlfn.IFS(AND(G59=H59,G59=1),K58-K58*I59+K58*I59*A59, AND(G59=H59,G59=2), K58-K58*J59+K58*J59*B59, AND(G59&lt;&gt;H59,G59=1), K58-K58*I59,AND(G59&lt;&gt;H59,G59=2),K58-K58*J59,G59=0,K58)</f>
        <v>326.37226655120969</v>
      </c>
      <c r="L59" t="s">
        <v>49</v>
      </c>
      <c r="M59" t="s">
        <v>30</v>
      </c>
    </row>
    <row r="60" spans="1:13" x14ac:dyDescent="0.25">
      <c r="A60">
        <v>1.23</v>
      </c>
      <c r="B60">
        <v>4</v>
      </c>
      <c r="C60">
        <f t="shared" si="3"/>
        <v>0.81300813008130079</v>
      </c>
      <c r="D60">
        <f t="shared" si="4"/>
        <v>0.25</v>
      </c>
      <c r="E60">
        <v>0.72899999999999998</v>
      </c>
      <c r="F60">
        <f t="shared" si="0"/>
        <v>0.27100000000000002</v>
      </c>
      <c r="G60" cm="1">
        <f t="array" ref="G60">_xlfn.IFS(AND(I60&gt;J60,I60&gt;0,E60&gt;F60, E60&gt;0.6), 1, AND(J60&gt;I60,J60&gt;0,F60&gt;E60, F60&gt;0.6), 2, AND(I60&gt;J60,I60&gt;0,E60&gt;F60, E60&lt;0.6), 0,  AND(J60&gt;I60,J60&gt;0,F60&gt;E60, F60&lt;0.6), 0, AND(I60&lt;0,J60&lt;0), 0, AND(I60&gt;J60,I60&gt;0,E60&lt;F60), 0, AND(J60&gt;I60,J60&gt;0,F60&lt;E60), 0, AND(I60&gt;J60,I60&gt;0,E60=F60), 1, AND(J60&gt;I60,J60&gt;0,F60=E60), 2)</f>
        <v>0</v>
      </c>
      <c r="H60">
        <v>1</v>
      </c>
      <c r="I60">
        <f t="shared" si="1"/>
        <v>-0.44926086956521749</v>
      </c>
      <c r="J60">
        <f t="shared" si="2"/>
        <v>2.8000000000000025E-2</v>
      </c>
      <c r="K60" cm="1">
        <f t="array" ref="K60">_xlfn.IFS(AND(G60=H60,G60=1),K59-K59*I60+K59*I60*A60, AND(G60=H60,G60=2), K59-K59*J60+K59*J60*B60, AND(G60&lt;&gt;H60,G60=1), K59-K59*I60,AND(G60&lt;&gt;H60,G60=2),K59-K59*J60,G60=0,K59)</f>
        <v>326.37226655120969</v>
      </c>
      <c r="L60" t="s">
        <v>18</v>
      </c>
      <c r="M60" t="s">
        <v>100</v>
      </c>
    </row>
    <row r="61" spans="1:13" x14ac:dyDescent="0.25">
      <c r="A61">
        <v>3</v>
      </c>
      <c r="B61">
        <v>1.37</v>
      </c>
      <c r="C61">
        <f t="shared" si="3"/>
        <v>0.33333333333333331</v>
      </c>
      <c r="D61">
        <f t="shared" si="4"/>
        <v>0.72992700729927007</v>
      </c>
      <c r="E61">
        <v>0.36699999999999999</v>
      </c>
      <c r="F61">
        <f t="shared" si="0"/>
        <v>0.63300000000000001</v>
      </c>
      <c r="G61" cm="1">
        <f t="array" ref="G61">_xlfn.IFS(AND(I61&gt;J61,I61&gt;0,E61&gt;F61, E61&gt;0.6), 1, AND(J61&gt;I61,J61&gt;0,F61&gt;E61, F61&gt;0.6), 2, AND(I61&gt;J61,I61&gt;0,E61&gt;F61, E61&lt;0.6), 0,  AND(J61&gt;I61,J61&gt;0,F61&gt;E61, F61&lt;0.6), 0, AND(I61&lt;0,J61&lt;0), 0, AND(I61&gt;J61,I61&gt;0,E61&lt;F61), 0, AND(J61&gt;I61,J61&gt;0,F61&lt;E61), 0, AND(I61&gt;J61,I61&gt;0,E61=F61), 1, AND(J61&gt;I61,J61&gt;0,F61=E61), 2)</f>
        <v>0</v>
      </c>
      <c r="H61">
        <v>2</v>
      </c>
      <c r="I61">
        <f t="shared" si="1"/>
        <v>5.0499999999999989E-2</v>
      </c>
      <c r="J61">
        <f t="shared" si="2"/>
        <v>-0.35889189189189163</v>
      </c>
      <c r="K61" cm="1">
        <f t="array" ref="K61">_xlfn.IFS(AND(G61=H61,G61=1),K60-K60*I61+K60*I61*A61, AND(G61=H61,G61=2), K60-K60*J61+K60*J61*B61, AND(G61&lt;&gt;H61,G61=1), K60-K60*I61,AND(G61&lt;&gt;H61,G61=2),K60-K60*J61,G61=0,K60)</f>
        <v>326.37226655120969</v>
      </c>
      <c r="L61" t="s">
        <v>38</v>
      </c>
      <c r="M61" t="s">
        <v>101</v>
      </c>
    </row>
    <row r="62" spans="1:13" x14ac:dyDescent="0.25">
      <c r="A62">
        <v>1.57</v>
      </c>
      <c r="B62">
        <v>2.25</v>
      </c>
      <c r="C62">
        <f t="shared" si="3"/>
        <v>0.63694267515923564</v>
      </c>
      <c r="D62">
        <f t="shared" si="4"/>
        <v>0.44444444444444442</v>
      </c>
      <c r="E62">
        <v>0.51600000000000001</v>
      </c>
      <c r="F62">
        <f t="shared" si="0"/>
        <v>0.48399999999999999</v>
      </c>
      <c r="G62" cm="1">
        <f t="array" ref="G62">_xlfn.IFS(AND(I62&gt;J62,I62&gt;0,E62&gt;F62, E62&gt;0.6), 1, AND(J62&gt;I62,J62&gt;0,F62&gt;E62, F62&gt;0.6), 2, AND(I62&gt;J62,I62&gt;0,E62&gt;F62, E62&lt;0.6), 0,  AND(J62&gt;I62,J62&gt;0,F62&gt;E62, F62&lt;0.6), 0, AND(I62&lt;0,J62&lt;0), 0, AND(I62&gt;J62,I62&gt;0,E62&lt;F62), 0, AND(J62&gt;I62,J62&gt;0,F62&lt;E62), 0, AND(I62&gt;J62,I62&gt;0,E62=F62), 1, AND(J62&gt;I62,J62&gt;0,F62=E62), 2)</f>
        <v>0</v>
      </c>
      <c r="H62">
        <v>2</v>
      </c>
      <c r="I62">
        <f t="shared" si="1"/>
        <v>-0.33312280701754371</v>
      </c>
      <c r="J62">
        <f t="shared" si="2"/>
        <v>7.1199999999999986E-2</v>
      </c>
      <c r="K62" cm="1">
        <f t="array" ref="K62">_xlfn.IFS(AND(G62=H62,G62=1),K61-K61*I62+K61*I62*A62, AND(G62=H62,G62=2), K61-K61*J62+K61*J62*B62, AND(G62&lt;&gt;H62,G62=1), K61-K61*I62,AND(G62&lt;&gt;H62,G62=2),K61-K61*J62,G62=0,K61)</f>
        <v>326.37226655120969</v>
      </c>
      <c r="L62" t="s">
        <v>102</v>
      </c>
      <c r="M62" t="s">
        <v>44</v>
      </c>
    </row>
    <row r="63" spans="1:13" x14ac:dyDescent="0.25">
      <c r="A63">
        <v>1.07</v>
      </c>
      <c r="B63">
        <v>7</v>
      </c>
      <c r="C63">
        <f t="shared" si="3"/>
        <v>0.93457943925233644</v>
      </c>
      <c r="D63">
        <f t="shared" si="4"/>
        <v>0.14285714285714285</v>
      </c>
      <c r="E63">
        <v>0.92</v>
      </c>
      <c r="F63">
        <f t="shared" si="0"/>
        <v>7.999999999999996E-2</v>
      </c>
      <c r="G63" cm="1">
        <f t="array" ref="G63">_xlfn.IFS(AND(I63&gt;J63,I63&gt;0,E63&gt;F63, E63&gt;0.6), 1, AND(J63&gt;I63,J63&gt;0,F63&gt;E63, F63&gt;0.6), 2, AND(I63&gt;J63,I63&gt;0,E63&gt;F63, E63&lt;0.6), 0,  AND(J63&gt;I63,J63&gt;0,F63&gt;E63, F63&lt;0.6), 0, AND(I63&lt;0,J63&lt;0), 0, AND(I63&gt;J63,I63&gt;0,E63&lt;F63), 0, AND(J63&gt;I63,J63&gt;0,F63&lt;E63), 0, AND(I63&gt;J63,I63&gt;0,E63=F63), 1, AND(J63&gt;I63,J63&gt;0,F63=E63), 2)</f>
        <v>0</v>
      </c>
      <c r="H63">
        <v>1</v>
      </c>
      <c r="I63">
        <f t="shared" si="1"/>
        <v>-0.2228571428571412</v>
      </c>
      <c r="J63">
        <f t="shared" si="2"/>
        <v>-7.3333333333333389E-2</v>
      </c>
      <c r="K63" cm="1">
        <f t="array" ref="K63">_xlfn.IFS(AND(G63=H63,G63=1),K62-K62*I63+K62*I63*A63, AND(G63=H63,G63=2), K62-K62*J63+K62*J63*B63, AND(G63&lt;&gt;H63,G63=1), K62-K62*I63,AND(G63&lt;&gt;H63,G63=2),K62-K62*J63,G63=0,K62)</f>
        <v>326.37226655120969</v>
      </c>
      <c r="L63" t="s">
        <v>51</v>
      </c>
      <c r="M63" t="s">
        <v>103</v>
      </c>
    </row>
    <row r="64" spans="1:13" x14ac:dyDescent="0.25">
      <c r="A64">
        <v>1.25</v>
      </c>
      <c r="B64">
        <v>3.5</v>
      </c>
      <c r="C64">
        <f t="shared" si="3"/>
        <v>0.8</v>
      </c>
      <c r="D64">
        <f t="shared" si="4"/>
        <v>0.2857142857142857</v>
      </c>
      <c r="E64">
        <v>0.66</v>
      </c>
      <c r="F64">
        <f t="shared" si="0"/>
        <v>0.33999999999999997</v>
      </c>
      <c r="G64" cm="1">
        <f t="array" ref="G64">_xlfn.IFS(AND(I64&gt;J64,I64&gt;0,E64&gt;F64, E64&gt;0.6), 1, AND(J64&gt;I64,J64&gt;0,F64&gt;E64, F64&gt;0.6), 2, AND(I64&gt;J64,I64&gt;0,E64&gt;F64, E64&lt;0.6), 0,  AND(J64&gt;I64,J64&gt;0,F64&gt;E64, F64&lt;0.6), 0, AND(I64&lt;0,J64&lt;0), 0, AND(I64&gt;J64,I64&gt;0,E64&lt;F64), 0, AND(J64&gt;I64,J64&gt;0,F64&lt;E64), 0, AND(I64&gt;J64,I64&gt;0,E64=F64), 1, AND(J64&gt;I64,J64&gt;0,F64=E64), 2)</f>
        <v>0</v>
      </c>
      <c r="H64">
        <v>2</v>
      </c>
      <c r="I64">
        <f t="shared" si="1"/>
        <v>-0.69999999999999984</v>
      </c>
      <c r="J64">
        <f t="shared" si="2"/>
        <v>7.5999999999999956E-2</v>
      </c>
      <c r="K64" cm="1">
        <f t="array" ref="K64">_xlfn.IFS(AND(G64=H64,G64=1),K63-K63*I64+K63*I64*A64, AND(G64=H64,G64=2), K63-K63*J64+K63*J64*B64, AND(G64&lt;&gt;H64,G64=1), K63-K63*I64,AND(G64&lt;&gt;H64,G64=2),K63-K63*J64,G64=0,K63)</f>
        <v>326.37226655120969</v>
      </c>
      <c r="L64" t="s">
        <v>104</v>
      </c>
      <c r="M64" t="s">
        <v>105</v>
      </c>
    </row>
    <row r="65" spans="1:13" x14ac:dyDescent="0.25">
      <c r="A65">
        <v>2.37</v>
      </c>
      <c r="B65">
        <v>1.53</v>
      </c>
      <c r="C65">
        <f t="shared" si="3"/>
        <v>0.42194092827004215</v>
      </c>
      <c r="D65">
        <f t="shared" si="4"/>
        <v>0.65359477124183007</v>
      </c>
      <c r="E65">
        <v>0.318</v>
      </c>
      <c r="F65">
        <f t="shared" si="0"/>
        <v>0.68199999999999994</v>
      </c>
      <c r="G65" cm="1">
        <f t="array" ref="G65">_xlfn.IFS(AND(I65&gt;J65,I65&gt;0,E65&gt;F65, E65&gt;0.6), 1, AND(J65&gt;I65,J65&gt;0,F65&gt;E65, F65&gt;0.6), 2, AND(I65&gt;J65,I65&gt;0,E65&gt;F65, E65&lt;0.6), 0,  AND(J65&gt;I65,J65&gt;0,F65&gt;E65, F65&lt;0.6), 0, AND(I65&lt;0,J65&lt;0), 0, AND(I65&gt;J65,I65&gt;0,E65&lt;F65), 0, AND(J65&gt;I65,J65&gt;0,F65&lt;E65), 0, AND(I65&gt;J65,I65&gt;0,E65=F65), 1, AND(J65&gt;I65,J65&gt;0,F65=E65), 2)</f>
        <v>2</v>
      </c>
      <c r="H65">
        <v>2</v>
      </c>
      <c r="I65">
        <f t="shared" si="1"/>
        <v>-0.17981021897810212</v>
      </c>
      <c r="J65">
        <f t="shared" si="2"/>
        <v>8.1999999999999962E-2</v>
      </c>
      <c r="K65" cm="1">
        <f t="array" ref="K65">_xlfn.IFS(AND(G65=H65,G65=1),K64-K64*I65+K64*I65*A65, AND(G65=H65,G65=2), K64-K64*J65+K64*J65*B65, AND(G65&lt;&gt;H65,G65=1), K64-K64*I65,AND(G65&lt;&gt;H65,G65=2),K64-K64*J65,G65=0,K64)</f>
        <v>340.55640525552525</v>
      </c>
      <c r="L65" t="s">
        <v>106</v>
      </c>
      <c r="M65" t="s">
        <v>17</v>
      </c>
    </row>
    <row r="66" spans="1:13" x14ac:dyDescent="0.25">
      <c r="A66">
        <v>3.45</v>
      </c>
      <c r="B66">
        <v>1.29</v>
      </c>
      <c r="C66">
        <f t="shared" ref="C66:C74" si="5">1/A66</f>
        <v>0.28985507246376813</v>
      </c>
      <c r="D66">
        <f t="shared" ref="D66:D74" si="6">1/B66</f>
        <v>0.77519379844961234</v>
      </c>
      <c r="E66">
        <v>0.40899999999999997</v>
      </c>
      <c r="F66">
        <f t="shared" si="0"/>
        <v>0.59099999999999997</v>
      </c>
      <c r="G66" cm="1">
        <f t="array" ref="G66">_xlfn.IFS(AND(I66&gt;J66,I66&gt;0,E66&gt;F66, E66&gt;0.6), 1, AND(J66&gt;I66,J66&gt;0,F66&gt;E66, F66&gt;0.6), 2, AND(I66&gt;J66,I66&gt;0,E66&gt;F66, E66&lt;0.6), 0,  AND(J66&gt;I66,J66&gt;0,F66&gt;E66, F66&lt;0.6), 0, AND(I66&lt;0,J66&lt;0), 0, AND(I66&gt;J66,I66&gt;0,E66&lt;F66), 0, AND(J66&gt;I66,J66&gt;0,F66&lt;E66), 0, AND(I66&gt;J66,I66&gt;0,E66=F66), 1, AND(J66&gt;I66,J66&gt;0,F66=E66), 2)</f>
        <v>0</v>
      </c>
      <c r="H66">
        <v>2</v>
      </c>
      <c r="I66">
        <f t="shared" ref="I66:I74" si="7">E66-(F66/(A66-1))</f>
        <v>0.16777551020408163</v>
      </c>
      <c r="J66">
        <f t="shared" ref="J66:J74" si="8">F66-(E66/(B66-1))</f>
        <v>-0.81934482758620675</v>
      </c>
      <c r="K66" cm="1">
        <f t="array" ref="K66">_xlfn.IFS(AND(G66=H66,G66=1),K65-K65*I66+K65*I66*A66, AND(G66=H66,G66=2), K65-K65*J66+K65*J66*B66, AND(G66&lt;&gt;H66,G66=1), K65-K65*I66,AND(G66&lt;&gt;H66,G66=2),K65-K65*J66,G66=0,K65)</f>
        <v>340.55640525552525</v>
      </c>
      <c r="L66" t="s">
        <v>99</v>
      </c>
      <c r="M66" t="s">
        <v>34</v>
      </c>
    </row>
    <row r="67" spans="1:13" x14ac:dyDescent="0.25">
      <c r="A67">
        <v>1.72</v>
      </c>
      <c r="B67">
        <v>2</v>
      </c>
      <c r="C67">
        <f t="shared" si="5"/>
        <v>0.58139534883720934</v>
      </c>
      <c r="D67">
        <f t="shared" si="6"/>
        <v>0.5</v>
      </c>
      <c r="E67">
        <v>0.51300000000000001</v>
      </c>
      <c r="F67">
        <f t="shared" si="0"/>
        <v>0.48699999999999999</v>
      </c>
      <c r="G67" cm="1">
        <f t="array" ref="G67">_xlfn.IFS(AND(I67&gt;J67,I67&gt;0,E67&gt;F67, E67&gt;0.6), 1, AND(J67&gt;I67,J67&gt;0,F67&gt;E67, F67&gt;0.6), 2, AND(I67&gt;J67,I67&gt;0,E67&gt;F67, E67&lt;0.6), 0,  AND(J67&gt;I67,J67&gt;0,F67&gt;E67, F67&lt;0.6), 0, AND(I67&lt;0,J67&lt;0), 0, AND(I67&gt;J67,I67&gt;0,E67&lt;F67), 0, AND(J67&gt;I67,J67&gt;0,F67&lt;E67), 0, AND(I67&gt;J67,I67&gt;0,E67=F67), 1, AND(J67&gt;I67,J67&gt;0,F67=E67), 2)</f>
        <v>0</v>
      </c>
      <c r="H67">
        <v>2</v>
      </c>
      <c r="I67">
        <f t="shared" si="7"/>
        <v>-0.16338888888888892</v>
      </c>
      <c r="J67">
        <f t="shared" si="8"/>
        <v>-2.6000000000000023E-2</v>
      </c>
      <c r="K67" cm="1">
        <f t="array" ref="K67">_xlfn.IFS(AND(G67=H67,G67=1),K66-K66*I67+K66*I67*A67, AND(G67=H67,G67=2), K66-K66*J67+K66*J67*B67, AND(G67&lt;&gt;H67,G67=1), K66-K66*I67,AND(G67&lt;&gt;H67,G67=2),K66-K66*J67,G67=0,K66)</f>
        <v>340.55640525552525</v>
      </c>
      <c r="L67" t="s">
        <v>33</v>
      </c>
      <c r="M67" t="s">
        <v>14</v>
      </c>
    </row>
    <row r="68" spans="1:13" x14ac:dyDescent="0.25">
      <c r="A68">
        <v>1.28</v>
      </c>
      <c r="B68">
        <v>3.25</v>
      </c>
      <c r="C68">
        <f t="shared" si="5"/>
        <v>0.78125</v>
      </c>
      <c r="D68">
        <f t="shared" si="6"/>
        <v>0.30769230769230771</v>
      </c>
      <c r="E68">
        <v>0.73799999999999999</v>
      </c>
      <c r="F68">
        <f t="shared" ref="F68:F131" si="9">1-E68</f>
        <v>0.26200000000000001</v>
      </c>
      <c r="G68" cm="1">
        <f t="array" ref="G68">_xlfn.IFS(AND(I68&gt;J68,I68&gt;0,E68&gt;F68, E68&gt;0.6), 1, AND(J68&gt;I68,J68&gt;0,F68&gt;E68, F68&gt;0.6), 2, AND(I68&gt;J68,I68&gt;0,E68&gt;F68, E68&lt;0.6), 0,  AND(J68&gt;I68,J68&gt;0,F68&gt;E68, F68&lt;0.6), 0, AND(I68&lt;0,J68&lt;0), 0, AND(I68&gt;J68,I68&gt;0,E68&lt;F68), 0, AND(J68&gt;I68,J68&gt;0,F68&lt;E68), 0, AND(I68&gt;J68,I68&gt;0,E68=F68), 1, AND(J68&gt;I68,J68&gt;0,F68=E68), 2)</f>
        <v>0</v>
      </c>
      <c r="H68">
        <v>1</v>
      </c>
      <c r="I68">
        <f t="shared" si="7"/>
        <v>-0.19771428571428562</v>
      </c>
      <c r="J68">
        <f t="shared" si="8"/>
        <v>-6.6000000000000003E-2</v>
      </c>
      <c r="K68" cm="1">
        <f t="array" ref="K68">_xlfn.IFS(AND(G68=H68,G68=1),K67-K67*I68+K67*I68*A68, AND(G68=H68,G68=2), K67-K67*J68+K67*J68*B68, AND(G68&lt;&gt;H68,G68=1), K67-K67*I68,AND(G68&lt;&gt;H68,G68=2),K67-K67*J68,G68=0,K67)</f>
        <v>340.55640525552525</v>
      </c>
      <c r="L68" t="s">
        <v>18</v>
      </c>
      <c r="M68" t="s">
        <v>49</v>
      </c>
    </row>
    <row r="69" spans="1:13" x14ac:dyDescent="0.25">
      <c r="A69">
        <v>1.66</v>
      </c>
      <c r="B69">
        <v>2.1</v>
      </c>
      <c r="C69">
        <f t="shared" si="5"/>
        <v>0.60240963855421692</v>
      </c>
      <c r="D69">
        <f t="shared" si="6"/>
        <v>0.47619047619047616</v>
      </c>
      <c r="E69">
        <v>0.56899999999999995</v>
      </c>
      <c r="F69">
        <f t="shared" si="9"/>
        <v>0.43100000000000005</v>
      </c>
      <c r="G69" cm="1">
        <f t="array" ref="G69">_xlfn.IFS(AND(I69&gt;J69,I69&gt;0,E69&gt;F69, E69&gt;0.6), 1, AND(J69&gt;I69,J69&gt;0,F69&gt;E69, F69&gt;0.6), 2, AND(I69&gt;J69,I69&gt;0,E69&gt;F69, E69&lt;0.6), 0,  AND(J69&gt;I69,J69&gt;0,F69&gt;E69, F69&lt;0.6), 0, AND(I69&lt;0,J69&lt;0), 0, AND(I69&gt;J69,I69&gt;0,E69&lt;F69), 0, AND(J69&gt;I69,J69&gt;0,F69&lt;E69), 0, AND(I69&gt;J69,I69&gt;0,E69=F69), 1, AND(J69&gt;I69,J69&gt;0,F69=E69), 2)</f>
        <v>0</v>
      </c>
      <c r="H69">
        <v>2</v>
      </c>
      <c r="I69">
        <f t="shared" si="7"/>
        <v>-8.4030303030303233E-2</v>
      </c>
      <c r="J69">
        <f t="shared" si="8"/>
        <v>-8.6272727272727168E-2</v>
      </c>
      <c r="K69" cm="1">
        <f t="array" ref="K69">_xlfn.IFS(AND(G69=H69,G69=1),K68-K68*I69+K68*I69*A69, AND(G69=H69,G69=2), K68-K68*J69+K68*J69*B69, AND(G69&lt;&gt;H69,G69=1), K68-K68*I69,AND(G69&lt;&gt;H69,G69=2),K68-K68*J69,G69=0,K68)</f>
        <v>340.55640525552525</v>
      </c>
      <c r="L69" t="s">
        <v>107</v>
      </c>
      <c r="M69" t="s">
        <v>108</v>
      </c>
    </row>
    <row r="70" spans="1:13" x14ac:dyDescent="0.25">
      <c r="A70">
        <v>2.2000000000000002</v>
      </c>
      <c r="B70">
        <v>1.61</v>
      </c>
      <c r="C70">
        <f t="shared" si="5"/>
        <v>0.45454545454545453</v>
      </c>
      <c r="D70">
        <f t="shared" si="6"/>
        <v>0.6211180124223602</v>
      </c>
      <c r="E70">
        <v>0.40799999999999997</v>
      </c>
      <c r="F70">
        <f t="shared" si="9"/>
        <v>0.59200000000000008</v>
      </c>
      <c r="G70" cm="1">
        <f t="array" ref="G70">_xlfn.IFS(AND(I70&gt;J70,I70&gt;0,E70&gt;F70, E70&gt;0.6), 1, AND(J70&gt;I70,J70&gt;0,F70&gt;E70, F70&gt;0.6), 2, AND(I70&gt;J70,I70&gt;0,E70&gt;F70, E70&lt;0.6), 0,  AND(J70&gt;I70,J70&gt;0,F70&gt;E70, F70&lt;0.6), 0, AND(I70&lt;0,J70&lt;0), 0, AND(I70&gt;J70,I70&gt;0,E70&lt;F70), 0, AND(J70&gt;I70,J70&gt;0,F70&lt;E70), 0, AND(I70&gt;J70,I70&gt;0,E70=F70), 1, AND(J70&gt;I70,J70&gt;0,F70=E70), 2)</f>
        <v>0</v>
      </c>
      <c r="H70">
        <v>2</v>
      </c>
      <c r="I70">
        <f t="shared" si="7"/>
        <v>-8.5333333333333372E-2</v>
      </c>
      <c r="J70">
        <f t="shared" si="8"/>
        <v>-7.685245901639326E-2</v>
      </c>
      <c r="K70" cm="1">
        <f t="array" ref="K70">_xlfn.IFS(AND(G70=H70,G70=1),K69-K69*I70+K69*I70*A70, AND(G70=H70,G70=2), K69-K69*J70+K69*J70*B70, AND(G70&lt;&gt;H70,G70=1), K69-K69*I70,AND(G70&lt;&gt;H70,G70=2),K69-K69*J70,G70=0,K69)</f>
        <v>340.55640525552525</v>
      </c>
      <c r="L70" t="s">
        <v>109</v>
      </c>
      <c r="M70" t="s">
        <v>110</v>
      </c>
    </row>
    <row r="71" spans="1:13" x14ac:dyDescent="0.25">
      <c r="A71">
        <v>1.4</v>
      </c>
      <c r="B71">
        <v>2.75</v>
      </c>
      <c r="C71">
        <f t="shared" si="5"/>
        <v>0.7142857142857143</v>
      </c>
      <c r="D71">
        <f t="shared" si="6"/>
        <v>0.36363636363636365</v>
      </c>
      <c r="E71">
        <v>0.63100000000000001</v>
      </c>
      <c r="F71">
        <f t="shared" si="9"/>
        <v>0.36899999999999999</v>
      </c>
      <c r="G71" cm="1">
        <f t="array" ref="G71">_xlfn.IFS(AND(I71&gt;J71,I71&gt;0,E71&gt;F71, E71&gt;0.6), 1, AND(J71&gt;I71,J71&gt;0,F71&gt;E71, F71&gt;0.6), 2, AND(I71&gt;J71,I71&gt;0,E71&gt;F71, E71&lt;0.6), 0,  AND(J71&gt;I71,J71&gt;0,F71&gt;E71, F71&lt;0.6), 0, AND(I71&lt;0,J71&lt;0), 0, AND(I71&gt;J71,I71&gt;0,E71&lt;F71), 0, AND(J71&gt;I71,J71&gt;0,F71&lt;E71), 0, AND(I71&gt;J71,I71&gt;0,E71=F71), 1, AND(J71&gt;I71,J71&gt;0,F71=E71), 2)</f>
        <v>0</v>
      </c>
      <c r="H71">
        <v>1</v>
      </c>
      <c r="I71">
        <f t="shared" si="7"/>
        <v>-0.2915000000000002</v>
      </c>
      <c r="J71">
        <f t="shared" si="8"/>
        <v>8.4285714285713964E-3</v>
      </c>
      <c r="K71" cm="1">
        <f t="array" ref="K71">_xlfn.IFS(AND(G71=H71,G71=1),K70-K70*I71+K70*I71*A71, AND(G71=H71,G71=2), K70-K70*J71+K70*J71*B71, AND(G71&lt;&gt;H71,G71=1), K70-K70*I71,AND(G71&lt;&gt;H71,G71=2),K70-K70*J71,G71=0,K70)</f>
        <v>340.55640525552525</v>
      </c>
      <c r="L71" t="s">
        <v>111</v>
      </c>
      <c r="M71" t="s">
        <v>112</v>
      </c>
    </row>
    <row r="72" spans="1:13" x14ac:dyDescent="0.25">
      <c r="A72">
        <v>1.9</v>
      </c>
      <c r="B72">
        <v>1.8</v>
      </c>
      <c r="C72">
        <f t="shared" si="5"/>
        <v>0.52631578947368418</v>
      </c>
      <c r="D72">
        <f t="shared" si="6"/>
        <v>0.55555555555555558</v>
      </c>
      <c r="E72">
        <v>0.47699999999999998</v>
      </c>
      <c r="F72">
        <f t="shared" si="9"/>
        <v>0.52300000000000002</v>
      </c>
      <c r="G72" cm="1">
        <f t="array" ref="G72">_xlfn.IFS(AND(I72&gt;J72,I72&gt;0,E72&gt;F72, E72&gt;0.6), 1, AND(J72&gt;I72,J72&gt;0,F72&gt;E72, F72&gt;0.6), 2, AND(I72&gt;J72,I72&gt;0,E72&gt;F72, E72&lt;0.6), 0,  AND(J72&gt;I72,J72&gt;0,F72&gt;E72, F72&lt;0.6), 0, AND(I72&lt;0,J72&lt;0), 0, AND(I72&gt;J72,I72&gt;0,E72&lt;F72), 0, AND(J72&gt;I72,J72&gt;0,F72&lt;E72), 0, AND(I72&gt;J72,I72&gt;0,E72=F72), 1, AND(J72&gt;I72,J72&gt;0,F72=E72), 2)</f>
        <v>0</v>
      </c>
      <c r="H72">
        <v>1</v>
      </c>
      <c r="I72">
        <f t="shared" si="7"/>
        <v>-0.10411111111111127</v>
      </c>
      <c r="J72">
        <f t="shared" si="8"/>
        <v>-7.3249999999999926E-2</v>
      </c>
      <c r="K72" cm="1">
        <f t="array" ref="K72">_xlfn.IFS(AND(G72=H72,G72=1),K71-K71*I72+K71*I72*A72, AND(G72=H72,G72=2), K71-K71*J72+K71*J72*B72, AND(G72&lt;&gt;H72,G72=1), K71-K71*I72,AND(G72&lt;&gt;H72,G72=2),K71-K71*J72,G72=0,K71)</f>
        <v>340.55640525552525</v>
      </c>
      <c r="L72" t="s">
        <v>80</v>
      </c>
      <c r="M72" t="s">
        <v>113</v>
      </c>
    </row>
    <row r="73" spans="1:13" x14ac:dyDescent="0.25">
      <c r="A73">
        <v>2.25</v>
      </c>
      <c r="B73">
        <v>1.57</v>
      </c>
      <c r="C73">
        <f t="shared" si="5"/>
        <v>0.44444444444444442</v>
      </c>
      <c r="D73">
        <f t="shared" si="6"/>
        <v>0.63694267515923564</v>
      </c>
      <c r="E73">
        <v>0.75</v>
      </c>
      <c r="F73">
        <f t="shared" si="9"/>
        <v>0.25</v>
      </c>
      <c r="G73" cm="1">
        <f t="array" ref="G73">_xlfn.IFS(AND(I73&gt;J73,I73&gt;0,E73&gt;F73, E73&gt;0.6), 1, AND(J73&gt;I73,J73&gt;0,F73&gt;E73, F73&gt;0.6), 2, AND(I73&gt;J73,I73&gt;0,E73&gt;F73, E73&lt;0.6), 0,  AND(J73&gt;I73,J73&gt;0,F73&gt;E73, F73&lt;0.6), 0, AND(I73&lt;0,J73&lt;0), 0, AND(I73&gt;J73,I73&gt;0,E73&lt;F73), 0, AND(J73&gt;I73,J73&gt;0,F73&lt;E73), 0, AND(I73&gt;J73,I73&gt;0,E73=F73), 1, AND(J73&gt;I73,J73&gt;0,F73=E73), 2)</f>
        <v>1</v>
      </c>
      <c r="H73">
        <v>2</v>
      </c>
      <c r="I73">
        <f t="shared" si="7"/>
        <v>0.55000000000000004</v>
      </c>
      <c r="J73">
        <f t="shared" si="8"/>
        <v>-1.0657894736842104</v>
      </c>
      <c r="K73" cm="1">
        <f t="array" ref="K73">_xlfn.IFS(AND(G73=H73,G73=1),K72-K72*I73+K72*I73*A73, AND(G73=H73,G73=2), K72-K72*J73+K72*J73*B73, AND(G73&lt;&gt;H73,G73=1), K72-K72*I73,AND(G73&lt;&gt;H73,G73=2),K72-K72*J73,G73=0,K72)</f>
        <v>153.25038236498634</v>
      </c>
      <c r="L73" t="s">
        <v>114</v>
      </c>
      <c r="M73" t="s">
        <v>115</v>
      </c>
    </row>
    <row r="74" spans="1:13" x14ac:dyDescent="0.25">
      <c r="A74">
        <v>1.4</v>
      </c>
      <c r="B74">
        <v>2.75</v>
      </c>
      <c r="C74">
        <f t="shared" si="5"/>
        <v>0.7142857142857143</v>
      </c>
      <c r="D74">
        <f t="shared" si="6"/>
        <v>0.36363636363636365</v>
      </c>
      <c r="E74">
        <v>0.36599999999999999</v>
      </c>
      <c r="F74">
        <f t="shared" si="9"/>
        <v>0.63400000000000001</v>
      </c>
      <c r="G74" cm="1">
        <f t="array" ref="G74">_xlfn.IFS(AND(I74&gt;J74,I74&gt;0,E74&gt;F74, E74&gt;0.6), 1, AND(J74&gt;I74,J74&gt;0,F74&gt;E74, F74&gt;0.6), 2, AND(I74&gt;J74,I74&gt;0,E74&gt;F74, E74&lt;0.6), 0,  AND(J74&gt;I74,J74&gt;0,F74&gt;E74, F74&lt;0.6), 0, AND(I74&lt;0,J74&lt;0), 0, AND(I74&gt;J74,I74&gt;0,E74&lt;F74), 0, AND(J74&gt;I74,J74&gt;0,F74&lt;E74), 0, AND(I74&gt;J74,I74&gt;0,E74=F74), 1, AND(J74&gt;I74,J74&gt;0,F74=E74), 2)</f>
        <v>2</v>
      </c>
      <c r="H74">
        <v>1</v>
      </c>
      <c r="I74">
        <f t="shared" si="7"/>
        <v>-1.2190000000000003</v>
      </c>
      <c r="J74">
        <f t="shared" si="8"/>
        <v>0.42485714285714288</v>
      </c>
      <c r="K74" cm="1">
        <f t="array" ref="K74">_xlfn.IFS(AND(G74=H74,G74=1),K73-K73*I74+K73*I74*A74, AND(G74=H74,G74=2), K73-K73*J74+K73*J74*B74, AND(G74&lt;&gt;H74,G74=1), K73-K73*I74,AND(G74&lt;&gt;H74,G74=2),K73-K73*J74,G74=0,K73)</f>
        <v>88.140862771633564</v>
      </c>
      <c r="L74" t="s">
        <v>116</v>
      </c>
      <c r="M74" t="s">
        <v>117</v>
      </c>
    </row>
    <row r="75" spans="1:13" x14ac:dyDescent="0.25">
      <c r="A75">
        <v>1.67</v>
      </c>
      <c r="B75">
        <v>2.15</v>
      </c>
      <c r="C75">
        <f t="shared" ref="C75:C138" si="10">1/A75</f>
        <v>0.5988023952095809</v>
      </c>
      <c r="D75">
        <f t="shared" ref="D75:D138" si="11">1/B75</f>
        <v>0.46511627906976744</v>
      </c>
      <c r="E75">
        <v>0.503</v>
      </c>
      <c r="F75">
        <f t="shared" si="9"/>
        <v>0.497</v>
      </c>
      <c r="G75" cm="1">
        <f t="array" ref="G75">_xlfn.IFS(AND(I75&gt;J75,I75&gt;0,E75&gt;F75, E75&gt;0.6), 1, AND(J75&gt;I75,J75&gt;0,F75&gt;E75, F75&gt;0.6), 2, AND(I75&gt;J75,I75&gt;0,E75&gt;F75, E75&lt;0.6), 0,  AND(J75&gt;I75,J75&gt;0,F75&gt;E75, F75&lt;0.6), 0, AND(I75&lt;0,J75&lt;0), 0, AND(I75&gt;J75,I75&gt;0,E75&lt;F75), 0, AND(J75&gt;I75,J75&gt;0,F75&lt;E75), 0, AND(I75&gt;J75,I75&gt;0,E75=F75), 1, AND(J75&gt;I75,J75&gt;0,F75=E75), 2)</f>
        <v>0</v>
      </c>
      <c r="H75">
        <v>1</v>
      </c>
      <c r="I75">
        <f t="shared" ref="I75:I138" si="12">E75-(F75/(A75-1))</f>
        <v>-0.23879104477611945</v>
      </c>
      <c r="J75">
        <f t="shared" ref="J75:J138" si="13">F75-(E75/(B75-1))</f>
        <v>5.960869565217386E-2</v>
      </c>
      <c r="K75" cm="1">
        <f t="array" ref="K75">_xlfn.IFS(AND(G75=H75,G75=1),K74-K74*I75+K74*I75*A75, AND(G75=H75,G75=2), K74-K74*J75+K74*J75*B75, AND(G75&lt;&gt;H75,G75=1), K74-K74*I75,AND(G75&lt;&gt;H75,G75=2),K74-K74*J75,G75=0,K74)</f>
        <v>88.140862771633564</v>
      </c>
      <c r="L75" t="s">
        <v>118</v>
      </c>
      <c r="M75" t="s">
        <v>119</v>
      </c>
    </row>
    <row r="76" spans="1:13" x14ac:dyDescent="0.25">
      <c r="A76">
        <v>2.08</v>
      </c>
      <c r="B76">
        <v>1.75</v>
      </c>
      <c r="C76">
        <f t="shared" si="10"/>
        <v>0.48076923076923073</v>
      </c>
      <c r="D76">
        <f t="shared" si="11"/>
        <v>0.5714285714285714</v>
      </c>
      <c r="E76">
        <v>0.52</v>
      </c>
      <c r="F76">
        <f t="shared" si="9"/>
        <v>0.48</v>
      </c>
      <c r="G76" cm="1">
        <f t="array" ref="G76">_xlfn.IFS(AND(I76&gt;J76,I76&gt;0,E76&gt;F76, E76&gt;0.6), 1, AND(J76&gt;I76,J76&gt;0,F76&gt;E76, F76&gt;0.6), 2, AND(I76&gt;J76,I76&gt;0,E76&gt;F76, E76&lt;0.6), 0,  AND(J76&gt;I76,J76&gt;0,F76&gt;E76, F76&lt;0.6), 0, AND(I76&lt;0,J76&lt;0), 0, AND(I76&gt;J76,I76&gt;0,E76&lt;F76), 0, AND(J76&gt;I76,J76&gt;0,F76&lt;E76), 0, AND(I76&gt;J76,I76&gt;0,E76=F76), 1, AND(J76&gt;I76,J76&gt;0,F76=E76), 2)</f>
        <v>0</v>
      </c>
      <c r="H76">
        <v>1</v>
      </c>
      <c r="I76">
        <f t="shared" si="12"/>
        <v>7.5555555555555598E-2</v>
      </c>
      <c r="J76">
        <f t="shared" si="13"/>
        <v>-0.21333333333333337</v>
      </c>
      <c r="K76" cm="1">
        <f t="array" ref="K76">_xlfn.IFS(AND(G76=H76,G76=1),K75-K75*I76+K75*I76*A76, AND(G76=H76,G76=2), K75-K75*J76+K75*J76*B76, AND(G76&lt;&gt;H76,G76=1), K75-K75*I76,AND(G76&lt;&gt;H76,G76=2),K75-K75*J76,G76=0,K75)</f>
        <v>88.140862771633564</v>
      </c>
      <c r="L76" t="s">
        <v>39</v>
      </c>
      <c r="M76" t="s">
        <v>104</v>
      </c>
    </row>
    <row r="77" spans="1:13" x14ac:dyDescent="0.25">
      <c r="A77">
        <v>1.64</v>
      </c>
      <c r="B77">
        <v>2.2000000000000002</v>
      </c>
      <c r="C77">
        <f t="shared" si="10"/>
        <v>0.6097560975609756</v>
      </c>
      <c r="D77">
        <f t="shared" si="11"/>
        <v>0.45454545454545453</v>
      </c>
      <c r="E77">
        <v>0.64300000000000002</v>
      </c>
      <c r="F77">
        <f t="shared" si="9"/>
        <v>0.35699999999999998</v>
      </c>
      <c r="G77" cm="1">
        <f t="array" ref="G77">_xlfn.IFS(AND(I77&gt;J77,I77&gt;0,E77&gt;F77, E77&gt;0.6), 1, AND(J77&gt;I77,J77&gt;0,F77&gt;E77, F77&gt;0.6), 2, AND(I77&gt;J77,I77&gt;0,E77&gt;F77, E77&lt;0.6), 0,  AND(J77&gt;I77,J77&gt;0,F77&gt;E77, F77&lt;0.6), 0, AND(I77&lt;0,J77&lt;0), 0, AND(I77&gt;J77,I77&gt;0,E77&lt;F77), 0, AND(J77&gt;I77,J77&gt;0,F77&lt;E77), 0, AND(I77&gt;J77,I77&gt;0,E77=F77), 1, AND(J77&gt;I77,J77&gt;0,F77=E77), 2)</f>
        <v>1</v>
      </c>
      <c r="H77">
        <v>2</v>
      </c>
      <c r="I77">
        <f t="shared" si="12"/>
        <v>8.5187499999999972E-2</v>
      </c>
      <c r="J77">
        <f t="shared" si="13"/>
        <v>-0.17883333333333329</v>
      </c>
      <c r="K77" cm="1">
        <f t="array" ref="K77">_xlfn.IFS(AND(G77=H77,G77=1),K76-K76*I77+K76*I77*A77, AND(G77=H77,G77=2), K76-K76*J77+K76*J77*B77, AND(G77&lt;&gt;H77,G77=1), K76-K76*I77,AND(G77&lt;&gt;H77,G77=2),K76-K76*J77,G77=0,K76)</f>
        <v>80.632363024275037</v>
      </c>
      <c r="L77" t="s">
        <v>120</v>
      </c>
      <c r="M77" t="s">
        <v>52</v>
      </c>
    </row>
    <row r="78" spans="1:13" x14ac:dyDescent="0.25">
      <c r="A78">
        <v>3.45</v>
      </c>
      <c r="B78">
        <v>1.28</v>
      </c>
      <c r="C78">
        <f t="shared" si="10"/>
        <v>0.28985507246376813</v>
      </c>
      <c r="D78">
        <f t="shared" si="11"/>
        <v>0.78125</v>
      </c>
      <c r="E78">
        <v>0.219</v>
      </c>
      <c r="F78">
        <f t="shared" si="9"/>
        <v>0.78100000000000003</v>
      </c>
      <c r="G78" cm="1">
        <f t="array" ref="G78">_xlfn.IFS(AND(I78&gt;J78,I78&gt;0,E78&gt;F78, E78&gt;0.6), 1, AND(J78&gt;I78,J78&gt;0,F78&gt;E78, F78&gt;0.6), 2, AND(I78&gt;J78,I78&gt;0,E78&gt;F78, E78&lt;0.6), 0,  AND(J78&gt;I78,J78&gt;0,F78&gt;E78, F78&lt;0.6), 0, AND(I78&lt;0,J78&lt;0), 0, AND(I78&gt;J78,I78&gt;0,E78&lt;F78), 0, AND(J78&gt;I78,J78&gt;0,F78&lt;E78), 0, AND(I78&gt;J78,I78&gt;0,E78=F78), 1, AND(J78&gt;I78,J78&gt;0,F78=E78), 2)</f>
        <v>0</v>
      </c>
      <c r="H78">
        <v>2</v>
      </c>
      <c r="I78">
        <f t="shared" si="12"/>
        <v>-9.9775510204081624E-2</v>
      </c>
      <c r="J78">
        <f t="shared" si="13"/>
        <v>-1.1428571428570011E-3</v>
      </c>
      <c r="K78" cm="1">
        <f t="array" ref="K78">_xlfn.IFS(AND(G78=H78,G78=1),K77-K77*I78+K77*I78*A78, AND(G78=H78,G78=2), K77-K77*J78+K77*J78*B78, AND(G78&lt;&gt;H78,G78=1), K77-K77*I78,AND(G78&lt;&gt;H78,G78=2),K77-K77*J78,G78=0,K77)</f>
        <v>80.632363024275037</v>
      </c>
      <c r="L78" t="s">
        <v>17</v>
      </c>
      <c r="M78" t="s">
        <v>121</v>
      </c>
    </row>
    <row r="79" spans="1:13" x14ac:dyDescent="0.25">
      <c r="A79">
        <v>1.3</v>
      </c>
      <c r="B79">
        <v>3.32</v>
      </c>
      <c r="C79">
        <f t="shared" si="10"/>
        <v>0.76923076923076916</v>
      </c>
      <c r="D79">
        <f t="shared" si="11"/>
        <v>0.30120481927710846</v>
      </c>
      <c r="E79">
        <v>0.77700000000000002</v>
      </c>
      <c r="F79">
        <f t="shared" si="9"/>
        <v>0.22299999999999998</v>
      </c>
      <c r="G79" cm="1">
        <f t="array" ref="G79">_xlfn.IFS(AND(I79&gt;J79,I79&gt;0,E79&gt;F79, E79&gt;0.6), 1, AND(J79&gt;I79,J79&gt;0,F79&gt;E79, F79&gt;0.6), 2, AND(I79&gt;J79,I79&gt;0,E79&gt;F79, E79&lt;0.6), 0,  AND(J79&gt;I79,J79&gt;0,F79&gt;E79, F79&lt;0.6), 0, AND(I79&lt;0,J79&lt;0), 0, AND(I79&gt;J79,I79&gt;0,E79&lt;F79), 0, AND(J79&gt;I79,J79&gt;0,F79&lt;E79), 0, AND(I79&gt;J79,I79&gt;0,E79=F79), 1, AND(J79&gt;I79,J79&gt;0,F79=E79), 2)</f>
        <v>1</v>
      </c>
      <c r="H79">
        <v>1</v>
      </c>
      <c r="I79">
        <f t="shared" si="12"/>
        <v>3.3666666666666845E-2</v>
      </c>
      <c r="J79">
        <f t="shared" si="13"/>
        <v>-0.11191379310344834</v>
      </c>
      <c r="K79" cm="1">
        <f t="array" ref="K79">_xlfn.IFS(AND(G79=H79,G79=1),K78-K78*I79+K78*I79*A79, AND(G79=H79,G79=2), K78-K78*J79+K78*J79*B79, AND(G79&lt;&gt;H79,G79=1), K78-K78*I79,AND(G79&lt;&gt;H79,G79=2),K78-K78*J79,G79=0,K78)</f>
        <v>81.446749890820215</v>
      </c>
      <c r="L79" t="s">
        <v>122</v>
      </c>
      <c r="M79" t="s">
        <v>60</v>
      </c>
    </row>
    <row r="80" spans="1:13" x14ac:dyDescent="0.25">
      <c r="A80">
        <v>3.32</v>
      </c>
      <c r="B80">
        <v>1.3</v>
      </c>
      <c r="C80">
        <f t="shared" si="10"/>
        <v>0.30120481927710846</v>
      </c>
      <c r="D80">
        <f t="shared" si="11"/>
        <v>0.76923076923076916</v>
      </c>
      <c r="E80">
        <v>0.34399999999999997</v>
      </c>
      <c r="F80">
        <f t="shared" si="9"/>
        <v>0.65600000000000003</v>
      </c>
      <c r="G80" cm="1">
        <f t="array" ref="G80">_xlfn.IFS(AND(I80&gt;J80,I80&gt;0,E80&gt;F80, E80&gt;0.6), 1, AND(J80&gt;I80,J80&gt;0,F80&gt;E80, F80&gt;0.6), 2, AND(I80&gt;J80,I80&gt;0,E80&gt;F80, E80&lt;0.6), 0,  AND(J80&gt;I80,J80&gt;0,F80&gt;E80, F80&lt;0.6), 0, AND(I80&lt;0,J80&lt;0), 0, AND(I80&gt;J80,I80&gt;0,E80&lt;F80), 0, AND(J80&gt;I80,J80&gt;0,F80&lt;E80), 0, AND(I80&gt;J80,I80&gt;0,E80=F80), 1, AND(J80&gt;I80,J80&gt;0,F80=E80), 2)</f>
        <v>0</v>
      </c>
      <c r="H80">
        <v>2</v>
      </c>
      <c r="I80">
        <f t="shared" si="12"/>
        <v>6.124137931034479E-2</v>
      </c>
      <c r="J80">
        <f t="shared" si="13"/>
        <v>-0.49066666666666647</v>
      </c>
      <c r="K80" cm="1">
        <f t="array" ref="K80">_xlfn.IFS(AND(G80=H80,G80=1),K79-K79*I80+K79*I80*A80, AND(G80=H80,G80=2), K79-K79*J80+K79*J80*B80, AND(G80&lt;&gt;H80,G80=1), K79-K79*I80,AND(G80&lt;&gt;H80,G80=2),K79-K79*J80,G80=0,K79)</f>
        <v>81.446749890820215</v>
      </c>
      <c r="L80" t="s">
        <v>123</v>
      </c>
      <c r="M80" t="s">
        <v>64</v>
      </c>
    </row>
    <row r="81" spans="1:13" x14ac:dyDescent="0.25">
      <c r="A81">
        <v>6</v>
      </c>
      <c r="B81">
        <v>1.1000000000000001</v>
      </c>
      <c r="C81">
        <f t="shared" si="10"/>
        <v>0.16666666666666666</v>
      </c>
      <c r="D81">
        <f t="shared" si="11"/>
        <v>0.90909090909090906</v>
      </c>
      <c r="E81">
        <v>0.16500000000000001</v>
      </c>
      <c r="F81">
        <f t="shared" si="9"/>
        <v>0.83499999999999996</v>
      </c>
      <c r="G81" cm="1">
        <f t="array" ref="G81">_xlfn.IFS(AND(I81&gt;J81,I81&gt;0,E81&gt;F81, E81&gt;0.6), 1, AND(J81&gt;I81,J81&gt;0,F81&gt;E81, F81&gt;0.6), 2, AND(I81&gt;J81,I81&gt;0,E81&gt;F81, E81&lt;0.6), 0,  AND(J81&gt;I81,J81&gt;0,F81&gt;E81, F81&lt;0.6), 0, AND(I81&lt;0,J81&lt;0), 0, AND(I81&gt;J81,I81&gt;0,E81&lt;F81), 0, AND(J81&gt;I81,J81&gt;0,F81&lt;E81), 0, AND(I81&gt;J81,I81&gt;0,E81=F81), 1, AND(J81&gt;I81,J81&gt;0,F81=E81), 2)</f>
        <v>0</v>
      </c>
      <c r="H81">
        <v>2</v>
      </c>
      <c r="I81">
        <f t="shared" si="12"/>
        <v>-1.999999999999974E-3</v>
      </c>
      <c r="J81">
        <f t="shared" si="13"/>
        <v>-0.81499999999999861</v>
      </c>
      <c r="K81" cm="1">
        <f t="array" ref="K81">_xlfn.IFS(AND(G81=H81,G81=1),K80-K80*I81+K80*I81*A81, AND(G81=H81,G81=2), K80-K80*J81+K80*J81*B81, AND(G81&lt;&gt;H81,G81=1), K80-K80*I81,AND(G81&lt;&gt;H81,G81=2),K80-K80*J81,G81=0,K80)</f>
        <v>81.446749890820215</v>
      </c>
      <c r="L81" t="s">
        <v>59</v>
      </c>
      <c r="M81" t="s">
        <v>124</v>
      </c>
    </row>
    <row r="82" spans="1:13" x14ac:dyDescent="0.25">
      <c r="A82">
        <v>3.45</v>
      </c>
      <c r="B82">
        <v>1.28</v>
      </c>
      <c r="C82">
        <f t="shared" si="10"/>
        <v>0.28985507246376813</v>
      </c>
      <c r="D82">
        <f t="shared" si="11"/>
        <v>0.78125</v>
      </c>
      <c r="E82">
        <v>0.308</v>
      </c>
      <c r="F82">
        <f t="shared" si="9"/>
        <v>0.69199999999999995</v>
      </c>
      <c r="G82" cm="1">
        <f t="array" ref="G82">_xlfn.IFS(AND(I82&gt;J82,I82&gt;0,E82&gt;F82, E82&gt;0.6), 1, AND(J82&gt;I82,J82&gt;0,F82&gt;E82, F82&gt;0.6), 2, AND(I82&gt;J82,I82&gt;0,E82&gt;F82, E82&lt;0.6), 0,  AND(J82&gt;I82,J82&gt;0,F82&gt;E82, F82&lt;0.6), 0, AND(I82&lt;0,J82&lt;0), 0, AND(I82&gt;J82,I82&gt;0,E82&lt;F82), 0, AND(J82&gt;I82,J82&gt;0,F82&lt;E82), 0, AND(I82&gt;J82,I82&gt;0,E82=F82), 1, AND(J82&gt;I82,J82&gt;0,F82=E82), 2)</f>
        <v>0</v>
      </c>
      <c r="H82">
        <v>2</v>
      </c>
      <c r="I82">
        <f t="shared" si="12"/>
        <v>2.5551020408163316E-2</v>
      </c>
      <c r="J82">
        <f t="shared" si="13"/>
        <v>-0.40799999999999992</v>
      </c>
      <c r="K82" cm="1">
        <f t="array" ref="K82">_xlfn.IFS(AND(G82=H82,G82=1),K81-K81*I82+K81*I82*A82, AND(G82=H82,G82=2), K81-K81*J82+K81*J82*B82, AND(G82&lt;&gt;H82,G82=1), K81-K81*I82,AND(G82&lt;&gt;H82,G82=2),K81-K81*J82,G82=0,K81)</f>
        <v>81.446749890820215</v>
      </c>
      <c r="L82" t="s">
        <v>26</v>
      </c>
      <c r="M82" t="s">
        <v>51</v>
      </c>
    </row>
    <row r="83" spans="1:13" x14ac:dyDescent="0.25">
      <c r="A83">
        <v>1.22</v>
      </c>
      <c r="B83">
        <v>4.05</v>
      </c>
      <c r="C83">
        <f t="shared" si="10"/>
        <v>0.81967213114754101</v>
      </c>
      <c r="D83">
        <f t="shared" si="11"/>
        <v>0.24691358024691359</v>
      </c>
      <c r="E83">
        <v>0.70199999999999996</v>
      </c>
      <c r="F83">
        <f t="shared" si="9"/>
        <v>0.29800000000000004</v>
      </c>
      <c r="G83" cm="1">
        <f t="array" ref="G83">_xlfn.IFS(AND(I83&gt;J83,I83&gt;0,E83&gt;F83, E83&gt;0.6), 1, AND(J83&gt;I83,J83&gt;0,F83&gt;E83, F83&gt;0.6), 2, AND(I83&gt;J83,I83&gt;0,E83&gt;F83, E83&lt;0.6), 0,  AND(J83&gt;I83,J83&gt;0,F83&gt;E83, F83&lt;0.6), 0, AND(I83&lt;0,J83&lt;0), 0, AND(I83&gt;J83,I83&gt;0,E83&lt;F83), 0, AND(J83&gt;I83,J83&gt;0,F83&lt;E83), 0, AND(I83&gt;J83,I83&gt;0,E83=F83), 1, AND(J83&gt;I83,J83&gt;0,F83=E83), 2)</f>
        <v>0</v>
      </c>
      <c r="H83">
        <v>1</v>
      </c>
      <c r="I83">
        <f t="shared" si="12"/>
        <v>-0.65254545454545498</v>
      </c>
      <c r="J83">
        <f t="shared" si="13"/>
        <v>6.7836065573770532E-2</v>
      </c>
      <c r="K83" cm="1">
        <f t="array" ref="K83">_xlfn.IFS(AND(G83=H83,G83=1),K82-K82*I83+K82*I83*A83, AND(G83=H83,G83=2), K82-K82*J83+K82*J83*B83, AND(G83&lt;&gt;H83,G83=1), K82-K82*I83,AND(G83&lt;&gt;H83,G83=2),K82-K82*J83,G83=0,K82)</f>
        <v>81.446749890820215</v>
      </c>
      <c r="L83" t="s">
        <v>125</v>
      </c>
      <c r="M83" t="s">
        <v>43</v>
      </c>
    </row>
    <row r="84" spans="1:13" x14ac:dyDescent="0.25">
      <c r="A84">
        <v>1.52</v>
      </c>
      <c r="B84">
        <v>2.42</v>
      </c>
      <c r="C84">
        <f t="shared" si="10"/>
        <v>0.65789473684210531</v>
      </c>
      <c r="D84">
        <f t="shared" si="11"/>
        <v>0.41322314049586778</v>
      </c>
      <c r="E84">
        <v>0.67900000000000005</v>
      </c>
      <c r="F84">
        <f t="shared" si="9"/>
        <v>0.32099999999999995</v>
      </c>
      <c r="G84" cm="1">
        <f t="array" ref="G84">_xlfn.IFS(AND(I84&gt;J84,I84&gt;0,E84&gt;F84, E84&gt;0.6), 1, AND(J84&gt;I84,J84&gt;0,F84&gt;E84, F84&gt;0.6), 2, AND(I84&gt;J84,I84&gt;0,E84&gt;F84, E84&lt;0.6), 0,  AND(J84&gt;I84,J84&gt;0,F84&gt;E84, F84&lt;0.6), 0, AND(I84&lt;0,J84&lt;0), 0, AND(I84&gt;J84,I84&gt;0,E84&lt;F84), 0, AND(J84&gt;I84,J84&gt;0,F84&lt;E84), 0, AND(I84&gt;J84,I84&gt;0,E84=F84), 1, AND(J84&gt;I84,J84&gt;0,F84=E84), 2)</f>
        <v>1</v>
      </c>
      <c r="H84">
        <v>1</v>
      </c>
      <c r="I84">
        <f t="shared" si="12"/>
        <v>6.1692307692307824E-2</v>
      </c>
      <c r="J84">
        <f t="shared" si="13"/>
        <v>-0.15716901408450717</v>
      </c>
      <c r="K84" cm="1">
        <f t="array" ref="K84">_xlfn.IFS(AND(G84=H84,G84=1),K83-K83*I84+K83*I84*A84, AND(G84=H84,G84=2), K83-K83*J84+K83*J84*B84, AND(G84&lt;&gt;H84,G84=1), K83-K83*I84,AND(G84&lt;&gt;H84,G84=2),K83-K83*J84,G84=0,K83)</f>
        <v>84.059561627317734</v>
      </c>
      <c r="L84" t="s">
        <v>126</v>
      </c>
      <c r="M84" t="s">
        <v>54</v>
      </c>
    </row>
    <row r="85" spans="1:13" x14ac:dyDescent="0.25">
      <c r="A85">
        <v>1.58</v>
      </c>
      <c r="B85">
        <v>2.2799999999999998</v>
      </c>
      <c r="C85">
        <f t="shared" si="10"/>
        <v>0.63291139240506322</v>
      </c>
      <c r="D85">
        <f t="shared" si="11"/>
        <v>0.43859649122807021</v>
      </c>
      <c r="E85">
        <v>0.35299999999999998</v>
      </c>
      <c r="F85">
        <f t="shared" si="9"/>
        <v>0.64700000000000002</v>
      </c>
      <c r="G85" cm="1">
        <f t="array" ref="G85">_xlfn.IFS(AND(I85&gt;J85,I85&gt;0,E85&gt;F85, E85&gt;0.6), 1, AND(J85&gt;I85,J85&gt;0,F85&gt;E85, F85&gt;0.6), 2, AND(I85&gt;J85,I85&gt;0,E85&gt;F85, E85&lt;0.6), 0,  AND(J85&gt;I85,J85&gt;0,F85&gt;E85, F85&lt;0.6), 0, AND(I85&lt;0,J85&lt;0), 0, AND(I85&gt;J85,I85&gt;0,E85&lt;F85), 0, AND(J85&gt;I85,J85&gt;0,F85&lt;E85), 0, AND(I85&gt;J85,I85&gt;0,E85=F85), 1, AND(J85&gt;I85,J85&gt;0,F85=E85), 2)</f>
        <v>2</v>
      </c>
      <c r="H85">
        <v>1</v>
      </c>
      <c r="I85">
        <f t="shared" si="12"/>
        <v>-0.76251724137931021</v>
      </c>
      <c r="J85">
        <f t="shared" si="13"/>
        <v>0.37121874999999999</v>
      </c>
      <c r="K85" cm="1">
        <f t="array" ref="K85">_xlfn.IFS(AND(G85=H85,G85=1),K84-K84*I85+K84*I85*A85, AND(G85=H85,G85=2), K84-K84*J85+K84*J85*B85, AND(G85&lt;&gt;H85,G85=1), K84-K84*I85,AND(G85&lt;&gt;H85,G85=2),K84-K84*J85,G85=0,K84)</f>
        <v>52.855076234476883</v>
      </c>
      <c r="L85" t="s">
        <v>53</v>
      </c>
      <c r="M85" t="s">
        <v>44</v>
      </c>
    </row>
    <row r="86" spans="1:13" x14ac:dyDescent="0.25">
      <c r="A86">
        <v>3.7</v>
      </c>
      <c r="B86">
        <v>1.25</v>
      </c>
      <c r="C86">
        <f t="shared" si="10"/>
        <v>0.27027027027027023</v>
      </c>
      <c r="D86">
        <f t="shared" si="11"/>
        <v>0.8</v>
      </c>
      <c r="E86">
        <v>0.39600000000000002</v>
      </c>
      <c r="F86">
        <f t="shared" si="9"/>
        <v>0.60399999999999998</v>
      </c>
      <c r="G86" cm="1">
        <f t="array" ref="G86">_xlfn.IFS(AND(I86&gt;J86,I86&gt;0,E86&gt;F86, E86&gt;0.6), 1, AND(J86&gt;I86,J86&gt;0,F86&gt;E86, F86&gt;0.6), 2, AND(I86&gt;J86,I86&gt;0,E86&gt;F86, E86&lt;0.6), 0,  AND(J86&gt;I86,J86&gt;0,F86&gt;E86, F86&lt;0.6), 0, AND(I86&lt;0,J86&lt;0), 0, AND(I86&gt;J86,I86&gt;0,E86&lt;F86), 0, AND(J86&gt;I86,J86&gt;0,F86&lt;E86), 0, AND(I86&gt;J86,I86&gt;0,E86=F86), 1, AND(J86&gt;I86,J86&gt;0,F86=E86), 2)</f>
        <v>0</v>
      </c>
      <c r="H86">
        <v>2</v>
      </c>
      <c r="I86">
        <f t="shared" si="12"/>
        <v>0.17229629629629634</v>
      </c>
      <c r="J86">
        <f t="shared" si="13"/>
        <v>-0.98000000000000009</v>
      </c>
      <c r="K86" cm="1">
        <f t="array" ref="K86">_xlfn.IFS(AND(G86=H86,G86=1),K85-K85*I86+K85*I86*A86, AND(G86=H86,G86=2), K85-K85*J86+K85*J86*B86, AND(G86&lt;&gt;H86,G86=1), K85-K85*I86,AND(G86&lt;&gt;H86,G86=2),K85-K85*J86,G86=0,K85)</f>
        <v>52.855076234476883</v>
      </c>
      <c r="L86" t="s">
        <v>45</v>
      </c>
      <c r="M86" t="s">
        <v>85</v>
      </c>
    </row>
    <row r="87" spans="1:13" x14ac:dyDescent="0.25">
      <c r="A87">
        <v>1.65</v>
      </c>
      <c r="B87">
        <v>2.1800000000000002</v>
      </c>
      <c r="C87">
        <f t="shared" si="10"/>
        <v>0.60606060606060608</v>
      </c>
      <c r="D87">
        <f t="shared" si="11"/>
        <v>0.4587155963302752</v>
      </c>
      <c r="E87">
        <v>0.61599999999999999</v>
      </c>
      <c r="F87">
        <f t="shared" si="9"/>
        <v>0.38400000000000001</v>
      </c>
      <c r="G87" cm="1">
        <f t="array" ref="G87">_xlfn.IFS(AND(I87&gt;J87,I87&gt;0,E87&gt;F87, E87&gt;0.6), 1, AND(J87&gt;I87,J87&gt;0,F87&gt;E87, F87&gt;0.6), 2, AND(I87&gt;J87,I87&gt;0,E87&gt;F87, E87&lt;0.6), 0,  AND(J87&gt;I87,J87&gt;0,F87&gt;E87, F87&lt;0.6), 0, AND(I87&lt;0,J87&lt;0), 0, AND(I87&gt;J87,I87&gt;0,E87&lt;F87), 0, AND(J87&gt;I87,J87&gt;0,F87&lt;E87), 0, AND(I87&gt;J87,I87&gt;0,E87=F87), 1, AND(J87&gt;I87,J87&gt;0,F87=E87), 2)</f>
        <v>1</v>
      </c>
      <c r="H87">
        <v>1</v>
      </c>
      <c r="I87">
        <f t="shared" si="12"/>
        <v>2.5230769230769168E-2</v>
      </c>
      <c r="J87">
        <f t="shared" si="13"/>
        <v>-0.13803389830508461</v>
      </c>
      <c r="K87" cm="1">
        <f t="array" ref="K87">_xlfn.IFS(AND(G87=H87,G87=1),K86-K86*I87+K86*I87*A87, AND(G87=H87,G87=2), K86-K86*J87+K86*J87*B87, AND(G87&lt;&gt;H87,G87=1), K86-K86*I87,AND(G87&lt;&gt;H87,G87=2),K86-K86*J87,G87=0,K86)</f>
        <v>53.7218994847223</v>
      </c>
      <c r="L87" t="s">
        <v>127</v>
      </c>
      <c r="M87" t="s">
        <v>56</v>
      </c>
    </row>
    <row r="88" spans="1:13" x14ac:dyDescent="0.25">
      <c r="A88" s="1">
        <v>1.38</v>
      </c>
      <c r="B88" s="1">
        <v>2.91</v>
      </c>
      <c r="C88" s="1">
        <f t="shared" si="10"/>
        <v>0.7246376811594204</v>
      </c>
      <c r="D88" s="1">
        <f t="shared" si="11"/>
        <v>0.3436426116838488</v>
      </c>
      <c r="E88" s="1">
        <v>0.54300000000000004</v>
      </c>
      <c r="F88">
        <f t="shared" si="9"/>
        <v>0.45699999999999996</v>
      </c>
      <c r="G88" cm="1">
        <f t="array" ref="G88">_xlfn.IFS(AND(I88&gt;J88,I88&gt;0,E88&gt;F88, E88&gt;0.6), 1, AND(J88&gt;I88,J88&gt;0,F88&gt;E88, F88&gt;0.6), 2, AND(I88&gt;J88,I88&gt;0,E88&gt;F88, E88&lt;0.6), 0,  AND(J88&gt;I88,J88&gt;0,F88&gt;E88, F88&lt;0.6), 0, AND(I88&lt;0,J88&lt;0), 0, AND(I88&gt;J88,I88&gt;0,E88&lt;F88), 0, AND(J88&gt;I88,J88&gt;0,F88&lt;E88), 0, AND(I88&gt;J88,I88&gt;0,E88=F88), 1, AND(J88&gt;I88,J88&gt;0,F88=E88), 2)</f>
        <v>0</v>
      </c>
      <c r="H88" s="1"/>
      <c r="I88" s="1">
        <f t="shared" si="12"/>
        <v>-0.65963157894736868</v>
      </c>
      <c r="J88" s="1">
        <f t="shared" si="13"/>
        <v>0.1727068062827225</v>
      </c>
      <c r="K88" cm="1">
        <f t="array" ref="K88">_xlfn.IFS(AND(G88=H88,G88=1),K87-K87*I88+K87*I88*A88, AND(G88=H88,G88=2), K87-K87*J88+K87*J88*B88, AND(G88&lt;&gt;H88,G88=1), K87-K87*I88,AND(G88&lt;&gt;H88,G88=2),K87-K87*J88,G88=0,K87)</f>
        <v>53.7218994847223</v>
      </c>
      <c r="L88" s="1" t="s">
        <v>128</v>
      </c>
      <c r="M88" s="1" t="s">
        <v>129</v>
      </c>
    </row>
    <row r="89" spans="1:13" x14ac:dyDescent="0.25">
      <c r="A89">
        <v>1.34</v>
      </c>
      <c r="B89">
        <v>3.06</v>
      </c>
      <c r="C89">
        <f t="shared" si="10"/>
        <v>0.74626865671641784</v>
      </c>
      <c r="D89">
        <f t="shared" si="11"/>
        <v>0.32679738562091504</v>
      </c>
      <c r="E89">
        <v>0.65300000000000002</v>
      </c>
      <c r="F89">
        <f t="shared" si="9"/>
        <v>0.34699999999999998</v>
      </c>
      <c r="G89" cm="1">
        <f t="array" ref="G89">_xlfn.IFS(AND(I89&gt;J89,I89&gt;0,E89&gt;F89, E89&gt;0.6), 1, AND(J89&gt;I89,J89&gt;0,F89&gt;E89, F89&gt;0.6), 2, AND(I89&gt;J89,I89&gt;0,E89&gt;F89, E89&lt;0.6), 0,  AND(J89&gt;I89,J89&gt;0,F89&gt;E89, F89&lt;0.6), 0, AND(I89&lt;0,J89&lt;0), 0, AND(I89&gt;J89,I89&gt;0,E89&lt;F89), 0, AND(J89&gt;I89,J89&gt;0,F89&lt;E89), 0, AND(I89&gt;J89,I89&gt;0,E89=F89), 1, AND(J89&gt;I89,J89&gt;0,F89=E89), 2)</f>
        <v>0</v>
      </c>
      <c r="H89">
        <v>1</v>
      </c>
      <c r="I89">
        <f t="shared" si="12"/>
        <v>-0.36758823529411733</v>
      </c>
      <c r="J89">
        <f t="shared" si="13"/>
        <v>3.0009708737864071E-2</v>
      </c>
      <c r="K89" cm="1">
        <f t="array" ref="K89">_xlfn.IFS(AND(G89=H89,G89=1),K88-K88*I89+K88*I89*A89, AND(G89=H89,G89=2), K88-K88*J89+K88*J89*B89, AND(G89&lt;&gt;H89,G89=1), K88-K88*I89,AND(G89&lt;&gt;H89,G89=2),K88-K88*J89,G89=0,K88)</f>
        <v>53.7218994847223</v>
      </c>
      <c r="L89" t="s">
        <v>130</v>
      </c>
      <c r="M89" t="s">
        <v>131</v>
      </c>
    </row>
    <row r="90" spans="1:13" x14ac:dyDescent="0.25">
      <c r="A90">
        <v>1.1399999999999999</v>
      </c>
      <c r="B90">
        <v>5.5</v>
      </c>
      <c r="C90">
        <f t="shared" ref="C90:C98" si="14">1/A90</f>
        <v>0.87719298245614041</v>
      </c>
      <c r="D90">
        <f t="shared" ref="D90:D98" si="15">1/B90</f>
        <v>0.18181818181818182</v>
      </c>
      <c r="E90">
        <v>0.93100000000000005</v>
      </c>
      <c r="F90">
        <f t="shared" si="9"/>
        <v>6.899999999999995E-2</v>
      </c>
      <c r="G90" cm="1">
        <f t="array" ref="G90">_xlfn.IFS(AND(I90&gt;J90,I90&gt;0,E90&gt;F90, E90&gt;0.6), 1, AND(J90&gt;I90,J90&gt;0,F90&gt;E90, F90&gt;0.6), 2, AND(I90&gt;J90,I90&gt;0,E90&gt;F90, E90&lt;0.6), 0,  AND(J90&gt;I90,J90&gt;0,F90&gt;E90, F90&lt;0.6), 0, AND(I90&lt;0,J90&lt;0), 0, AND(I90&gt;J90,I90&gt;0,E90&lt;F90), 0, AND(J90&gt;I90,J90&gt;0,F90&lt;E90), 0, AND(I90&gt;J90,I90&gt;0,E90=F90), 1, AND(J90&gt;I90,J90&gt;0,F90=E90), 2)</f>
        <v>1</v>
      </c>
      <c r="H90">
        <v>1</v>
      </c>
      <c r="I90">
        <f t="shared" ref="I90:I98" si="16">E90-(F90/(A90-1))</f>
        <v>0.43814285714285722</v>
      </c>
      <c r="J90">
        <f t="shared" ref="J90:J98" si="17">F90-(E90/(B90-1))</f>
        <v>-0.13788888888888895</v>
      </c>
      <c r="K90" cm="1">
        <f t="array" ref="K90">_xlfn.IFS(AND(G90=H90,G90=1),K89-K89*I90+K89*I90*A90, AND(G90=H90,G90=2), K89-K89*J90+K89*J90*B90, AND(G90&lt;&gt;H90,G90=1), K89-K89*I90,AND(G90&lt;&gt;H90,G90=2),K89-K89*J90,G90=0,K89)</f>
        <v>57.017200799115166</v>
      </c>
      <c r="L90" t="s">
        <v>27</v>
      </c>
      <c r="M90" t="s">
        <v>91</v>
      </c>
    </row>
    <row r="91" spans="1:13" x14ac:dyDescent="0.25">
      <c r="A91">
        <v>1.33</v>
      </c>
      <c r="B91">
        <v>3.4</v>
      </c>
      <c r="C91">
        <f t="shared" si="14"/>
        <v>0.75187969924812026</v>
      </c>
      <c r="D91">
        <f t="shared" si="15"/>
        <v>0.29411764705882354</v>
      </c>
      <c r="E91">
        <v>0.60799999999999998</v>
      </c>
      <c r="F91">
        <f t="shared" si="9"/>
        <v>0.39200000000000002</v>
      </c>
      <c r="G91" cm="1">
        <f t="array" ref="G91">_xlfn.IFS(AND(I91&gt;J91,I91&gt;0,E91&gt;F91, E91&gt;0.6), 1, AND(J91&gt;I91,J91&gt;0,F91&gt;E91, F91&gt;0.6), 2, AND(I91&gt;J91,I91&gt;0,E91&gt;F91, E91&lt;0.6), 0,  AND(J91&gt;I91,J91&gt;0,F91&gt;E91, F91&lt;0.6), 0, AND(I91&lt;0,J91&lt;0), 0, AND(I91&gt;J91,I91&gt;0,E91&lt;F91), 0, AND(J91&gt;I91,J91&gt;0,F91&lt;E91), 0, AND(I91&gt;J91,I91&gt;0,E91=F91), 1, AND(J91&gt;I91,J91&gt;0,F91=E91), 2)</f>
        <v>0</v>
      </c>
      <c r="H91">
        <v>1</v>
      </c>
      <c r="I91">
        <f t="shared" si="16"/>
        <v>-0.57987878787878777</v>
      </c>
      <c r="J91">
        <f t="shared" si="17"/>
        <v>0.13866666666666666</v>
      </c>
      <c r="K91" cm="1">
        <f t="array" ref="K91">_xlfn.IFS(AND(G91=H91,G91=1),K90-K90*I91+K90*I91*A91, AND(G91=H91,G91=2), K90-K90*J91+K90*J91*B91, AND(G91&lt;&gt;H91,G91=1), K90-K90*I91,AND(G91&lt;&gt;H91,G91=2),K90-K90*J91,G91=0,K90)</f>
        <v>57.017200799115166</v>
      </c>
      <c r="L91" t="s">
        <v>24</v>
      </c>
      <c r="M91" t="s">
        <v>48</v>
      </c>
    </row>
    <row r="92" spans="1:13" x14ac:dyDescent="0.25">
      <c r="A92">
        <v>1.72</v>
      </c>
      <c r="B92">
        <v>2.1</v>
      </c>
      <c r="C92">
        <f t="shared" si="14"/>
        <v>0.58139534883720934</v>
      </c>
      <c r="D92">
        <f t="shared" si="15"/>
        <v>0.47619047619047616</v>
      </c>
      <c r="E92">
        <v>0.50800000000000001</v>
      </c>
      <c r="F92">
        <f t="shared" si="9"/>
        <v>0.49199999999999999</v>
      </c>
      <c r="G92" cm="1">
        <f t="array" ref="G92">_xlfn.IFS(AND(I92&gt;J92,I92&gt;0,E92&gt;F92, E92&gt;0.6), 1, AND(J92&gt;I92,J92&gt;0,F92&gt;E92, F92&gt;0.6), 2, AND(I92&gt;J92,I92&gt;0,E92&gt;F92, E92&lt;0.6), 0,  AND(J92&gt;I92,J92&gt;0,F92&gt;E92, F92&lt;0.6), 0, AND(I92&lt;0,J92&lt;0), 0, AND(I92&gt;J92,I92&gt;0,E92&lt;F92), 0, AND(J92&gt;I92,J92&gt;0,F92&lt;E92), 0, AND(I92&gt;J92,I92&gt;0,E92=F92), 1, AND(J92&gt;I92,J92&gt;0,F92=E92), 2)</f>
        <v>0</v>
      </c>
      <c r="H92">
        <v>2</v>
      </c>
      <c r="I92">
        <f t="shared" si="16"/>
        <v>-0.17533333333333334</v>
      </c>
      <c r="J92">
        <f t="shared" si="17"/>
        <v>3.0181818181818199E-2</v>
      </c>
      <c r="K92" cm="1">
        <f t="array" ref="K92">_xlfn.IFS(AND(G92=H92,G92=1),K91-K91*I92+K91*I92*A92, AND(G92=H92,G92=2), K91-K91*J92+K91*J92*B92, AND(G92&lt;&gt;H92,G92=1), K91-K91*I92,AND(G92&lt;&gt;H92,G92=2),K91-K91*J92,G92=0,K91)</f>
        <v>57.017200799115166</v>
      </c>
      <c r="L92" t="s">
        <v>92</v>
      </c>
      <c r="M92" t="s">
        <v>93</v>
      </c>
    </row>
    <row r="93" spans="1:13" x14ac:dyDescent="0.25">
      <c r="A93">
        <v>3.5</v>
      </c>
      <c r="B93">
        <v>1.3</v>
      </c>
      <c r="C93">
        <f t="shared" si="14"/>
        <v>0.2857142857142857</v>
      </c>
      <c r="D93">
        <f t="shared" si="15"/>
        <v>0.76923076923076916</v>
      </c>
      <c r="E93">
        <v>0.27600000000000002</v>
      </c>
      <c r="F93">
        <f t="shared" si="9"/>
        <v>0.72399999999999998</v>
      </c>
      <c r="G93" cm="1">
        <f t="array" ref="G93">_xlfn.IFS(AND(I93&gt;J93,I93&gt;0,E93&gt;F93, E93&gt;0.6), 1, AND(J93&gt;I93,J93&gt;0,F93&gt;E93, F93&gt;0.6), 2, AND(I93&gt;J93,I93&gt;0,E93&gt;F93, E93&lt;0.6), 0,  AND(J93&gt;I93,J93&gt;0,F93&gt;E93, F93&lt;0.6), 0, AND(I93&lt;0,J93&lt;0), 0, AND(I93&gt;J93,I93&gt;0,E93&lt;F93), 0, AND(J93&gt;I93,J93&gt;0,F93&lt;E93), 0, AND(I93&gt;J93,I93&gt;0,E93=F93), 1, AND(J93&gt;I93,J93&gt;0,F93=E93), 2)</f>
        <v>0</v>
      </c>
      <c r="H93">
        <v>2</v>
      </c>
      <c r="I93">
        <f t="shared" si="16"/>
        <v>-1.3599999999999945E-2</v>
      </c>
      <c r="J93">
        <f t="shared" si="17"/>
        <v>-0.19599999999999995</v>
      </c>
      <c r="K93" cm="1">
        <f t="array" ref="K93">_xlfn.IFS(AND(G93=H93,G93=1),K92-K92*I93+K92*I93*A93, AND(G93=H93,G93=2), K92-K92*J93+K92*J93*B93, AND(G93&lt;&gt;H93,G93=1), K92-K92*I93,AND(G93&lt;&gt;H93,G93=2),K92-K92*J93,G93=0,K92)</f>
        <v>57.017200799115166</v>
      </c>
      <c r="L93" t="s">
        <v>37</v>
      </c>
      <c r="M93" t="s">
        <v>50</v>
      </c>
    </row>
    <row r="94" spans="1:13" x14ac:dyDescent="0.25">
      <c r="A94">
        <v>4</v>
      </c>
      <c r="B94">
        <v>1.25</v>
      </c>
      <c r="C94">
        <f t="shared" si="14"/>
        <v>0.25</v>
      </c>
      <c r="D94">
        <f t="shared" si="15"/>
        <v>0.8</v>
      </c>
      <c r="E94">
        <v>0.30599999999999999</v>
      </c>
      <c r="F94">
        <f t="shared" si="9"/>
        <v>0.69399999999999995</v>
      </c>
      <c r="G94" cm="1">
        <f t="array" ref="G94">_xlfn.IFS(AND(I94&gt;J94,I94&gt;0,E94&gt;F94, E94&gt;0.6), 1, AND(J94&gt;I94,J94&gt;0,F94&gt;E94, F94&gt;0.6), 2, AND(I94&gt;J94,I94&gt;0,E94&gt;F94, E94&lt;0.6), 0,  AND(J94&gt;I94,J94&gt;0,F94&gt;E94, F94&lt;0.6), 0, AND(I94&lt;0,J94&lt;0), 0, AND(I94&gt;J94,I94&gt;0,E94&lt;F94), 0, AND(J94&gt;I94,J94&gt;0,F94&lt;E94), 0, AND(I94&gt;J94,I94&gt;0,E94=F94), 1, AND(J94&gt;I94,J94&gt;0,F94=E94), 2)</f>
        <v>0</v>
      </c>
      <c r="H94">
        <v>2</v>
      </c>
      <c r="I94">
        <f t="shared" si="16"/>
        <v>7.4666666666666687E-2</v>
      </c>
      <c r="J94">
        <f t="shared" si="17"/>
        <v>-0.53</v>
      </c>
      <c r="K94" cm="1">
        <f t="array" ref="K94">_xlfn.IFS(AND(G94=H94,G94=1),K93-K93*I94+K93*I94*A94, AND(G94=H94,G94=2), K93-K93*J94+K93*J94*B94, AND(G94&lt;&gt;H94,G94=1), K93-K93*I94,AND(G94&lt;&gt;H94,G94=2),K93-K93*J94,G94=0,K93)</f>
        <v>57.017200799115166</v>
      </c>
      <c r="L94" t="s">
        <v>16</v>
      </c>
      <c r="M94" t="s">
        <v>94</v>
      </c>
    </row>
    <row r="95" spans="1:13" x14ac:dyDescent="0.25">
      <c r="A95">
        <v>2.62</v>
      </c>
      <c r="B95">
        <v>1.5</v>
      </c>
      <c r="C95">
        <f t="shared" si="14"/>
        <v>0.38167938931297707</v>
      </c>
      <c r="D95">
        <f t="shared" si="15"/>
        <v>0.66666666666666663</v>
      </c>
      <c r="E95">
        <v>0.46200000000000002</v>
      </c>
      <c r="F95">
        <f t="shared" si="9"/>
        <v>0.53800000000000003</v>
      </c>
      <c r="G95" cm="1">
        <f t="array" ref="G95">_xlfn.IFS(AND(I95&gt;J95,I95&gt;0,E95&gt;F95, E95&gt;0.6), 1, AND(J95&gt;I95,J95&gt;0,F95&gt;E95, F95&gt;0.6), 2, AND(I95&gt;J95,I95&gt;0,E95&gt;F95, E95&lt;0.6), 0,  AND(J95&gt;I95,J95&gt;0,F95&gt;E95, F95&lt;0.6), 0, AND(I95&lt;0,J95&lt;0), 0, AND(I95&gt;J95,I95&gt;0,E95&lt;F95), 0, AND(J95&gt;I95,J95&gt;0,F95&lt;E95), 0, AND(I95&gt;J95,I95&gt;0,E95=F95), 1, AND(J95&gt;I95,J95&gt;0,F95=E95), 2)</f>
        <v>0</v>
      </c>
      <c r="H95">
        <v>2</v>
      </c>
      <c r="I95">
        <f t="shared" si="16"/>
        <v>0.12990123456790126</v>
      </c>
      <c r="J95">
        <f t="shared" si="17"/>
        <v>-0.38600000000000001</v>
      </c>
      <c r="K95" cm="1">
        <f t="array" ref="K95">_xlfn.IFS(AND(G95=H95,G95=1),K94-K94*I95+K94*I95*A95, AND(G95=H95,G95=2), K94-K94*J95+K94*J95*B95, AND(G95&lt;&gt;H95,G95=1), K94-K94*I95,AND(G95&lt;&gt;H95,G95=2),K94-K94*J95,G95=0,K94)</f>
        <v>57.017200799115166</v>
      </c>
      <c r="L95" t="s">
        <v>32</v>
      </c>
      <c r="M95" t="s">
        <v>29</v>
      </c>
    </row>
    <row r="96" spans="1:13" x14ac:dyDescent="0.25">
      <c r="A96">
        <v>1.1200000000000001</v>
      </c>
      <c r="B96">
        <v>6</v>
      </c>
      <c r="C96">
        <f t="shared" si="14"/>
        <v>0.89285714285714279</v>
      </c>
      <c r="D96">
        <f t="shared" si="15"/>
        <v>0.16666666666666666</v>
      </c>
      <c r="E96">
        <v>0.88200000000000001</v>
      </c>
      <c r="F96">
        <f t="shared" si="9"/>
        <v>0.11799999999999999</v>
      </c>
      <c r="G96" cm="1">
        <f t="array" ref="G96">_xlfn.IFS(AND(I96&gt;J96,I96&gt;0,E96&gt;F96, E96&gt;0.6), 1, AND(J96&gt;I96,J96&gt;0,F96&gt;E96, F96&gt;0.6), 2, AND(I96&gt;J96,I96&gt;0,E96&gt;F96, E96&lt;0.6), 0,  AND(J96&gt;I96,J96&gt;0,F96&gt;E96, F96&lt;0.6), 0, AND(I96&lt;0,J96&lt;0), 0, AND(I96&gt;J96,I96&gt;0,E96&lt;F96), 0, AND(J96&gt;I96,J96&gt;0,F96&lt;E96), 0, AND(I96&gt;J96,I96&gt;0,E96=F96), 1, AND(J96&gt;I96,J96&gt;0,F96=E96), 2)</f>
        <v>0</v>
      </c>
      <c r="H96">
        <v>1</v>
      </c>
      <c r="I96">
        <f t="shared" si="16"/>
        <v>-0.10133333333333239</v>
      </c>
      <c r="J96">
        <f t="shared" si="17"/>
        <v>-5.8400000000000007E-2</v>
      </c>
      <c r="K96" cm="1">
        <f t="array" ref="K96">_xlfn.IFS(AND(G96=H96,G96=1),K95-K95*I96+K95*I96*A96, AND(G96=H96,G96=2), K95-K95*J96+K95*J96*B96, AND(G96&lt;&gt;H96,G96=1), K95-K95*I96,AND(G96&lt;&gt;H96,G96=2),K95-K95*J96,G96=0,K95)</f>
        <v>57.017200799115166</v>
      </c>
      <c r="L96" t="s">
        <v>19</v>
      </c>
      <c r="M96" t="s">
        <v>95</v>
      </c>
    </row>
    <row r="97" spans="1:14" x14ac:dyDescent="0.25">
      <c r="A97">
        <v>5.5</v>
      </c>
      <c r="B97">
        <v>1.1399999999999999</v>
      </c>
      <c r="C97">
        <f t="shared" si="14"/>
        <v>0.18181818181818182</v>
      </c>
      <c r="D97">
        <f t="shared" si="15"/>
        <v>0.87719298245614041</v>
      </c>
      <c r="E97">
        <v>9.5000000000000001E-2</v>
      </c>
      <c r="F97">
        <f t="shared" si="9"/>
        <v>0.90500000000000003</v>
      </c>
      <c r="G97" cm="1">
        <f t="array" ref="G97">_xlfn.IFS(AND(I97&gt;J97,I97&gt;0,E97&gt;F97, E97&gt;0.6), 1, AND(J97&gt;I97,J97&gt;0,F97&gt;E97, F97&gt;0.6), 2, AND(I97&gt;J97,I97&gt;0,E97&gt;F97, E97&lt;0.6), 0,  AND(J97&gt;I97,J97&gt;0,F97&gt;E97, F97&lt;0.6), 0, AND(I97&lt;0,J97&lt;0), 0, AND(I97&gt;J97,I97&gt;0,E97&lt;F97), 0, AND(J97&gt;I97,J97&gt;0,F97&lt;E97), 0, AND(I97&gt;J97,I97&gt;0,E97=F97), 1, AND(J97&gt;I97,J97&gt;0,F97=E97), 2)</f>
        <v>2</v>
      </c>
      <c r="H97">
        <v>2</v>
      </c>
      <c r="I97">
        <f t="shared" si="16"/>
        <v>-0.10611111111111113</v>
      </c>
      <c r="J97">
        <f t="shared" si="17"/>
        <v>0.22642857142857098</v>
      </c>
      <c r="K97" cm="1">
        <f t="array" ref="K97">_xlfn.IFS(AND(G97=H97,G97=1),K96-K96*I97+K96*I97*A97, AND(G97=H97,G97=2), K96-K96*J97+K96*J97*B97, AND(G97&lt;&gt;H97,G97=1), K96-K96*I97,AND(G97&lt;&gt;H97,G97=2),K96-K96*J97,G97=0,K96)</f>
        <v>58.824646064447109</v>
      </c>
      <c r="L97" t="s">
        <v>96</v>
      </c>
      <c r="M97" t="s">
        <v>97</v>
      </c>
    </row>
    <row r="98" spans="1:14" x14ac:dyDescent="0.25">
      <c r="A98">
        <v>1.9</v>
      </c>
      <c r="B98">
        <v>1.9</v>
      </c>
      <c r="C98">
        <f t="shared" si="14"/>
        <v>0.52631578947368418</v>
      </c>
      <c r="D98">
        <f t="shared" si="15"/>
        <v>0.52631578947368418</v>
      </c>
      <c r="E98">
        <v>0.48399999999999999</v>
      </c>
      <c r="F98">
        <f t="shared" si="9"/>
        <v>0.51600000000000001</v>
      </c>
      <c r="G98" cm="1">
        <f t="array" ref="G98">_xlfn.IFS(AND(I98&gt;J98,I98&gt;0,E98&gt;F98, E98&gt;0.6), 1, AND(J98&gt;I98,J98&gt;0,F98&gt;E98, F98&gt;0.6), 2, AND(I98&gt;J98,I98&gt;0,E98&gt;F98, E98&lt;0.6), 0,  AND(J98&gt;I98,J98&gt;0,F98&gt;E98, F98&lt;0.6), 0, AND(I98&lt;0,J98&lt;0), 0, AND(I98&gt;J98,I98&gt;0,E98&lt;F98), 0, AND(J98&gt;I98,J98&gt;0,F98&lt;E98), 0, AND(I98&gt;J98,I98&gt;0,E98=F98), 1, AND(J98&gt;I98,J98&gt;0,F98=E98), 2)</f>
        <v>0</v>
      </c>
      <c r="H98">
        <v>2</v>
      </c>
      <c r="I98">
        <f t="shared" si="16"/>
        <v>-8.9333333333333376E-2</v>
      </c>
      <c r="J98">
        <f t="shared" si="17"/>
        <v>-2.1777777777777785E-2</v>
      </c>
      <c r="K98" cm="1">
        <f t="array" ref="K98">_xlfn.IFS(AND(G98=H98,G98=1),K97-K97*I98+K97*I98*A98, AND(G98=H98,G98=2), K97-K97*J98+K97*J98*B98, AND(G98&lt;&gt;H98,G98=1), K97-K97*I98,AND(G98&lt;&gt;H98,G98=2),K97-K97*J98,G98=0,K97)</f>
        <v>58.824646064447109</v>
      </c>
      <c r="L98" t="s">
        <v>47</v>
      </c>
      <c r="M98" t="s">
        <v>22</v>
      </c>
    </row>
    <row r="99" spans="1:14" x14ac:dyDescent="0.25">
      <c r="A99">
        <v>7.5</v>
      </c>
      <c r="B99">
        <v>1.06</v>
      </c>
      <c r="C99">
        <f t="shared" si="10"/>
        <v>0.13333333333333333</v>
      </c>
      <c r="D99">
        <f t="shared" si="11"/>
        <v>0.94339622641509424</v>
      </c>
      <c r="E99">
        <v>0.27400000000000002</v>
      </c>
      <c r="F99">
        <f t="shared" si="9"/>
        <v>0.72599999999999998</v>
      </c>
      <c r="G99" cm="1">
        <f t="array" ref="G99">_xlfn.IFS(AND(I99&gt;J99,I99&gt;0,E99&gt;F99, E99&gt;0.6), 1, AND(J99&gt;I99,J99&gt;0,F99&gt;E99, F99&gt;0.6), 2, AND(I99&gt;J99,I99&gt;0,E99&gt;F99, E99&lt;0.6), 0,  AND(J99&gt;I99,J99&gt;0,F99&gt;E99, F99&lt;0.6), 0, AND(I99&lt;0,J99&lt;0), 0, AND(I99&gt;J99,I99&gt;0,E99&lt;F99), 0, AND(J99&gt;I99,J99&gt;0,F99&lt;E99), 0, AND(I99&gt;J99,I99&gt;0,E99=F99), 1, AND(J99&gt;I99,J99&gt;0,F99=E99), 2)</f>
        <v>0</v>
      </c>
      <c r="H99">
        <v>2</v>
      </c>
      <c r="I99">
        <f t="shared" si="12"/>
        <v>0.16230769230769232</v>
      </c>
      <c r="J99">
        <f t="shared" si="13"/>
        <v>-3.8406666666666629</v>
      </c>
      <c r="K99" cm="1">
        <f t="array" ref="K99">_xlfn.IFS(AND(G99=H99,G99=1),K98-K98*I99+K98*I99*A99, AND(G99=H99,G99=2), K98-K98*J99+K98*J99*B99, AND(G99&lt;&gt;H99,G99=1), K98-K98*I99,AND(G99&lt;&gt;H99,G99=2),K98-K98*J99,G99=0,K98)</f>
        <v>58.824646064447109</v>
      </c>
      <c r="L99" t="s">
        <v>93</v>
      </c>
      <c r="M99" t="s">
        <v>132</v>
      </c>
    </row>
    <row r="100" spans="1:14" x14ac:dyDescent="0.25">
      <c r="A100">
        <v>1.42</v>
      </c>
      <c r="B100">
        <v>2.74</v>
      </c>
      <c r="C100">
        <f t="shared" si="10"/>
        <v>0.70422535211267612</v>
      </c>
      <c r="D100">
        <f t="shared" si="11"/>
        <v>0.36496350364963503</v>
      </c>
      <c r="E100">
        <v>0.60899999999999999</v>
      </c>
      <c r="F100">
        <f t="shared" si="9"/>
        <v>0.39100000000000001</v>
      </c>
      <c r="G100" cm="1">
        <f t="array" ref="G100">_xlfn.IFS(AND(I100&gt;J100,I100&gt;0,E100&gt;F100, E100&gt;0.6), 1, AND(J100&gt;I100,J100&gt;0,F100&gt;E100, F100&gt;0.6), 2, AND(I100&gt;J100,I100&gt;0,E100&gt;F100, E100&lt;0.6), 0,  AND(J100&gt;I100,J100&gt;0,F100&gt;E100, F100&lt;0.6), 0, AND(I100&lt;0,J100&lt;0), 0, AND(I100&gt;J100,I100&gt;0,E100&lt;F100), 0, AND(J100&gt;I100,J100&gt;0,F100&lt;E100), 0, AND(I100&gt;J100,I100&gt;0,E100=F100), 1, AND(J100&gt;I100,J100&gt;0,F100=E100), 2)</f>
        <v>0</v>
      </c>
      <c r="H100">
        <v>1</v>
      </c>
      <c r="I100">
        <f t="shared" si="12"/>
        <v>-0.32195238095238121</v>
      </c>
      <c r="J100">
        <f t="shared" si="13"/>
        <v>4.1000000000000092E-2</v>
      </c>
      <c r="K100" cm="1">
        <f t="array" ref="K100">_xlfn.IFS(AND(G100=H100,G100=1),K99-K99*I100+K99*I100*A100, AND(G100=H100,G100=2), K99-K99*J100+K99*J100*B100, AND(G100&lt;&gt;H100,G100=1), K99-K99*I100,AND(G100&lt;&gt;H100,G100=2),K99-K99*J100,G100=0,K99)</f>
        <v>58.824646064447109</v>
      </c>
      <c r="L100" t="s">
        <v>128</v>
      </c>
      <c r="M100" t="s">
        <v>102</v>
      </c>
    </row>
    <row r="101" spans="1:14" x14ac:dyDescent="0.25">
      <c r="A101">
        <v>2.2000000000000002</v>
      </c>
      <c r="B101">
        <v>1.61</v>
      </c>
      <c r="C101">
        <f t="shared" si="10"/>
        <v>0.45454545454545453</v>
      </c>
      <c r="D101">
        <f t="shared" si="11"/>
        <v>0.6211180124223602</v>
      </c>
      <c r="E101">
        <v>0.625</v>
      </c>
      <c r="F101">
        <f t="shared" si="9"/>
        <v>0.375</v>
      </c>
      <c r="G101" cm="1">
        <f t="array" ref="G101">_xlfn.IFS(AND(I101&gt;J101,I101&gt;0,E101&gt;F101, E101&gt;0.6), 1, AND(J101&gt;I101,J101&gt;0,F101&gt;E101, F101&gt;0.6), 2, AND(I101&gt;J101,I101&gt;0,E101&gt;F101, E101&lt;0.6), 0,  AND(J101&gt;I101,J101&gt;0,F101&gt;E101, F101&lt;0.6), 0, AND(I101&lt;0,J101&lt;0), 0, AND(I101&gt;J101,I101&gt;0,E101&lt;F101), 0, AND(J101&gt;I101,J101&gt;0,F101&lt;E101), 0, AND(I101&gt;J101,I101&gt;0,E101=F101), 1, AND(J101&gt;I101,J101&gt;0,F101=E101), 2)</f>
        <v>1</v>
      </c>
      <c r="H101">
        <v>1</v>
      </c>
      <c r="I101">
        <f t="shared" si="12"/>
        <v>0.31250000000000006</v>
      </c>
      <c r="J101">
        <f t="shared" si="13"/>
        <v>-0.64959016393442615</v>
      </c>
      <c r="K101" cm="1">
        <f t="array" ref="K101">_xlfn.IFS(AND(G101=H101,G101=1),K100-K100*I101+K100*I101*A101, AND(G101=H101,G101=2), K100-K100*J101+K100*J101*B101, AND(G101&lt;&gt;H101,G101=1), K100-K100*I101,AND(G101&lt;&gt;H101,G101=2),K100-K100*J101,G101=0,K100)</f>
        <v>80.883888338614781</v>
      </c>
      <c r="L101" t="s">
        <v>133</v>
      </c>
      <c r="M101" t="s">
        <v>134</v>
      </c>
    </row>
    <row r="102" spans="1:14" x14ac:dyDescent="0.25">
      <c r="A102">
        <v>2.1</v>
      </c>
      <c r="B102">
        <v>1.66</v>
      </c>
      <c r="C102">
        <f t="shared" si="10"/>
        <v>0.47619047619047616</v>
      </c>
      <c r="D102">
        <f t="shared" si="11"/>
        <v>0.60240963855421692</v>
      </c>
      <c r="E102">
        <v>0.95699999999999996</v>
      </c>
      <c r="F102">
        <f t="shared" si="9"/>
        <v>4.3000000000000038E-2</v>
      </c>
      <c r="G102" cm="1">
        <f t="array" ref="G102">_xlfn.IFS(AND(I102&gt;J102,I102&gt;0,E102&gt;F102, E102&gt;0.6), 1, AND(J102&gt;I102,J102&gt;0,F102&gt;E102, F102&gt;0.6), 2, AND(I102&gt;J102,I102&gt;0,E102&gt;F102, E102&lt;0.6), 0,  AND(J102&gt;I102,J102&gt;0,F102&gt;E102, F102&lt;0.6), 0, AND(I102&lt;0,J102&lt;0), 0, AND(I102&gt;J102,I102&gt;0,E102&lt;F102), 0, AND(J102&gt;I102,J102&gt;0,F102&lt;E102), 0, AND(I102&gt;J102,I102&gt;0,E102=F102), 1, AND(J102&gt;I102,J102&gt;0,F102=E102), 2)</f>
        <v>1</v>
      </c>
      <c r="H102">
        <v>2</v>
      </c>
      <c r="I102">
        <f t="shared" si="12"/>
        <v>0.91790909090909079</v>
      </c>
      <c r="J102">
        <f t="shared" si="13"/>
        <v>-1.407</v>
      </c>
      <c r="K102" cm="1">
        <f t="array" ref="K102">_xlfn.IFS(AND(G102=H102,G102=1),K101-K101*I102+K101*I102*A102, AND(G102=H102,G102=2), K101-K101*J102+K101*J102*B102, AND(G102&lt;&gt;H102,G102=1), K101-K101*I102,AND(G102&lt;&gt;H102,G102=2),K101-K101*J102,G102=0,K101)</f>
        <v>6.6398319245244721</v>
      </c>
      <c r="L102" t="s">
        <v>136</v>
      </c>
      <c r="M102" t="s">
        <v>137</v>
      </c>
    </row>
    <row r="103" spans="1:14" x14ac:dyDescent="0.25">
      <c r="A103">
        <v>1.25</v>
      </c>
      <c r="B103">
        <v>3.5</v>
      </c>
      <c r="C103">
        <f t="shared" si="10"/>
        <v>0.8</v>
      </c>
      <c r="D103">
        <f t="shared" si="11"/>
        <v>0.2857142857142857</v>
      </c>
      <c r="E103">
        <v>0.85399999999999998</v>
      </c>
      <c r="F103">
        <f t="shared" si="9"/>
        <v>0.14600000000000002</v>
      </c>
      <c r="G103" cm="1">
        <f t="array" ref="G103">_xlfn.IFS(AND(I103&gt;J103,I103&gt;0,E103&gt;F103, E103&gt;0.6), 1, AND(J103&gt;I103,J103&gt;0,F103&gt;E103, F103&gt;0.6), 2, AND(I103&gt;J103,I103&gt;0,E103&gt;F103, E103&lt;0.6), 0,  AND(J103&gt;I103,J103&gt;0,F103&gt;E103, F103&lt;0.6), 0, AND(I103&lt;0,J103&lt;0), 0, AND(I103&gt;J103,I103&gt;0,E103&lt;F103), 0, AND(J103&gt;I103,J103&gt;0,F103&lt;E103), 0, AND(I103&gt;J103,I103&gt;0,E103=F103), 1, AND(J103&gt;I103,J103&gt;0,F103=E103), 2)</f>
        <v>1</v>
      </c>
      <c r="H103">
        <v>2</v>
      </c>
      <c r="I103">
        <f t="shared" si="12"/>
        <v>0.26999999999999991</v>
      </c>
      <c r="J103">
        <f t="shared" si="13"/>
        <v>-0.1956</v>
      </c>
      <c r="K103" cm="1">
        <f t="array" ref="K103">_xlfn.IFS(AND(G103=H103,G103=1),K102-K102*I103+K102*I103*A103, AND(G103=H103,G103=2), K102-K102*J103+K102*J103*B103, AND(G103&lt;&gt;H103,G103=1), K102-K102*I103,AND(G103&lt;&gt;H103,G103=2),K102-K102*J103,G103=0,K102)</f>
        <v>4.8470773049028653</v>
      </c>
      <c r="L103" t="s">
        <v>78</v>
      </c>
      <c r="M103" t="s">
        <v>135</v>
      </c>
    </row>
    <row r="104" spans="1:14" x14ac:dyDescent="0.25">
      <c r="A104">
        <v>1.08</v>
      </c>
      <c r="B104">
        <v>6.5</v>
      </c>
      <c r="C104">
        <f t="shared" si="10"/>
        <v>0.92592592592592582</v>
      </c>
      <c r="D104">
        <f t="shared" si="11"/>
        <v>0.15384615384615385</v>
      </c>
      <c r="E104">
        <v>0.48799999999999999</v>
      </c>
      <c r="F104">
        <f t="shared" si="9"/>
        <v>0.51200000000000001</v>
      </c>
      <c r="G104" cm="1">
        <f t="array" ref="G104">_xlfn.IFS(AND(I104&gt;J104,I104&gt;0,E104&gt;F104, E104&gt;0.6), 1, AND(J104&gt;I104,J104&gt;0,F104&gt;E104, F104&gt;0.6), 2, AND(I104&gt;J104,I104&gt;0,E104&gt;F104, E104&lt;0.6), 0,  AND(J104&gt;I104,J104&gt;0,F104&gt;E104, F104&lt;0.6), 0, AND(I104&lt;0,J104&lt;0), 0, AND(I104&gt;J104,I104&gt;0,E104&lt;F104), 0, AND(J104&gt;I104,J104&gt;0,F104&lt;E104), 0, AND(I104&gt;J104,I104&gt;0,E104=F104), 1, AND(J104&gt;I104,J104&gt;0,F104=E104), 2)</f>
        <v>0</v>
      </c>
      <c r="H104">
        <v>2</v>
      </c>
      <c r="I104">
        <f t="shared" si="12"/>
        <v>-5.9119999999999937</v>
      </c>
      <c r="J104">
        <f t="shared" si="13"/>
        <v>0.4232727272727273</v>
      </c>
      <c r="K104" cm="1">
        <f t="array" ref="K104">_xlfn.IFS(AND(G104=H104,G104=1),K103-K103*I104+K103*I104*A104, AND(G104=H104,G104=2), K103-K103*J104+K103*J104*B104, AND(G104&lt;&gt;H104,G104=1), K103-K103*I104,AND(G104&lt;&gt;H104,G104=2),K103-K103*J104,G104=0,K103)</f>
        <v>4.8470773049028653</v>
      </c>
      <c r="L104" t="s">
        <v>138</v>
      </c>
      <c r="M104" t="s">
        <v>139</v>
      </c>
    </row>
    <row r="105" spans="1:14" x14ac:dyDescent="0.25">
      <c r="A105">
        <v>1.3</v>
      </c>
      <c r="B105">
        <v>3.2</v>
      </c>
      <c r="C105">
        <f t="shared" si="10"/>
        <v>0.76923076923076916</v>
      </c>
      <c r="D105">
        <f t="shared" si="11"/>
        <v>0.3125</v>
      </c>
      <c r="E105">
        <v>0.58199999999999996</v>
      </c>
      <c r="F105">
        <f t="shared" si="9"/>
        <v>0.41800000000000004</v>
      </c>
      <c r="G105" cm="1">
        <f t="array" ref="G105">_xlfn.IFS(AND(I105&gt;J105,I105&gt;0,E105&gt;F105, E105&gt;0.6), 1, AND(J105&gt;I105,J105&gt;0,F105&gt;E105, F105&gt;0.6), 2, AND(I105&gt;J105,I105&gt;0,E105&gt;F105, E105&lt;0.6), 0,  AND(J105&gt;I105,J105&gt;0,F105&gt;E105, F105&lt;0.6), 0, AND(I105&lt;0,J105&lt;0), 0, AND(I105&gt;J105,I105&gt;0,E105&lt;F105), 0, AND(J105&gt;I105,J105&gt;0,F105&lt;E105), 0, AND(I105&gt;J105,I105&gt;0,E105=F105), 1, AND(J105&gt;I105,J105&gt;0,F105=E105), 2)</f>
        <v>0</v>
      </c>
      <c r="H105">
        <v>1</v>
      </c>
      <c r="I105">
        <f t="shared" si="12"/>
        <v>-0.81133333333333335</v>
      </c>
      <c r="J105">
        <f t="shared" si="13"/>
        <v>0.15345454545454551</v>
      </c>
      <c r="K105" cm="1">
        <f t="array" ref="K105">_xlfn.IFS(AND(G105=H105,G105=1),K104-K104*I105+K104*I105*A105, AND(G105=H105,G105=2), K104-K104*J105+K104*J105*B105, AND(G105&lt;&gt;H105,G105=1), K104-K104*I105,AND(G105&lt;&gt;H105,G105=2),K104-K104*J105,G105=0,K104)</f>
        <v>4.8470773049028653</v>
      </c>
      <c r="L105" t="s">
        <v>140</v>
      </c>
      <c r="M105" t="s">
        <v>141</v>
      </c>
      <c r="N105">
        <v>0.73199999999999998</v>
      </c>
    </row>
    <row r="106" spans="1:14" x14ac:dyDescent="0.25">
      <c r="A106">
        <v>2.25</v>
      </c>
      <c r="B106">
        <v>1.57</v>
      </c>
      <c r="C106">
        <f t="shared" si="10"/>
        <v>0.44444444444444442</v>
      </c>
      <c r="D106">
        <f t="shared" si="11"/>
        <v>0.63694267515923564</v>
      </c>
      <c r="E106">
        <v>6.4000000000000001E-2</v>
      </c>
      <c r="F106">
        <f t="shared" si="9"/>
        <v>0.93599999999999994</v>
      </c>
      <c r="G106" cm="1">
        <f t="array" ref="G106">_xlfn.IFS(AND(I106&gt;J106,I106&gt;0,E106&gt;F106, E106&gt;0.6), 1, AND(J106&gt;I106,J106&gt;0,F106&gt;E106, F106&gt;0.6), 2, AND(I106&gt;J106,I106&gt;0,E106&gt;F106, E106&lt;0.6), 0,  AND(J106&gt;I106,J106&gt;0,F106&gt;E106, F106&lt;0.6), 0, AND(I106&lt;0,J106&lt;0), 0, AND(I106&gt;J106,I106&gt;0,E106&lt;F106), 0, AND(J106&gt;I106,J106&gt;0,F106&lt;E106), 0, AND(I106&gt;J106,I106&gt;0,E106=F106), 1, AND(J106&gt;I106,J106&gt;0,F106=E106), 2)</f>
        <v>2</v>
      </c>
      <c r="H106">
        <v>2</v>
      </c>
      <c r="I106">
        <f t="shared" si="12"/>
        <v>-0.68479999999999985</v>
      </c>
      <c r="J106">
        <f t="shared" si="13"/>
        <v>0.82371929824561396</v>
      </c>
      <c r="K106" cm="1">
        <f t="array" ref="K106">_xlfn.IFS(AND(G106=H106,G106=1),K105-K105*I106+K105*I106*A106, AND(G106=H106,G106=2), K105-K105*J106+K105*J106*B106, AND(G106&lt;&gt;H106,G106=1), K105-K105*I106,AND(G106&lt;&gt;H106,G106=2),K105-K105*J106,G106=0,K105)</f>
        <v>7.1228770411008586</v>
      </c>
      <c r="L106" t="s">
        <v>143</v>
      </c>
      <c r="M106" t="s">
        <v>144</v>
      </c>
      <c r="N106">
        <v>0.27200000000000002</v>
      </c>
    </row>
    <row r="107" spans="1:14" x14ac:dyDescent="0.25">
      <c r="A107">
        <v>1.3</v>
      </c>
      <c r="B107">
        <v>3.32</v>
      </c>
      <c r="C107">
        <f t="shared" si="10"/>
        <v>0.76923076923076916</v>
      </c>
      <c r="D107">
        <f t="shared" si="11"/>
        <v>0.30120481927710846</v>
      </c>
      <c r="E107">
        <v>0.60799999999999998</v>
      </c>
      <c r="F107">
        <f t="shared" si="9"/>
        <v>0.39200000000000002</v>
      </c>
      <c r="G107" cm="1">
        <f t="array" ref="G107">_xlfn.IFS(AND(I107&gt;J107,I107&gt;0,E107&gt;F107, E107&gt;0.6), 1, AND(J107&gt;I107,J107&gt;0,F107&gt;E107, F107&gt;0.6), 2, AND(I107&gt;J107,I107&gt;0,E107&gt;F107, E107&lt;0.6), 0,  AND(J107&gt;I107,J107&gt;0,F107&gt;E107, F107&lt;0.6), 0, AND(I107&lt;0,J107&lt;0), 0, AND(I107&gt;J107,I107&gt;0,E107&lt;F107), 0, AND(J107&gt;I107,J107&gt;0,F107&lt;E107), 0, AND(I107&gt;J107,I107&gt;0,E107=F107), 1, AND(J107&gt;I107,J107&gt;0,F107=E107), 2)</f>
        <v>0</v>
      </c>
      <c r="H107">
        <v>1</v>
      </c>
      <c r="I107">
        <f t="shared" si="12"/>
        <v>-0.69866666666666644</v>
      </c>
      <c r="J107">
        <f t="shared" si="13"/>
        <v>0.12993103448275861</v>
      </c>
      <c r="K107" cm="1">
        <f t="array" ref="K107">_xlfn.IFS(AND(G107=H107,G107=1),K106-K106*I107+K106*I107*A107, AND(G107=H107,G107=2), K106-K106*J107+K106*J107*B107, AND(G107&lt;&gt;H107,G107=1), K106-K106*I107,AND(G107&lt;&gt;H107,G107=2),K106-K106*J107,G107=0,K106)</f>
        <v>7.1228770411008586</v>
      </c>
      <c r="L107" t="s">
        <v>61</v>
      </c>
      <c r="M107" t="s">
        <v>50</v>
      </c>
      <c r="N107">
        <v>0.86199999999999999</v>
      </c>
    </row>
    <row r="108" spans="1:14" x14ac:dyDescent="0.25">
      <c r="A108">
        <v>1.76</v>
      </c>
      <c r="B108">
        <v>2.0499999999999998</v>
      </c>
      <c r="C108">
        <f t="shared" si="10"/>
        <v>0.56818181818181823</v>
      </c>
      <c r="D108">
        <f t="shared" si="11"/>
        <v>0.48780487804878053</v>
      </c>
      <c r="E108">
        <v>0.53900000000000003</v>
      </c>
      <c r="F108">
        <f t="shared" si="9"/>
        <v>0.46099999999999997</v>
      </c>
      <c r="G108" cm="1">
        <f t="array" ref="G108">_xlfn.IFS(AND(I108&gt;J108,I108&gt;0,E108&gt;F108, E108&gt;0.6), 1, AND(J108&gt;I108,J108&gt;0,F108&gt;E108, F108&gt;0.6), 2, AND(I108&gt;J108,I108&gt;0,E108&gt;F108, E108&lt;0.6), 0,  AND(J108&gt;I108,J108&gt;0,F108&gt;E108, F108&lt;0.6), 0, AND(I108&lt;0,J108&lt;0), 0, AND(I108&gt;J108,I108&gt;0,E108&lt;F108), 0, AND(J108&gt;I108,J108&gt;0,F108&lt;E108), 0, AND(I108&gt;J108,I108&gt;0,E108=F108), 1, AND(J108&gt;I108,J108&gt;0,F108=E108), 2)</f>
        <v>0</v>
      </c>
      <c r="H108">
        <v>2</v>
      </c>
      <c r="I108">
        <f t="shared" si="12"/>
        <v>-6.7578947368420961E-2</v>
      </c>
      <c r="J108">
        <f t="shared" si="13"/>
        <v>-5.2333333333333454E-2</v>
      </c>
      <c r="K108" cm="1">
        <f t="array" ref="K108">_xlfn.IFS(AND(G108=H108,G108=1),K107-K107*I108+K107*I108*A108, AND(G108=H108,G108=2), K107-K107*J108+K107*J108*B108, AND(G108&lt;&gt;H108,G108=1), K107-K107*I108,AND(G108&lt;&gt;H108,G108=2),K107-K107*J108,G108=0,K107)</f>
        <v>7.1228770411008586</v>
      </c>
      <c r="L108" t="s">
        <v>27</v>
      </c>
      <c r="M108" t="s">
        <v>47</v>
      </c>
      <c r="N108">
        <v>0.84499999999999997</v>
      </c>
    </row>
    <row r="109" spans="1:14" x14ac:dyDescent="0.25">
      <c r="A109">
        <v>1.61</v>
      </c>
      <c r="B109">
        <v>2.25</v>
      </c>
      <c r="C109">
        <f t="shared" si="10"/>
        <v>0.6211180124223602</v>
      </c>
      <c r="D109">
        <f t="shared" si="11"/>
        <v>0.44444444444444442</v>
      </c>
      <c r="E109">
        <v>0.59499999999999997</v>
      </c>
      <c r="F109">
        <f t="shared" si="9"/>
        <v>0.40500000000000003</v>
      </c>
      <c r="G109" cm="1">
        <f t="array" ref="G109">_xlfn.IFS(AND(I109&gt;J109,I109&gt;0,E109&gt;F109, E109&gt;0.6), 1, AND(J109&gt;I109,J109&gt;0,F109&gt;E109, F109&gt;0.6), 2, AND(I109&gt;J109,I109&gt;0,E109&gt;F109, E109&lt;0.6), 0,  AND(J109&gt;I109,J109&gt;0,F109&gt;E109, F109&lt;0.6), 0, AND(I109&lt;0,J109&lt;0), 0, AND(I109&gt;J109,I109&gt;0,E109&lt;F109), 0, AND(J109&gt;I109,J109&gt;0,F109&lt;E109), 0, AND(I109&gt;J109,I109&gt;0,E109=F109), 1, AND(J109&gt;I109,J109&gt;0,F109=E109), 2)</f>
        <v>0</v>
      </c>
      <c r="H109">
        <v>1</v>
      </c>
      <c r="I109">
        <f t="shared" si="12"/>
        <v>-6.8934426229508183E-2</v>
      </c>
      <c r="J109">
        <f t="shared" si="13"/>
        <v>-7.0999999999999952E-2</v>
      </c>
      <c r="K109" cm="1">
        <f t="array" ref="K109">_xlfn.IFS(AND(G109=H109,G109=1),K108-K108*I109+K108*I109*A109, AND(G109=H109,G109=2), K108-K108*J109+K108*J109*B109, AND(G109&lt;&gt;H109,G109=1), K108-K108*I109,AND(G109&lt;&gt;H109,G109=2),K108-K108*J109,G109=0,K108)</f>
        <v>7.1228770411008586</v>
      </c>
      <c r="L109" t="s">
        <v>62</v>
      </c>
      <c r="M109" t="s">
        <v>13</v>
      </c>
      <c r="N109">
        <v>0.85199999999999998</v>
      </c>
    </row>
    <row r="110" spans="1:14" x14ac:dyDescent="0.25">
      <c r="A110">
        <v>1.59</v>
      </c>
      <c r="B110">
        <v>2.2599999999999998</v>
      </c>
      <c r="C110">
        <f t="shared" si="10"/>
        <v>0.62893081761006286</v>
      </c>
      <c r="D110">
        <f t="shared" si="11"/>
        <v>0.44247787610619471</v>
      </c>
      <c r="E110">
        <v>0.60699999999999998</v>
      </c>
      <c r="F110">
        <f t="shared" si="9"/>
        <v>0.39300000000000002</v>
      </c>
      <c r="G110" cm="1">
        <f t="array" ref="G110">_xlfn.IFS(AND(I110&gt;J110,I110&gt;0,E110&gt;F110, E110&gt;0.6), 1, AND(J110&gt;I110,J110&gt;0,F110&gt;E110, F110&gt;0.6), 2, AND(I110&gt;J110,I110&gt;0,E110&gt;F110, E110&lt;0.6), 0,  AND(J110&gt;I110,J110&gt;0,F110&gt;E110, F110&lt;0.6), 0, AND(I110&lt;0,J110&lt;0), 0, AND(I110&gt;J110,I110&gt;0,E110&lt;F110), 0, AND(J110&gt;I110,J110&gt;0,F110&lt;E110), 0, AND(I110&gt;J110,I110&gt;0,E110=F110), 1, AND(J110&gt;I110,J110&gt;0,F110=E110), 2)</f>
        <v>0</v>
      </c>
      <c r="H110">
        <v>1</v>
      </c>
      <c r="I110">
        <f t="shared" si="12"/>
        <v>-5.9101694915254188E-2</v>
      </c>
      <c r="J110">
        <f t="shared" si="13"/>
        <v>-8.8746031746031795E-2</v>
      </c>
      <c r="K110" cm="1">
        <f t="array" ref="K110">_xlfn.IFS(AND(G110=H110,G110=1),K109-K109*I110+K109*I110*A110, AND(G110=H110,G110=2), K109-K109*J110+K109*J110*B110, AND(G110&lt;&gt;H110,G110=1), K109-K109*I110,AND(G110&lt;&gt;H110,G110=2),K109-K109*J110,G110=0,K109)</f>
        <v>7.1228770411008586</v>
      </c>
      <c r="L110" t="s">
        <v>145</v>
      </c>
      <c r="M110" t="s">
        <v>29</v>
      </c>
      <c r="N110">
        <v>0.84499999999999997</v>
      </c>
    </row>
    <row r="111" spans="1:14" x14ac:dyDescent="0.25">
      <c r="A111">
        <v>3.69</v>
      </c>
      <c r="B111">
        <v>1.25</v>
      </c>
      <c r="C111">
        <f t="shared" si="10"/>
        <v>0.2710027100271003</v>
      </c>
      <c r="D111">
        <f t="shared" si="11"/>
        <v>0.8</v>
      </c>
      <c r="E111">
        <v>0.31900000000000001</v>
      </c>
      <c r="F111">
        <f t="shared" si="9"/>
        <v>0.68100000000000005</v>
      </c>
      <c r="G111" cm="1">
        <f t="array" ref="G111">_xlfn.IFS(AND(I111&gt;J111,I111&gt;0,E111&gt;F111, E111&gt;0.6), 1, AND(J111&gt;I111,J111&gt;0,F111&gt;E111, F111&gt;0.6), 2, AND(I111&gt;J111,I111&gt;0,E111&gt;F111, E111&lt;0.6), 0,  AND(J111&gt;I111,J111&gt;0,F111&gt;E111, F111&lt;0.6), 0, AND(I111&lt;0,J111&lt;0), 0, AND(I111&gt;J111,I111&gt;0,E111&lt;F111), 0, AND(J111&gt;I111,J111&gt;0,F111&lt;E111), 0, AND(I111&gt;J111,I111&gt;0,E111=F111), 1, AND(J111&gt;I111,J111&gt;0,F111=E111), 2)</f>
        <v>0</v>
      </c>
      <c r="H111">
        <v>1</v>
      </c>
      <c r="I111">
        <f t="shared" si="12"/>
        <v>6.5840148698884715E-2</v>
      </c>
      <c r="J111">
        <f t="shared" si="13"/>
        <v>-0.59499999999999997</v>
      </c>
      <c r="K111" cm="1">
        <f t="array" ref="K111">_xlfn.IFS(AND(G111=H111,G111=1),K110-K110*I111+K110*I111*A111, AND(G111=H111,G111=2), K110-K110*J111+K110*J111*B111, AND(G111&lt;&gt;H111,G111=1), K110-K110*I111,AND(G111&lt;&gt;H111,G111=2),K110-K110*J111,G111=0,K110)</f>
        <v>7.1228770411008586</v>
      </c>
      <c r="L111" t="s">
        <v>19</v>
      </c>
      <c r="M111" t="s">
        <v>63</v>
      </c>
      <c r="N111">
        <v>0.84499999999999997</v>
      </c>
    </row>
    <row r="112" spans="1:14" x14ac:dyDescent="0.25">
      <c r="A112">
        <v>1.96</v>
      </c>
      <c r="B112">
        <v>1.84</v>
      </c>
      <c r="C112">
        <f t="shared" si="10"/>
        <v>0.51020408163265307</v>
      </c>
      <c r="D112">
        <f t="shared" si="11"/>
        <v>0.54347826086956519</v>
      </c>
      <c r="E112">
        <v>0.41299999999999998</v>
      </c>
      <c r="F112">
        <f t="shared" si="9"/>
        <v>0.58699999999999997</v>
      </c>
      <c r="G112" cm="1">
        <f t="array" ref="G112">_xlfn.IFS(AND(I112&gt;J112,I112&gt;0,E112&gt;F112, E112&gt;0.6), 1, AND(J112&gt;I112,J112&gt;0,F112&gt;E112, F112&gt;0.6), 2, AND(I112&gt;J112,I112&gt;0,E112&gt;F112, E112&lt;0.6), 0,  AND(J112&gt;I112,J112&gt;0,F112&gt;E112, F112&lt;0.6), 0, AND(I112&lt;0,J112&lt;0), 0, AND(I112&gt;J112,I112&gt;0,E112&lt;F112), 0, AND(J112&gt;I112,J112&gt;0,F112&lt;E112), 0, AND(I112&gt;J112,I112&gt;0,E112=F112), 1, AND(J112&gt;I112,J112&gt;0,F112=E112), 2)</f>
        <v>0</v>
      </c>
      <c r="H112">
        <v>1</v>
      </c>
      <c r="I112">
        <f t="shared" si="12"/>
        <v>-0.19845833333333335</v>
      </c>
      <c r="J112">
        <f t="shared" si="13"/>
        <v>9.5333333333333381E-2</v>
      </c>
      <c r="K112" cm="1">
        <f t="array" ref="K112">_xlfn.IFS(AND(G112=H112,G112=1),K111-K111*I112+K111*I112*A112, AND(G112=H112,G112=2), K111-K111*J112+K111*J112*B112, AND(G112&lt;&gt;H112,G112=1), K111-K111*I112,AND(G112&lt;&gt;H112,G112=2),K111-K111*J112,G112=0,K111)</f>
        <v>7.1228770411008586</v>
      </c>
      <c r="L112" t="s">
        <v>18</v>
      </c>
      <c r="M112" t="s">
        <v>97</v>
      </c>
      <c r="N112">
        <v>0.83799999999999997</v>
      </c>
    </row>
    <row r="113" spans="1:14" x14ac:dyDescent="0.25">
      <c r="A113">
        <v>1.72</v>
      </c>
      <c r="B113">
        <v>2.1</v>
      </c>
      <c r="C113">
        <f t="shared" si="10"/>
        <v>0.58139534883720934</v>
      </c>
      <c r="D113">
        <f t="shared" si="11"/>
        <v>0.47619047619047616</v>
      </c>
      <c r="E113">
        <v>0.51200000000000001</v>
      </c>
      <c r="F113">
        <f t="shared" si="9"/>
        <v>0.48799999999999999</v>
      </c>
      <c r="G113" cm="1">
        <f t="array" ref="G113">_xlfn.IFS(AND(I113&gt;J113,I113&gt;0,E113&gt;F113, E113&gt;0.6), 1, AND(J113&gt;I113,J113&gt;0,F113&gt;E113, F113&gt;0.6), 2, AND(I113&gt;J113,I113&gt;0,E113&gt;F113, E113&lt;0.6), 0,  AND(J113&gt;I113,J113&gt;0,F113&gt;E113, F113&lt;0.6), 0, AND(I113&lt;0,J113&lt;0), 0, AND(I113&gt;J113,I113&gt;0,E113&lt;F113), 0, AND(J113&gt;I113,J113&gt;0,F113&lt;E113), 0, AND(I113&gt;J113,I113&gt;0,E113=F113), 1, AND(J113&gt;I113,J113&gt;0,F113=E113), 2)</f>
        <v>0</v>
      </c>
      <c r="H113">
        <v>2</v>
      </c>
      <c r="I113">
        <f t="shared" si="12"/>
        <v>-0.1657777777777778</v>
      </c>
      <c r="J113">
        <f t="shared" si="13"/>
        <v>2.2545454545454535E-2</v>
      </c>
      <c r="K113" cm="1">
        <f t="array" ref="K113">_xlfn.IFS(AND(G113=H113,G113=1),K112-K112*I113+K112*I113*A113, AND(G113=H113,G113=2), K112-K112*J113+K112*J113*B113, AND(G113&lt;&gt;H113,G113=1), K112-K112*I113,AND(G113&lt;&gt;H113,G113=2),K112-K112*J113,G113=0,K112)</f>
        <v>7.1228770411008586</v>
      </c>
      <c r="L113" t="s">
        <v>52</v>
      </c>
      <c r="M113" t="s">
        <v>118</v>
      </c>
      <c r="N113">
        <v>0.86099999999999999</v>
      </c>
    </row>
    <row r="114" spans="1:14" x14ac:dyDescent="0.25">
      <c r="A114">
        <v>3.14</v>
      </c>
      <c r="B114">
        <v>1.33</v>
      </c>
      <c r="C114">
        <f t="shared" si="10"/>
        <v>0.31847133757961782</v>
      </c>
      <c r="D114">
        <f t="shared" si="11"/>
        <v>0.75187969924812026</v>
      </c>
      <c r="E114">
        <v>0.30299999999999999</v>
      </c>
      <c r="F114">
        <f t="shared" si="9"/>
        <v>0.69700000000000006</v>
      </c>
      <c r="G114" cm="1">
        <f t="array" ref="G114">_xlfn.IFS(AND(I114&gt;J114,I114&gt;0,E114&gt;F114, E114&gt;0.6), 1, AND(J114&gt;I114,J114&gt;0,F114&gt;E114, F114&gt;0.6), 2, AND(I114&gt;J114,I114&gt;0,E114&gt;F114, E114&lt;0.6), 0,  AND(J114&gt;I114,J114&gt;0,F114&gt;E114, F114&lt;0.6), 0, AND(I114&lt;0,J114&lt;0), 0, AND(I114&gt;J114,I114&gt;0,E114&lt;F114), 0, AND(J114&gt;I114,J114&gt;0,F114&lt;E114), 0, AND(I114&gt;J114,I114&gt;0,E114=F114), 1, AND(J114&gt;I114,J114&gt;0,F114=E114), 2)</f>
        <v>0</v>
      </c>
      <c r="H114">
        <v>2</v>
      </c>
      <c r="I114">
        <f t="shared" si="12"/>
        <v>-2.270093457943928E-2</v>
      </c>
      <c r="J114">
        <f t="shared" si="13"/>
        <v>-0.22118181818181792</v>
      </c>
      <c r="K114" cm="1">
        <f t="array" ref="K114">_xlfn.IFS(AND(G114=H114,G114=1),K113-K113*I114+K113*I114*A114, AND(G114=H114,G114=2), K113-K113*J114+K113*J114*B114, AND(G114&lt;&gt;H114,G114=1), K113-K113*I114,AND(G114&lt;&gt;H114,G114=2),K113-K113*J114,G114=0,K113)</f>
        <v>7.1228770411008586</v>
      </c>
      <c r="L114" t="s">
        <v>146</v>
      </c>
      <c r="M114" t="s">
        <v>121</v>
      </c>
      <c r="N114">
        <v>0.86299999999999999</v>
      </c>
    </row>
    <row r="115" spans="1:14" x14ac:dyDescent="0.25">
      <c r="A115">
        <v>1.1599999999999999</v>
      </c>
      <c r="B115">
        <v>4.5</v>
      </c>
      <c r="C115">
        <f t="shared" si="10"/>
        <v>0.86206896551724144</v>
      </c>
      <c r="D115">
        <f t="shared" si="11"/>
        <v>0.22222222222222221</v>
      </c>
      <c r="E115">
        <v>0.746</v>
      </c>
      <c r="F115">
        <f t="shared" si="9"/>
        <v>0.254</v>
      </c>
      <c r="G115" cm="1">
        <f t="array" ref="G115">_xlfn.IFS(AND(I115&gt;J115,I115&gt;0,E115&gt;F115, E115&gt;0.6), 1, AND(J115&gt;I115,J115&gt;0,F115&gt;E115, F115&gt;0.6), 2, AND(I115&gt;J115,I115&gt;0,E115&gt;F115, E115&lt;0.6), 0,  AND(J115&gt;I115,J115&gt;0,F115&gt;E115, F115&lt;0.6), 0, AND(I115&lt;0,J115&lt;0), 0, AND(I115&gt;J115,I115&gt;0,E115&lt;F115), 0, AND(J115&gt;I115,J115&gt;0,F115&lt;E115), 0, AND(I115&gt;J115,I115&gt;0,E115=F115), 1, AND(J115&gt;I115,J115&gt;0,F115=E115), 2)</f>
        <v>0</v>
      </c>
      <c r="H115">
        <v>1</v>
      </c>
      <c r="I115">
        <f t="shared" si="12"/>
        <v>-0.8415000000000008</v>
      </c>
      <c r="J115">
        <f t="shared" si="13"/>
        <v>4.085714285714287E-2</v>
      </c>
      <c r="K115" cm="1">
        <f t="array" ref="K115">_xlfn.IFS(AND(G115=H115,G115=1),K114-K114*I115+K114*I115*A115, AND(G115=H115,G115=2), K114-K114*J115+K114*J115*B115, AND(G115&lt;&gt;H115,G115=1), K114-K114*I115,AND(G115&lt;&gt;H115,G115=2),K114-K114*J115,G115=0,K114)</f>
        <v>7.1228770411008586</v>
      </c>
      <c r="L115" t="s">
        <v>40</v>
      </c>
      <c r="M115" t="s">
        <v>147</v>
      </c>
      <c r="N115">
        <v>0.754</v>
      </c>
    </row>
    <row r="116" spans="1:14" x14ac:dyDescent="0.25">
      <c r="A116">
        <v>2.37</v>
      </c>
      <c r="B116">
        <v>1.53</v>
      </c>
      <c r="C116">
        <f t="shared" si="10"/>
        <v>0.42194092827004215</v>
      </c>
      <c r="D116">
        <f t="shared" si="11"/>
        <v>0.65359477124183007</v>
      </c>
      <c r="E116">
        <v>0.249</v>
      </c>
      <c r="F116">
        <f t="shared" si="9"/>
        <v>0.751</v>
      </c>
      <c r="G116" cm="1">
        <f t="array" ref="G116">_xlfn.IFS(AND(I116&gt;J116,I116&gt;0,E116&gt;F116, E116&gt;0.6), 1, AND(J116&gt;I116,J116&gt;0,F116&gt;E116, F116&gt;0.6), 2, AND(I116&gt;J116,I116&gt;0,E116&gt;F116, E116&lt;0.6), 0,  AND(J116&gt;I116,J116&gt;0,F116&gt;E116, F116&lt;0.6), 0, AND(I116&lt;0,J116&lt;0), 0, AND(I116&gt;J116,I116&gt;0,E116&lt;F116), 0, AND(J116&gt;I116,J116&gt;0,F116&lt;E116), 0, AND(I116&gt;J116,I116&gt;0,E116=F116), 1, AND(J116&gt;I116,J116&gt;0,F116=E116), 2)</f>
        <v>2</v>
      </c>
      <c r="H116">
        <v>1</v>
      </c>
      <c r="I116">
        <f t="shared" si="12"/>
        <v>-0.29917518248175179</v>
      </c>
      <c r="J116">
        <f t="shared" si="13"/>
        <v>0.28118867924528307</v>
      </c>
      <c r="K116" cm="1">
        <f t="array" ref="K116">_xlfn.IFS(AND(G116=H116,G116=1),K115-K115*I116+K115*I116*A116, AND(G116=H116,G116=2), K115-K115*J116+K115*J116*B116, AND(G116&lt;&gt;H116,G116=1), K115-K115*I116,AND(G116&lt;&gt;H116,G116=2),K115-K115*J116,G116=0,K115)</f>
        <v>5.1200046534871584</v>
      </c>
      <c r="L116" t="s">
        <v>148</v>
      </c>
      <c r="M116" t="s">
        <v>149</v>
      </c>
      <c r="N116">
        <v>0.48699999999999999</v>
      </c>
    </row>
    <row r="117" spans="1:14" x14ac:dyDescent="0.25">
      <c r="A117">
        <v>1.28</v>
      </c>
      <c r="B117">
        <v>3.25</v>
      </c>
      <c r="C117">
        <f t="shared" si="10"/>
        <v>0.78125</v>
      </c>
      <c r="D117">
        <f t="shared" si="11"/>
        <v>0.30769230769230771</v>
      </c>
      <c r="E117">
        <v>0.82199999999999995</v>
      </c>
      <c r="F117">
        <f t="shared" si="9"/>
        <v>0.17800000000000005</v>
      </c>
      <c r="G117" cm="1">
        <f t="array" ref="G117">_xlfn.IFS(AND(I117&gt;J117,I117&gt;0,E117&gt;F117, E117&gt;0.6), 1, AND(J117&gt;I117,J117&gt;0,F117&gt;E117, F117&gt;0.6), 2, AND(I117&gt;J117,I117&gt;0,E117&gt;F117, E117&lt;0.6), 0,  AND(J117&gt;I117,J117&gt;0,F117&gt;E117, F117&lt;0.6), 0, AND(I117&lt;0,J117&lt;0), 0, AND(I117&gt;J117,I117&gt;0,E117&lt;F117), 0, AND(J117&gt;I117,J117&gt;0,F117&lt;E117), 0, AND(I117&gt;J117,I117&gt;0,E117=F117), 1, AND(J117&gt;I117,J117&gt;0,F117=E117), 2)</f>
        <v>1</v>
      </c>
      <c r="H117">
        <v>1</v>
      </c>
      <c r="I117">
        <f t="shared" si="12"/>
        <v>0.18628571428571417</v>
      </c>
      <c r="J117">
        <f t="shared" si="13"/>
        <v>-0.18733333333333324</v>
      </c>
      <c r="K117" cm="1">
        <f t="array" ref="K117">_xlfn.IFS(AND(G117=H117,G117=1),K116-K116*I117+K116*I117*A117, AND(G117=H117,G117=2), K116-K116*J117+K116*J117*B117, AND(G117&lt;&gt;H117,G117=1), K116-K116*I117,AND(G117&lt;&gt;H117,G117=2),K116-K116*J117,G117=0,K116)</f>
        <v>5.3870640962130487</v>
      </c>
      <c r="L117" t="s">
        <v>150</v>
      </c>
      <c r="M117" t="s">
        <v>116</v>
      </c>
      <c r="N117">
        <v>0.35699999999999998</v>
      </c>
    </row>
    <row r="118" spans="1:14" x14ac:dyDescent="0.25">
      <c r="A118">
        <v>1.1599999999999999</v>
      </c>
      <c r="B118">
        <v>4.5</v>
      </c>
      <c r="C118">
        <f t="shared" si="10"/>
        <v>0.86206896551724144</v>
      </c>
      <c r="D118">
        <f t="shared" si="11"/>
        <v>0.22222222222222221</v>
      </c>
      <c r="E118">
        <v>0.85899999999999999</v>
      </c>
      <c r="F118">
        <f t="shared" si="9"/>
        <v>0.14100000000000001</v>
      </c>
      <c r="G118" cm="1">
        <f t="array" ref="G118">_xlfn.IFS(AND(I118&gt;J118,I118&gt;0,E118&gt;F118, E118&gt;0.6), 1, AND(J118&gt;I118,J118&gt;0,F118&gt;E118, F118&gt;0.6), 2, AND(I118&gt;J118,I118&gt;0,E118&gt;F118, E118&lt;0.6), 0,  AND(J118&gt;I118,J118&gt;0,F118&gt;E118, F118&lt;0.6), 0, AND(I118&lt;0,J118&lt;0), 0, AND(I118&gt;J118,I118&gt;0,E118&lt;F118), 0, AND(J118&gt;I118,J118&gt;0,F118&lt;E118), 0, AND(I118&gt;J118,I118&gt;0,E118=F118), 1, AND(J118&gt;I118,J118&gt;0,F118=E118), 2)</f>
        <v>0</v>
      </c>
      <c r="H118">
        <v>1</v>
      </c>
      <c r="I118">
        <f t="shared" si="12"/>
        <v>-2.2250000000000547E-2</v>
      </c>
      <c r="J118">
        <f t="shared" si="13"/>
        <v>-0.1044285714285714</v>
      </c>
      <c r="K118" cm="1">
        <f t="array" ref="K118">_xlfn.IFS(AND(G118=H118,G118=1),K117-K117*I118+K117*I118*A118, AND(G118=H118,G118=2), K117-K117*J118+K117*J118*B118, AND(G118&lt;&gt;H118,G118=1), K117-K117*I118,AND(G118&lt;&gt;H118,G118=2),K117-K117*J118,G118=0,K117)</f>
        <v>5.3870640962130487</v>
      </c>
      <c r="L118" t="s">
        <v>140</v>
      </c>
      <c r="M118" t="s">
        <v>115</v>
      </c>
      <c r="N118">
        <v>0.36599999999999999</v>
      </c>
    </row>
    <row r="119" spans="1:14" x14ac:dyDescent="0.25">
      <c r="A119">
        <v>2.25</v>
      </c>
      <c r="B119">
        <v>1.57</v>
      </c>
      <c r="C119">
        <f t="shared" si="10"/>
        <v>0.44444444444444442</v>
      </c>
      <c r="D119">
        <f t="shared" si="11"/>
        <v>0.63694267515923564</v>
      </c>
      <c r="E119">
        <v>0.498</v>
      </c>
      <c r="F119">
        <f t="shared" si="9"/>
        <v>0.502</v>
      </c>
      <c r="G119" cm="1">
        <f t="array" ref="G119">_xlfn.IFS(AND(I119&gt;J119,I119&gt;0,E119&gt;F119, E119&gt;0.6), 1, AND(J119&gt;I119,J119&gt;0,F119&gt;E119, F119&gt;0.6), 2, AND(I119&gt;J119,I119&gt;0,E119&gt;F119, E119&lt;0.6), 0,  AND(J119&gt;I119,J119&gt;0,F119&gt;E119, F119&lt;0.6), 0, AND(I119&lt;0,J119&lt;0), 0, AND(I119&gt;J119,I119&gt;0,E119&lt;F119), 0, AND(J119&gt;I119,J119&gt;0,F119&lt;E119), 0, AND(I119&gt;J119,I119&gt;0,E119=F119), 1, AND(J119&gt;I119,J119&gt;0,F119=E119), 2)</f>
        <v>0</v>
      </c>
      <c r="H119">
        <v>2</v>
      </c>
      <c r="I119">
        <f t="shared" si="12"/>
        <v>9.6399999999999986E-2</v>
      </c>
      <c r="J119">
        <f t="shared" si="13"/>
        <v>-0.37168421052631573</v>
      </c>
      <c r="K119" cm="1">
        <f t="array" ref="K119">_xlfn.IFS(AND(G119=H119,G119=1),K118-K118*I119+K118*I119*A119, AND(G119=H119,G119=2), K118-K118*J119+K118*J119*B119, AND(G119&lt;&gt;H119,G119=1), K118-K118*I119,AND(G119&lt;&gt;H119,G119=2),K118-K118*J119,G119=0,K118)</f>
        <v>5.3870640962130487</v>
      </c>
      <c r="L119" t="s">
        <v>144</v>
      </c>
      <c r="M119" t="s">
        <v>151</v>
      </c>
      <c r="N119">
        <v>0.623</v>
      </c>
    </row>
    <row r="120" spans="1:14" x14ac:dyDescent="0.25">
      <c r="A120">
        <v>3</v>
      </c>
      <c r="B120">
        <v>1.33</v>
      </c>
      <c r="C120">
        <f t="shared" si="10"/>
        <v>0.33333333333333331</v>
      </c>
      <c r="D120">
        <f t="shared" si="11"/>
        <v>0.75187969924812026</v>
      </c>
      <c r="E120">
        <v>0.23499999999999999</v>
      </c>
      <c r="F120">
        <f t="shared" si="9"/>
        <v>0.76500000000000001</v>
      </c>
      <c r="G120" cm="1">
        <f t="array" ref="G120">_xlfn.IFS(AND(I120&gt;J120,I120&gt;0,E120&gt;F120, E120&gt;0.6), 1, AND(J120&gt;I120,J120&gt;0,F120&gt;E120, F120&gt;0.6), 2, AND(I120&gt;J120,I120&gt;0,E120&gt;F120, E120&lt;0.6), 0,  AND(J120&gt;I120,J120&gt;0,F120&gt;E120, F120&lt;0.6), 0, AND(I120&lt;0,J120&lt;0), 0, AND(I120&gt;J120,I120&gt;0,E120&lt;F120), 0, AND(J120&gt;I120,J120&gt;0,F120&lt;E120), 0, AND(I120&gt;J120,I120&gt;0,E120=F120), 1, AND(J120&gt;I120,J120&gt;0,F120=E120), 2)</f>
        <v>2</v>
      </c>
      <c r="H120">
        <v>2</v>
      </c>
      <c r="I120">
        <f t="shared" si="12"/>
        <v>-0.14750000000000002</v>
      </c>
      <c r="J120">
        <f t="shared" si="13"/>
        <v>5.2878787878788081E-2</v>
      </c>
      <c r="K120" cm="1">
        <f t="array" ref="K120">_xlfn.IFS(AND(G120=H120,G120=1),K119-K119*I120+K119*I120*A120, AND(G120=H120,G120=2), K119-K119*J120+K119*J120*B120, AND(G120&lt;&gt;H120,G120=1), K119-K119*I120,AND(G120&lt;&gt;H120,G120=2),K119-K119*J120,G120=0,K119)</f>
        <v>5.4810683646919669</v>
      </c>
      <c r="L120" t="s">
        <v>152</v>
      </c>
      <c r="M120" t="s">
        <v>153</v>
      </c>
      <c r="N120">
        <v>0.28299999999999997</v>
      </c>
    </row>
    <row r="121" spans="1:14" x14ac:dyDescent="0.25">
      <c r="A121">
        <v>2.31</v>
      </c>
      <c r="B121">
        <v>1.57</v>
      </c>
      <c r="C121">
        <f t="shared" si="10"/>
        <v>0.4329004329004329</v>
      </c>
      <c r="D121">
        <f t="shared" si="11"/>
        <v>0.63694267515923564</v>
      </c>
      <c r="E121">
        <v>0.46600000000000003</v>
      </c>
      <c r="F121">
        <f t="shared" si="9"/>
        <v>0.53400000000000003</v>
      </c>
      <c r="G121" cm="1">
        <f t="array" ref="G121">_xlfn.IFS(AND(I121&gt;J121,I121&gt;0,E121&gt;F121, E121&gt;0.6), 1, AND(J121&gt;I121,J121&gt;0,F121&gt;E121, F121&gt;0.6), 2, AND(I121&gt;J121,I121&gt;0,E121&gt;F121, E121&lt;0.6), 0,  AND(J121&gt;I121,J121&gt;0,F121&gt;E121, F121&lt;0.6), 0, AND(I121&lt;0,J121&lt;0), 0, AND(I121&gt;J121,I121&gt;0,E121&lt;F121), 0, AND(J121&gt;I121,J121&gt;0,F121&lt;E121), 0, AND(I121&gt;J121,I121&gt;0,E121=F121), 1, AND(J121&gt;I121,J121&gt;0,F121=E121), 2)</f>
        <v>0</v>
      </c>
      <c r="H121">
        <v>1</v>
      </c>
      <c r="I121">
        <f t="shared" si="12"/>
        <v>5.8366412213740504E-2</v>
      </c>
      <c r="J121">
        <f t="shared" si="13"/>
        <v>-0.28354385964912276</v>
      </c>
      <c r="K121" cm="1">
        <f t="array" ref="K121">_xlfn.IFS(AND(G121=H121,G121=1),K120-K120*I121+K120*I121*A121, AND(G121=H121,G121=2), K120-K120*J121+K120*J121*B121, AND(G121&lt;&gt;H121,G121=1), K120-K120*I121,AND(G121&lt;&gt;H121,G121=2),K120-K120*J121,G121=0,K120)</f>
        <v>5.4810683646919669</v>
      </c>
      <c r="L121" t="s">
        <v>24</v>
      </c>
      <c r="M121" t="s">
        <v>94</v>
      </c>
      <c r="N121">
        <v>0.85899999999999999</v>
      </c>
    </row>
    <row r="122" spans="1:14" x14ac:dyDescent="0.25">
      <c r="A122">
        <v>1.61</v>
      </c>
      <c r="B122">
        <v>2.25</v>
      </c>
      <c r="C122">
        <f t="shared" si="10"/>
        <v>0.6211180124223602</v>
      </c>
      <c r="D122">
        <f t="shared" si="11"/>
        <v>0.44444444444444442</v>
      </c>
      <c r="E122">
        <v>0.59399999999999997</v>
      </c>
      <c r="F122">
        <f t="shared" si="9"/>
        <v>0.40600000000000003</v>
      </c>
      <c r="G122" cm="1">
        <f t="array" ref="G122">_xlfn.IFS(AND(I122&gt;J122,I122&gt;0,E122&gt;F122, E122&gt;0.6), 1, AND(J122&gt;I122,J122&gt;0,F122&gt;E122, F122&gt;0.6), 2, AND(I122&gt;J122,I122&gt;0,E122&gt;F122, E122&lt;0.6), 0,  AND(J122&gt;I122,J122&gt;0,F122&gt;E122, F122&lt;0.6), 0, AND(I122&lt;0,J122&lt;0), 0, AND(I122&gt;J122,I122&gt;0,E122&lt;F122), 0, AND(J122&gt;I122,J122&gt;0,F122&lt;E122), 0, AND(I122&gt;J122,I122&gt;0,E122=F122), 1, AND(J122&gt;I122,J122&gt;0,F122=E122), 2)</f>
        <v>0</v>
      </c>
      <c r="H122">
        <v>1</v>
      </c>
      <c r="I122">
        <f t="shared" si="12"/>
        <v>-7.1573770491803246E-2</v>
      </c>
      <c r="J122">
        <f t="shared" si="13"/>
        <v>-6.9199999999999928E-2</v>
      </c>
      <c r="K122" cm="1">
        <f t="array" ref="K122">_xlfn.IFS(AND(G122=H122,G122=1),K121-K121*I122+K121*I122*A122, AND(G122=H122,G122=2), K121-K121*J122+K121*J122*B122, AND(G122&lt;&gt;H122,G122=1), K121-K121*I122,AND(G122&lt;&gt;H122,G122=2),K121-K121*J122,G122=0,K121)</f>
        <v>5.4810683646919669</v>
      </c>
      <c r="L122" t="s">
        <v>62</v>
      </c>
      <c r="M122" t="s">
        <v>13</v>
      </c>
      <c r="N122">
        <v>0.85699999999999998</v>
      </c>
    </row>
    <row r="123" spans="1:14" x14ac:dyDescent="0.25">
      <c r="A123">
        <v>2.67</v>
      </c>
      <c r="B123">
        <v>1.44</v>
      </c>
      <c r="C123">
        <f t="shared" si="10"/>
        <v>0.37453183520599254</v>
      </c>
      <c r="D123">
        <f t="shared" si="11"/>
        <v>0.69444444444444442</v>
      </c>
      <c r="E123">
        <v>0.38800000000000001</v>
      </c>
      <c r="F123">
        <f t="shared" si="9"/>
        <v>0.61199999999999999</v>
      </c>
      <c r="G123" cm="1">
        <f t="array" ref="G123">_xlfn.IFS(AND(I123&gt;J123,I123&gt;0,E123&gt;F123, E123&gt;0.6), 1, AND(J123&gt;I123,J123&gt;0,F123&gt;E123, F123&gt;0.6), 2, AND(I123&gt;J123,I123&gt;0,E123&gt;F123, E123&lt;0.6), 0,  AND(J123&gt;I123,J123&gt;0,F123&gt;E123, F123&lt;0.6), 0, AND(I123&lt;0,J123&lt;0), 0, AND(I123&gt;J123,I123&gt;0,E123&lt;F123), 0, AND(J123&gt;I123,J123&gt;0,F123&lt;E123), 0, AND(I123&gt;J123,I123&gt;0,E123=F123), 1, AND(J123&gt;I123,J123&gt;0,F123=E123), 2)</f>
        <v>0</v>
      </c>
      <c r="H123">
        <v>1</v>
      </c>
      <c r="I123">
        <f t="shared" si="12"/>
        <v>2.1532934131736514E-2</v>
      </c>
      <c r="J123">
        <f t="shared" si="13"/>
        <v>-0.26981818181818196</v>
      </c>
      <c r="K123" cm="1">
        <f t="array" ref="K123">_xlfn.IFS(AND(G123=H123,G123=1),K122-K122*I123+K122*I123*A123, AND(G123=H123,G123=2), K122-K122*J123+K122*J123*B123, AND(G123&lt;&gt;H123,G123=1), K122-K122*I123,AND(G123&lt;&gt;H123,G123=2),K122-K122*J123,G123=0,K122)</f>
        <v>5.4810683646919669</v>
      </c>
      <c r="L123" t="s">
        <v>47</v>
      </c>
      <c r="M123" t="s">
        <v>132</v>
      </c>
      <c r="N123">
        <v>0.90900000000000003</v>
      </c>
    </row>
    <row r="124" spans="1:14" x14ac:dyDescent="0.25">
      <c r="A124">
        <v>7</v>
      </c>
      <c r="B124">
        <v>1.1000000000000001</v>
      </c>
      <c r="C124">
        <f t="shared" si="10"/>
        <v>0.14285714285714285</v>
      </c>
      <c r="D124">
        <f t="shared" si="11"/>
        <v>0.90909090909090906</v>
      </c>
      <c r="E124">
        <v>0.123</v>
      </c>
      <c r="F124">
        <f t="shared" si="9"/>
        <v>0.877</v>
      </c>
      <c r="G124" cm="1">
        <f t="array" ref="G124">_xlfn.IFS(AND(I124&gt;J124,I124&gt;0,E124&gt;F124, E124&gt;0.6), 1, AND(J124&gt;I124,J124&gt;0,F124&gt;E124, F124&gt;0.6), 2, AND(I124&gt;J124,I124&gt;0,E124&gt;F124, E124&lt;0.6), 0,  AND(J124&gt;I124,J124&gt;0,F124&gt;E124, F124&lt;0.6), 0, AND(I124&lt;0,J124&lt;0), 0, AND(I124&gt;J124,I124&gt;0,E124&lt;F124), 0, AND(J124&gt;I124,J124&gt;0,F124&lt;E124), 0, AND(I124&gt;J124,I124&gt;0,E124=F124), 1, AND(J124&gt;I124,J124&gt;0,F124=E124), 2)</f>
        <v>0</v>
      </c>
      <c r="H124">
        <v>2</v>
      </c>
      <c r="I124">
        <f t="shared" si="12"/>
        <v>-2.3166666666666669E-2</v>
      </c>
      <c r="J124">
        <f t="shared" si="13"/>
        <v>-0.35299999999999887</v>
      </c>
      <c r="K124" cm="1">
        <f t="array" ref="K124">_xlfn.IFS(AND(G124=H124,G124=1),K123-K123*I124+K123*I124*A124, AND(G124=H124,G124=2), K123-K123*J124+K123*J124*B124, AND(G124&lt;&gt;H124,G124=1), K123-K123*I124,AND(G124&lt;&gt;H124,G124=2),K123-K123*J124,G124=0,K123)</f>
        <v>5.4810683646919669</v>
      </c>
      <c r="L124" t="s">
        <v>53</v>
      </c>
      <c r="M124" t="s">
        <v>85</v>
      </c>
      <c r="N124">
        <v>0.84499999999999997</v>
      </c>
    </row>
    <row r="125" spans="1:14" x14ac:dyDescent="0.25">
      <c r="A125">
        <v>5.2</v>
      </c>
      <c r="B125">
        <v>1.1399999999999999</v>
      </c>
      <c r="C125">
        <f t="shared" si="10"/>
        <v>0.19230769230769229</v>
      </c>
      <c r="D125">
        <f t="shared" si="11"/>
        <v>0.87719298245614041</v>
      </c>
      <c r="E125">
        <v>0.17100000000000001</v>
      </c>
      <c r="F125">
        <f t="shared" si="9"/>
        <v>0.82899999999999996</v>
      </c>
      <c r="G125" cm="1">
        <f t="array" ref="G125">_xlfn.IFS(AND(I125&gt;J125,I125&gt;0,E125&gt;F125, E125&gt;0.6), 1, AND(J125&gt;I125,J125&gt;0,F125&gt;E125, F125&gt;0.6), 2, AND(I125&gt;J125,I125&gt;0,E125&gt;F125, E125&lt;0.6), 0,  AND(J125&gt;I125,J125&gt;0,F125&gt;E125, F125&lt;0.6), 0, AND(I125&lt;0,J125&lt;0), 0, AND(I125&gt;J125,I125&gt;0,E125&lt;F125), 0, AND(J125&gt;I125,J125&gt;0,F125&lt;E125), 0, AND(I125&gt;J125,I125&gt;0,E125=F125), 1, AND(J125&gt;I125,J125&gt;0,F125=E125), 2)</f>
        <v>0</v>
      </c>
      <c r="H125">
        <v>2</v>
      </c>
      <c r="I125">
        <f t="shared" si="12"/>
        <v>-2.6380952380952338E-2</v>
      </c>
      <c r="J125">
        <f t="shared" si="13"/>
        <v>-0.39242857142857246</v>
      </c>
      <c r="K125" cm="1">
        <f t="array" ref="K125">_xlfn.IFS(AND(G125=H125,G125=1),K124-K124*I125+K124*I125*A125, AND(G125=H125,G125=2), K124-K124*J125+K124*J125*B125, AND(G125&lt;&gt;H125,G125=1), K124-K124*I125,AND(G125&lt;&gt;H125,G125=2),K124-K124*J125,G125=0,K124)</f>
        <v>5.4810683646919669</v>
      </c>
      <c r="L125" t="s">
        <v>39</v>
      </c>
      <c r="M125" t="s">
        <v>124</v>
      </c>
      <c r="N125">
        <v>0.89100000000000001</v>
      </c>
    </row>
    <row r="126" spans="1:14" x14ac:dyDescent="0.25">
      <c r="A126">
        <v>1.22</v>
      </c>
      <c r="B126">
        <v>4</v>
      </c>
      <c r="C126">
        <f t="shared" si="10"/>
        <v>0.81967213114754101</v>
      </c>
      <c r="D126">
        <f t="shared" si="11"/>
        <v>0.25</v>
      </c>
      <c r="E126">
        <v>0.73399999999999999</v>
      </c>
      <c r="F126">
        <f t="shared" si="9"/>
        <v>0.26600000000000001</v>
      </c>
      <c r="G126" cm="1">
        <f t="array" ref="G126">_xlfn.IFS(AND(I126&gt;J126,I126&gt;0,E126&gt;F126, E126&gt;0.6), 1, AND(J126&gt;I126,J126&gt;0,F126&gt;E126, F126&gt;0.6), 2, AND(I126&gt;J126,I126&gt;0,E126&gt;F126, E126&lt;0.6), 0,  AND(J126&gt;I126,J126&gt;0,F126&gt;E126, F126&lt;0.6), 0, AND(I126&lt;0,J126&lt;0), 0, AND(I126&gt;J126,I126&gt;0,E126&lt;F126), 0, AND(J126&gt;I126,J126&gt;0,F126&lt;E126), 0, AND(I126&gt;J126,I126&gt;0,E126=F126), 1, AND(J126&gt;I126,J126&gt;0,F126=E126), 2)</f>
        <v>0</v>
      </c>
      <c r="H126">
        <v>2</v>
      </c>
      <c r="I126">
        <f t="shared" si="12"/>
        <v>-0.47509090909090923</v>
      </c>
      <c r="J126">
        <f t="shared" si="13"/>
        <v>2.1333333333333343E-2</v>
      </c>
      <c r="K126" cm="1">
        <f t="array" ref="K126">_xlfn.IFS(AND(G126=H126,G126=1),K125-K125*I126+K125*I126*A126, AND(G126=H126,G126=2), K125-K125*J126+K125*J126*B126, AND(G126&lt;&gt;H126,G126=1), K125-K125*I126,AND(G126&lt;&gt;H126,G126=2),K125-K125*J126,G126=0,K125)</f>
        <v>5.4810683646919669</v>
      </c>
      <c r="L126" t="s">
        <v>130</v>
      </c>
      <c r="M126" t="s">
        <v>51</v>
      </c>
      <c r="N126">
        <v>0.86699999999999999</v>
      </c>
    </row>
    <row r="127" spans="1:14" x14ac:dyDescent="0.25">
      <c r="A127">
        <v>2.75</v>
      </c>
      <c r="B127">
        <v>1.44</v>
      </c>
      <c r="C127">
        <f t="shared" si="10"/>
        <v>0.36363636363636365</v>
      </c>
      <c r="D127">
        <f t="shared" si="11"/>
        <v>0.69444444444444442</v>
      </c>
      <c r="E127">
        <v>0.29499999999999998</v>
      </c>
      <c r="F127">
        <f t="shared" si="9"/>
        <v>0.70500000000000007</v>
      </c>
      <c r="G127" cm="1">
        <f t="array" ref="G127">_xlfn.IFS(AND(I127&gt;J127,I127&gt;0,E127&gt;F127, E127&gt;0.6), 1, AND(J127&gt;I127,J127&gt;0,F127&gt;E127, F127&gt;0.6), 2, AND(I127&gt;J127,I127&gt;0,E127&gt;F127, E127&lt;0.6), 0,  AND(J127&gt;I127,J127&gt;0,F127&gt;E127, F127&lt;0.6), 0, AND(I127&lt;0,J127&lt;0), 0, AND(I127&gt;J127,I127&gt;0,E127&lt;F127), 0, AND(J127&gt;I127,J127&gt;0,F127&lt;E127), 0, AND(I127&gt;J127,I127&gt;0,E127=F127), 1, AND(J127&gt;I127,J127&gt;0,F127=E127), 2)</f>
        <v>2</v>
      </c>
      <c r="H127">
        <v>1</v>
      </c>
      <c r="I127">
        <f t="shared" si="12"/>
        <v>-0.10785714285714293</v>
      </c>
      <c r="J127">
        <f t="shared" si="13"/>
        <v>3.4545454545454546E-2</v>
      </c>
      <c r="K127" cm="1">
        <f t="array" ref="K127">_xlfn.IFS(AND(G127=H127,G127=1),K126-K126*I127+K126*I127*A127, AND(G127=H127,G127=2), K126-K126*J127+K126*J127*B127, AND(G127&lt;&gt;H127,G127=1), K126-K126*I127,AND(G127&lt;&gt;H127,G127=2),K126-K126*J127,G127=0,K126)</f>
        <v>5.2917223666389717</v>
      </c>
      <c r="L127" t="s">
        <v>118</v>
      </c>
      <c r="M127" t="s">
        <v>121</v>
      </c>
      <c r="N127">
        <v>0.84699999999999998</v>
      </c>
    </row>
    <row r="128" spans="1:14" x14ac:dyDescent="0.25">
      <c r="A128">
        <v>1.5</v>
      </c>
      <c r="B128">
        <v>2.5</v>
      </c>
      <c r="C128">
        <f t="shared" si="10"/>
        <v>0.66666666666666663</v>
      </c>
      <c r="D128">
        <f t="shared" si="11"/>
        <v>0.4</v>
      </c>
      <c r="E128">
        <v>0.78500000000000003</v>
      </c>
      <c r="F128">
        <f t="shared" si="9"/>
        <v>0.21499999999999997</v>
      </c>
      <c r="G128" cm="1">
        <f t="array" ref="G128">_xlfn.IFS(AND(I128&gt;J128,I128&gt;0,E128&gt;F128, E128&gt;0.6), 1, AND(J128&gt;I128,J128&gt;0,F128&gt;E128, F128&gt;0.6), 2, AND(I128&gt;J128,I128&gt;0,E128&gt;F128, E128&lt;0.6), 0,  AND(J128&gt;I128,J128&gt;0,F128&gt;E128, F128&lt;0.6), 0, AND(I128&lt;0,J128&lt;0), 0, AND(I128&gt;J128,I128&gt;0,E128&lt;F128), 0, AND(J128&gt;I128,J128&gt;0,F128&lt;E128), 0, AND(I128&gt;J128,I128&gt;0,E128=F128), 1, AND(J128&gt;I128,J128&gt;0,F128=E128), 2)</f>
        <v>1</v>
      </c>
      <c r="H128">
        <v>1</v>
      </c>
      <c r="I128">
        <f t="shared" si="12"/>
        <v>0.35500000000000009</v>
      </c>
      <c r="J128">
        <f t="shared" si="13"/>
        <v>-0.30833333333333335</v>
      </c>
      <c r="K128" cm="1">
        <f t="array" ref="K128">_xlfn.IFS(AND(G128=H128,G128=1),K127-K127*I128+K127*I128*A128, AND(G128=H128,G128=2), K127-K127*J128+K127*J128*B128, AND(G128&lt;&gt;H128,G128=1), K127-K127*I128,AND(G128&lt;&gt;H128,G128=2),K127-K127*J128,G128=0,K127)</f>
        <v>6.23100308671739</v>
      </c>
      <c r="L128" t="s">
        <v>133</v>
      </c>
      <c r="M128" t="s">
        <v>135</v>
      </c>
      <c r="N128">
        <v>0.47799999999999998</v>
      </c>
    </row>
    <row r="129" spans="1:14" x14ac:dyDescent="0.25">
      <c r="A129">
        <v>1.33</v>
      </c>
      <c r="B129">
        <v>3</v>
      </c>
      <c r="C129">
        <f t="shared" si="10"/>
        <v>0.75187969924812026</v>
      </c>
      <c r="D129">
        <f t="shared" si="11"/>
        <v>0.33333333333333331</v>
      </c>
      <c r="E129">
        <v>0.80500000000000005</v>
      </c>
      <c r="F129">
        <f t="shared" si="9"/>
        <v>0.19499999999999995</v>
      </c>
      <c r="G129" cm="1">
        <f t="array" ref="G129">_xlfn.IFS(AND(I129&gt;J129,I129&gt;0,E129&gt;F129, E129&gt;0.6), 1, AND(J129&gt;I129,J129&gt;0,F129&gt;E129, F129&gt;0.6), 2, AND(I129&gt;J129,I129&gt;0,E129&gt;F129, E129&lt;0.6), 0,  AND(J129&gt;I129,J129&gt;0,F129&gt;E129, F129&lt;0.6), 0, AND(I129&lt;0,J129&lt;0), 0, AND(I129&gt;J129,I129&gt;0,E129&lt;F129), 0, AND(J129&gt;I129,J129&gt;0,F129&lt;E129), 0, AND(I129&gt;J129,I129&gt;0,E129=F129), 1, AND(J129&gt;I129,J129&gt;0,F129=E129), 2)</f>
        <v>1</v>
      </c>
      <c r="H129">
        <v>2</v>
      </c>
      <c r="I129">
        <f t="shared" si="12"/>
        <v>0.21409090909090944</v>
      </c>
      <c r="J129">
        <f t="shared" si="13"/>
        <v>-0.20750000000000007</v>
      </c>
      <c r="K129" cm="1">
        <f t="array" ref="K129">_xlfn.IFS(AND(G129=H129,G129=1),K128-K128*I129+K128*I129*A129, AND(G129=H129,G129=2), K128-K128*J129+K128*J129*B129, AND(G129&lt;&gt;H129,G129=1), K128-K128*I129,AND(G129&lt;&gt;H129,G129=2),K128-K128*J129,G129=0,K128)</f>
        <v>4.8970019713338013</v>
      </c>
      <c r="L129" t="s">
        <v>154</v>
      </c>
      <c r="M129" t="s">
        <v>155</v>
      </c>
      <c r="N129">
        <v>0.48199999999999998</v>
      </c>
    </row>
    <row r="130" spans="1:14" x14ac:dyDescent="0.25">
      <c r="A130">
        <v>1.66</v>
      </c>
      <c r="B130">
        <v>2.1</v>
      </c>
      <c r="C130">
        <f t="shared" si="10"/>
        <v>0.60240963855421692</v>
      </c>
      <c r="D130">
        <f t="shared" si="11"/>
        <v>0.47619047619047616</v>
      </c>
      <c r="E130">
        <v>0.94599999999999995</v>
      </c>
      <c r="F130">
        <f t="shared" si="9"/>
        <v>5.4000000000000048E-2</v>
      </c>
      <c r="G130" cm="1">
        <f t="array" ref="G130">_xlfn.IFS(AND(I130&gt;J130,I130&gt;0,E130&gt;F130, E130&gt;0.6), 1, AND(J130&gt;I130,J130&gt;0,F130&gt;E130, F130&gt;0.6), 2, AND(I130&gt;J130,I130&gt;0,E130&gt;F130, E130&lt;0.6), 0,  AND(J130&gt;I130,J130&gt;0,F130&gt;E130, F130&lt;0.6), 0, AND(I130&lt;0,J130&lt;0), 0, AND(I130&gt;J130,I130&gt;0,E130&lt;F130), 0, AND(J130&gt;I130,J130&gt;0,F130&lt;E130), 0, AND(I130&gt;J130,I130&gt;0,E130=F130), 1, AND(J130&gt;I130,J130&gt;0,F130=E130), 2)</f>
        <v>1</v>
      </c>
      <c r="H130">
        <v>2</v>
      </c>
      <c r="I130">
        <f t="shared" si="12"/>
        <v>0.86418181818181805</v>
      </c>
      <c r="J130">
        <f t="shared" si="13"/>
        <v>-0.80599999999999983</v>
      </c>
      <c r="K130" cm="1">
        <f t="array" ref="K130">_xlfn.IFS(AND(G130=H130,G130=1),K129-K129*I130+K129*I130*A130, AND(G130=H130,G130=2), K129-K129*J130+K129*J130*B130, AND(G130&lt;&gt;H130,G130=1), K129-K129*I130,AND(G130&lt;&gt;H130,G130=2),K129-K129*J130,G130=0,K129)</f>
        <v>0.66510190410660996</v>
      </c>
      <c r="L130" t="s">
        <v>156</v>
      </c>
      <c r="M130" t="s">
        <v>137</v>
      </c>
      <c r="N130">
        <v>0.17599999999999999</v>
      </c>
    </row>
    <row r="131" spans="1:14" x14ac:dyDescent="0.25">
      <c r="A131">
        <v>1.46</v>
      </c>
      <c r="B131">
        <v>2.58</v>
      </c>
      <c r="C131">
        <f t="shared" si="10"/>
        <v>0.68493150684931503</v>
      </c>
      <c r="D131">
        <f t="shared" si="11"/>
        <v>0.38759689922480617</v>
      </c>
      <c r="E131">
        <v>0.61399999999999999</v>
      </c>
      <c r="F131">
        <f t="shared" si="9"/>
        <v>0.38600000000000001</v>
      </c>
      <c r="G131" cm="1">
        <f t="array" ref="G131">_xlfn.IFS(AND(I131&gt;J131,I131&gt;0,E131&gt;F131, E131&gt;0.6), 1, AND(J131&gt;I131,J131&gt;0,F131&gt;E131, F131&gt;0.6), 2, AND(I131&gt;J131,I131&gt;0,E131&gt;F131, E131&lt;0.6), 0,  AND(J131&gt;I131,J131&gt;0,F131&gt;E131, F131&lt;0.6), 0, AND(I131&lt;0,J131&lt;0), 0, AND(I131&gt;J131,I131&gt;0,E131&lt;F131), 0, AND(J131&gt;I131,J131&gt;0,F131&lt;E131), 0, AND(I131&gt;J131,I131&gt;0,E131=F131), 1, AND(J131&gt;I131,J131&gt;0,F131=E131), 2)</f>
        <v>0</v>
      </c>
      <c r="H131">
        <v>1</v>
      </c>
      <c r="I131">
        <f t="shared" si="12"/>
        <v>-0.22513043478260875</v>
      </c>
      <c r="J131">
        <f t="shared" si="13"/>
        <v>-2.6075949367088125E-3</v>
      </c>
      <c r="K131" cm="1">
        <f t="array" ref="K131">_xlfn.IFS(AND(G131=H131,G131=1),K130-K130*I131+K130*I131*A131, AND(G131=H131,G131=2), K130-K130*J131+K130*J131*B131, AND(G131&lt;&gt;H131,G131=1), K130-K130*I131,AND(G131&lt;&gt;H131,G131=2),K130-K130*J131,G131=0,K130)</f>
        <v>0.66510190410660996</v>
      </c>
      <c r="L131" t="s">
        <v>145</v>
      </c>
      <c r="M131" t="s">
        <v>47</v>
      </c>
      <c r="N131">
        <v>0.84499999999999997</v>
      </c>
    </row>
    <row r="132" spans="1:14" x14ac:dyDescent="0.25">
      <c r="A132">
        <v>1.86</v>
      </c>
      <c r="B132">
        <v>1.92</v>
      </c>
      <c r="C132">
        <f t="shared" si="10"/>
        <v>0.5376344086021505</v>
      </c>
      <c r="D132">
        <f t="shared" si="11"/>
        <v>0.52083333333333337</v>
      </c>
      <c r="E132">
        <v>0.42</v>
      </c>
      <c r="F132">
        <f t="shared" ref="F132:F166" si="18">1-E132</f>
        <v>0.58000000000000007</v>
      </c>
      <c r="G132" cm="1">
        <f t="array" ref="G132">_xlfn.IFS(AND(I132&gt;J132,I132&gt;0,E132&gt;F132, E132&gt;0.6), 1, AND(J132&gt;I132,J132&gt;0,F132&gt;E132, F132&gt;0.6), 2, AND(I132&gt;J132,I132&gt;0,E132&gt;F132, E132&lt;0.6), 0,  AND(J132&gt;I132,J132&gt;0,F132&gt;E132, F132&lt;0.6), 0, AND(I132&lt;0,J132&lt;0), 0, AND(I132&gt;J132,I132&gt;0,E132&lt;F132), 0, AND(J132&gt;I132,J132&gt;0,F132&lt;E132), 0, AND(I132&gt;J132,I132&gt;0,E132=F132), 1, AND(J132&gt;I132,J132&gt;0,F132=E132), 2)</f>
        <v>0</v>
      </c>
      <c r="H132">
        <v>2</v>
      </c>
      <c r="I132">
        <f t="shared" si="12"/>
        <v>-0.25441860465116278</v>
      </c>
      <c r="J132">
        <f t="shared" si="13"/>
        <v>0.12347826086956526</v>
      </c>
      <c r="K132" cm="1">
        <f t="array" ref="K132">_xlfn.IFS(AND(G132=H132,G132=1),K131-K131*I132+K131*I132*A132, AND(G132=H132,G132=2), K131-K131*J132+K131*J132*B132, AND(G132&lt;&gt;H132,G132=1), K131-K131*I132,AND(G132&lt;&gt;H132,G132=2),K131-K131*J132,G132=0,K131)</f>
        <v>0.66510190410660996</v>
      </c>
      <c r="L132" t="s">
        <v>18</v>
      </c>
      <c r="M132" t="s">
        <v>24</v>
      </c>
      <c r="N132">
        <v>0.83499999999999996</v>
      </c>
    </row>
    <row r="133" spans="1:14" x14ac:dyDescent="0.25">
      <c r="A133">
        <v>4.05</v>
      </c>
      <c r="B133">
        <v>1.22</v>
      </c>
      <c r="C133">
        <f t="shared" si="10"/>
        <v>0.24691358024691359</v>
      </c>
      <c r="D133">
        <f t="shared" si="11"/>
        <v>0.81967213114754101</v>
      </c>
      <c r="E133">
        <v>0.21199999999999999</v>
      </c>
      <c r="F133">
        <f t="shared" si="18"/>
        <v>0.78800000000000003</v>
      </c>
      <c r="G133" cm="1">
        <f t="array" ref="G133">_xlfn.IFS(AND(I133&gt;J133,I133&gt;0,E133&gt;F133, E133&gt;0.6), 1, AND(J133&gt;I133,J133&gt;0,F133&gt;E133, F133&gt;0.6), 2, AND(I133&gt;J133,I133&gt;0,E133&gt;F133, E133&lt;0.6), 0,  AND(J133&gt;I133,J133&gt;0,F133&gt;E133, F133&lt;0.6), 0, AND(I133&lt;0,J133&lt;0), 0, AND(I133&gt;J133,I133&gt;0,E133&lt;F133), 0, AND(J133&gt;I133,J133&gt;0,F133&lt;E133), 0, AND(I133&gt;J133,I133&gt;0,E133=F133), 1, AND(J133&gt;I133,J133&gt;0,F133=E133), 2)</f>
        <v>0</v>
      </c>
      <c r="H133">
        <v>2</v>
      </c>
      <c r="I133">
        <f t="shared" si="12"/>
        <v>-4.6360655737704953E-2</v>
      </c>
      <c r="J133">
        <f t="shared" si="13"/>
        <v>-0.1756363636363637</v>
      </c>
      <c r="K133" cm="1">
        <f t="array" ref="K133">_xlfn.IFS(AND(G133=H133,G133=1),K132-K132*I133+K132*I133*A133, AND(G133=H133,G133=2), K132-K132*J133+K132*J133*B133, AND(G133&lt;&gt;H133,G133=1), K132-K132*I133,AND(G133&lt;&gt;H133,G133=2),K132-K132*J133,G133=0,K132)</f>
        <v>0.66510190410660996</v>
      </c>
      <c r="L133" t="s">
        <v>118</v>
      </c>
      <c r="M133" t="s">
        <v>124</v>
      </c>
      <c r="N133">
        <v>0.86499999999999999</v>
      </c>
    </row>
    <row r="134" spans="1:14" x14ac:dyDescent="0.25">
      <c r="A134">
        <v>2.2000000000000002</v>
      </c>
      <c r="B134">
        <v>1.61</v>
      </c>
      <c r="C134">
        <f t="shared" si="10"/>
        <v>0.45454545454545453</v>
      </c>
      <c r="D134">
        <f t="shared" si="11"/>
        <v>0.6211180124223602</v>
      </c>
      <c r="E134">
        <v>0.19900000000000001</v>
      </c>
      <c r="F134">
        <f t="shared" si="18"/>
        <v>0.80099999999999993</v>
      </c>
      <c r="G134" cm="1">
        <f t="array" ref="G134">_xlfn.IFS(AND(I134&gt;J134,I134&gt;0,E134&gt;F134, E134&gt;0.6), 1, AND(J134&gt;I134,J134&gt;0,F134&gt;E134, F134&gt;0.6), 2, AND(I134&gt;J134,I134&gt;0,E134&gt;F134, E134&lt;0.6), 0,  AND(J134&gt;I134,J134&gt;0,F134&gt;E134, F134&lt;0.6), 0, AND(I134&lt;0,J134&lt;0), 0, AND(I134&gt;J134,I134&gt;0,E134&lt;F134), 0, AND(J134&gt;I134,J134&gt;0,F134&lt;E134), 0, AND(I134&gt;J134,I134&gt;0,E134=F134), 1, AND(J134&gt;I134,J134&gt;0,F134=E134), 2)</f>
        <v>2</v>
      </c>
      <c r="H134">
        <v>2</v>
      </c>
      <c r="I134">
        <f t="shared" si="12"/>
        <v>-0.46849999999999986</v>
      </c>
      <c r="J134">
        <f t="shared" si="13"/>
        <v>0.47477049180327868</v>
      </c>
      <c r="K134" cm="1">
        <f t="array" ref="K134">_xlfn.IFS(AND(G134=H134,G134=1),K133-K133*I134+K133*I134*A134, AND(G134=H134,G134=2), K133-K133*J134+K133*J134*B134, AND(G134&lt;&gt;H134,G134=1), K133-K133*I134,AND(G134&lt;&gt;H134,G134=2),K133-K133*J134,G134=0,K133)</f>
        <v>0.85772206655492533</v>
      </c>
      <c r="L134" t="s">
        <v>155</v>
      </c>
      <c r="M134" t="s">
        <v>133</v>
      </c>
      <c r="N134">
        <v>0.47099999999999997</v>
      </c>
    </row>
    <row r="135" spans="1:14" x14ac:dyDescent="0.25">
      <c r="A135">
        <v>2.2000000000000002</v>
      </c>
      <c r="B135">
        <v>1.61</v>
      </c>
      <c r="C135">
        <f t="shared" si="10"/>
        <v>0.45454545454545453</v>
      </c>
      <c r="D135">
        <f t="shared" si="11"/>
        <v>0.6211180124223602</v>
      </c>
      <c r="E135">
        <v>0.45900000000000002</v>
      </c>
      <c r="F135">
        <f t="shared" si="18"/>
        <v>0.54099999999999993</v>
      </c>
      <c r="G135" cm="1">
        <f t="array" ref="G135">_xlfn.IFS(AND(I135&gt;J135,I135&gt;0,E135&gt;F135, E135&gt;0.6), 1, AND(J135&gt;I135,J135&gt;0,F135&gt;E135, F135&gt;0.6), 2, AND(I135&gt;J135,I135&gt;0,E135&gt;F135, E135&lt;0.6), 0,  AND(J135&gt;I135,J135&gt;0,F135&gt;E135, F135&lt;0.6), 0, AND(I135&lt;0,J135&lt;0), 0, AND(I135&gt;J135,I135&gt;0,E135&lt;F135), 0, AND(J135&gt;I135,J135&gt;0,F135&lt;E135), 0, AND(I135&gt;J135,I135&gt;0,E135=F135), 1, AND(J135&gt;I135,J135&gt;0,F135=E135), 2)</f>
        <v>0</v>
      </c>
      <c r="H135">
        <v>1</v>
      </c>
      <c r="I135">
        <f t="shared" si="12"/>
        <v>8.1666666666668219E-3</v>
      </c>
      <c r="J135">
        <f t="shared" si="13"/>
        <v>-0.21145901639344256</v>
      </c>
      <c r="K135" cm="1">
        <f t="array" ref="K135">_xlfn.IFS(AND(G135=H135,G135=1),K134-K134*I135+K134*I135*A135, AND(G135=H135,G135=2), K134-K134*J135+K134*J135*B135, AND(G135&lt;&gt;H135,G135=1), K134-K134*I135,AND(G135&lt;&gt;H135,G135=2),K134-K134*J135,G135=0,K134)</f>
        <v>0.85772206655492533</v>
      </c>
      <c r="L135" t="s">
        <v>150</v>
      </c>
      <c r="M135" t="s">
        <v>140</v>
      </c>
      <c r="N135">
        <v>0.75700000000000001</v>
      </c>
    </row>
    <row r="136" spans="1:14" x14ac:dyDescent="0.25">
      <c r="A136">
        <v>4</v>
      </c>
      <c r="B136">
        <v>1.22</v>
      </c>
      <c r="C136">
        <f t="shared" si="10"/>
        <v>0.25</v>
      </c>
      <c r="D136">
        <f t="shared" si="11"/>
        <v>0.81967213114754101</v>
      </c>
      <c r="E136">
        <v>0.33300000000000002</v>
      </c>
      <c r="F136">
        <f t="shared" si="18"/>
        <v>0.66700000000000004</v>
      </c>
      <c r="G136" cm="1">
        <f t="array" ref="G136">_xlfn.IFS(AND(I136&gt;J136,I136&gt;0,E136&gt;F136, E136&gt;0.6), 1, AND(J136&gt;I136,J136&gt;0,F136&gt;E136, F136&gt;0.6), 2, AND(I136&gt;J136,I136&gt;0,E136&gt;F136, E136&lt;0.6), 0,  AND(J136&gt;I136,J136&gt;0,F136&gt;E136, F136&lt;0.6), 0, AND(I136&lt;0,J136&lt;0), 0, AND(I136&gt;J136,I136&gt;0,E136&lt;F136), 0, AND(J136&gt;I136,J136&gt;0,F136&lt;E136), 0, AND(I136&gt;J136,I136&gt;0,E136=F136), 1, AND(J136&gt;I136,J136&gt;0,F136=E136), 2)</f>
        <v>0</v>
      </c>
      <c r="H136">
        <v>1</v>
      </c>
      <c r="I136">
        <f t="shared" si="12"/>
        <v>0.11066666666666666</v>
      </c>
      <c r="J136">
        <f t="shared" si="13"/>
        <v>-0.84663636363636385</v>
      </c>
      <c r="K136" cm="1">
        <f t="array" ref="K136">_xlfn.IFS(AND(G136=H136,G136=1),K135-K135*I136+K135*I136*A136, AND(G136=H136,G136=2), K135-K135*J136+K135*J136*B136, AND(G136&lt;&gt;H136,G136=1), K135-K135*I136,AND(G136&lt;&gt;H136,G136=2),K135-K135*J136,G136=0,K135)</f>
        <v>0.85772206655492533</v>
      </c>
      <c r="L136" t="s">
        <v>51</v>
      </c>
      <c r="M136" t="s">
        <v>85</v>
      </c>
      <c r="N136">
        <v>0.86</v>
      </c>
    </row>
    <row r="137" spans="1:14" x14ac:dyDescent="0.25">
      <c r="A137">
        <v>1.4</v>
      </c>
      <c r="B137">
        <v>2.75</v>
      </c>
      <c r="C137">
        <f t="shared" si="10"/>
        <v>0.7142857142857143</v>
      </c>
      <c r="D137">
        <f t="shared" si="11"/>
        <v>0.36363636363636365</v>
      </c>
      <c r="E137">
        <v>0.61599999999999999</v>
      </c>
      <c r="F137">
        <f t="shared" si="18"/>
        <v>0.38400000000000001</v>
      </c>
      <c r="G137" cm="1">
        <f t="array" ref="G137">_xlfn.IFS(AND(I137&gt;J137,I137&gt;0,E137&gt;F137, E137&gt;0.6), 1, AND(J137&gt;I137,J137&gt;0,F137&gt;E137, F137&gt;0.6), 2, AND(I137&gt;J137,I137&gt;0,E137&gt;F137, E137&lt;0.6), 0,  AND(J137&gt;I137,J137&gt;0,F137&gt;E137, F137&lt;0.6), 0, AND(I137&lt;0,J137&lt;0), 0, AND(I137&gt;J137,I137&gt;0,E137&lt;F137), 0, AND(J137&gt;I137,J137&gt;0,F137&lt;E137), 0, AND(I137&gt;J137,I137&gt;0,E137=F137), 1, AND(J137&gt;I137,J137&gt;0,F137=E137), 2)</f>
        <v>0</v>
      </c>
      <c r="H137">
        <v>2</v>
      </c>
      <c r="I137">
        <f t="shared" si="12"/>
        <v>-0.34400000000000019</v>
      </c>
      <c r="J137">
        <f t="shared" si="13"/>
        <v>3.2000000000000028E-2</v>
      </c>
      <c r="K137" cm="1">
        <f t="array" ref="K137">_xlfn.IFS(AND(G137=H137,G137=1),K136-K136*I137+K136*I137*A137, AND(G137=H137,G137=2), K136-K136*J137+K136*J137*B137, AND(G137&lt;&gt;H137,G137=1), K136-K136*I137,AND(G137&lt;&gt;H137,G137=2),K136-K136*J137,G137=0,K136)</f>
        <v>0.85772206655492533</v>
      </c>
      <c r="L137" t="s">
        <v>151</v>
      </c>
      <c r="M137" t="s">
        <v>157</v>
      </c>
      <c r="N137">
        <v>0.47</v>
      </c>
    </row>
    <row r="138" spans="1:14" x14ac:dyDescent="0.25">
      <c r="A138">
        <v>4.5</v>
      </c>
      <c r="B138">
        <v>1.18</v>
      </c>
      <c r="C138">
        <f t="shared" si="10"/>
        <v>0.22222222222222221</v>
      </c>
      <c r="D138">
        <f t="shared" si="11"/>
        <v>0.84745762711864414</v>
      </c>
      <c r="E138">
        <v>0.161</v>
      </c>
      <c r="F138">
        <f t="shared" si="18"/>
        <v>0.83899999999999997</v>
      </c>
      <c r="G138" cm="1">
        <f t="array" ref="G138">_xlfn.IFS(AND(I138&gt;J138,I138&gt;0,E138&gt;F138, E138&gt;0.6), 1, AND(J138&gt;I138,J138&gt;0,F138&gt;E138, F138&gt;0.6), 2, AND(I138&gt;J138,I138&gt;0,E138&gt;F138, E138&lt;0.6), 0,  AND(J138&gt;I138,J138&gt;0,F138&gt;E138, F138&lt;0.6), 0, AND(I138&lt;0,J138&lt;0), 0, AND(I138&gt;J138,I138&gt;0,E138&lt;F138), 0, AND(J138&gt;I138,J138&gt;0,F138&lt;E138), 0, AND(I138&gt;J138,I138&gt;0,E138=F138), 1, AND(J138&gt;I138,J138&gt;0,F138=E138), 2)</f>
        <v>0</v>
      </c>
      <c r="H138">
        <v>2</v>
      </c>
      <c r="I138">
        <f t="shared" si="12"/>
        <v>-7.8714285714285709E-2</v>
      </c>
      <c r="J138">
        <f t="shared" si="13"/>
        <v>-5.5444444444444851E-2</v>
      </c>
      <c r="K138" cm="1">
        <f t="array" ref="K138">_xlfn.IFS(AND(G138=H138,G138=1),K137-K137*I138+K137*I138*A138, AND(G138=H138,G138=2), K137-K137*J138+K137*J138*B138, AND(G138&lt;&gt;H138,G138=1), K137-K137*I138,AND(G138&lt;&gt;H138,G138=2),K137-K137*J138,G138=0,K137)</f>
        <v>0.85772206655492533</v>
      </c>
      <c r="L138" t="s">
        <v>148</v>
      </c>
      <c r="M138" t="s">
        <v>40</v>
      </c>
      <c r="N138">
        <v>0.499</v>
      </c>
    </row>
    <row r="139" spans="1:14" x14ac:dyDescent="0.25">
      <c r="A139">
        <v>1.53</v>
      </c>
      <c r="B139">
        <v>2.37</v>
      </c>
      <c r="C139">
        <f t="shared" ref="C139:D154" si="19">1/A139</f>
        <v>0.65359477124183007</v>
      </c>
      <c r="D139">
        <f t="shared" si="19"/>
        <v>0.42194092827004215</v>
      </c>
      <c r="E139">
        <v>0.47499999999999998</v>
      </c>
      <c r="F139">
        <f t="shared" si="18"/>
        <v>0.52500000000000002</v>
      </c>
      <c r="G139" cm="1">
        <f t="array" ref="G139">_xlfn.IFS(AND(I139&gt;J139,I139&gt;0,E139&gt;F139, E139&gt;0.6), 1, AND(J139&gt;I139,J139&gt;0,F139&gt;E139, F139&gt;0.6), 2, AND(I139&gt;J139,I139&gt;0,E139&gt;F139, E139&lt;0.6), 0,  AND(J139&gt;I139,J139&gt;0,F139&gt;E139, F139&lt;0.6), 0, AND(I139&lt;0,J139&lt;0), 0, AND(I139&gt;J139,I139&gt;0,E139&lt;F139), 0, AND(J139&gt;I139,J139&gt;0,F139&lt;E139), 0, AND(I139&gt;J139,I139&gt;0,E139=F139), 1, AND(J139&gt;I139,J139&gt;0,F139=E139), 2)</f>
        <v>0</v>
      </c>
      <c r="H139">
        <v>2</v>
      </c>
      <c r="I139">
        <f t="shared" ref="I139:I166" si="20">E139-(F139/(A139-1))</f>
        <v>-0.51556603773584908</v>
      </c>
      <c r="J139">
        <f t="shared" ref="J139:J166" si="21">F139-(E139/(B139-1))</f>
        <v>0.17828467153284677</v>
      </c>
      <c r="K139" cm="1">
        <f t="array" ref="K139">_xlfn.IFS(AND(G139=H139,G139=1),K138-K138*I139+K138*I139*A139, AND(G139=H139,G139=2), K138-K138*J139+K138*J139*B139, AND(G139&lt;&gt;H139,G139=1), K138-K138*I139,AND(G139&lt;&gt;H139,G139=2),K138-K138*J139,G139=0,K138)</f>
        <v>0.85772206655492533</v>
      </c>
      <c r="L139" t="s">
        <v>14</v>
      </c>
      <c r="M139" t="s">
        <v>44</v>
      </c>
      <c r="N139">
        <v>0.80300000000000005</v>
      </c>
    </row>
    <row r="140" spans="1:14" x14ac:dyDescent="0.25">
      <c r="A140">
        <v>2.62</v>
      </c>
      <c r="B140">
        <v>1.5</v>
      </c>
      <c r="C140">
        <f t="shared" si="19"/>
        <v>0.38167938931297707</v>
      </c>
      <c r="D140">
        <f t="shared" si="19"/>
        <v>0.66666666666666663</v>
      </c>
      <c r="E140">
        <v>0.35299999999999998</v>
      </c>
      <c r="F140">
        <f t="shared" si="18"/>
        <v>0.64700000000000002</v>
      </c>
      <c r="G140" cm="1">
        <f t="array" ref="G140">_xlfn.IFS(AND(I140&gt;J140,I140&gt;0,E140&gt;F140, E140&gt;0.6), 1, AND(J140&gt;I140,J140&gt;0,F140&gt;E140, F140&gt;0.6), 2, AND(I140&gt;J140,I140&gt;0,E140&gt;F140, E140&lt;0.6), 0,  AND(J140&gt;I140,J140&gt;0,F140&gt;E140, F140&lt;0.6), 0, AND(I140&lt;0,J140&lt;0), 0, AND(I140&gt;J140,I140&gt;0,E140&lt;F140), 0, AND(J140&gt;I140,J140&gt;0,F140&lt;E140), 0, AND(I140&gt;J140,I140&gt;0,E140=F140), 1, AND(J140&gt;I140,J140&gt;0,F140=E140), 2)</f>
        <v>0</v>
      </c>
      <c r="H140">
        <v>1</v>
      </c>
      <c r="I140">
        <f t="shared" si="20"/>
        <v>-4.6382716049382711E-2</v>
      </c>
      <c r="J140">
        <f t="shared" si="21"/>
        <v>-5.8999999999999941E-2</v>
      </c>
      <c r="K140" cm="1">
        <f t="array" ref="K140">_xlfn.IFS(AND(G140=H140,G140=1),K139-K139*I140+K139*I140*A140, AND(G140=H140,G140=2), K139-K139*J140+K139*J140*B140, AND(G140&lt;&gt;H140,G140=1), K139-K139*I140,AND(G140&lt;&gt;H140,G140=2),K139-K139*J140,G140=0,K139)</f>
        <v>0.85772206655492533</v>
      </c>
      <c r="L140" t="s">
        <v>16</v>
      </c>
      <c r="M140" t="s">
        <v>146</v>
      </c>
      <c r="N140">
        <v>0.85599999999999998</v>
      </c>
    </row>
    <row r="141" spans="1:14" x14ac:dyDescent="0.25">
      <c r="A141">
        <v>2.2000000000000002</v>
      </c>
      <c r="B141">
        <v>1.66</v>
      </c>
      <c r="C141">
        <f t="shared" si="19"/>
        <v>0.45454545454545453</v>
      </c>
      <c r="D141">
        <f t="shared" si="19"/>
        <v>0.60240963855421692</v>
      </c>
      <c r="E141">
        <v>0.438</v>
      </c>
      <c r="F141">
        <f t="shared" si="18"/>
        <v>0.56200000000000006</v>
      </c>
      <c r="G141" cm="1">
        <f t="array" ref="G141">_xlfn.IFS(AND(I141&gt;J141,I141&gt;0,E141&gt;F141, E141&gt;0.6), 1, AND(J141&gt;I141,J141&gt;0,F141&gt;E141, F141&gt;0.6), 2, AND(I141&gt;J141,I141&gt;0,E141&gt;F141, E141&lt;0.6), 0,  AND(J141&gt;I141,J141&gt;0,F141&gt;E141, F141&lt;0.6), 0, AND(I141&lt;0,J141&lt;0), 0, AND(I141&gt;J141,I141&gt;0,E141&lt;F141), 0, AND(J141&gt;I141,J141&gt;0,F141&lt;E141), 0, AND(I141&gt;J141,I141&gt;0,E141=F141), 1, AND(J141&gt;I141,J141&gt;0,F141=E141), 2)</f>
        <v>0</v>
      </c>
      <c r="H141">
        <v>1</v>
      </c>
      <c r="I141">
        <f t="shared" si="20"/>
        <v>-3.0333333333333323E-2</v>
      </c>
      <c r="J141">
        <f t="shared" si="21"/>
        <v>-0.10163636363636364</v>
      </c>
      <c r="K141" cm="1">
        <f t="array" ref="K141">_xlfn.IFS(AND(G141=H141,G141=1),K140-K140*I141+K140*I141*A141, AND(G141=H141,G141=2), K140-K140*J141+K140*J141*B141, AND(G141&lt;&gt;H141,G141=1), K140-K140*I141,AND(G141&lt;&gt;H141,G141=2),K140-K140*J141,G141=0,K140)</f>
        <v>0.85772206655492533</v>
      </c>
      <c r="L141" t="s">
        <v>27</v>
      </c>
      <c r="M141" t="s">
        <v>119</v>
      </c>
      <c r="N141">
        <v>0.89200000000000002</v>
      </c>
    </row>
    <row r="142" spans="1:14" x14ac:dyDescent="0.25">
      <c r="A142">
        <v>1.57</v>
      </c>
      <c r="B142">
        <v>2.37</v>
      </c>
      <c r="C142">
        <f t="shared" si="19"/>
        <v>0.63694267515923564</v>
      </c>
      <c r="D142">
        <f t="shared" si="19"/>
        <v>0.42194092827004215</v>
      </c>
      <c r="E142">
        <v>0.55700000000000005</v>
      </c>
      <c r="F142">
        <f t="shared" si="18"/>
        <v>0.44299999999999995</v>
      </c>
      <c r="G142" cm="1">
        <f t="array" ref="G142">_xlfn.IFS(AND(I142&gt;J142,I142&gt;0,E142&gt;F142, E142&gt;0.6), 1, AND(J142&gt;I142,J142&gt;0,F142&gt;E142, F142&gt;0.6), 2, AND(I142&gt;J142,I142&gt;0,E142&gt;F142, E142&lt;0.6), 0,  AND(J142&gt;I142,J142&gt;0,F142&gt;E142, F142&lt;0.6), 0, AND(I142&lt;0,J142&lt;0), 0, AND(I142&gt;J142,I142&gt;0,E142&lt;F142), 0, AND(J142&gt;I142,J142&gt;0,F142&lt;E142), 0, AND(I142&gt;J142,I142&gt;0,E142=F142), 1, AND(J142&gt;I142,J142&gt;0,F142=E142), 2)</f>
        <v>0</v>
      </c>
      <c r="H142">
        <v>2</v>
      </c>
      <c r="I142">
        <f t="shared" si="20"/>
        <v>-0.22019298245614016</v>
      </c>
      <c r="J142">
        <f t="shared" si="21"/>
        <v>3.6430656934306527E-2</v>
      </c>
      <c r="K142" cm="1">
        <f t="array" ref="K142">_xlfn.IFS(AND(G142=H142,G142=1),K141-K141*I142+K141*I142*A142, AND(G142=H142,G142=2), K141-K141*J142+K141*J142*B142, AND(G142&lt;&gt;H142,G142=1), K141-K141*I142,AND(G142&lt;&gt;H142,G142=2),K141-K141*J142,G142=0,K141)</f>
        <v>0.85772206655492533</v>
      </c>
      <c r="L142" t="s">
        <v>63</v>
      </c>
      <c r="M142" t="s">
        <v>97</v>
      </c>
      <c r="N142">
        <v>0.86</v>
      </c>
    </row>
    <row r="143" spans="1:14" x14ac:dyDescent="0.25">
      <c r="A143">
        <v>4</v>
      </c>
      <c r="B143">
        <v>1.25</v>
      </c>
      <c r="C143">
        <f t="shared" si="19"/>
        <v>0.25</v>
      </c>
      <c r="D143">
        <f t="shared" si="19"/>
        <v>0.8</v>
      </c>
      <c r="E143">
        <v>0.23599999999999999</v>
      </c>
      <c r="F143">
        <f t="shared" si="18"/>
        <v>0.76400000000000001</v>
      </c>
      <c r="G143" cm="1">
        <f t="array" ref="G143">_xlfn.IFS(AND(I143&gt;J143,I143&gt;0,E143&gt;F143, E143&gt;0.6), 1, AND(J143&gt;I143,J143&gt;0,F143&gt;E143, F143&gt;0.6), 2, AND(I143&gt;J143,I143&gt;0,E143&gt;F143, E143&lt;0.6), 0,  AND(J143&gt;I143,J143&gt;0,F143&gt;E143, F143&lt;0.6), 0, AND(I143&lt;0,J143&lt;0), 0, AND(I143&gt;J143,I143&gt;0,E143&lt;F143), 0, AND(J143&gt;I143,J143&gt;0,F143&lt;E143), 0, AND(I143&gt;J143,I143&gt;0,E143=F143), 1, AND(J143&gt;I143,J143&gt;0,F143=E143), 2)</f>
        <v>0</v>
      </c>
      <c r="H143">
        <v>2</v>
      </c>
      <c r="I143">
        <f t="shared" si="20"/>
        <v>-1.8666666666666665E-2</v>
      </c>
      <c r="J143">
        <f t="shared" si="21"/>
        <v>-0.17999999999999994</v>
      </c>
      <c r="K143" cm="1">
        <f t="array" ref="K143">_xlfn.IFS(AND(G143=H143,G143=1),K142-K142*I143+K142*I143*A143, AND(G143=H143,G143=2), K142-K142*J143+K142*J143*B143, AND(G143&lt;&gt;H143,G143=1), K142-K142*I143,AND(G143&lt;&gt;H143,G143=2),K142-K142*J143,G143=0,K142)</f>
        <v>0.85772206655492533</v>
      </c>
      <c r="L143" t="s">
        <v>42</v>
      </c>
      <c r="M143" t="s">
        <v>158</v>
      </c>
      <c r="N143">
        <v>0.89700000000000002</v>
      </c>
    </row>
    <row r="144" spans="1:14" x14ac:dyDescent="0.25">
      <c r="A144">
        <v>1.1100000000000001</v>
      </c>
      <c r="B144">
        <v>6.5</v>
      </c>
      <c r="C144">
        <f t="shared" si="19"/>
        <v>0.9009009009009008</v>
      </c>
      <c r="D144">
        <f t="shared" si="19"/>
        <v>0.15384615384615385</v>
      </c>
      <c r="E144">
        <v>0.81200000000000006</v>
      </c>
      <c r="F144">
        <f t="shared" si="18"/>
        <v>0.18799999999999994</v>
      </c>
      <c r="G144" cm="1">
        <f t="array" ref="G144">_xlfn.IFS(AND(I144&gt;J144,I144&gt;0,E144&gt;F144, E144&gt;0.6), 1, AND(J144&gt;I144,J144&gt;0,F144&gt;E144, F144&gt;0.6), 2, AND(I144&gt;J144,I144&gt;0,E144&gt;F144, E144&lt;0.6), 0,  AND(J144&gt;I144,J144&gt;0,F144&gt;E144, F144&lt;0.6), 0, AND(I144&lt;0,J144&lt;0), 0, AND(I144&gt;J144,I144&gt;0,E144&lt;F144), 0, AND(J144&gt;I144,J144&gt;0,F144&lt;E144), 0, AND(I144&gt;J144,I144&gt;0,E144=F144), 1, AND(J144&gt;I144,J144&gt;0,F144=E144), 2)</f>
        <v>0</v>
      </c>
      <c r="H144">
        <v>1</v>
      </c>
      <c r="I144">
        <f t="shared" si="20"/>
        <v>-0.89709090909090694</v>
      </c>
      <c r="J144">
        <f t="shared" si="21"/>
        <v>4.0363636363636296E-2</v>
      </c>
      <c r="K144" cm="1">
        <f t="array" ref="K144">_xlfn.IFS(AND(G144=H144,G144=1),K143-K143*I144+K143*I144*A144, AND(G144=H144,G144=2), K143-K143*J144+K143*J144*B144, AND(G144&lt;&gt;H144,G144=1), K143-K143*I144,AND(G144&lt;&gt;H144,G144=2),K143-K143*J144,G144=0,K143)</f>
        <v>0.85772206655492533</v>
      </c>
      <c r="L144" t="s">
        <v>126</v>
      </c>
      <c r="M144" t="s">
        <v>159</v>
      </c>
      <c r="N144">
        <v>0.84499999999999997</v>
      </c>
    </row>
    <row r="145" spans="1:14" x14ac:dyDescent="0.25">
      <c r="A145">
        <v>3</v>
      </c>
      <c r="B145">
        <v>1.4</v>
      </c>
      <c r="C145">
        <f t="shared" si="19"/>
        <v>0.33333333333333331</v>
      </c>
      <c r="D145">
        <f t="shared" si="19"/>
        <v>0.7142857142857143</v>
      </c>
      <c r="E145">
        <v>0.38500000000000001</v>
      </c>
      <c r="F145">
        <f t="shared" si="18"/>
        <v>0.61499999999999999</v>
      </c>
      <c r="G145" cm="1">
        <f t="array" ref="G145">_xlfn.IFS(AND(I145&gt;J145,I145&gt;0,E145&gt;F145, E145&gt;0.6), 1, AND(J145&gt;I145,J145&gt;0,F145&gt;E145, F145&gt;0.6), 2, AND(I145&gt;J145,I145&gt;0,E145&gt;F145, E145&lt;0.6), 0,  AND(J145&gt;I145,J145&gt;0,F145&gt;E145, F145&lt;0.6), 0, AND(I145&lt;0,J145&lt;0), 0, AND(I145&gt;J145,I145&gt;0,E145&lt;F145), 0, AND(J145&gt;I145,J145&gt;0,F145&lt;E145), 0, AND(I145&gt;J145,I145&gt;0,E145=F145), 1, AND(J145&gt;I145,J145&gt;0,F145=E145), 2)</f>
        <v>0</v>
      </c>
      <c r="H145">
        <v>1</v>
      </c>
      <c r="I145">
        <f t="shared" si="20"/>
        <v>7.7500000000000013E-2</v>
      </c>
      <c r="J145">
        <f t="shared" si="21"/>
        <v>-0.34750000000000025</v>
      </c>
      <c r="K145" cm="1">
        <f t="array" ref="K145">_xlfn.IFS(AND(G145=H145,G145=1),K144-K144*I145+K144*I145*A145, AND(G145=H145,G145=2), K144-K144*J145+K144*J145*B145, AND(G145&lt;&gt;H145,G145=1), K144-K144*I145,AND(G145&lt;&gt;H145,G145=2),K144-K144*J145,G145=0,K144)</f>
        <v>0.85772206655492533</v>
      </c>
      <c r="L145" t="s">
        <v>26</v>
      </c>
      <c r="M145" t="s">
        <v>13</v>
      </c>
      <c r="N145">
        <v>0.84399999999999997</v>
      </c>
    </row>
    <row r="146" spans="1:14" x14ac:dyDescent="0.25">
      <c r="A146">
        <v>1.9</v>
      </c>
      <c r="B146">
        <v>1.9</v>
      </c>
      <c r="C146">
        <f t="shared" si="19"/>
        <v>0.52631578947368418</v>
      </c>
      <c r="D146">
        <f t="shared" si="19"/>
        <v>0.52631578947368418</v>
      </c>
      <c r="E146">
        <v>0.373</v>
      </c>
      <c r="F146">
        <f t="shared" si="18"/>
        <v>0.627</v>
      </c>
      <c r="G146" cm="1">
        <f t="array" ref="G146">_xlfn.IFS(AND(I146&gt;J146,I146&gt;0,E146&gt;F146, E146&gt;0.6), 1, AND(J146&gt;I146,J146&gt;0,F146&gt;E146, F146&gt;0.6), 2, AND(I146&gt;J146,I146&gt;0,E146&gt;F146, E146&lt;0.6), 0,  AND(J146&gt;I146,J146&gt;0,F146&gt;E146, F146&lt;0.6), 0, AND(I146&lt;0,J146&lt;0), 0, AND(I146&gt;J146,I146&gt;0,E146&lt;F146), 0, AND(J146&gt;I146,J146&gt;0,F146&lt;E146), 0, AND(I146&gt;J146,I146&gt;0,E146=F146), 1, AND(J146&gt;I146,J146&gt;0,F146=E146), 2)</f>
        <v>2</v>
      </c>
      <c r="H146">
        <v>2</v>
      </c>
      <c r="I146">
        <f t="shared" si="20"/>
        <v>-0.32366666666666677</v>
      </c>
      <c r="J146">
        <f t="shared" si="21"/>
        <v>0.2125555555555555</v>
      </c>
      <c r="K146" cm="1">
        <f t="array" ref="K146">_xlfn.IFS(AND(G146=H146,G146=1),K145-K145*I146+K145*I146*A146, AND(G146=H146,G146=2), K145-K145*J146+K145*J146*B146, AND(G146&lt;&gt;H146,G146=1), K145-K145*I146,AND(G146&lt;&gt;H146,G146=2),K145-K145*J146,G146=0,K145)</f>
        <v>1.0218042978868824</v>
      </c>
      <c r="L146" t="s">
        <v>59</v>
      </c>
      <c r="M146" t="s">
        <v>45</v>
      </c>
      <c r="N146">
        <v>0.84499999999999997</v>
      </c>
    </row>
    <row r="147" spans="1:14" x14ac:dyDescent="0.25">
      <c r="A147">
        <v>1.28</v>
      </c>
      <c r="B147">
        <v>3.75</v>
      </c>
      <c r="C147">
        <f t="shared" si="19"/>
        <v>0.78125</v>
      </c>
      <c r="D147">
        <f t="shared" si="19"/>
        <v>0.26666666666666666</v>
      </c>
      <c r="E147">
        <v>0.68700000000000006</v>
      </c>
      <c r="F147">
        <f t="shared" si="18"/>
        <v>0.31299999999999994</v>
      </c>
      <c r="G147" cm="1">
        <f t="array" ref="G147">_xlfn.IFS(AND(I147&gt;J147,I147&gt;0,E147&gt;F147, E147&gt;0.6), 1, AND(J147&gt;I147,J147&gt;0,F147&gt;E147, F147&gt;0.6), 2, AND(I147&gt;J147,I147&gt;0,E147&gt;F147, E147&lt;0.6), 0,  AND(J147&gt;I147,J147&gt;0,F147&gt;E147, F147&lt;0.6), 0, AND(I147&lt;0,J147&lt;0), 0, AND(I147&gt;J147,I147&gt;0,E147&lt;F147), 0, AND(J147&gt;I147,J147&gt;0,F147&lt;E147), 0, AND(I147&gt;J147,I147&gt;0,E147=F147), 1, AND(J147&gt;I147,J147&gt;0,F147=E147), 2)</f>
        <v>0</v>
      </c>
      <c r="H147">
        <v>1</v>
      </c>
      <c r="I147">
        <f t="shared" si="20"/>
        <v>-0.43085714285714261</v>
      </c>
      <c r="J147">
        <f t="shared" si="21"/>
        <v>6.3181818181818117E-2</v>
      </c>
      <c r="K147" cm="1">
        <f t="array" ref="K147">_xlfn.IFS(AND(G147=H147,G147=1),K146-K146*I147+K146*I147*A147, AND(G147=H147,G147=2), K146-K146*J147+K146*J147*B147, AND(G147&lt;&gt;H147,G147=1), K146-K146*I147,AND(G147&lt;&gt;H147,G147=2),K146-K146*J147,G147=0,K146)</f>
        <v>1.0218042978868824</v>
      </c>
      <c r="L147" t="s">
        <v>131</v>
      </c>
      <c r="M147" t="s">
        <v>25</v>
      </c>
      <c r="N147">
        <v>0.86299999999999999</v>
      </c>
    </row>
    <row r="148" spans="1:14" x14ac:dyDescent="0.25">
      <c r="A148">
        <v>1.2</v>
      </c>
      <c r="B148">
        <v>4.5</v>
      </c>
      <c r="C148">
        <f t="shared" si="19"/>
        <v>0.83333333333333337</v>
      </c>
      <c r="D148">
        <f t="shared" si="19"/>
        <v>0.22222222222222221</v>
      </c>
      <c r="E148">
        <v>0.68700000000000006</v>
      </c>
      <c r="F148">
        <f t="shared" si="18"/>
        <v>0.31299999999999994</v>
      </c>
      <c r="G148" cm="1">
        <f t="array" ref="G148">_xlfn.IFS(AND(I148&gt;J148,I148&gt;0,E148&gt;F148, E148&gt;0.6), 1, AND(J148&gt;I148,J148&gt;0,F148&gt;E148, F148&gt;0.6), 2, AND(I148&gt;J148,I148&gt;0,E148&gt;F148, E148&lt;0.6), 0,  AND(J148&gt;I148,J148&gt;0,F148&gt;E148, F148&lt;0.6), 0, AND(I148&lt;0,J148&lt;0), 0, AND(I148&gt;J148,I148&gt;0,E148&lt;F148), 0, AND(J148&gt;I148,J148&gt;0,F148&lt;E148), 0, AND(I148&gt;J148,I148&gt;0,E148=F148), 1, AND(J148&gt;I148,J148&gt;0,F148=E148), 2)</f>
        <v>0</v>
      </c>
      <c r="H148">
        <v>1</v>
      </c>
      <c r="I148">
        <f t="shared" si="20"/>
        <v>-0.87800000000000011</v>
      </c>
      <c r="J148">
        <f t="shared" si="21"/>
        <v>0.11671428571428563</v>
      </c>
      <c r="K148" cm="1">
        <f t="array" ref="K148">_xlfn.IFS(AND(G148=H148,G148=1),K147-K147*I148+K147*I148*A148, AND(G148=H148,G148=2), K147-K147*J148+K147*J148*B148, AND(G148&lt;&gt;H148,G148=1), K147-K147*I148,AND(G148&lt;&gt;H148,G148=2),K147-K147*J148,G148=0,K147)</f>
        <v>1.0218042978868824</v>
      </c>
      <c r="L148" t="s">
        <v>50</v>
      </c>
      <c r="M148" t="s">
        <v>48</v>
      </c>
      <c r="N148">
        <v>0.82099999999999995</v>
      </c>
    </row>
    <row r="149" spans="1:14" x14ac:dyDescent="0.25">
      <c r="A149">
        <v>3.4</v>
      </c>
      <c r="B149">
        <v>1.33</v>
      </c>
      <c r="C149">
        <f t="shared" si="19"/>
        <v>0.29411764705882354</v>
      </c>
      <c r="D149">
        <f t="shared" si="19"/>
        <v>0.75187969924812026</v>
      </c>
      <c r="E149">
        <v>0.32900000000000001</v>
      </c>
      <c r="F149">
        <f t="shared" si="18"/>
        <v>0.67100000000000004</v>
      </c>
      <c r="G149" cm="1">
        <f t="array" ref="G149">_xlfn.IFS(AND(I149&gt;J149,I149&gt;0,E149&gt;F149, E149&gt;0.6), 1, AND(J149&gt;I149,J149&gt;0,F149&gt;E149, F149&gt;0.6), 2, AND(I149&gt;J149,I149&gt;0,E149&gt;F149, E149&lt;0.6), 0,  AND(J149&gt;I149,J149&gt;0,F149&gt;E149, F149&lt;0.6), 0, AND(I149&lt;0,J149&lt;0), 0, AND(I149&gt;J149,I149&gt;0,E149&lt;F149), 0, AND(J149&gt;I149,J149&gt;0,F149&lt;E149), 0, AND(I149&gt;J149,I149&gt;0,E149=F149), 1, AND(J149&gt;I149,J149&gt;0,F149=E149), 2)</f>
        <v>0</v>
      </c>
      <c r="H149">
        <v>1</v>
      </c>
      <c r="I149">
        <f t="shared" si="20"/>
        <v>4.9416666666666664E-2</v>
      </c>
      <c r="J149">
        <f t="shared" si="21"/>
        <v>-0.3259696969696968</v>
      </c>
      <c r="K149" cm="1">
        <f t="array" ref="K149">_xlfn.IFS(AND(G149=H149,G149=1),K148-K148*I149+K148*I149*A149, AND(G149=H149,G149=2), K148-K148*J149+K148*J149*B149, AND(G149&lt;&gt;H149,G149=1), K148-K148*I149,AND(G149&lt;&gt;H149,G149=2),K148-K148*J149,G149=0,K148)</f>
        <v>1.0218042978868824</v>
      </c>
      <c r="L149" t="s">
        <v>22</v>
      </c>
      <c r="M149" t="s">
        <v>62</v>
      </c>
      <c r="N149">
        <v>0.84199999999999997</v>
      </c>
    </row>
    <row r="150" spans="1:14" x14ac:dyDescent="0.25">
      <c r="A150">
        <v>3.5</v>
      </c>
      <c r="B150">
        <v>1.3</v>
      </c>
      <c r="C150">
        <f t="shared" si="19"/>
        <v>0.2857142857142857</v>
      </c>
      <c r="D150">
        <f t="shared" si="19"/>
        <v>0.76923076923076916</v>
      </c>
      <c r="E150">
        <v>0.27500000000000002</v>
      </c>
      <c r="F150">
        <f t="shared" si="18"/>
        <v>0.72499999999999998</v>
      </c>
      <c r="G150" cm="1">
        <f t="array" ref="G150">_xlfn.IFS(AND(I150&gt;J150,I150&gt;0,E150&gt;F150, E150&gt;0.6), 1, AND(J150&gt;I150,J150&gt;0,F150&gt;E150, F150&gt;0.6), 2, AND(I150&gt;J150,I150&gt;0,E150&gt;F150, E150&lt;0.6), 0,  AND(J150&gt;I150,J150&gt;0,F150&gt;E150, F150&lt;0.6), 0, AND(I150&lt;0,J150&lt;0), 0, AND(I150&gt;J150,I150&gt;0,E150&lt;F150), 0, AND(J150&gt;I150,J150&gt;0,F150&lt;E150), 0, AND(I150&gt;J150,I150&gt;0,E150=F150), 1, AND(J150&gt;I150,J150&gt;0,F150=E150), 2)</f>
        <v>0</v>
      </c>
      <c r="H150">
        <v>2</v>
      </c>
      <c r="I150">
        <f t="shared" si="20"/>
        <v>-1.4999999999999958E-2</v>
      </c>
      <c r="J150">
        <f t="shared" si="21"/>
        <v>-0.19166666666666665</v>
      </c>
      <c r="K150" cm="1">
        <f t="array" ref="K150">_xlfn.IFS(AND(G150=H150,G150=1),K149-K149*I150+K149*I150*A150, AND(G150=H150,G150=2), K149-K149*J150+K149*J150*B150, AND(G150&lt;&gt;H150,G150=1), K149-K149*I150,AND(G150&lt;&gt;H150,G150=2),K149-K149*J150,G150=0,K149)</f>
        <v>1.0218042978868824</v>
      </c>
      <c r="L150" t="s">
        <v>19</v>
      </c>
      <c r="M150" t="s">
        <v>64</v>
      </c>
      <c r="N150">
        <v>0.86599999999999999</v>
      </c>
    </row>
    <row r="151" spans="1:14" x14ac:dyDescent="0.25">
      <c r="A151">
        <v>1.66</v>
      </c>
      <c r="B151">
        <v>2.2000000000000002</v>
      </c>
      <c r="C151">
        <f t="shared" si="19"/>
        <v>0.60240963855421692</v>
      </c>
      <c r="D151">
        <f t="shared" si="19"/>
        <v>0.45454545454545453</v>
      </c>
      <c r="E151">
        <v>0.60199999999999998</v>
      </c>
      <c r="F151">
        <f t="shared" si="18"/>
        <v>0.39800000000000002</v>
      </c>
      <c r="G151" cm="1">
        <f t="array" ref="G151">_xlfn.IFS(AND(I151&gt;J151,I151&gt;0,E151&gt;F151, E151&gt;0.6), 1, AND(J151&gt;I151,J151&gt;0,F151&gt;E151, F151&gt;0.6), 2, AND(I151&gt;J151,I151&gt;0,E151&gt;F151, E151&lt;0.6), 0,  AND(J151&gt;I151,J151&gt;0,F151&gt;E151, F151&lt;0.6), 0, AND(I151&lt;0,J151&lt;0), 0, AND(I151&gt;J151,I151&gt;0,E151&lt;F151), 0, AND(J151&gt;I151,J151&gt;0,F151&lt;E151), 0, AND(I151&gt;J151,I151&gt;0,E151=F151), 1, AND(J151&gt;I151,J151&gt;0,F151=E151), 2)</f>
        <v>0</v>
      </c>
      <c r="H151">
        <v>0</v>
      </c>
      <c r="I151">
        <f t="shared" si="20"/>
        <v>-1.0303030303031591E-3</v>
      </c>
      <c r="J151">
        <f t="shared" si="21"/>
        <v>-0.10366666666666657</v>
      </c>
      <c r="K151" cm="1">
        <f t="array" ref="K151">_xlfn.IFS(AND(G151=H151,G151=1),K150-K150*I151+K150*I151*A151, AND(G151=H151,G151=2), K150-K150*J151+K150*J151*B151, AND(G151&lt;&gt;H151,G151=1), K150-K150*I151,AND(G151&lt;&gt;H151,G151=2),K150-K150*J151,G151=0,K150)</f>
        <v>1.0218042978868824</v>
      </c>
      <c r="L151" t="s">
        <v>56</v>
      </c>
      <c r="M151" t="s">
        <v>39</v>
      </c>
      <c r="N151">
        <v>0.86699999999999999</v>
      </c>
    </row>
    <row r="152" spans="1:14" x14ac:dyDescent="0.25">
      <c r="A152">
        <v>1.57</v>
      </c>
      <c r="B152">
        <v>2.37</v>
      </c>
      <c r="C152">
        <f t="shared" si="19"/>
        <v>0.63694267515923564</v>
      </c>
      <c r="D152">
        <f t="shared" si="19"/>
        <v>0.42194092827004215</v>
      </c>
      <c r="E152">
        <v>0.48799999999999999</v>
      </c>
      <c r="F152">
        <f t="shared" si="18"/>
        <v>0.51200000000000001</v>
      </c>
      <c r="G152" cm="1">
        <f t="array" ref="G152">_xlfn.IFS(AND(I152&gt;J152,I152&gt;0,E152&gt;F152, E152&gt;0.6), 1, AND(J152&gt;I152,J152&gt;0,F152&gt;E152, F152&gt;0.6), 2, AND(I152&gt;J152,I152&gt;0,E152&gt;F152, E152&lt;0.6), 0,  AND(J152&gt;I152,J152&gt;0,F152&gt;E152, F152&lt;0.6), 0, AND(I152&lt;0,J152&lt;0), 0, AND(I152&gt;J152,I152&gt;0,E152&lt;F152), 0, AND(J152&gt;I152,J152&gt;0,F152&lt;E152), 0, AND(I152&gt;J152,I152&gt;0,E152=F152), 1, AND(J152&gt;I152,J152&gt;0,F152=E152), 2)</f>
        <v>0</v>
      </c>
      <c r="H152">
        <v>1</v>
      </c>
      <c r="I152">
        <f t="shared" si="20"/>
        <v>-0.41024561403508764</v>
      </c>
      <c r="J152">
        <f t="shared" si="21"/>
        <v>0.15579562043795625</v>
      </c>
      <c r="K152" cm="1">
        <f t="array" ref="K152">_xlfn.IFS(AND(G152=H152,G152=1),K151-K151*I152+K151*I152*A152, AND(G152=H152,G152=2), K151-K151*J152+K151*J152*B152, AND(G152&lt;&gt;H152,G152=1), K151-K151*I152,AND(G152&lt;&gt;H152,G152=2),K151-K151*J152,G152=0,K151)</f>
        <v>1.0218042978868824</v>
      </c>
      <c r="L152" t="s">
        <v>54</v>
      </c>
      <c r="M152" t="s">
        <v>123</v>
      </c>
      <c r="N152">
        <v>0.871</v>
      </c>
    </row>
    <row r="153" spans="1:14" x14ac:dyDescent="0.25">
      <c r="A153">
        <v>3.5</v>
      </c>
      <c r="B153">
        <v>1.3</v>
      </c>
      <c r="C153">
        <f t="shared" si="19"/>
        <v>0.2857142857142857</v>
      </c>
      <c r="D153">
        <f t="shared" si="19"/>
        <v>0.76923076923076916</v>
      </c>
      <c r="E153">
        <v>0.40600000000000003</v>
      </c>
      <c r="F153">
        <f t="shared" si="18"/>
        <v>0.59399999999999997</v>
      </c>
      <c r="G153" cm="1">
        <f t="array" ref="G153">_xlfn.IFS(AND(I153&gt;J153,I153&gt;0,E153&gt;F153, E153&gt;0.6), 1, AND(J153&gt;I153,J153&gt;0,F153&gt;E153, F153&gt;0.6), 2, AND(I153&gt;J153,I153&gt;0,E153&gt;F153, E153&lt;0.6), 0,  AND(J153&gt;I153,J153&gt;0,F153&gt;E153, F153&lt;0.6), 0, AND(I153&lt;0,J153&lt;0), 0, AND(I153&gt;J153,I153&gt;0,E153&lt;F153), 0, AND(J153&gt;I153,J153&gt;0,F153&lt;E153), 0, AND(I153&gt;J153,I153&gt;0,E153=F153), 1, AND(J153&gt;I153,J153&gt;0,F153=E153), 2)</f>
        <v>0</v>
      </c>
      <c r="H153">
        <v>0</v>
      </c>
      <c r="I153">
        <f t="shared" si="20"/>
        <v>0.16840000000000005</v>
      </c>
      <c r="J153">
        <f t="shared" si="21"/>
        <v>-0.7593333333333333</v>
      </c>
      <c r="K153" cm="1">
        <f t="array" ref="K153">_xlfn.IFS(AND(G153=H153,G153=1),K152-K152*I153+K152*I153*A153, AND(G153=H153,G153=2), K152-K152*J153+K152*J153*B153, AND(G153&lt;&gt;H153,G153=1), K152-K152*I153,AND(G153&lt;&gt;H153,G153=2),K152-K152*J153,G153=0,K152)</f>
        <v>1.0218042978868824</v>
      </c>
      <c r="L153" t="s">
        <v>166</v>
      </c>
      <c r="M153" t="s">
        <v>161</v>
      </c>
      <c r="N153">
        <v>0.81200000000000006</v>
      </c>
    </row>
    <row r="154" spans="1:14" x14ac:dyDescent="0.25">
      <c r="A154">
        <v>2.2999999999999998</v>
      </c>
      <c r="B154">
        <v>1.61</v>
      </c>
      <c r="C154">
        <f t="shared" si="19"/>
        <v>0.43478260869565222</v>
      </c>
      <c r="D154">
        <f t="shared" si="19"/>
        <v>0.6211180124223602</v>
      </c>
      <c r="E154">
        <v>0.439</v>
      </c>
      <c r="F154">
        <f t="shared" si="18"/>
        <v>0.56099999999999994</v>
      </c>
      <c r="G154" cm="1">
        <f t="array" ref="G154">_xlfn.IFS(AND(I154&gt;J154,I154&gt;0,E154&gt;F154, E154&gt;0.6), 1, AND(J154&gt;I154,J154&gt;0,F154&gt;E154, F154&gt;0.6), 2, AND(I154&gt;J154,I154&gt;0,E154&gt;F154, E154&lt;0.6), 0,  AND(J154&gt;I154,J154&gt;0,F154&gt;E154, F154&lt;0.6), 0, AND(I154&lt;0,J154&lt;0), 0, AND(I154&gt;J154,I154&gt;0,E154&lt;F154), 0, AND(J154&gt;I154,J154&gt;0,F154&lt;E154), 0, AND(I154&gt;J154,I154&gt;0,E154=F154), 1, AND(J154&gt;I154,J154&gt;0,F154=E154), 2)</f>
        <v>0</v>
      </c>
      <c r="H154">
        <v>1</v>
      </c>
      <c r="I154">
        <f t="shared" si="20"/>
        <v>7.4615384615384639E-3</v>
      </c>
      <c r="J154">
        <f t="shared" si="21"/>
        <v>-0.15867213114754097</v>
      </c>
      <c r="K154" cm="1">
        <f t="array" ref="K154">_xlfn.IFS(AND(G154=H154,G154=1),K153-K153*I154+K153*I154*A154, AND(G154=H154,G154=2), K153-K153*J154+K153*J154*B154, AND(G154&lt;&gt;H154,G154=1), K153-K153*I154,AND(G154&lt;&gt;H154,G154=2),K153-K153*J154,G154=0,K153)</f>
        <v>1.0218042978868824</v>
      </c>
      <c r="L154" t="s">
        <v>154</v>
      </c>
      <c r="M154" t="s">
        <v>86</v>
      </c>
      <c r="N154">
        <v>0.754</v>
      </c>
    </row>
    <row r="155" spans="1:14" x14ac:dyDescent="0.25">
      <c r="A155">
        <v>2.2000000000000002</v>
      </c>
      <c r="B155">
        <v>1.66</v>
      </c>
      <c r="C155">
        <f t="shared" ref="C155:D166" si="22">1/A155</f>
        <v>0.45454545454545453</v>
      </c>
      <c r="D155">
        <f t="shared" si="22"/>
        <v>0.60240963855421692</v>
      </c>
      <c r="E155">
        <v>0.45400000000000001</v>
      </c>
      <c r="F155">
        <f t="shared" si="18"/>
        <v>0.54600000000000004</v>
      </c>
      <c r="G155" cm="1">
        <f t="array" ref="G155">_xlfn.IFS(AND(I155&gt;J155,I155&gt;0,E155&gt;F155, E155&gt;0.6), 1, AND(J155&gt;I155,J155&gt;0,F155&gt;E155, F155&gt;0.6), 2, AND(I155&gt;J155,I155&gt;0,E155&gt;F155, E155&lt;0.6), 0,  AND(J155&gt;I155,J155&gt;0,F155&gt;E155, F155&lt;0.6), 0, AND(I155&lt;0,J155&lt;0), 0, AND(I155&gt;J155,I155&gt;0,E155&lt;F155), 0, AND(J155&gt;I155,J155&gt;0,F155&lt;E155), 0, AND(I155&gt;J155,I155&gt;0,E155=F155), 1, AND(J155&gt;I155,J155&gt;0,F155=E155), 2)</f>
        <v>0</v>
      </c>
      <c r="H155">
        <v>2</v>
      </c>
      <c r="I155">
        <f t="shared" si="20"/>
        <v>-9.9999999999994538E-4</v>
      </c>
      <c r="J155">
        <f t="shared" si="21"/>
        <v>-0.14187878787878794</v>
      </c>
      <c r="K155" cm="1">
        <f t="array" ref="K155">_xlfn.IFS(AND(G155=H155,G155=1),K154-K154*I155+K154*I155*A155, AND(G155=H155,G155=2), K154-K154*J155+K154*J155*B155, AND(G155&lt;&gt;H155,G155=1), K154-K154*I155,AND(G155&lt;&gt;H155,G155=2),K154-K154*J155,G155=0,K154)</f>
        <v>1.0218042978868824</v>
      </c>
      <c r="L155" t="s">
        <v>37</v>
      </c>
      <c r="M155" t="s">
        <v>43</v>
      </c>
      <c r="N155">
        <v>0.86099999999999999</v>
      </c>
    </row>
    <row r="156" spans="1:14" x14ac:dyDescent="0.25">
      <c r="A156">
        <v>1.57</v>
      </c>
      <c r="B156">
        <v>2.37</v>
      </c>
      <c r="C156">
        <f t="shared" si="22"/>
        <v>0.63694267515923564</v>
      </c>
      <c r="D156">
        <f t="shared" si="22"/>
        <v>0.42194092827004215</v>
      </c>
      <c r="E156">
        <v>0.52900000000000003</v>
      </c>
      <c r="F156">
        <f t="shared" si="18"/>
        <v>0.47099999999999997</v>
      </c>
      <c r="G156" cm="1">
        <f t="array" ref="G156">_xlfn.IFS(AND(I156&gt;J156,I156&gt;0,E156&gt;F156, E156&gt;0.6), 1, AND(J156&gt;I156,J156&gt;0,F156&gt;E156, F156&gt;0.6), 2, AND(I156&gt;J156,I156&gt;0,E156&gt;F156, E156&lt;0.6), 0,  AND(J156&gt;I156,J156&gt;0,F156&gt;E156, F156&lt;0.6), 0, AND(I156&lt;0,J156&lt;0), 0, AND(I156&gt;J156,I156&gt;0,E156&lt;F156), 0, AND(J156&gt;I156,J156&gt;0,F156&lt;E156), 0, AND(I156&gt;J156,I156&gt;0,E156=F156), 1, AND(J156&gt;I156,J156&gt;0,F156=E156), 2)</f>
        <v>0</v>
      </c>
      <c r="H156">
        <v>0</v>
      </c>
      <c r="I156">
        <f t="shared" si="20"/>
        <v>-0.29731578947368409</v>
      </c>
      <c r="J156">
        <f t="shared" si="21"/>
        <v>8.48686131386861E-2</v>
      </c>
      <c r="K156" cm="1">
        <f t="array" ref="K156">_xlfn.IFS(AND(G156=H156,G156=1),K155-K155*I156+K155*I156*A156, AND(G156=H156,G156=2), K155-K155*J156+K155*J156*B156, AND(G156&lt;&gt;H156,G156=1), K155-K155*I156,AND(G156&lt;&gt;H156,G156=2),K155-K155*J156,G156=0,K155)</f>
        <v>1.0218042978868824</v>
      </c>
      <c r="L156" t="s">
        <v>52</v>
      </c>
      <c r="M156" t="s">
        <v>46</v>
      </c>
      <c r="N156">
        <v>0.81</v>
      </c>
    </row>
    <row r="157" spans="1:14" x14ac:dyDescent="0.25">
      <c r="A157">
        <v>1.1599999999999999</v>
      </c>
      <c r="B157">
        <v>5</v>
      </c>
      <c r="C157">
        <f t="shared" si="22"/>
        <v>0.86206896551724144</v>
      </c>
      <c r="D157">
        <f t="shared" si="22"/>
        <v>0.2</v>
      </c>
      <c r="E157">
        <v>0.78</v>
      </c>
      <c r="F157">
        <f t="shared" si="18"/>
        <v>0.21999999999999997</v>
      </c>
      <c r="G157" cm="1">
        <f t="array" ref="G157">_xlfn.IFS(AND(I157&gt;J157,I157&gt;0,E157&gt;F157, E157&gt;0.6), 1, AND(J157&gt;I157,J157&gt;0,F157&gt;E157, F157&gt;0.6), 2, AND(I157&gt;J157,I157&gt;0,E157&gt;F157, E157&lt;0.6), 0,  AND(J157&gt;I157,J157&gt;0,F157&gt;E157, F157&lt;0.6), 0, AND(I157&lt;0,J157&lt;0), 0, AND(I157&gt;J157,I157&gt;0,E157&lt;F157), 0, AND(J157&gt;I157,J157&gt;0,F157&lt;E157), 0, AND(I157&gt;J157,I157&gt;0,E157=F157), 1, AND(J157&gt;I157,J157&gt;0,F157=E157), 2)</f>
        <v>0</v>
      </c>
      <c r="H157">
        <v>1</v>
      </c>
      <c r="I157">
        <f t="shared" si="20"/>
        <v>-0.59500000000000042</v>
      </c>
      <c r="J157">
        <f t="shared" si="21"/>
        <v>2.4999999999999967E-2</v>
      </c>
      <c r="K157" cm="1">
        <f t="array" ref="K157">_xlfn.IFS(AND(G157=H157,G157=1),K156-K156*I157+K156*I157*A157, AND(G157=H157,G157=2), K156-K156*J157+K156*J157*B157, AND(G157&lt;&gt;H157,G157=1), K156-K156*I157,AND(G157&lt;&gt;H157,G157=2),K156-K156*J157,G157=0,K156)</f>
        <v>1.0218042978868824</v>
      </c>
      <c r="L157" t="s">
        <v>122</v>
      </c>
      <c r="M157" t="s">
        <v>44</v>
      </c>
      <c r="N157">
        <v>0.82499999999999996</v>
      </c>
    </row>
    <row r="158" spans="1:14" x14ac:dyDescent="0.25">
      <c r="A158">
        <v>1.72</v>
      </c>
      <c r="B158">
        <v>2.1</v>
      </c>
      <c r="C158">
        <f t="shared" si="22"/>
        <v>0.58139534883720934</v>
      </c>
      <c r="D158">
        <f t="shared" si="22"/>
        <v>0.47619047619047616</v>
      </c>
      <c r="E158">
        <v>0.48899999999999999</v>
      </c>
      <c r="F158">
        <f t="shared" si="18"/>
        <v>0.51100000000000001</v>
      </c>
      <c r="G158" cm="1">
        <f t="array" ref="G158">_xlfn.IFS(AND(I158&gt;J158,I158&gt;0,E158&gt;F158, E158&gt;0.6), 1, AND(J158&gt;I158,J158&gt;0,F158&gt;E158, F158&gt;0.6), 2, AND(I158&gt;J158,I158&gt;0,E158&gt;F158, E158&lt;0.6), 0,  AND(J158&gt;I158,J158&gt;0,F158&gt;E158, F158&lt;0.6), 0, AND(I158&lt;0,J158&lt;0), 0, AND(I158&gt;J158,I158&gt;0,E158&lt;F158), 0, AND(J158&gt;I158,J158&gt;0,F158&lt;E158), 0, AND(I158&gt;J158,I158&gt;0,E158=F158), 1, AND(J158&gt;I158,J158&gt;0,F158=E158), 2)</f>
        <v>0</v>
      </c>
      <c r="H158">
        <v>1</v>
      </c>
      <c r="I158">
        <f t="shared" si="20"/>
        <v>-0.22072222222222226</v>
      </c>
      <c r="J158">
        <f t="shared" si="21"/>
        <v>6.6454545454545488E-2</v>
      </c>
      <c r="K158" cm="1">
        <f t="array" ref="K158">_xlfn.IFS(AND(G158=H158,G158=1),K157-K157*I158+K157*I158*A158, AND(G158=H158,G158=2), K157-K157*J158+K157*J158*B158, AND(G158&lt;&gt;H158,G158=1), K157-K157*I158,AND(G158&lt;&gt;H158,G158=2),K157-K157*J158,G158=0,K157)</f>
        <v>1.0218042978868824</v>
      </c>
      <c r="L158" t="s">
        <v>29</v>
      </c>
      <c r="M158" t="s">
        <v>47</v>
      </c>
      <c r="N158">
        <v>0.85499999999999998</v>
      </c>
    </row>
    <row r="159" spans="1:14" x14ac:dyDescent="0.25">
      <c r="A159">
        <v>1.28</v>
      </c>
      <c r="B159">
        <v>3.75</v>
      </c>
      <c r="C159">
        <f t="shared" si="22"/>
        <v>0.78125</v>
      </c>
      <c r="D159">
        <f t="shared" si="22"/>
        <v>0.26666666666666666</v>
      </c>
      <c r="E159">
        <v>0.68200000000000005</v>
      </c>
      <c r="F159">
        <f t="shared" si="18"/>
        <v>0.31799999999999995</v>
      </c>
      <c r="G159" cm="1">
        <f t="array" ref="G159">_xlfn.IFS(AND(I159&gt;J159,I159&gt;0,E159&gt;F159, E159&gt;0.6), 1, AND(J159&gt;I159,J159&gt;0,F159&gt;E159, F159&gt;0.6), 2, AND(I159&gt;J159,I159&gt;0,E159&gt;F159, E159&lt;0.6), 0,  AND(J159&gt;I159,J159&gt;0,F159&gt;E159, F159&lt;0.6), 0, AND(I159&lt;0,J159&lt;0), 0, AND(I159&gt;J159,I159&gt;0,E159&lt;F159), 0, AND(J159&gt;I159,J159&gt;0,F159&lt;E159), 0, AND(I159&gt;J159,I159&gt;0,E159=F159), 1, AND(J159&gt;I159,J159&gt;0,F159=E159), 2)</f>
        <v>0</v>
      </c>
      <c r="H159">
        <v>1</v>
      </c>
      <c r="I159">
        <f t="shared" si="20"/>
        <v>-0.4537142857142854</v>
      </c>
      <c r="J159">
        <f t="shared" si="21"/>
        <v>6.9999999999999923E-2</v>
      </c>
      <c r="K159" cm="1">
        <f t="array" ref="K159">_xlfn.IFS(AND(G159=H159,G159=1),K158-K158*I159+K158*I159*A159, AND(G159=H159,G159=2), K158-K158*J159+K158*J159*B159, AND(G159&lt;&gt;H159,G159=1), K158-K158*I159,AND(G159&lt;&gt;H159,G159=2),K158-K158*J159,G159=0,K158)</f>
        <v>1.0218042978868824</v>
      </c>
      <c r="L159" t="s">
        <v>94</v>
      </c>
      <c r="M159" t="s">
        <v>30</v>
      </c>
      <c r="N159">
        <v>0.83799999999999997</v>
      </c>
    </row>
    <row r="160" spans="1:14" x14ac:dyDescent="0.25">
      <c r="A160">
        <v>2.2999999999999998</v>
      </c>
      <c r="B160">
        <v>1.61</v>
      </c>
      <c r="C160">
        <f t="shared" si="22"/>
        <v>0.43478260869565222</v>
      </c>
      <c r="D160">
        <f t="shared" si="22"/>
        <v>0.6211180124223602</v>
      </c>
      <c r="E160">
        <v>0.43</v>
      </c>
      <c r="F160">
        <f t="shared" si="18"/>
        <v>0.57000000000000006</v>
      </c>
      <c r="G160" cm="1">
        <f t="array" ref="G160">_xlfn.IFS(AND(I160&gt;J160,I160&gt;0,E160&gt;F160, E160&gt;0.6), 1, AND(J160&gt;I160,J160&gt;0,F160&gt;E160, F160&gt;0.6), 2, AND(I160&gt;J160,I160&gt;0,E160&gt;F160, E160&lt;0.6), 0,  AND(J160&gt;I160,J160&gt;0,F160&gt;E160, F160&lt;0.6), 0, AND(I160&lt;0,J160&lt;0), 0, AND(I160&gt;J160,I160&gt;0,E160&lt;F160), 0, AND(J160&gt;I160,J160&gt;0,F160&lt;E160), 0, AND(I160&gt;J160,I160&gt;0,E160=F160), 1, AND(J160&gt;I160,J160&gt;0,F160=E160), 2)</f>
        <v>0</v>
      </c>
      <c r="H160">
        <v>2</v>
      </c>
      <c r="I160">
        <f t="shared" si="20"/>
        <v>-8.4615384615385758E-3</v>
      </c>
      <c r="J160">
        <f t="shared" si="21"/>
        <v>-0.13491803278688508</v>
      </c>
      <c r="K160" cm="1">
        <f t="array" ref="K160">_xlfn.IFS(AND(G160=H160,G160=1),K159-K159*I160+K159*I160*A160, AND(G160=H160,G160=2), K159-K159*J160+K159*J160*B160, AND(G160&lt;&gt;H160,G160=1), K159-K159*I160,AND(G160&lt;&gt;H160,G160=2),K159-K159*J160,G160=0,K159)</f>
        <v>1.0218042978868824</v>
      </c>
      <c r="L160" t="s">
        <v>128</v>
      </c>
      <c r="M160" t="s">
        <v>145</v>
      </c>
      <c r="N160">
        <v>0.86899999999999999</v>
      </c>
    </row>
    <row r="161" spans="1:14" x14ac:dyDescent="0.25">
      <c r="A161">
        <v>3.5</v>
      </c>
      <c r="B161">
        <v>1.3</v>
      </c>
      <c r="C161">
        <f t="shared" si="22"/>
        <v>0.2857142857142857</v>
      </c>
      <c r="D161">
        <f t="shared" si="22"/>
        <v>0.76923076923076916</v>
      </c>
      <c r="E161">
        <v>0.36199999999999999</v>
      </c>
      <c r="F161">
        <f t="shared" si="18"/>
        <v>0.63800000000000001</v>
      </c>
      <c r="G161" cm="1">
        <f t="array" ref="G161">_xlfn.IFS(AND(I161&gt;J161,I161&gt;0,E161&gt;F161, E161&gt;0.6), 1, AND(J161&gt;I161,J161&gt;0,F161&gt;E161, F161&gt;0.6), 2, AND(I161&gt;J161,I161&gt;0,E161&gt;F161, E161&lt;0.6), 0,  AND(J161&gt;I161,J161&gt;0,F161&gt;E161, F161&lt;0.6), 0, AND(I161&lt;0,J161&lt;0), 0, AND(I161&gt;J161,I161&gt;0,E161&lt;F161), 0, AND(J161&gt;I161,J161&gt;0,F161&lt;E161), 0, AND(I161&gt;J161,I161&gt;0,E161=F161), 1, AND(J161&gt;I161,J161&gt;0,F161=E161), 2)</f>
        <v>0</v>
      </c>
      <c r="H161">
        <v>2</v>
      </c>
      <c r="I161">
        <f t="shared" si="20"/>
        <v>0.10680000000000001</v>
      </c>
      <c r="J161">
        <f t="shared" si="21"/>
        <v>-0.56866666666666654</v>
      </c>
      <c r="K161" cm="1">
        <f t="array" ref="K161">_xlfn.IFS(AND(G161=H161,G161=1),K160-K160*I161+K160*I161*A161, AND(G161=H161,G161=2), K160-K160*J161+K160*J161*B161, AND(G161&lt;&gt;H161,G161=1), K160-K160*I161,AND(G161&lt;&gt;H161,G161=2),K160-K160*J161,G161=0,K160)</f>
        <v>1.0218042978868824</v>
      </c>
      <c r="L161" t="s">
        <v>160</v>
      </c>
      <c r="M161" t="s">
        <v>118</v>
      </c>
      <c r="N161">
        <v>0.81200000000000006</v>
      </c>
    </row>
    <row r="162" spans="1:14" x14ac:dyDescent="0.25">
      <c r="A162">
        <v>1.53</v>
      </c>
      <c r="B162">
        <v>2.5</v>
      </c>
      <c r="C162">
        <f t="shared" si="22"/>
        <v>0.65359477124183007</v>
      </c>
      <c r="D162">
        <f t="shared" si="22"/>
        <v>0.4</v>
      </c>
      <c r="E162">
        <v>0.62</v>
      </c>
      <c r="F162">
        <f t="shared" si="18"/>
        <v>0.38</v>
      </c>
      <c r="G162" cm="1">
        <f t="array" ref="G162">_xlfn.IFS(AND(I162&gt;J162,I162&gt;0,E162&gt;F162, E162&gt;0.6), 1, AND(J162&gt;I162,J162&gt;0,F162&gt;E162, F162&gt;0.6), 2, AND(I162&gt;J162,I162&gt;0,E162&gt;F162, E162&lt;0.6), 0,  AND(J162&gt;I162,J162&gt;0,F162&gt;E162, F162&lt;0.6), 0, AND(I162&lt;0,J162&lt;0), 0, AND(I162&gt;J162,I162&gt;0,E162&lt;F162), 0, AND(J162&gt;I162,J162&gt;0,F162&lt;E162), 0, AND(I162&gt;J162,I162&gt;0,E162=F162), 1, AND(J162&gt;I162,J162&gt;0,F162=E162), 2)</f>
        <v>0</v>
      </c>
      <c r="H162">
        <v>1</v>
      </c>
      <c r="I162">
        <f t="shared" si="20"/>
        <v>-9.6981132075471654E-2</v>
      </c>
      <c r="J162">
        <f t="shared" si="21"/>
        <v>-3.3333333333333326E-2</v>
      </c>
      <c r="K162" cm="1">
        <f t="array" ref="K162">_xlfn.IFS(AND(G162=H162,G162=1),K161-K161*I162+K161*I162*A162, AND(G162=H162,G162=2), K161-K161*J162+K161*J162*B162, AND(G162&lt;&gt;H162,G162=1), K161-K161*I162,AND(G162&lt;&gt;H162,G162=2),K161-K161*J162,G162=0,K161)</f>
        <v>1.0218042978868824</v>
      </c>
      <c r="L162" t="s">
        <v>24</v>
      </c>
      <c r="M162" t="s">
        <v>35</v>
      </c>
      <c r="N162">
        <v>0.86599999999999999</v>
      </c>
    </row>
    <row r="163" spans="1:14" x14ac:dyDescent="0.25">
      <c r="A163">
        <v>3.4</v>
      </c>
      <c r="B163">
        <v>1.33</v>
      </c>
      <c r="C163">
        <f t="shared" si="22"/>
        <v>0.29411764705882354</v>
      </c>
      <c r="D163">
        <f t="shared" si="22"/>
        <v>0.75187969924812026</v>
      </c>
      <c r="E163">
        <v>0.252</v>
      </c>
      <c r="F163">
        <f t="shared" si="18"/>
        <v>0.748</v>
      </c>
      <c r="G163" cm="1">
        <f t="array" ref="G163">_xlfn.IFS(AND(I163&gt;J163,I163&gt;0,E163&gt;F163, E163&gt;0.6), 1, AND(J163&gt;I163,J163&gt;0,F163&gt;E163, F163&gt;0.6), 2, AND(I163&gt;J163,I163&gt;0,E163&gt;F163, E163&lt;0.6), 0,  AND(J163&gt;I163,J163&gt;0,F163&gt;E163, F163&lt;0.6), 0, AND(I163&lt;0,J163&lt;0), 0, AND(I163&gt;J163,I163&gt;0,E163&lt;F163), 0, AND(J163&gt;I163,J163&gt;0,F163&lt;E163), 0, AND(I163&gt;J163,I163&gt;0,E163=F163), 1, AND(J163&gt;I163,J163&gt;0,F163=E163), 2)</f>
        <v>0</v>
      </c>
      <c r="H163">
        <v>2</v>
      </c>
      <c r="I163">
        <f t="shared" si="20"/>
        <v>-5.9666666666666701E-2</v>
      </c>
      <c r="J163">
        <f t="shared" si="21"/>
        <v>-1.5636363636363448E-2</v>
      </c>
      <c r="K163" cm="1">
        <f t="array" ref="K163">_xlfn.IFS(AND(G163=H163,G163=1),K162-K162*I163+K162*I163*A163, AND(G163=H163,G163=2), K162-K162*J163+K162*J163*B163, AND(G163&lt;&gt;H163,G163=1), K162-K162*I163,AND(G163&lt;&gt;H163,G163=2),K162-K162*J163,G163=0,K162)</f>
        <v>1.0218042978868824</v>
      </c>
      <c r="L163" t="s">
        <v>33</v>
      </c>
      <c r="M163" t="s">
        <v>125</v>
      </c>
      <c r="N163">
        <v>0.84899999999999998</v>
      </c>
    </row>
    <row r="164" spans="1:14" x14ac:dyDescent="0.25">
      <c r="A164">
        <v>1.5</v>
      </c>
      <c r="B164">
        <v>2.62</v>
      </c>
      <c r="C164">
        <f t="shared" si="22"/>
        <v>0.66666666666666663</v>
      </c>
      <c r="D164">
        <f t="shared" si="22"/>
        <v>0.38167938931297707</v>
      </c>
      <c r="E164">
        <v>0.64700000000000002</v>
      </c>
      <c r="F164">
        <f t="shared" si="18"/>
        <v>0.35299999999999998</v>
      </c>
      <c r="G164" cm="1">
        <f t="array" ref="G164">_xlfn.IFS(AND(I164&gt;J164,I164&gt;0,E164&gt;F164, E164&gt;0.6), 1, AND(J164&gt;I164,J164&gt;0,F164&gt;E164, F164&gt;0.6), 2, AND(I164&gt;J164,I164&gt;0,E164&gt;F164, E164&lt;0.6), 0,  AND(J164&gt;I164,J164&gt;0,F164&gt;E164, F164&lt;0.6), 0, AND(I164&lt;0,J164&lt;0), 0, AND(I164&gt;J164,I164&gt;0,E164&lt;F164), 0, AND(J164&gt;I164,J164&gt;0,F164&lt;E164), 0, AND(I164&gt;J164,I164&gt;0,E164=F164), 1, AND(J164&gt;I164,J164&gt;0,F164=E164), 2)</f>
        <v>0</v>
      </c>
      <c r="H164">
        <v>2</v>
      </c>
      <c r="I164">
        <f t="shared" si="20"/>
        <v>-5.8999999999999941E-2</v>
      </c>
      <c r="J164">
        <f t="shared" si="21"/>
        <v>-4.6382716049382711E-2</v>
      </c>
      <c r="K164" cm="1">
        <f t="array" ref="K164">_xlfn.IFS(AND(G164=H164,G164=1),K163-K163*I164+K163*I164*A164, AND(G164=H164,G164=2), K163-K163*J164+K163*J164*B164, AND(G164&lt;&gt;H164,G164=1), K163-K163*I164,AND(G164&lt;&gt;H164,G164=2),K163-K163*J164,G164=0,K163)</f>
        <v>1.0218042978868824</v>
      </c>
      <c r="L164" t="s">
        <v>51</v>
      </c>
      <c r="M164" t="s">
        <v>163</v>
      </c>
      <c r="N164">
        <v>0.85</v>
      </c>
    </row>
    <row r="165" spans="1:14" x14ac:dyDescent="0.25">
      <c r="A165">
        <v>1.083</v>
      </c>
      <c r="B165">
        <v>8</v>
      </c>
      <c r="C165">
        <f t="shared" si="22"/>
        <v>0.92336103416435833</v>
      </c>
      <c r="D165">
        <f t="shared" si="22"/>
        <v>0.125</v>
      </c>
      <c r="E165">
        <v>0.89600000000000002</v>
      </c>
      <c r="F165">
        <f t="shared" si="18"/>
        <v>0.10399999999999998</v>
      </c>
      <c r="G165" cm="1">
        <f t="array" ref="G165">_xlfn.IFS(AND(I165&gt;J165,I165&gt;0,E165&gt;F165, E165&gt;0.6), 1, AND(J165&gt;I165,J165&gt;0,F165&gt;E165, F165&gt;0.6), 2, AND(I165&gt;J165,I165&gt;0,E165&gt;F165, E165&lt;0.6), 0,  AND(J165&gt;I165,J165&gt;0,F165&gt;E165, F165&lt;0.6), 0, AND(I165&lt;0,J165&lt;0), 0, AND(I165&gt;J165,I165&gt;0,E165&lt;F165), 0, AND(J165&gt;I165,J165&gt;0,F165&lt;E165), 0, AND(I165&gt;J165,I165&gt;0,E165=F165), 1, AND(J165&gt;I165,J165&gt;0,F165=E165), 2)</f>
        <v>0</v>
      </c>
      <c r="H165">
        <v>1</v>
      </c>
      <c r="I165">
        <f t="shared" si="20"/>
        <v>-0.35701204819277133</v>
      </c>
      <c r="J165">
        <f t="shared" si="21"/>
        <v>-2.4000000000000021E-2</v>
      </c>
      <c r="K165" cm="1">
        <f t="array" ref="K165">_xlfn.IFS(AND(G165=H165,G165=1),K164-K164*I165+K164*I165*A165, AND(G165=H165,G165=2), K164-K164*J165+K164*J165*B165, AND(G165&lt;&gt;H165,G165=1), K164-K164*I165,AND(G165&lt;&gt;H165,G165=2),K164-K164*J165,G165=0,K164)</f>
        <v>1.0218042978868824</v>
      </c>
      <c r="L165" t="s">
        <v>164</v>
      </c>
      <c r="M165" t="s">
        <v>54</v>
      </c>
      <c r="N165">
        <v>0.879</v>
      </c>
    </row>
    <row r="166" spans="1:14" x14ac:dyDescent="0.25">
      <c r="A166">
        <v>1.3</v>
      </c>
      <c r="B166">
        <v>3.5</v>
      </c>
      <c r="C166">
        <f t="shared" si="22"/>
        <v>0.76923076923076916</v>
      </c>
      <c r="D166">
        <f t="shared" si="22"/>
        <v>0.2857142857142857</v>
      </c>
      <c r="E166">
        <v>0.71799999999999997</v>
      </c>
      <c r="F166">
        <f t="shared" si="18"/>
        <v>0.28200000000000003</v>
      </c>
      <c r="G166" cm="1">
        <f t="array" ref="G166">_xlfn.IFS(AND(I166&gt;J166,I166&gt;0,E166&gt;F166, E166&gt;0.6), 1, AND(J166&gt;I166,J166&gt;0,F166&gt;E166, F166&gt;0.6), 2, AND(I166&gt;J166,I166&gt;0,E166&gt;F166, E166&lt;0.6), 0,  AND(J166&gt;I166,J166&gt;0,F166&gt;E166, F166&lt;0.6), 0, AND(I166&lt;0,J166&lt;0), 0, AND(I166&gt;J166,I166&gt;0,E166&lt;F166), 0, AND(J166&gt;I166,J166&gt;0,F166&lt;E166), 0, AND(I166&gt;J166,I166&gt;0,E166=F166), 1, AND(J166&gt;I166,J166&gt;0,F166=E166), 2)</f>
        <v>0</v>
      </c>
      <c r="H166">
        <v>1</v>
      </c>
      <c r="I166">
        <f t="shared" si="20"/>
        <v>-0.22199999999999998</v>
      </c>
      <c r="J166">
        <f t="shared" si="21"/>
        <v>-5.1999999999999824E-3</v>
      </c>
      <c r="K166" cm="1">
        <f t="array" ref="K166">_xlfn.IFS(AND(G166=H166,G166=1),K165-K165*I166+K165*I166*A166, AND(G166=H166,G166=2), K165-K165*J166+K165*J166*B166, AND(G166&lt;&gt;H166,G166=1), K165-K165*I166,AND(G166&lt;&gt;H166,G166=2),K165-K165*J166,G166=0,K165)</f>
        <v>1.0218042978868824</v>
      </c>
      <c r="L166" t="s">
        <v>127</v>
      </c>
      <c r="M166" t="s">
        <v>27</v>
      </c>
      <c r="N166">
        <v>0.872</v>
      </c>
    </row>
    <row r="167" spans="1:14" x14ac:dyDescent="0.25">
      <c r="A167">
        <v>3</v>
      </c>
      <c r="B167">
        <v>1.4</v>
      </c>
      <c r="C167">
        <f t="shared" ref="C167:C172" si="23">1/A167</f>
        <v>0.33333333333333331</v>
      </c>
      <c r="D167">
        <f t="shared" ref="D167:D172" si="24">1/B167</f>
        <v>0.7142857142857143</v>
      </c>
      <c r="E167">
        <v>0.28399999999999997</v>
      </c>
      <c r="F167">
        <f t="shared" ref="F167:F172" si="25">1-E167</f>
        <v>0.71599999999999997</v>
      </c>
      <c r="G167" cm="1">
        <f t="array" ref="G167">_xlfn.IFS(AND(I167&gt;J167,I167&gt;0,E167&gt;F167, E167&gt;0.6), 1, AND(J167&gt;I167,J167&gt;0,F167&gt;E167, F167&gt;0.6), 2, AND(I167&gt;J167,I167&gt;0,E167&gt;F167, E167&lt;0.6), 0,  AND(J167&gt;I167,J167&gt;0,F167&gt;E167, F167&lt;0.6), 0, AND(I167&lt;0,J167&lt;0), 0, AND(I167&gt;J167,I167&gt;0,E167&lt;F167), 0, AND(J167&gt;I167,J167&gt;0,F167&lt;E167), 0, AND(I167&gt;J167,I167&gt;0,E167=F167), 1, AND(J167&gt;I167,J167&gt;0,F167=E167), 2)</f>
        <v>2</v>
      </c>
      <c r="H167">
        <v>2</v>
      </c>
      <c r="I167">
        <f t="shared" ref="I167:I172" si="26">E167-(F167/(A167-1))</f>
        <v>-7.400000000000001E-2</v>
      </c>
      <c r="J167">
        <f t="shared" ref="J167:J172" si="27">F167-(E167/(B167-1))</f>
        <v>5.9999999999998943E-3</v>
      </c>
      <c r="K167" cm="1">
        <f t="array" ref="K167">_xlfn.IFS(AND(G167=H167,G167=1),K166-K166*I167+K166*I167*A167, AND(G167=H167,G167=2), K166-K166*J167+K166*J167*B167, AND(G167&lt;&gt;H167,G167=1), K166-K166*I167,AND(G167&lt;&gt;H167,G167=2),K166-K166*J167,G167=0,K166)</f>
        <v>1.0242566282018108</v>
      </c>
      <c r="L167" t="s">
        <v>29</v>
      </c>
      <c r="M167" t="s">
        <v>120</v>
      </c>
      <c r="N167">
        <v>0.84899999999999998</v>
      </c>
    </row>
    <row r="168" spans="1:14" x14ac:dyDescent="0.25">
      <c r="A168">
        <v>1.8</v>
      </c>
      <c r="B168">
        <v>2</v>
      </c>
      <c r="C168">
        <f t="shared" si="23"/>
        <v>0.55555555555555558</v>
      </c>
      <c r="D168">
        <f t="shared" si="24"/>
        <v>0.5</v>
      </c>
      <c r="E168">
        <v>0.51200000000000001</v>
      </c>
      <c r="F168">
        <f t="shared" si="25"/>
        <v>0.48799999999999999</v>
      </c>
      <c r="G168" cm="1">
        <f t="array" ref="G168">_xlfn.IFS(AND(I168&gt;J168,I168&gt;0,E168&gt;F168, E168&gt;0.6), 1, AND(J168&gt;I168,J168&gt;0,F168&gt;E168, F168&gt;0.6), 2, AND(I168&gt;J168,I168&gt;0,E168&gt;F168, E168&lt;0.6), 0,  AND(J168&gt;I168,J168&gt;0,F168&gt;E168, F168&lt;0.6), 0, AND(I168&lt;0,J168&lt;0), 0, AND(I168&gt;J168,I168&gt;0,E168&lt;F168), 0, AND(J168&gt;I168,J168&gt;0,F168&lt;E168), 0, AND(I168&gt;J168,I168&gt;0,E168=F168), 1, AND(J168&gt;I168,J168&gt;0,F168=E168), 2)</f>
        <v>0</v>
      </c>
      <c r="H168">
        <v>1</v>
      </c>
      <c r="I168">
        <f t="shared" si="26"/>
        <v>-9.7999999999999976E-2</v>
      </c>
      <c r="J168">
        <f t="shared" si="27"/>
        <v>-2.4000000000000021E-2</v>
      </c>
      <c r="K168" cm="1">
        <f t="array" ref="K168">_xlfn.IFS(AND(G168=H168,G168=1),K167-K167*I168+K167*I168*A168, AND(G168=H168,G168=2), K167-K167*J168+K167*J168*B168, AND(G168&lt;&gt;H168,G168=1), K167-K167*I168,AND(G168&lt;&gt;H168,G168=2),K167-K167*J168,G168=0,K167)</f>
        <v>1.0242566282018108</v>
      </c>
      <c r="L168" t="s">
        <v>131</v>
      </c>
      <c r="M168" t="s">
        <v>94</v>
      </c>
      <c r="N168">
        <v>0.86399999999999999</v>
      </c>
    </row>
    <row r="169" spans="1:14" x14ac:dyDescent="0.25">
      <c r="A169">
        <v>1.44</v>
      </c>
      <c r="B169">
        <v>2.75</v>
      </c>
      <c r="C169">
        <f t="shared" si="23"/>
        <v>0.69444444444444442</v>
      </c>
      <c r="D169">
        <f t="shared" si="24"/>
        <v>0.36363636363636365</v>
      </c>
      <c r="E169">
        <v>0.59699999999999998</v>
      </c>
      <c r="F169">
        <f t="shared" si="25"/>
        <v>0.40300000000000002</v>
      </c>
      <c r="G169" cm="1">
        <f t="array" ref="G169">_xlfn.IFS(AND(I169&gt;J169,I169&gt;0,E169&gt;F169, E169&gt;0.6), 1, AND(J169&gt;I169,J169&gt;0,F169&gt;E169, F169&gt;0.6), 2, AND(I169&gt;J169,I169&gt;0,E169&gt;F169, E169&lt;0.6), 0,  AND(J169&gt;I169,J169&gt;0,F169&gt;E169, F169&lt;0.6), 0, AND(I169&lt;0,J169&lt;0), 0, AND(I169&gt;J169,I169&gt;0,E169&lt;F169), 0, AND(J169&gt;I169,J169&gt;0,F169&lt;E169), 0, AND(I169&gt;J169,I169&gt;0,E169=F169), 1, AND(J169&gt;I169,J169&gt;0,F169=E169), 2)</f>
        <v>0</v>
      </c>
      <c r="H169">
        <v>1</v>
      </c>
      <c r="I169">
        <f t="shared" si="26"/>
        <v>-0.31890909090909114</v>
      </c>
      <c r="J169">
        <f t="shared" si="27"/>
        <v>6.1857142857142888E-2</v>
      </c>
      <c r="K169" cm="1">
        <f t="array" ref="K169">_xlfn.IFS(AND(G169=H169,G169=1),K168-K168*I169+K168*I169*A169, AND(G169=H169,G169=2), K168-K168*J169+K168*J169*B169, AND(G169&lt;&gt;H169,G169=1), K168-K168*I169,AND(G169&lt;&gt;H169,G169=2),K168-K168*J169,G169=0,K168)</f>
        <v>1.0242566282018108</v>
      </c>
      <c r="L169" t="s">
        <v>126</v>
      </c>
      <c r="M169" t="s">
        <v>45</v>
      </c>
      <c r="N169">
        <v>0.86199999999999999</v>
      </c>
    </row>
    <row r="170" spans="1:14" x14ac:dyDescent="0.25">
      <c r="A170">
        <v>1.1599999999999999</v>
      </c>
      <c r="B170">
        <v>5</v>
      </c>
      <c r="C170">
        <f t="shared" si="23"/>
        <v>0.86206896551724144</v>
      </c>
      <c r="D170">
        <f t="shared" si="24"/>
        <v>0.2</v>
      </c>
      <c r="E170">
        <v>0.79200000000000004</v>
      </c>
      <c r="F170">
        <f t="shared" si="25"/>
        <v>0.20799999999999996</v>
      </c>
      <c r="G170" cm="1">
        <f t="array" ref="G170">_xlfn.IFS(AND(I170&gt;J170,I170&gt;0,E170&gt;F170, E170&gt;0.6), 1, AND(J170&gt;I170,J170&gt;0,F170&gt;E170, F170&gt;0.6), 2, AND(I170&gt;J170,I170&gt;0,E170&gt;F170, E170&lt;0.6), 0,  AND(J170&gt;I170,J170&gt;0,F170&gt;E170, F170&lt;0.6), 0, AND(I170&lt;0,J170&lt;0), 0, AND(I170&gt;J170,I170&gt;0,E170&lt;F170), 0, AND(J170&gt;I170,J170&gt;0,F170&lt;E170), 0, AND(I170&gt;J170,I170&gt;0,E170=F170), 1, AND(J170&gt;I170,J170&gt;0,F170=E170), 2)</f>
        <v>0</v>
      </c>
      <c r="H170">
        <v>2</v>
      </c>
      <c r="I170">
        <f t="shared" si="26"/>
        <v>-0.50800000000000045</v>
      </c>
      <c r="J170">
        <f t="shared" si="27"/>
        <v>9.9999999999999534E-3</v>
      </c>
      <c r="K170" cm="1">
        <f t="array" ref="K170">_xlfn.IFS(AND(G170=H170,G170=1),K169-K169*I170+K169*I170*A170, AND(G170=H170,G170=2), K169-K169*J170+K169*J170*B170, AND(G170&lt;&gt;H170,G170=1), K169-K169*I170,AND(G170&lt;&gt;H170,G170=2),K169-K169*J170,G170=0,K169)</f>
        <v>1.0242566282018108</v>
      </c>
      <c r="L170" t="s">
        <v>130</v>
      </c>
      <c r="M170" t="s">
        <v>17</v>
      </c>
      <c r="N170">
        <v>0.84799999999999998</v>
      </c>
    </row>
    <row r="171" spans="1:14" x14ac:dyDescent="0.25">
      <c r="A171">
        <v>1.36</v>
      </c>
      <c r="B171">
        <v>3.2</v>
      </c>
      <c r="C171">
        <f t="shared" si="23"/>
        <v>0.73529411764705876</v>
      </c>
      <c r="D171">
        <f t="shared" si="24"/>
        <v>0.3125</v>
      </c>
      <c r="E171">
        <v>0.66600000000000004</v>
      </c>
      <c r="F171">
        <f t="shared" si="25"/>
        <v>0.33399999999999996</v>
      </c>
      <c r="G171" cm="1">
        <f t="array" ref="G171">_xlfn.IFS(AND(I171&gt;J171,I171&gt;0,E171&gt;F171, E171&gt;0.6), 1, AND(J171&gt;I171,J171&gt;0,F171&gt;E171, F171&gt;0.6), 2, AND(I171&gt;J171,I171&gt;0,E171&gt;F171, E171&lt;0.6), 0,  AND(J171&gt;I171,J171&gt;0,F171&gt;E171, F171&lt;0.6), 0, AND(I171&lt;0,J171&lt;0), 0, AND(I171&gt;J171,I171&gt;0,E171&lt;F171), 0, AND(J171&gt;I171,J171&gt;0,F171&lt;E171), 0, AND(I171&gt;J171,I171&gt;0,E171=F171), 1, AND(J171&gt;I171,J171&gt;0,F171=E171), 2)</f>
        <v>0</v>
      </c>
      <c r="H171">
        <v>2</v>
      </c>
      <c r="I171">
        <f t="shared" si="26"/>
        <v>-0.26177777777777744</v>
      </c>
      <c r="J171">
        <f t="shared" si="27"/>
        <v>3.127272727272723E-2</v>
      </c>
      <c r="K171" cm="1">
        <f t="array" ref="K171">_xlfn.IFS(AND(G171=H171,G171=1),K170-K170*I171+K170*I171*A171, AND(G171=H171,G171=2), K170-K170*J171+K170*J171*B171, AND(G171&lt;&gt;H171,G171=1), K170-K170*I171,AND(G171&lt;&gt;H171,G171=2),K170-K170*J171,G171=0,K170)</f>
        <v>1.0242566282018108</v>
      </c>
      <c r="L171" t="s">
        <v>85</v>
      </c>
      <c r="M171" t="s">
        <v>118</v>
      </c>
      <c r="N171">
        <v>0.82899999999999996</v>
      </c>
    </row>
    <row r="172" spans="1:14" x14ac:dyDescent="0.25">
      <c r="A172">
        <v>3.5</v>
      </c>
      <c r="B172">
        <v>1.3</v>
      </c>
      <c r="C172">
        <f t="shared" si="23"/>
        <v>0.2857142857142857</v>
      </c>
      <c r="D172">
        <f t="shared" si="24"/>
        <v>0.76923076923076916</v>
      </c>
      <c r="E172">
        <v>0.309</v>
      </c>
      <c r="F172">
        <f t="shared" si="25"/>
        <v>0.69100000000000006</v>
      </c>
      <c r="G172" cm="1">
        <f t="array" ref="G172">_xlfn.IFS(AND(I172&gt;J172,I172&gt;0,E172&gt;F172, E172&gt;0.6), 1, AND(J172&gt;I172,J172&gt;0,F172&gt;E172, F172&gt;0.6), 2, AND(I172&gt;J172,I172&gt;0,E172&gt;F172, E172&lt;0.6), 0,  AND(J172&gt;I172,J172&gt;0,F172&gt;E172, F172&lt;0.6), 0, AND(I172&lt;0,J172&lt;0), 0, AND(I172&gt;J172,I172&gt;0,E172&lt;F172), 0, AND(J172&gt;I172,J172&gt;0,F172&lt;E172), 0, AND(I172&gt;J172,I172&gt;0,E172=F172), 1, AND(J172&gt;I172,J172&gt;0,F172=E172), 2)</f>
        <v>0</v>
      </c>
      <c r="H172">
        <v>2</v>
      </c>
      <c r="I172">
        <f t="shared" si="26"/>
        <v>3.2599999999999962E-2</v>
      </c>
      <c r="J172">
        <f t="shared" si="27"/>
        <v>-0.33899999999999975</v>
      </c>
      <c r="K172" cm="1">
        <f t="array" ref="K172">_xlfn.IFS(AND(G172=H172,G172=1),K171-K171*I172+K171*I172*A172, AND(G172=H172,G172=2), K171-K171*J172+K171*J172*B172, AND(G172&lt;&gt;H172,G172=1), K171-K171*I172,AND(G172&lt;&gt;H172,G172=2),K171-K171*J172,G172=0,K171)</f>
        <v>1.0242566282018108</v>
      </c>
      <c r="L172" t="s">
        <v>16</v>
      </c>
      <c r="M172" t="s">
        <v>125</v>
      </c>
      <c r="N172">
        <v>0.86399999999999999</v>
      </c>
    </row>
    <row r="173" spans="1:14" x14ac:dyDescent="0.25">
      <c r="A173">
        <v>3.2</v>
      </c>
      <c r="B173">
        <v>1.36</v>
      </c>
      <c r="C173">
        <f t="shared" ref="C173:D176" si="28">1/A173</f>
        <v>0.3125</v>
      </c>
      <c r="D173">
        <f t="shared" si="28"/>
        <v>0.73529411764705876</v>
      </c>
      <c r="E173">
        <v>0.32</v>
      </c>
      <c r="F173">
        <f>1-E173</f>
        <v>0.67999999999999994</v>
      </c>
      <c r="G173" cm="1">
        <f t="array" ref="G173">_xlfn.IFS(AND(I173&gt;J173,I173&gt;0,E173&gt;F173, E173&gt;0.6), 1, AND(J173&gt;I173,J173&gt;0,F173&gt;E173, F173&gt;0.6), 2, AND(I173&gt;J173,I173&gt;0,E173&gt;F173, E173&lt;0.6), 0,  AND(J173&gt;I173,J173&gt;0,F173&gt;E173, F173&lt;0.6), 0, AND(I173&lt;0,J173&lt;0), 0, AND(I173&gt;J173,I173&gt;0,E173&lt;F173), 0, AND(J173&gt;I173,J173&gt;0,F173&lt;E173), 0, AND(I173&gt;J173,I173&gt;0,E173=F173), 1, AND(J173&gt;I173,J173&gt;0,F173=E173), 2)</f>
        <v>0</v>
      </c>
      <c r="H173">
        <v>1</v>
      </c>
      <c r="I173">
        <f>E173-(F173/(A173-1))</f>
        <v>1.0909090909090979E-2</v>
      </c>
      <c r="J173">
        <f>F173-(E173/(B173-1))</f>
        <v>-0.20888888888888868</v>
      </c>
      <c r="K173" cm="1">
        <f t="array" ref="K173">_xlfn.IFS(AND(G173=H173,G173=1),K172-K172*I173+K172*I173*A173, AND(G173=H173,G173=2), K172-K172*J173+K172*J173*B173, AND(G173&lt;&gt;H173,G173=1), K172-K172*I173,AND(G173&lt;&gt;H173,G173=2),K172-K172*J173,G173=0,K172)</f>
        <v>1.0242566282018108</v>
      </c>
      <c r="L173" t="s">
        <v>163</v>
      </c>
      <c r="M173" t="s">
        <v>64</v>
      </c>
      <c r="N173">
        <v>0.85199999999999998</v>
      </c>
    </row>
    <row r="174" spans="1:14" x14ac:dyDescent="0.25">
      <c r="A174">
        <v>2</v>
      </c>
      <c r="B174">
        <v>1.8</v>
      </c>
      <c r="C174">
        <f t="shared" si="28"/>
        <v>0.5</v>
      </c>
      <c r="D174">
        <f t="shared" si="28"/>
        <v>0.55555555555555558</v>
      </c>
      <c r="E174">
        <v>0.42899999999999999</v>
      </c>
      <c r="F174">
        <f>1-E174</f>
        <v>0.57099999999999995</v>
      </c>
      <c r="G174" cm="1">
        <f t="array" ref="G174">_xlfn.IFS(AND(I174&gt;J174,I174&gt;0,E174&gt;F174, E174&gt;0.6), 1, AND(J174&gt;I174,J174&gt;0,F174&gt;E174, F174&gt;0.6), 2, AND(I174&gt;J174,I174&gt;0,E174&gt;F174, E174&lt;0.6), 0,  AND(J174&gt;I174,J174&gt;0,F174&gt;E174, F174&lt;0.6), 0, AND(I174&lt;0,J174&lt;0), 0, AND(I174&gt;J174,I174&gt;0,E174&lt;F174), 0, AND(J174&gt;I174,J174&gt;0,F174&lt;E174), 0, AND(I174&gt;J174,I174&gt;0,E174=F174), 1, AND(J174&gt;I174,J174&gt;0,F174=E174), 2)</f>
        <v>0</v>
      </c>
      <c r="H174">
        <v>1</v>
      </c>
      <c r="I174">
        <f>E174-(F174/(A174-1))</f>
        <v>-0.14199999999999996</v>
      </c>
      <c r="J174">
        <f>F174-(E174/(B174-1))</f>
        <v>3.4749999999999948E-2</v>
      </c>
      <c r="K174" cm="1">
        <f t="array" ref="K174">_xlfn.IFS(AND(G174=H174,G174=1),K173-K173*I174+K173*I174*A174, AND(G174=H174,G174=2), K173-K173*J174+K173*J174*B174, AND(G174&lt;&gt;H174,G174=1), K173-K173*I174,AND(G174&lt;&gt;H174,G174=2),K173-K173*J174,G174=0,K173)</f>
        <v>1.0242566282018108</v>
      </c>
      <c r="L174" t="s">
        <v>97</v>
      </c>
      <c r="M174" t="s">
        <v>24</v>
      </c>
      <c r="N174">
        <v>0.86099999999999999</v>
      </c>
    </row>
    <row r="175" spans="1:14" x14ac:dyDescent="0.25">
      <c r="A175">
        <v>10</v>
      </c>
      <c r="B175">
        <v>1.06</v>
      </c>
      <c r="C175">
        <f t="shared" si="28"/>
        <v>0.1</v>
      </c>
      <c r="D175">
        <f t="shared" si="28"/>
        <v>0.94339622641509424</v>
      </c>
      <c r="E175">
        <v>9.5000000000000001E-2</v>
      </c>
      <c r="F175">
        <f>1-E175</f>
        <v>0.90500000000000003</v>
      </c>
      <c r="G175" cm="1">
        <f t="array" ref="G175">_xlfn.IFS(AND(I175&gt;J175,I175&gt;0,E175&gt;F175, E175&gt;0.6), 1, AND(J175&gt;I175,J175&gt;0,F175&gt;E175, F175&gt;0.6), 2, AND(I175&gt;J175,I175&gt;0,E175&gt;F175, E175&lt;0.6), 0,  AND(J175&gt;I175,J175&gt;0,F175&gt;E175, F175&lt;0.6), 0, AND(I175&lt;0,J175&lt;0), 0, AND(I175&gt;J175,I175&gt;0,E175&lt;F175), 0, AND(J175&gt;I175,J175&gt;0,F175&lt;E175), 0, AND(I175&gt;J175,I175&gt;0,E175=F175), 1, AND(J175&gt;I175,J175&gt;0,F175=E175), 2)</f>
        <v>0</v>
      </c>
      <c r="H175">
        <v>2</v>
      </c>
      <c r="I175">
        <f>E175-(F175/(A175-1))</f>
        <v>-5.5555555555555636E-3</v>
      </c>
      <c r="J175">
        <f>F175-(E175/(B175-1))</f>
        <v>-0.6783333333333319</v>
      </c>
      <c r="K175" cm="1">
        <f t="array" ref="K175">_xlfn.IFS(AND(G175=H175,G175=1),K174-K174*I175+K174*I175*A175, AND(G175=H175,G175=2), K174-K174*J175+K174*J175*B175, AND(G175&lt;&gt;H175,G175=1), K174-K174*I175,AND(G175&lt;&gt;H175,G175=2),K174-K174*J175,G175=0,K174)</f>
        <v>1.0242566282018108</v>
      </c>
      <c r="L175" t="s">
        <v>26</v>
      </c>
      <c r="M175" t="s">
        <v>124</v>
      </c>
      <c r="N175">
        <v>0.871</v>
      </c>
    </row>
    <row r="176" spans="1:14" x14ac:dyDescent="0.25">
      <c r="A176">
        <v>6</v>
      </c>
      <c r="B176">
        <v>1.1200000000000001</v>
      </c>
      <c r="C176">
        <f t="shared" si="28"/>
        <v>0.16666666666666666</v>
      </c>
      <c r="D176">
        <f t="shared" si="28"/>
        <v>0.89285714285714279</v>
      </c>
      <c r="E176">
        <v>0.20499999999999999</v>
      </c>
      <c r="F176">
        <f>1-E176</f>
        <v>0.79500000000000004</v>
      </c>
      <c r="G176" cm="1">
        <f t="array" ref="G176">_xlfn.IFS(AND(I176&gt;J176,I176&gt;0,E176&gt;F176, E176&gt;0.6), 1, AND(J176&gt;I176,J176&gt;0,F176&gt;E176, F176&gt;0.6), 2, AND(I176&gt;J176,I176&gt;0,E176&gt;F176, E176&lt;0.6), 0,  AND(J176&gt;I176,J176&gt;0,F176&gt;E176, F176&lt;0.6), 0, AND(I176&lt;0,J176&lt;0), 0, AND(I176&gt;J176,I176&gt;0,E176&lt;F176), 0, AND(J176&gt;I176,J176&gt;0,F176&lt;E176), 0, AND(I176&gt;J176,I176&gt;0,E176=F176), 1, AND(J176&gt;I176,J176&gt;0,F176=E176), 2)</f>
        <v>0</v>
      </c>
      <c r="H176">
        <v>2</v>
      </c>
      <c r="I176">
        <f>E176-(F176/(A176-1))</f>
        <v>4.5999999999999985E-2</v>
      </c>
      <c r="J176">
        <f>F176-(E176/(B176-1))</f>
        <v>-0.91333333333333167</v>
      </c>
      <c r="K176" cm="1">
        <f t="array" ref="K176">_xlfn.IFS(AND(G176=H176,G176=1),K175-K175*I176+K175*I176*A176, AND(G176=H176,G176=2), K175-K175*J176+K175*J176*B176, AND(G176&lt;&gt;H176,G176=1), K175-K175*I176,AND(G176&lt;&gt;H176,G176=2),K175-K175*J176,G176=0,K175)</f>
        <v>1.0242566282018108</v>
      </c>
      <c r="L176" t="s">
        <v>50</v>
      </c>
      <c r="M176" t="s">
        <v>165</v>
      </c>
      <c r="N176">
        <v>0.83299999999999996</v>
      </c>
    </row>
    <row r="177" spans="1:14" x14ac:dyDescent="0.25">
      <c r="A177">
        <v>1.57</v>
      </c>
      <c r="B177">
        <v>2.37</v>
      </c>
      <c r="C177">
        <f t="shared" ref="C177:C184" si="29">1/A177</f>
        <v>0.63694267515923564</v>
      </c>
      <c r="D177">
        <f t="shared" ref="D177:D184" si="30">1/B177</f>
        <v>0.42194092827004215</v>
      </c>
      <c r="E177">
        <v>0.52300000000000002</v>
      </c>
      <c r="F177">
        <f t="shared" ref="F177:F184" si="31">1-E177</f>
        <v>0.47699999999999998</v>
      </c>
      <c r="G177" cm="1">
        <f t="array" ref="G177">_xlfn.IFS(AND(I177&gt;J177,I177&gt;0,E177&gt;F177, E177&gt;0.6), 1, AND(J177&gt;I177,J177&gt;0,F177&gt;E177, F177&gt;0.6), 2, AND(I177&gt;J177,I177&gt;0,E177&gt;F177, E177&lt;0.6), 0,  AND(J177&gt;I177,J177&gt;0,F177&gt;E177, F177&lt;0.6), 0, AND(I177&lt;0,J177&lt;0), 0, AND(I177&gt;J177,I177&gt;0,E177&lt;F177), 0, AND(J177&gt;I177,J177&gt;0,F177&lt;E177), 0, AND(I177&gt;J177,I177&gt;0,E177=F177), 1, AND(J177&gt;I177,J177&gt;0,F177=E177), 2)</f>
        <v>0</v>
      </c>
      <c r="H177">
        <v>2</v>
      </c>
      <c r="I177">
        <f t="shared" ref="I177:I184" si="32">E177-(F177/(A177-1))</f>
        <v>-0.3138421052631577</v>
      </c>
      <c r="J177">
        <f t="shared" ref="J177:J184" si="33">F177-(E177/(B177-1))</f>
        <v>9.5248175182481742E-2</v>
      </c>
      <c r="K177" cm="1">
        <f t="array" ref="K177">_xlfn.IFS(AND(G177=H177,G177=1),K176-K176*I177+K176*I177*A177, AND(G177=H177,G177=2), K176-K176*J177+K176*J177*B177, AND(G177&lt;&gt;H177,G177=1), K176-K176*I177,AND(G177&lt;&gt;H177,G177=2),K176-K176*J177,G177=0,K176)</f>
        <v>1.0242566282018108</v>
      </c>
      <c r="L177" t="s">
        <v>17</v>
      </c>
      <c r="M177" t="s">
        <v>22</v>
      </c>
      <c r="N177">
        <v>0.84799999999999998</v>
      </c>
    </row>
    <row r="178" spans="1:14" x14ac:dyDescent="0.25">
      <c r="A178">
        <v>4</v>
      </c>
      <c r="B178">
        <v>1.25</v>
      </c>
      <c r="C178">
        <f t="shared" si="29"/>
        <v>0.25</v>
      </c>
      <c r="D178">
        <f t="shared" si="30"/>
        <v>0.8</v>
      </c>
      <c r="E178">
        <v>0.26900000000000002</v>
      </c>
      <c r="F178">
        <f t="shared" si="31"/>
        <v>0.73099999999999998</v>
      </c>
      <c r="G178" cm="1">
        <f t="array" ref="G178">_xlfn.IFS(AND(I178&gt;J178,I178&gt;0,E178&gt;F178, E178&gt;0.6), 1, AND(J178&gt;I178,J178&gt;0,F178&gt;E178, F178&gt;0.6), 2, AND(I178&gt;J178,I178&gt;0,E178&gt;F178, E178&lt;0.6), 0,  AND(J178&gt;I178,J178&gt;0,F178&gt;E178, F178&lt;0.6), 0, AND(I178&lt;0,J178&lt;0), 0, AND(I178&gt;J178,I178&gt;0,E178&lt;F178), 0, AND(J178&gt;I178,J178&gt;0,F178&lt;E178), 0, AND(I178&gt;J178,I178&gt;0,E178=F178), 1, AND(J178&gt;I178,J178&gt;0,F178=E178), 2)</f>
        <v>0</v>
      </c>
      <c r="H178">
        <v>2</v>
      </c>
      <c r="I178">
        <f t="shared" si="32"/>
        <v>2.5333333333333347E-2</v>
      </c>
      <c r="J178">
        <f t="shared" si="33"/>
        <v>-0.34500000000000008</v>
      </c>
      <c r="K178" cm="1">
        <f t="array" ref="K178">_xlfn.IFS(AND(G178=H178,G178=1),K177-K177*I178+K177*I178*A178, AND(G178=H178,G178=2), K177-K177*J178+K177*J178*B178, AND(G178&lt;&gt;H178,G178=1), K177-K177*I178,AND(G178&lt;&gt;H178,G178=2),K177-K177*J178,G178=0,K177)</f>
        <v>1.0242566282018108</v>
      </c>
      <c r="L178" t="s">
        <v>102</v>
      </c>
      <c r="M178" t="s">
        <v>120</v>
      </c>
      <c r="N178">
        <v>0.84899999999999998</v>
      </c>
    </row>
    <row r="179" spans="1:14" x14ac:dyDescent="0.25">
      <c r="A179">
        <v>1.61</v>
      </c>
      <c r="B179">
        <v>2.2999999999999998</v>
      </c>
      <c r="C179">
        <f t="shared" si="29"/>
        <v>0.6211180124223602</v>
      </c>
      <c r="D179">
        <f t="shared" si="30"/>
        <v>0.43478260869565222</v>
      </c>
      <c r="E179">
        <v>0.60199999999999998</v>
      </c>
      <c r="F179">
        <f t="shared" si="31"/>
        <v>0.39800000000000002</v>
      </c>
      <c r="G179" cm="1">
        <f t="array" ref="G179">_xlfn.IFS(AND(I179&gt;J179,I179&gt;0,E179&gt;F179, E179&gt;0.6), 1, AND(J179&gt;I179,J179&gt;0,F179&gt;E179, F179&gt;0.6), 2, AND(I179&gt;J179,I179&gt;0,E179&gt;F179, E179&lt;0.6), 0,  AND(J179&gt;I179,J179&gt;0,F179&gt;E179, F179&lt;0.6), 0, AND(I179&lt;0,J179&lt;0), 0, AND(I179&gt;J179,I179&gt;0,E179&lt;F179), 0, AND(J179&gt;I179,J179&gt;0,F179&lt;E179), 0, AND(I179&gt;J179,I179&gt;0,E179=F179), 1, AND(J179&gt;I179,J179&gt;0,F179=E179), 2)</f>
        <v>0</v>
      </c>
      <c r="H179">
        <v>2</v>
      </c>
      <c r="I179">
        <f t="shared" si="32"/>
        <v>-5.0459016393442524E-2</v>
      </c>
      <c r="J179">
        <f t="shared" si="33"/>
        <v>-6.5076923076923088E-2</v>
      </c>
      <c r="K179" cm="1">
        <f t="array" ref="K179">_xlfn.IFS(AND(G179=H179,G179=1),K178-K178*I179+K178*I179*A179, AND(G179=H179,G179=2), K178-K178*J179+K178*J179*B179, AND(G179&lt;&gt;H179,G179=1), K178-K178*I179,AND(G179&lt;&gt;H179,G179=2),K178-K178*J179,G179=0,K178)</f>
        <v>1.0242566282018108</v>
      </c>
      <c r="L179" t="s">
        <v>126</v>
      </c>
      <c r="M179" t="s">
        <v>145</v>
      </c>
      <c r="N179">
        <v>0.93300000000000005</v>
      </c>
    </row>
    <row r="180" spans="1:14" x14ac:dyDescent="0.25">
      <c r="A180">
        <v>1.1399999999999999</v>
      </c>
      <c r="B180">
        <v>5.5</v>
      </c>
      <c r="C180">
        <f t="shared" si="29"/>
        <v>0.87719298245614041</v>
      </c>
      <c r="D180">
        <f t="shared" si="30"/>
        <v>0.18181818181818182</v>
      </c>
      <c r="E180">
        <v>0.85</v>
      </c>
      <c r="F180">
        <f t="shared" si="31"/>
        <v>0.15000000000000002</v>
      </c>
      <c r="G180" cm="1">
        <f t="array" ref="G180">_xlfn.IFS(AND(I180&gt;J180,I180&gt;0,E180&gt;F180, E180&gt;0.6), 1, AND(J180&gt;I180,J180&gt;0,F180&gt;E180, F180&gt;0.6), 2, AND(I180&gt;J180,I180&gt;0,E180&gt;F180, E180&lt;0.6), 0,  AND(J180&gt;I180,J180&gt;0,F180&gt;E180, F180&lt;0.6), 0, AND(I180&lt;0,J180&lt;0), 0, AND(I180&gt;J180,I180&gt;0,E180&lt;F180), 0, AND(J180&gt;I180,J180&gt;0,F180&lt;E180), 0, AND(I180&gt;J180,I180&gt;0,E180=F180), 1, AND(J180&gt;I180,J180&gt;0,F180=E180), 2)</f>
        <v>0</v>
      </c>
      <c r="H180">
        <v>1</v>
      </c>
      <c r="I180">
        <f t="shared" si="32"/>
        <v>-0.22142857142857231</v>
      </c>
      <c r="J180">
        <f t="shared" si="33"/>
        <v>-3.8888888888888862E-2</v>
      </c>
      <c r="K180" cm="1">
        <f t="array" ref="K180">_xlfn.IFS(AND(G180=H180,G180=1),K179-K179*I180+K179*I180*A180, AND(G180=H180,G180=2), K179-K179*J180+K179*J180*B180, AND(G180&lt;&gt;H180,G180=1), K179-K179*I180,AND(G180&lt;&gt;H180,G180=2),K179-K179*J180,G180=0,K179)</f>
        <v>1.0242566282018108</v>
      </c>
      <c r="L180" t="s">
        <v>164</v>
      </c>
      <c r="M180" t="s">
        <v>125</v>
      </c>
      <c r="N180">
        <v>0.89700000000000002</v>
      </c>
    </row>
    <row r="181" spans="1:14" x14ac:dyDescent="0.25">
      <c r="A181">
        <v>4</v>
      </c>
      <c r="B181">
        <v>1.25</v>
      </c>
      <c r="C181">
        <f t="shared" si="29"/>
        <v>0.25</v>
      </c>
      <c r="D181">
        <f t="shared" si="30"/>
        <v>0.8</v>
      </c>
      <c r="E181">
        <v>0.217</v>
      </c>
      <c r="F181">
        <f t="shared" si="31"/>
        <v>0.78300000000000003</v>
      </c>
      <c r="G181" cm="1">
        <f t="array" ref="G181">_xlfn.IFS(AND(I181&gt;J181,I181&gt;0,E181&gt;F181, E181&gt;0.6), 1, AND(J181&gt;I181,J181&gt;0,F181&gt;E181, F181&gt;0.6), 2, AND(I181&gt;J181,I181&gt;0,E181&gt;F181, E181&lt;0.6), 0,  AND(J181&gt;I181,J181&gt;0,F181&gt;E181, F181&lt;0.6), 0, AND(I181&lt;0,J181&lt;0), 0, AND(I181&gt;J181,I181&gt;0,E181&lt;F181), 0, AND(J181&gt;I181,J181&gt;0,F181&lt;E181), 0, AND(I181&gt;J181,I181&gt;0,E181=F181), 1, AND(J181&gt;I181,J181&gt;0,F181=E181), 2)</f>
        <v>0</v>
      </c>
      <c r="H181">
        <v>2</v>
      </c>
      <c r="I181">
        <f t="shared" si="32"/>
        <v>-4.4000000000000011E-2</v>
      </c>
      <c r="J181">
        <f t="shared" si="33"/>
        <v>-8.4999999999999964E-2</v>
      </c>
      <c r="K181" cm="1">
        <f t="array" ref="K181">_xlfn.IFS(AND(G181=H181,G181=1),K180-K180*I181+K180*I181*A181, AND(G181=H181,G181=2), K180-K180*J181+K180*J181*B181, AND(G181&lt;&gt;H181,G181=1), K180-K180*I181,AND(G181&lt;&gt;H181,G181=2),K180-K180*J181,G181=0,K180)</f>
        <v>1.0242566282018108</v>
      </c>
      <c r="L181" t="s">
        <v>131</v>
      </c>
      <c r="M181" t="s">
        <v>124</v>
      </c>
      <c r="N181">
        <v>0.86599999999999999</v>
      </c>
    </row>
    <row r="182" spans="1:14" x14ac:dyDescent="0.25">
      <c r="A182">
        <v>1.33</v>
      </c>
      <c r="B182">
        <v>3.4</v>
      </c>
      <c r="C182">
        <f t="shared" si="29"/>
        <v>0.75187969924812026</v>
      </c>
      <c r="D182">
        <f t="shared" si="30"/>
        <v>0.29411764705882354</v>
      </c>
      <c r="E182">
        <v>0.69299999999999995</v>
      </c>
      <c r="F182">
        <f t="shared" si="31"/>
        <v>0.30700000000000005</v>
      </c>
      <c r="G182" cm="1">
        <f t="array" ref="G182">_xlfn.IFS(AND(I182&gt;J182,I182&gt;0,E182&gt;F182, E182&gt;0.6), 1, AND(J182&gt;I182,J182&gt;0,F182&gt;E182, F182&gt;0.6), 2, AND(I182&gt;J182,I182&gt;0,E182&gt;F182, E182&lt;0.6), 0,  AND(J182&gt;I182,J182&gt;0,F182&gt;E182, F182&lt;0.6), 0, AND(I182&lt;0,J182&lt;0), 0, AND(I182&gt;J182,I182&gt;0,E182&lt;F182), 0, AND(J182&gt;I182,J182&gt;0,F182&lt;E182), 0, AND(I182&gt;J182,I182&gt;0,E182=F182), 1, AND(J182&gt;I182,J182&gt;0,F182=E182), 2)</f>
        <v>0</v>
      </c>
      <c r="H182">
        <v>1</v>
      </c>
      <c r="I182">
        <f t="shared" si="32"/>
        <v>-0.23730303030303035</v>
      </c>
      <c r="J182">
        <f t="shared" si="33"/>
        <v>1.8250000000000044E-2</v>
      </c>
      <c r="K182" cm="1">
        <f t="array" ref="K182">_xlfn.IFS(AND(G182=H182,G182=1),K181-K181*I182+K181*I182*A182, AND(G182=H182,G182=2), K181-K181*J182+K181*J182*B182, AND(G182&lt;&gt;H182,G182=1), K181-K181*I182,AND(G182&lt;&gt;H182,G182=2),K181-K181*J182,G182=0,K181)</f>
        <v>1.0242566282018108</v>
      </c>
      <c r="L182" t="s">
        <v>127</v>
      </c>
      <c r="M182" t="s">
        <v>163</v>
      </c>
      <c r="N182">
        <v>0.85099999999999998</v>
      </c>
    </row>
    <row r="183" spans="1:14" x14ac:dyDescent="0.25">
      <c r="A183">
        <v>5</v>
      </c>
      <c r="B183">
        <v>1.1599999999999999</v>
      </c>
      <c r="C183">
        <f t="shared" si="29"/>
        <v>0.2</v>
      </c>
      <c r="D183">
        <f t="shared" si="30"/>
        <v>0.86206896551724144</v>
      </c>
      <c r="E183">
        <v>0.17499999999999999</v>
      </c>
      <c r="F183">
        <f t="shared" si="31"/>
        <v>0.82499999999999996</v>
      </c>
      <c r="G183" cm="1">
        <f t="array" ref="G183">_xlfn.IFS(AND(I183&gt;J183,I183&gt;0,E183&gt;F183, E183&gt;0.6), 1, AND(J183&gt;I183,J183&gt;0,F183&gt;E183, F183&gt;0.6), 2, AND(I183&gt;J183,I183&gt;0,E183&gt;F183, E183&lt;0.6), 0,  AND(J183&gt;I183,J183&gt;0,F183&gt;E183, F183&lt;0.6), 0, AND(I183&lt;0,J183&lt;0), 0, AND(I183&gt;J183,I183&gt;0,E183&lt;F183), 0, AND(J183&gt;I183,J183&gt;0,F183&lt;E183), 0, AND(I183&gt;J183,I183&gt;0,E183=F183), 1, AND(J183&gt;I183,J183&gt;0,F183=E183), 2)</f>
        <v>0</v>
      </c>
      <c r="H183">
        <v>2</v>
      </c>
      <c r="I183">
        <f t="shared" si="32"/>
        <v>-3.125E-2</v>
      </c>
      <c r="J183">
        <f t="shared" si="33"/>
        <v>-0.26875000000000049</v>
      </c>
      <c r="K183" cm="1">
        <f t="array" ref="K183">_xlfn.IFS(AND(G183=H183,G183=1),K182-K182*I183+K182*I183*A183, AND(G183=H183,G183=2), K182-K182*J183+K182*J183*B183, AND(G183&lt;&gt;H183,G183=1), K182-K182*I183,AND(G183&lt;&gt;H183,G183=2),K182-K182*J183,G183=0,K182)</f>
        <v>1.0242566282018108</v>
      </c>
      <c r="L183" t="s">
        <v>97</v>
      </c>
      <c r="M183" t="s">
        <v>165</v>
      </c>
      <c r="N183">
        <v>0.84899999999999998</v>
      </c>
    </row>
    <row r="184" spans="1:14" x14ac:dyDescent="0.25">
      <c r="A184">
        <v>1.2</v>
      </c>
      <c r="B184">
        <v>4.5</v>
      </c>
      <c r="C184">
        <f t="shared" si="29"/>
        <v>0.83333333333333337</v>
      </c>
      <c r="D184">
        <f t="shared" si="30"/>
        <v>0.22222222222222221</v>
      </c>
      <c r="E184">
        <v>0.67500000000000004</v>
      </c>
      <c r="F184">
        <f t="shared" si="31"/>
        <v>0.32499999999999996</v>
      </c>
      <c r="G184" cm="1">
        <f t="array" ref="G184">_xlfn.IFS(AND(I184&gt;J184,I184&gt;0,E184&gt;F184, E184&gt;0.6), 1, AND(J184&gt;I184,J184&gt;0,F184&gt;E184, F184&gt;0.6), 2, AND(I184&gt;J184,I184&gt;0,E184&gt;F184, E184&lt;0.6), 0,  AND(J184&gt;I184,J184&gt;0,F184&gt;E184, F184&lt;0.6), 0, AND(I184&lt;0,J184&lt;0), 0, AND(I184&gt;J184,I184&gt;0,E184&lt;F184), 0, AND(J184&gt;I184,J184&gt;0,F184&lt;E184), 0, AND(I184&gt;J184,I184&gt;0,E184=F184), 1, AND(J184&gt;I184,J184&gt;0,F184=E184), 2)</f>
        <v>0</v>
      </c>
      <c r="H184">
        <v>2</v>
      </c>
      <c r="I184">
        <f t="shared" si="32"/>
        <v>-0.95000000000000018</v>
      </c>
      <c r="J184">
        <f t="shared" si="33"/>
        <v>0.13214285714285709</v>
      </c>
      <c r="K184" cm="1">
        <f t="array" ref="K184">_xlfn.IFS(AND(G184=H184,G184=1),K183-K183*I184+K183*I184*A184, AND(G184=H184,G184=2), K183-K183*J184+K183*J184*B184, AND(G184&lt;&gt;H184,G184=1), K183-K183*I184,AND(G184&lt;&gt;H184,G184=2),K183-K183*J184,G184=0,K183)</f>
        <v>1.0242566282018108</v>
      </c>
      <c r="L184" t="s">
        <v>118</v>
      </c>
      <c r="M184" t="s">
        <v>154</v>
      </c>
      <c r="N184">
        <v>0.81200000000000006</v>
      </c>
    </row>
    <row r="185" spans="1:14" x14ac:dyDescent="0.25">
      <c r="A185">
        <v>3.75</v>
      </c>
      <c r="B185">
        <v>1.28</v>
      </c>
      <c r="C185">
        <f t="shared" ref="C185:C205" si="34">1/A185</f>
        <v>0.26666666666666666</v>
      </c>
      <c r="D185">
        <f t="shared" ref="D185:D205" si="35">1/B185</f>
        <v>0.78125</v>
      </c>
      <c r="E185">
        <v>0.29099999999999998</v>
      </c>
      <c r="F185">
        <f t="shared" ref="F185:F205" si="36">1-E185</f>
        <v>0.70900000000000007</v>
      </c>
      <c r="G185" cm="1">
        <f t="array" ref="G185">_xlfn.IFS(AND(I185&gt;J185,I185&gt;0,E185&gt;F185, E185&gt;0.6), 1, AND(J185&gt;I185,J185&gt;0,F185&gt;E185, F185&gt;0.6), 2, AND(I185&gt;J185,I185&gt;0,E185&gt;F185, E185&lt;0.6), 0,  AND(J185&gt;I185,J185&gt;0,F185&gt;E185, F185&lt;0.6), 0, AND(I185&lt;0,J185&lt;0), 0, AND(I185&gt;J185,I185&gt;0,E185&lt;F185), 0, AND(J185&gt;I185,J185&gt;0,F185&lt;E185), 0, AND(I185&gt;J185,I185&gt;0,E185=F185), 1, AND(J185&gt;I185,J185&gt;0,F185=E185), 2)</f>
        <v>0</v>
      </c>
      <c r="H185">
        <v>2</v>
      </c>
      <c r="I185">
        <f t="shared" ref="I185:I205" si="37">E185-(F185/(A185-1))</f>
        <v>3.3181818181818146E-2</v>
      </c>
      <c r="J185">
        <f t="shared" ref="J185:J205" si="38">F185-(E185/(B185-1))</f>
        <v>-0.33028571428571407</v>
      </c>
      <c r="K185" cm="1">
        <f t="array" ref="K185">_xlfn.IFS(AND(G185=H185,G185=1),K184-K184*I185+K184*I185*A185, AND(G185=H185,G185=2), K184-K184*J185+K184*J185*B185, AND(G185&lt;&gt;H185,G185=1), K184-K184*I185,AND(G185&lt;&gt;H185,G185=2),K184-K184*J185,G185=0,K184)</f>
        <v>1.0242566282018108</v>
      </c>
      <c r="L185" t="s">
        <v>22</v>
      </c>
      <c r="M185" t="s">
        <v>120</v>
      </c>
      <c r="N185">
        <v>0.84699999999999998</v>
      </c>
    </row>
    <row r="186" spans="1:14" x14ac:dyDescent="0.25">
      <c r="A186">
        <v>1.1599999999999999</v>
      </c>
      <c r="B186">
        <v>5</v>
      </c>
      <c r="C186">
        <f t="shared" si="34"/>
        <v>0.86206896551724144</v>
      </c>
      <c r="D186">
        <f t="shared" si="35"/>
        <v>0.2</v>
      </c>
      <c r="E186">
        <v>0.83099999999999996</v>
      </c>
      <c r="F186">
        <f t="shared" si="36"/>
        <v>0.16900000000000004</v>
      </c>
      <c r="G186" cm="1">
        <f t="array" ref="G186">_xlfn.IFS(AND(I186&gt;J186,I186&gt;0,E186&gt;F186, E186&gt;0.6), 1, AND(J186&gt;I186,J186&gt;0,F186&gt;E186, F186&gt;0.6), 2, AND(I186&gt;J186,I186&gt;0,E186&gt;F186, E186&lt;0.6), 0,  AND(J186&gt;I186,J186&gt;0,F186&gt;E186, F186&lt;0.6), 0, AND(I186&lt;0,J186&lt;0), 0, AND(I186&gt;J186,I186&gt;0,E186&lt;F186), 0, AND(J186&gt;I186,J186&gt;0,F186&lt;E186), 0, AND(I186&gt;J186,I186&gt;0,E186=F186), 1, AND(J186&gt;I186,J186&gt;0,F186=E186), 2)</f>
        <v>0</v>
      </c>
      <c r="H186">
        <v>1</v>
      </c>
      <c r="I186">
        <f t="shared" si="37"/>
        <v>-0.22525000000000084</v>
      </c>
      <c r="J186">
        <f t="shared" si="38"/>
        <v>-3.8749999999999951E-2</v>
      </c>
      <c r="K186" cm="1">
        <f t="array" ref="K186">_xlfn.IFS(AND(G186=H186,G186=1),K185-K185*I186+K185*I186*A186, AND(G186=H186,G186=2), K185-K185*J186+K185*J186*B186, AND(G186&lt;&gt;H186,G186=1), K185-K185*I186,AND(G186&lt;&gt;H186,G186=2),K185-K185*J186,G186=0,K185)</f>
        <v>1.0242566282018108</v>
      </c>
      <c r="L186" t="s">
        <v>164</v>
      </c>
      <c r="M186" t="s">
        <v>145</v>
      </c>
      <c r="N186">
        <v>0.9</v>
      </c>
    </row>
    <row r="187" spans="1:14" x14ac:dyDescent="0.25">
      <c r="A187">
        <v>10</v>
      </c>
      <c r="B187">
        <v>1.0620000000000001</v>
      </c>
      <c r="C187">
        <f t="shared" si="34"/>
        <v>0.1</v>
      </c>
      <c r="D187">
        <f t="shared" si="35"/>
        <v>0.94161958568738224</v>
      </c>
      <c r="E187">
        <v>0.13100000000000001</v>
      </c>
      <c r="F187">
        <f t="shared" si="36"/>
        <v>0.86899999999999999</v>
      </c>
      <c r="G187" cm="1">
        <f t="array" ref="G187">_xlfn.IFS(AND(I187&gt;J187,I187&gt;0,E187&gt;F187, E187&gt;0.6), 1, AND(J187&gt;I187,J187&gt;0,F187&gt;E187, F187&gt;0.6), 2, AND(I187&gt;J187,I187&gt;0,E187&gt;F187, E187&lt;0.6), 0,  AND(J187&gt;I187,J187&gt;0,F187&gt;E187, F187&lt;0.6), 0, AND(I187&lt;0,J187&lt;0), 0, AND(I187&gt;J187,I187&gt;0,E187&lt;F187), 0, AND(J187&gt;I187,J187&gt;0,F187&lt;E187), 0, AND(I187&gt;J187,I187&gt;0,E187=F187), 1, AND(J187&gt;I187,J187&gt;0,F187=E187), 2)</f>
        <v>0</v>
      </c>
      <c r="H187">
        <v>2</v>
      </c>
      <c r="I187">
        <f t="shared" si="37"/>
        <v>3.4444444444444444E-2</v>
      </c>
      <c r="J187">
        <f t="shared" si="38"/>
        <v>-1.2439032258064497</v>
      </c>
      <c r="K187" cm="1">
        <f t="array" ref="K187">_xlfn.IFS(AND(G187=H187,G187=1),K186-K186*I187+K186*I187*A187, AND(G187=H187,G187=2), K186-K186*J187+K186*J187*B187, AND(G187&lt;&gt;H187,G187=1), K186-K186*I187,AND(G187&lt;&gt;H187,G187=2),K186-K186*J187,G187=0,K186)</f>
        <v>1.0242566282018108</v>
      </c>
      <c r="L187" t="s">
        <v>154</v>
      </c>
      <c r="M187" t="s">
        <v>165</v>
      </c>
      <c r="N187">
        <v>0.82299999999999995</v>
      </c>
    </row>
    <row r="188" spans="1:14" x14ac:dyDescent="0.25">
      <c r="A188">
        <v>3</v>
      </c>
      <c r="B188">
        <v>1.4</v>
      </c>
      <c r="C188">
        <f t="shared" si="34"/>
        <v>0.33333333333333331</v>
      </c>
      <c r="D188">
        <f t="shared" si="35"/>
        <v>0.7142857142857143</v>
      </c>
      <c r="E188">
        <v>0.26800000000000002</v>
      </c>
      <c r="F188">
        <f t="shared" si="36"/>
        <v>0.73199999999999998</v>
      </c>
      <c r="G188" cm="1">
        <f t="array" ref="G188">_xlfn.IFS(AND(I188&gt;J188,I188&gt;0,E188&gt;F188, E188&gt;0.6), 1, AND(J188&gt;I188,J188&gt;0,F188&gt;E188, F188&gt;0.6), 2, AND(I188&gt;J188,I188&gt;0,E188&gt;F188, E188&lt;0.6), 0,  AND(J188&gt;I188,J188&gt;0,F188&gt;E188, F188&lt;0.6), 0, AND(I188&lt;0,J188&lt;0), 0, AND(I188&gt;J188,I188&gt;0,E188&lt;F188), 0, AND(J188&gt;I188,J188&gt;0,F188&lt;E188), 0, AND(I188&gt;J188,I188&gt;0,E188=F188), 1, AND(J188&gt;I188,J188&gt;0,F188=E188), 2)</f>
        <v>2</v>
      </c>
      <c r="H188">
        <v>2</v>
      </c>
      <c r="I188">
        <f t="shared" si="37"/>
        <v>-9.7999999999999976E-2</v>
      </c>
      <c r="J188">
        <f t="shared" si="38"/>
        <v>6.1999999999999833E-2</v>
      </c>
      <c r="K188" cm="1">
        <f t="array" ref="K188">_xlfn.IFS(AND(G188=H188,G188=1),K187-K187*I188+K187*I188*A188, AND(G188=H188,G188=2), K187-K187*J188+K187*J188*B188, AND(G188&lt;&gt;H188,G188=1), K187-K187*I188,AND(G188&lt;&gt;H188,G188=2),K187-K187*J188,G188=0,K187)</f>
        <v>1.0496581925812158</v>
      </c>
      <c r="L188" t="s">
        <v>127</v>
      </c>
      <c r="M188" t="s">
        <v>124</v>
      </c>
      <c r="N188">
        <v>0.86899999999999999</v>
      </c>
    </row>
    <row r="189" spans="1:14" x14ac:dyDescent="0.25">
      <c r="A189">
        <v>1.1599999999999999</v>
      </c>
      <c r="B189">
        <v>5</v>
      </c>
      <c r="C189">
        <f t="shared" si="34"/>
        <v>0.86206896551724144</v>
      </c>
      <c r="D189">
        <f t="shared" si="35"/>
        <v>0.2</v>
      </c>
      <c r="E189">
        <v>0.78600000000000003</v>
      </c>
      <c r="F189">
        <f t="shared" si="36"/>
        <v>0.21399999999999997</v>
      </c>
      <c r="G189" cm="1">
        <f t="array" ref="G189">_xlfn.IFS(AND(I189&gt;J189,I189&gt;0,E189&gt;F189, E189&gt;0.6), 1, AND(J189&gt;I189,J189&gt;0,F189&gt;E189, F189&gt;0.6), 2, AND(I189&gt;J189,I189&gt;0,E189&gt;F189, E189&lt;0.6), 0,  AND(J189&gt;I189,J189&gt;0,F189&gt;E189, F189&lt;0.6), 0, AND(I189&lt;0,J189&lt;0), 0, AND(I189&gt;J189,I189&gt;0,E189&lt;F189), 0, AND(J189&gt;I189,J189&gt;0,F189&lt;E189), 0, AND(I189&gt;J189,I189&gt;0,E189=F189), 1, AND(J189&gt;I189,J189&gt;0,F189=E189), 2)</f>
        <v>0</v>
      </c>
      <c r="H189">
        <v>1</v>
      </c>
      <c r="I189">
        <f t="shared" si="37"/>
        <v>-0.55150000000000055</v>
      </c>
      <c r="J189">
        <f t="shared" si="38"/>
        <v>1.749999999999996E-2</v>
      </c>
      <c r="K189" cm="1">
        <f t="array" ref="K189">_xlfn.IFS(AND(G189=H189,G189=1),K188-K188*I189+K188*I189*A189, AND(G189=H189,G189=2), K188-K188*J189+K188*J189*B189, AND(G189&lt;&gt;H189,G189=1), K188-K188*I189,AND(G189&lt;&gt;H189,G189=2),K188-K188*J189,G189=0,K188)</f>
        <v>1.0496581925812158</v>
      </c>
      <c r="L189" t="s">
        <v>164</v>
      </c>
      <c r="M189" t="s">
        <v>120</v>
      </c>
      <c r="N189">
        <v>0.85799999999999998</v>
      </c>
    </row>
    <row r="190" spans="1:14" x14ac:dyDescent="0.25">
      <c r="A190">
        <v>2.1</v>
      </c>
      <c r="B190">
        <v>1.72</v>
      </c>
      <c r="C190">
        <f t="shared" si="34"/>
        <v>0.47619047619047616</v>
      </c>
      <c r="D190">
        <f t="shared" si="35"/>
        <v>0.58139534883720934</v>
      </c>
      <c r="E190">
        <v>0.48599999999999999</v>
      </c>
      <c r="F190">
        <f t="shared" si="36"/>
        <v>0.51400000000000001</v>
      </c>
      <c r="G190" cm="1">
        <f t="array" ref="G190">_xlfn.IFS(AND(I190&gt;J190,I190&gt;0,E190&gt;F190, E190&gt;0.6), 1, AND(J190&gt;I190,J190&gt;0,F190&gt;E190, F190&gt;0.6), 2, AND(I190&gt;J190,I190&gt;0,E190&gt;F190, E190&lt;0.6), 0,  AND(J190&gt;I190,J190&gt;0,F190&gt;E190, F190&lt;0.6), 0, AND(I190&lt;0,J190&lt;0), 0, AND(I190&gt;J190,I190&gt;0,E190&lt;F190), 0, AND(J190&gt;I190,J190&gt;0,F190&lt;E190), 0, AND(I190&gt;J190,I190&gt;0,E190=F190), 1, AND(J190&gt;I190,J190&gt;0,F190=E190), 2)</f>
        <v>0</v>
      </c>
      <c r="H190">
        <v>2</v>
      </c>
      <c r="I190">
        <f t="shared" si="37"/>
        <v>1.8727272727272759E-2</v>
      </c>
      <c r="J190">
        <f t="shared" si="38"/>
        <v>-0.16100000000000003</v>
      </c>
      <c r="K190" cm="1">
        <f t="array" ref="K190">_xlfn.IFS(AND(G190=H190,G190=1),K189-K189*I190+K189*I190*A190, AND(G190=H190,G190=2), K189-K189*J190+K189*J190*B190, AND(G190&lt;&gt;H190,G190=1), K189-K189*I190,AND(G190&lt;&gt;H190,G190=2),K189-K189*J190,G190=0,K189)</f>
        <v>1.0496581925812158</v>
      </c>
      <c r="L190" t="s">
        <v>124</v>
      </c>
      <c r="M190" t="s">
        <v>165</v>
      </c>
      <c r="N190">
        <v>0.92900000000000005</v>
      </c>
    </row>
    <row r="191" spans="1:14" x14ac:dyDescent="0.25">
      <c r="A191">
        <v>2</v>
      </c>
      <c r="B191">
        <v>1.8</v>
      </c>
      <c r="C191">
        <f t="shared" si="34"/>
        <v>0.5</v>
      </c>
      <c r="D191">
        <f t="shared" si="35"/>
        <v>0.55555555555555558</v>
      </c>
      <c r="E191">
        <v>0.54</v>
      </c>
      <c r="F191">
        <f t="shared" si="36"/>
        <v>0.45999999999999996</v>
      </c>
      <c r="G191" cm="1">
        <f t="array" ref="G191">_xlfn.IFS(AND(I191&gt;J191,I191&gt;0,E191&gt;F191, E191&gt;0.6), 1, AND(J191&gt;I191,J191&gt;0,F191&gt;E191, F191&gt;0.6), 2, AND(I191&gt;J191,I191&gt;0,E191&gt;F191, E191&lt;0.6), 0,  AND(J191&gt;I191,J191&gt;0,F191&gt;E191, F191&lt;0.6), 0, AND(I191&lt;0,J191&lt;0), 0, AND(I191&gt;J191,I191&gt;0,E191&lt;F191), 0, AND(J191&gt;I191,J191&gt;0,F191&lt;E191), 0, AND(I191&gt;J191,I191&gt;0,E191=F191), 1, AND(J191&gt;I191,J191&gt;0,F191=E191), 2)</f>
        <v>0</v>
      </c>
      <c r="H191">
        <v>1</v>
      </c>
      <c r="I191">
        <f t="shared" si="37"/>
        <v>8.0000000000000071E-2</v>
      </c>
      <c r="J191">
        <f t="shared" si="38"/>
        <v>-0.21500000000000008</v>
      </c>
      <c r="K191" cm="1">
        <f t="array" ref="K191">_xlfn.IFS(AND(G191=H191,G191=1),K190-K190*I191+K190*I191*A191, AND(G191=H191,G191=2), K190-K190*J191+K190*J191*B191, AND(G191&lt;&gt;H191,G191=1), K190-K190*I191,AND(G191&lt;&gt;H191,G191=2),K190-K190*J191,G191=0,K190)</f>
        <v>1.0496581925812158</v>
      </c>
      <c r="L191" t="s">
        <v>164</v>
      </c>
      <c r="M191" t="s">
        <v>165</v>
      </c>
      <c r="N191">
        <v>0.93300000000000005</v>
      </c>
    </row>
    <row r="192" spans="1:14" x14ac:dyDescent="0.25">
      <c r="A192">
        <v>29</v>
      </c>
      <c r="B192">
        <v>1.0005999999999999</v>
      </c>
      <c r="C192">
        <f t="shared" si="34"/>
        <v>3.4482758620689655E-2</v>
      </c>
      <c r="D192">
        <f t="shared" si="35"/>
        <v>0.99940035978412955</v>
      </c>
      <c r="E192">
        <v>7.9000000000000001E-2</v>
      </c>
      <c r="F192">
        <f t="shared" si="36"/>
        <v>0.92100000000000004</v>
      </c>
      <c r="G192" cm="1">
        <f t="array" ref="G192">_xlfn.IFS(AND(I192&gt;J192,I192&gt;0,E192&gt;F192, E192&gt;0.6), 1, AND(J192&gt;I192,J192&gt;0,F192&gt;E192, F192&gt;0.6), 2, AND(I192&gt;J192,I192&gt;0,E192&gt;F192, E192&lt;0.6), 0,  AND(J192&gt;I192,J192&gt;0,F192&gt;E192, F192&lt;0.6), 0, AND(I192&lt;0,J192&lt;0), 0, AND(I192&gt;J192,I192&gt;0,E192&lt;F192), 0, AND(J192&gt;I192,J192&gt;0,F192&lt;E192), 0, AND(I192&gt;J192,I192&gt;0,E192=F192), 1, AND(J192&gt;I192,J192&gt;0,F192=E192), 2)</f>
        <v>0</v>
      </c>
      <c r="H192">
        <v>2</v>
      </c>
      <c r="I192">
        <f t="shared" si="37"/>
        <v>4.6107142857142853E-2</v>
      </c>
      <c r="J192">
        <f t="shared" si="38"/>
        <v>-130.74566666668119</v>
      </c>
      <c r="K192" cm="1">
        <f t="array" ref="K192">_xlfn.IFS(AND(G192=H192,G192=1),K191-K191*I192+K191*I192*A192, AND(G192=H192,G192=2), K191-K191*J192+K191*J192*B192, AND(G192&lt;&gt;H192,G192=1), K191-K191*I192,AND(G192&lt;&gt;H192,G192=2),K191-K191*J192,G192=0,K191)</f>
        <v>1.0496581925812158</v>
      </c>
      <c r="L192" t="s">
        <v>167</v>
      </c>
      <c r="M192" t="s">
        <v>29</v>
      </c>
      <c r="N192">
        <v>0.30299999999999999</v>
      </c>
    </row>
    <row r="193" spans="1:14" x14ac:dyDescent="0.25">
      <c r="A193">
        <v>1.5</v>
      </c>
      <c r="B193">
        <v>2.62</v>
      </c>
      <c r="C193">
        <f t="shared" si="34"/>
        <v>0.66666666666666663</v>
      </c>
      <c r="D193">
        <f t="shared" si="35"/>
        <v>0.38167938931297707</v>
      </c>
      <c r="E193">
        <v>0.6</v>
      </c>
      <c r="F193">
        <f t="shared" si="36"/>
        <v>0.4</v>
      </c>
      <c r="G193" cm="1">
        <f t="array" ref="G193">_xlfn.IFS(AND(I193&gt;J193,I193&gt;0,E193&gt;F193, E193&gt;0.6), 1, AND(J193&gt;I193,J193&gt;0,F193&gt;E193, F193&gt;0.6), 2, AND(I193&gt;J193,I193&gt;0,E193&gt;F193, E193&lt;0.6), 0,  AND(J193&gt;I193,J193&gt;0,F193&gt;E193, F193&lt;0.6), 0, AND(I193&lt;0,J193&lt;0), 0, AND(I193&gt;J193,I193&gt;0,E193&lt;F193), 0, AND(J193&gt;I193,J193&gt;0,F193&lt;E193), 0, AND(I193&gt;J193,I193&gt;0,E193=F193), 1, AND(J193&gt;I193,J193&gt;0,F193=E193), 2)</f>
        <v>0</v>
      </c>
      <c r="H193">
        <v>1</v>
      </c>
      <c r="I193">
        <f t="shared" si="37"/>
        <v>-0.20000000000000007</v>
      </c>
      <c r="J193">
        <f t="shared" si="38"/>
        <v>2.9629629629629672E-2</v>
      </c>
      <c r="K193" cm="1">
        <f t="array" ref="K193">_xlfn.IFS(AND(G193=H193,G193=1),K192-K192*I193+K192*I193*A193, AND(G193=H193,G193=2), K192-K192*J193+K192*J193*B193, AND(G193&lt;&gt;H193,G193=1), K192-K192*I193,AND(G193&lt;&gt;H193,G193=2),K192-K192*J193,G193=0,K192)</f>
        <v>1.0496581925812158</v>
      </c>
      <c r="L193" t="s">
        <v>54</v>
      </c>
      <c r="M193" t="s">
        <v>16</v>
      </c>
      <c r="N193">
        <v>0.85199999999999998</v>
      </c>
    </row>
    <row r="194" spans="1:14" x14ac:dyDescent="0.25">
      <c r="A194">
        <v>1.9</v>
      </c>
      <c r="B194">
        <v>1.9</v>
      </c>
      <c r="C194">
        <f t="shared" si="34"/>
        <v>0.52631578947368418</v>
      </c>
      <c r="D194">
        <f t="shared" si="35"/>
        <v>0.52631578947368418</v>
      </c>
      <c r="E194">
        <v>0.49099999999999999</v>
      </c>
      <c r="F194">
        <f t="shared" si="36"/>
        <v>0.50900000000000001</v>
      </c>
      <c r="G194" cm="1">
        <f t="array" ref="G194">_xlfn.IFS(AND(I194&gt;J194,I194&gt;0,E194&gt;F194, E194&gt;0.6), 1, AND(J194&gt;I194,J194&gt;0,F194&gt;E194, F194&gt;0.6), 2, AND(I194&gt;J194,I194&gt;0,E194&gt;F194, E194&lt;0.6), 0,  AND(J194&gt;I194,J194&gt;0,F194&gt;E194, F194&lt;0.6), 0, AND(I194&lt;0,J194&lt;0), 0, AND(I194&gt;J194,I194&gt;0,E194&lt;F194), 0, AND(J194&gt;I194,J194&gt;0,F194&lt;E194), 0, AND(I194&gt;J194,I194&gt;0,E194=F194), 1, AND(J194&gt;I194,J194&gt;0,F194=E194), 2)</f>
        <v>0</v>
      </c>
      <c r="H194">
        <v>1</v>
      </c>
      <c r="I194">
        <f t="shared" si="37"/>
        <v>-7.4555555555555597E-2</v>
      </c>
      <c r="J194">
        <f t="shared" si="38"/>
        <v>-3.6555555555555563E-2</v>
      </c>
      <c r="K194" cm="1">
        <f t="array" ref="K194">_xlfn.IFS(AND(G194=H194,G194=1),K193-K193*I194+K193*I194*A194, AND(G194=H194,G194=2), K193-K193*J194+K193*J194*B194, AND(G194&lt;&gt;H194,G194=1), K193-K193*I194,AND(G194&lt;&gt;H194,G194=2),K193-K193*J194,G194=0,K193)</f>
        <v>1.0496581925812158</v>
      </c>
      <c r="L194" t="s">
        <v>35</v>
      </c>
      <c r="M194" t="s">
        <v>13</v>
      </c>
      <c r="N194">
        <v>0.84499999999999997</v>
      </c>
    </row>
    <row r="195" spans="1:14" x14ac:dyDescent="0.25">
      <c r="A195">
        <v>2.1</v>
      </c>
      <c r="B195">
        <v>1.66</v>
      </c>
      <c r="C195">
        <f t="shared" si="34"/>
        <v>0.47619047619047616</v>
      </c>
      <c r="D195">
        <f t="shared" si="35"/>
        <v>0.60240963855421692</v>
      </c>
      <c r="E195">
        <v>0.17699999999999999</v>
      </c>
      <c r="F195">
        <f t="shared" si="36"/>
        <v>0.82299999999999995</v>
      </c>
      <c r="G195" cm="1">
        <f t="array" ref="G195">_xlfn.IFS(AND(I195&gt;J195,I195&gt;0,E195&gt;F195, E195&gt;0.6), 1, AND(J195&gt;I195,J195&gt;0,F195&gt;E195, F195&gt;0.6), 2, AND(I195&gt;J195,I195&gt;0,E195&gt;F195, E195&lt;0.6), 0,  AND(J195&gt;I195,J195&gt;0,F195&gt;E195, F195&lt;0.6), 0, AND(I195&lt;0,J195&lt;0), 0, AND(I195&gt;J195,I195&gt;0,E195&lt;F195), 0, AND(J195&gt;I195,J195&gt;0,F195&lt;E195), 0, AND(I195&gt;J195,I195&gt;0,E195=F195), 1, AND(J195&gt;I195,J195&gt;0,F195=E195), 2)</f>
        <v>2</v>
      </c>
      <c r="H195">
        <v>1</v>
      </c>
      <c r="I195">
        <f t="shared" si="37"/>
        <v>-0.57118181818181801</v>
      </c>
      <c r="J195">
        <f t="shared" si="38"/>
        <v>0.55481818181818177</v>
      </c>
      <c r="K195" cm="1">
        <f t="array" ref="K195">_xlfn.IFS(AND(G195=H195,G195=1),K194-K194*I195+K194*I195*A195, AND(G195=H195,G195=2), K194-K194*J195+K194*J195*B195, AND(G195&lt;&gt;H195,G195=1), K194-K194*I195,AND(G195&lt;&gt;H195,G195=2),K194-K194*J195,G195=0,K194)</f>
        <v>0.46728874264274678</v>
      </c>
      <c r="L195" t="s">
        <v>168</v>
      </c>
      <c r="M195" t="s">
        <v>150</v>
      </c>
      <c r="N195">
        <v>0.33400000000000002</v>
      </c>
    </row>
    <row r="196" spans="1:14" x14ac:dyDescent="0.25">
      <c r="A196">
        <v>1.4</v>
      </c>
      <c r="B196">
        <v>2.75</v>
      </c>
      <c r="C196">
        <f t="shared" si="34"/>
        <v>0.7142857142857143</v>
      </c>
      <c r="D196">
        <f t="shared" si="35"/>
        <v>0.36363636363636365</v>
      </c>
      <c r="E196">
        <v>0.53600000000000003</v>
      </c>
      <c r="F196">
        <f t="shared" si="36"/>
        <v>0.46399999999999997</v>
      </c>
      <c r="G196" cm="1">
        <f t="array" ref="G196">_xlfn.IFS(AND(I196&gt;J196,I196&gt;0,E196&gt;F196, E196&gt;0.6), 1, AND(J196&gt;I196,J196&gt;0,F196&gt;E196, F196&gt;0.6), 2, AND(I196&gt;J196,I196&gt;0,E196&gt;F196, E196&lt;0.6), 0,  AND(J196&gt;I196,J196&gt;0,F196&gt;E196, F196&lt;0.6), 0, AND(I196&lt;0,J196&lt;0), 0, AND(I196&gt;J196,I196&gt;0,E196&lt;F196), 0, AND(J196&gt;I196,J196&gt;0,F196&lt;E196), 0, AND(I196&gt;J196,I196&gt;0,E196=F196), 1, AND(J196&gt;I196,J196&gt;0,F196=E196), 2)</f>
        <v>0</v>
      </c>
      <c r="H196">
        <v>1</v>
      </c>
      <c r="I196">
        <f t="shared" si="37"/>
        <v>-0.62400000000000011</v>
      </c>
      <c r="J196">
        <f t="shared" si="38"/>
        <v>0.15771428571428564</v>
      </c>
      <c r="K196" cm="1">
        <f t="array" ref="K196">_xlfn.IFS(AND(G196=H196,G196=1),K195-K195*I196+K195*I196*A196, AND(G196=H196,G196=2), K195-K195*J196+K195*J196*B196, AND(G196&lt;&gt;H196,G196=1), K195-K195*I196,AND(G196&lt;&gt;H196,G196=2),K195-K195*J196,G196=0,K195)</f>
        <v>0.46728874264274678</v>
      </c>
      <c r="L196" t="s">
        <v>169</v>
      </c>
      <c r="M196" t="s">
        <v>170</v>
      </c>
      <c r="N196">
        <v>0.76600000000000001</v>
      </c>
    </row>
    <row r="197" spans="1:14" x14ac:dyDescent="0.25">
      <c r="A197">
        <v>2.2999999999999998</v>
      </c>
      <c r="B197">
        <v>1.61</v>
      </c>
      <c r="C197">
        <f t="shared" si="34"/>
        <v>0.43478260869565222</v>
      </c>
      <c r="D197">
        <f t="shared" si="35"/>
        <v>0.6211180124223602</v>
      </c>
      <c r="E197">
        <v>0.499</v>
      </c>
      <c r="F197">
        <f t="shared" si="36"/>
        <v>0.501</v>
      </c>
      <c r="G197" cm="1">
        <f t="array" ref="G197">_xlfn.IFS(AND(I197&gt;J197,I197&gt;0,E197&gt;F197, E197&gt;0.6), 1, AND(J197&gt;I197,J197&gt;0,F197&gt;E197, F197&gt;0.6), 2, AND(I197&gt;J197,I197&gt;0,E197&gt;F197, E197&lt;0.6), 0,  AND(J197&gt;I197,J197&gt;0,F197&gt;E197, F197&lt;0.6), 0, AND(I197&lt;0,J197&lt;0), 0, AND(I197&gt;J197,I197&gt;0,E197&lt;F197), 0, AND(J197&gt;I197,J197&gt;0,F197&lt;E197), 0, AND(I197&gt;J197,I197&gt;0,E197=F197), 1, AND(J197&gt;I197,J197&gt;0,F197=E197), 2)</f>
        <v>0</v>
      </c>
      <c r="H197">
        <v>0</v>
      </c>
      <c r="I197">
        <f t="shared" si="37"/>
        <v>0.11361538461538456</v>
      </c>
      <c r="J197">
        <f t="shared" si="38"/>
        <v>-0.31703278688524572</v>
      </c>
      <c r="K197" cm="1">
        <f t="array" ref="K197">_xlfn.IFS(AND(G197=H197,G197=1),K196-K196*I197+K196*I197*A197, AND(G197=H197,G197=2), K196-K196*J197+K196*J197*B197, AND(G197&lt;&gt;H197,G197=1), K196-K196*I197,AND(G197&lt;&gt;H197,G197=2),K196-K196*J197,G197=0,K196)</f>
        <v>0.46728874264274678</v>
      </c>
      <c r="L197" t="s">
        <v>171</v>
      </c>
      <c r="M197" t="s">
        <v>163</v>
      </c>
      <c r="N197">
        <v>0.86699999999999999</v>
      </c>
    </row>
    <row r="198" spans="1:14" x14ac:dyDescent="0.25">
      <c r="A198">
        <v>2.1</v>
      </c>
      <c r="B198">
        <v>1.72</v>
      </c>
      <c r="C198">
        <f t="shared" si="34"/>
        <v>0.47619047619047616</v>
      </c>
      <c r="D198">
        <f t="shared" si="35"/>
        <v>0.58139534883720934</v>
      </c>
      <c r="E198">
        <v>0.48799999999999999</v>
      </c>
      <c r="F198">
        <f t="shared" si="36"/>
        <v>0.51200000000000001</v>
      </c>
      <c r="G198" cm="1">
        <f t="array" ref="G198">_xlfn.IFS(AND(I198&gt;J198,I198&gt;0,E198&gt;F198, E198&gt;0.6), 1, AND(J198&gt;I198,J198&gt;0,F198&gt;E198, F198&gt;0.6), 2, AND(I198&gt;J198,I198&gt;0,E198&gt;F198, E198&lt;0.6), 0,  AND(J198&gt;I198,J198&gt;0,F198&gt;E198, F198&lt;0.6), 0, AND(I198&lt;0,J198&lt;0), 0, AND(I198&gt;J198,I198&gt;0,E198&lt;F198), 0, AND(J198&gt;I198,J198&gt;0,F198&lt;E198), 0, AND(I198&gt;J198,I198&gt;0,E198=F198), 1, AND(J198&gt;I198,J198&gt;0,F198=E198), 2)</f>
        <v>0</v>
      </c>
      <c r="H198">
        <v>1</v>
      </c>
      <c r="I198">
        <f t="shared" si="37"/>
        <v>2.2545454545454535E-2</v>
      </c>
      <c r="J198">
        <f t="shared" si="38"/>
        <v>-0.1657777777777778</v>
      </c>
      <c r="K198" cm="1">
        <f t="array" ref="K198">_xlfn.IFS(AND(G198=H198,G198=1),K197-K197*I198+K197*I198*A198, AND(G198=H198,G198=2), K197-K197*J198+K197*J198*B198, AND(G198&lt;&gt;H198,G198=1), K197-K197*I198,AND(G198&lt;&gt;H198,G198=2),K197-K197*J198,G198=0,K197)</f>
        <v>0.46728874264274678</v>
      </c>
      <c r="L198" t="s">
        <v>172</v>
      </c>
      <c r="M198" t="s">
        <v>173</v>
      </c>
      <c r="N198">
        <v>9.0999999999999998E-2</v>
      </c>
    </row>
    <row r="199" spans="1:14" x14ac:dyDescent="0.25">
      <c r="A199">
        <v>4</v>
      </c>
      <c r="B199">
        <v>1.25</v>
      </c>
      <c r="C199">
        <f t="shared" si="34"/>
        <v>0.25</v>
      </c>
      <c r="D199">
        <f t="shared" si="35"/>
        <v>0.8</v>
      </c>
      <c r="E199">
        <v>0.17</v>
      </c>
      <c r="F199">
        <f t="shared" si="36"/>
        <v>0.83</v>
      </c>
      <c r="G199" cm="1">
        <f t="array" ref="G199">_xlfn.IFS(AND(I199&gt;J199,I199&gt;0,E199&gt;F199, E199&gt;0.6), 1, AND(J199&gt;I199,J199&gt;0,F199&gt;E199, F199&gt;0.6), 2, AND(I199&gt;J199,I199&gt;0,E199&gt;F199, E199&lt;0.6), 0,  AND(J199&gt;I199,J199&gt;0,F199&gt;E199, F199&lt;0.6), 0, AND(I199&lt;0,J199&lt;0), 0, AND(I199&gt;J199,I199&gt;0,E199&lt;F199), 0, AND(J199&gt;I199,J199&gt;0,F199&lt;E199), 0, AND(I199&gt;J199,I199&gt;0,E199=F199), 1, AND(J199&gt;I199,J199&gt;0,F199=E199), 2)</f>
        <v>2</v>
      </c>
      <c r="H199">
        <v>2</v>
      </c>
      <c r="I199">
        <f t="shared" si="37"/>
        <v>-0.10666666666666666</v>
      </c>
      <c r="J199">
        <f t="shared" si="38"/>
        <v>0.14999999999999991</v>
      </c>
      <c r="K199" cm="1">
        <f t="array" ref="K199">_xlfn.IFS(AND(G199=H199,G199=1),K198-K198*I199+K198*I199*A199, AND(G199=H199,G199=2), K198-K198*J199+K198*J199*B199, AND(G199&lt;&gt;H199,G199=1), K198-K198*I199,AND(G199&lt;&gt;H199,G199=2),K198-K198*J199,G199=0,K198)</f>
        <v>0.48481207049184982</v>
      </c>
      <c r="L199" t="s">
        <v>174</v>
      </c>
      <c r="M199" t="s">
        <v>51</v>
      </c>
      <c r="N199">
        <v>0.82699999999999996</v>
      </c>
    </row>
    <row r="200" spans="1:14" x14ac:dyDescent="0.25">
      <c r="A200">
        <v>4.33</v>
      </c>
      <c r="B200">
        <v>1.22</v>
      </c>
      <c r="C200">
        <f t="shared" si="34"/>
        <v>0.23094688221709006</v>
      </c>
      <c r="D200">
        <f t="shared" si="35"/>
        <v>0.81967213114754101</v>
      </c>
      <c r="E200">
        <v>0.24399999999999999</v>
      </c>
      <c r="F200">
        <f t="shared" si="36"/>
        <v>0.75600000000000001</v>
      </c>
      <c r="G200" cm="1">
        <f t="array" ref="G200">_xlfn.IFS(AND(I200&gt;J200,I200&gt;0,E200&gt;F200, E200&gt;0.6), 1, AND(J200&gt;I200,J200&gt;0,F200&gt;E200, F200&gt;0.6), 2, AND(I200&gt;J200,I200&gt;0,E200&gt;F200, E200&lt;0.6), 0,  AND(J200&gt;I200,J200&gt;0,F200&gt;E200, F200&lt;0.6), 0, AND(I200&lt;0,J200&lt;0), 0, AND(I200&gt;J200,I200&gt;0,E200&lt;F200), 0, AND(J200&gt;I200,J200&gt;0,F200&lt;E200), 0, AND(I200&gt;J200,I200&gt;0,E200=F200), 1, AND(J200&gt;I200,J200&gt;0,F200=E200), 2)</f>
        <v>0</v>
      </c>
      <c r="H200">
        <v>2</v>
      </c>
      <c r="I200">
        <f t="shared" si="37"/>
        <v>1.6972972972972983E-2</v>
      </c>
      <c r="J200">
        <f t="shared" si="38"/>
        <v>-0.35309090909090912</v>
      </c>
      <c r="K200" cm="1">
        <f t="array" ref="K200">_xlfn.IFS(AND(G200=H200,G200=1),K199-K199*I200+K199*I200*A200, AND(G200=H200,G200=2), K199-K199*J200+K199*J200*B200, AND(G200&lt;&gt;H200,G200=1), K199-K199*I200,AND(G200&lt;&gt;H200,G200=2),K199-K199*J200,G200=0,K199)</f>
        <v>0.48481207049184982</v>
      </c>
      <c r="L200" t="s">
        <v>175</v>
      </c>
      <c r="M200" t="s">
        <v>59</v>
      </c>
      <c r="N200">
        <v>0.746</v>
      </c>
    </row>
    <row r="201" spans="1:14" x14ac:dyDescent="0.25">
      <c r="A201">
        <v>2.2000000000000002</v>
      </c>
      <c r="B201">
        <v>1.66</v>
      </c>
      <c r="C201">
        <f t="shared" si="34"/>
        <v>0.45454545454545453</v>
      </c>
      <c r="D201">
        <f t="shared" si="35"/>
        <v>0.60240963855421692</v>
      </c>
      <c r="E201">
        <v>0.56399999999999995</v>
      </c>
      <c r="F201">
        <f t="shared" si="36"/>
        <v>0.43600000000000005</v>
      </c>
      <c r="G201" cm="1">
        <f t="array" ref="G201">_xlfn.IFS(AND(I201&gt;J201,I201&gt;0,E201&gt;F201, E201&gt;0.6), 1, AND(J201&gt;I201,J201&gt;0,F201&gt;E201, F201&gt;0.6), 2, AND(I201&gt;J201,I201&gt;0,E201&gt;F201, E201&lt;0.6), 0,  AND(J201&gt;I201,J201&gt;0,F201&gt;E201, F201&lt;0.6), 0, AND(I201&lt;0,J201&lt;0), 0, AND(I201&gt;J201,I201&gt;0,E201&lt;F201), 0, AND(J201&gt;I201,J201&gt;0,F201&lt;E201), 0, AND(I201&gt;J201,I201&gt;0,E201=F201), 1, AND(J201&gt;I201,J201&gt;0,F201=E201), 2)</f>
        <v>0</v>
      </c>
      <c r="H201">
        <v>2</v>
      </c>
      <c r="I201">
        <f t="shared" si="37"/>
        <v>0.2006666666666666</v>
      </c>
      <c r="J201">
        <f t="shared" si="38"/>
        <v>-0.41854545454545455</v>
      </c>
      <c r="K201" cm="1">
        <f t="array" ref="K201">_xlfn.IFS(AND(G201=H201,G201=1),K200-K200*I201+K200*I201*A201, AND(G201=H201,G201=2), K200-K200*J201+K200*J201*B201, AND(G201&lt;&gt;H201,G201=1), K200-K200*I201,AND(G201&lt;&gt;H201,G201=2),K200-K200*J201,G201=0,K200)</f>
        <v>0.48481207049184982</v>
      </c>
      <c r="L201" t="s">
        <v>27</v>
      </c>
      <c r="M201" t="s">
        <v>86</v>
      </c>
      <c r="N201">
        <v>0.84499999999999997</v>
      </c>
    </row>
    <row r="202" spans="1:14" x14ac:dyDescent="0.25">
      <c r="A202">
        <v>1.1399999999999999</v>
      </c>
      <c r="B202">
        <v>5.5</v>
      </c>
      <c r="C202">
        <f t="shared" si="34"/>
        <v>0.87719298245614041</v>
      </c>
      <c r="D202">
        <f t="shared" si="35"/>
        <v>0.18181818181818182</v>
      </c>
      <c r="E202">
        <v>0.89800000000000002</v>
      </c>
      <c r="F202">
        <f t="shared" si="36"/>
        <v>0.10199999999999998</v>
      </c>
      <c r="G202" cm="1">
        <f t="array" ref="G202">_xlfn.IFS(AND(I202&gt;J202,I202&gt;0,E202&gt;F202, E202&gt;0.6), 1, AND(J202&gt;I202,J202&gt;0,F202&gt;E202, F202&gt;0.6), 2, AND(I202&gt;J202,I202&gt;0,E202&gt;F202, E202&lt;0.6), 0,  AND(J202&gt;I202,J202&gt;0,F202&gt;E202, F202&lt;0.6), 0, AND(I202&lt;0,J202&lt;0), 0, AND(I202&gt;J202,I202&gt;0,E202&lt;F202), 0, AND(J202&gt;I202,J202&gt;0,F202&lt;E202), 0, AND(I202&gt;J202,I202&gt;0,E202=F202), 1, AND(J202&gt;I202,J202&gt;0,F202=E202), 2)</f>
        <v>1</v>
      </c>
      <c r="H202">
        <v>1</v>
      </c>
      <c r="I202">
        <f t="shared" si="37"/>
        <v>0.16942857142857104</v>
      </c>
      <c r="J202">
        <f t="shared" si="38"/>
        <v>-9.755555555555559E-2</v>
      </c>
      <c r="K202" cm="1">
        <f t="array" ref="K202">_xlfn.IFS(AND(G202=H202,G202=1),K201-K201*I202+K201*I202*A202, AND(G202=H202,G202=2), K201-K201*J202+K201*J202*B202, AND(G202&lt;&gt;H202,G202=1), K201-K201*I202,AND(G202&lt;&gt;H202,G202=2),K201-K201*J202,G202=0,K201)</f>
        <v>0.49631181280391645</v>
      </c>
      <c r="L202" t="s">
        <v>18</v>
      </c>
      <c r="M202" t="s">
        <v>96</v>
      </c>
      <c r="N202">
        <v>0.48599999999999999</v>
      </c>
    </row>
    <row r="203" spans="1:14" x14ac:dyDescent="0.25">
      <c r="A203">
        <v>3.2</v>
      </c>
      <c r="B203">
        <v>1.36</v>
      </c>
      <c r="C203">
        <f t="shared" si="34"/>
        <v>0.3125</v>
      </c>
      <c r="D203">
        <f t="shared" si="35"/>
        <v>0.73529411764705876</v>
      </c>
      <c r="E203">
        <v>0.49</v>
      </c>
      <c r="F203">
        <f t="shared" si="36"/>
        <v>0.51</v>
      </c>
      <c r="G203" cm="1">
        <f t="array" ref="G203">_xlfn.IFS(AND(I203&gt;J203,I203&gt;0,E203&gt;F203, E203&gt;0.6), 1, AND(J203&gt;I203,J203&gt;0,F203&gt;E203, F203&gt;0.6), 2, AND(I203&gt;J203,I203&gt;0,E203&gt;F203, E203&lt;0.6), 0,  AND(J203&gt;I203,J203&gt;0,F203&gt;E203, F203&lt;0.6), 0, AND(I203&lt;0,J203&lt;0), 0, AND(I203&gt;J203,I203&gt;0,E203&lt;F203), 0, AND(J203&gt;I203,J203&gt;0,F203&lt;E203), 0, AND(I203&gt;J203,I203&gt;0,E203=F203), 1, AND(J203&gt;I203,J203&gt;0,F203=E203), 2)</f>
        <v>0</v>
      </c>
      <c r="H203">
        <v>1</v>
      </c>
      <c r="I203">
        <f t="shared" si="37"/>
        <v>0.25818181818181818</v>
      </c>
      <c r="J203">
        <f t="shared" si="38"/>
        <v>-0.85111111111111071</v>
      </c>
      <c r="K203" cm="1">
        <f t="array" ref="K203">_xlfn.IFS(AND(G203=H203,G203=1),K202-K202*I203+K202*I203*A203, AND(G203=H203,G203=2), K202-K202*J203+K202*J203*B203, AND(G203&lt;&gt;H203,G203=1), K202-K202*I203,AND(G203&lt;&gt;H203,G203=2),K202-K202*J203,G203=0,K202)</f>
        <v>0.49631181280391645</v>
      </c>
      <c r="L203" t="s">
        <v>32</v>
      </c>
      <c r="M203" t="s">
        <v>101</v>
      </c>
      <c r="N203">
        <v>0.86399999999999999</v>
      </c>
    </row>
    <row r="204" spans="1:14" x14ac:dyDescent="0.25">
      <c r="A204">
        <v>1.083</v>
      </c>
      <c r="B204">
        <v>8</v>
      </c>
      <c r="C204">
        <f t="shared" si="34"/>
        <v>0.92336103416435833</v>
      </c>
      <c r="D204">
        <f t="shared" si="35"/>
        <v>0.125</v>
      </c>
      <c r="E204">
        <v>0.86799999999999999</v>
      </c>
      <c r="F204">
        <f t="shared" si="36"/>
        <v>0.13200000000000001</v>
      </c>
      <c r="G204" cm="1">
        <f t="array" ref="G204">_xlfn.IFS(AND(I204&gt;J204,I204&gt;0,E204&gt;F204, E204&gt;0.6), 1, AND(J204&gt;I204,J204&gt;0,F204&gt;E204, F204&gt;0.6), 2, AND(I204&gt;J204,I204&gt;0,E204&gt;F204, E204&lt;0.6), 0,  AND(J204&gt;I204,J204&gt;0,F204&gt;E204, F204&lt;0.6), 0, AND(I204&lt;0,J204&lt;0), 0, AND(I204&gt;J204,I204&gt;0,E204&lt;F204), 0, AND(J204&gt;I204,J204&gt;0,F204&lt;E204), 0, AND(I204&gt;J204,I204&gt;0,E204=F204), 1, AND(J204&gt;I204,J204&gt;0,F204=E204), 2)</f>
        <v>0</v>
      </c>
      <c r="H204">
        <v>1</v>
      </c>
      <c r="I204">
        <f t="shared" si="37"/>
        <v>-0.72236144578313322</v>
      </c>
      <c r="J204">
        <f t="shared" si="38"/>
        <v>8.0000000000000071E-3</v>
      </c>
      <c r="K204" cm="1">
        <f t="array" ref="K204">_xlfn.IFS(AND(G204=H204,G204=1),K203-K203*I204+K203*I204*A204, AND(G204=H204,G204=2), K203-K203*J204+K203*J204*B204, AND(G204&lt;&gt;H204,G204=1), K203-K203*I204,AND(G204&lt;&gt;H204,G204=2),K203-K203*J204,G204=0,K203)</f>
        <v>0.49631181280391645</v>
      </c>
      <c r="L204" t="s">
        <v>52</v>
      </c>
      <c r="M204" t="s">
        <v>176</v>
      </c>
      <c r="N204">
        <v>0.55900000000000005</v>
      </c>
    </row>
    <row r="205" spans="1:14" x14ac:dyDescent="0.25">
      <c r="A205">
        <v>4.5</v>
      </c>
      <c r="B205">
        <v>1.2</v>
      </c>
      <c r="C205">
        <f t="shared" si="34"/>
        <v>0.22222222222222221</v>
      </c>
      <c r="D205">
        <f t="shared" si="35"/>
        <v>0.83333333333333337</v>
      </c>
      <c r="E205">
        <v>0.252</v>
      </c>
      <c r="F205">
        <f t="shared" si="36"/>
        <v>0.748</v>
      </c>
      <c r="G205" cm="1">
        <f t="array" ref="G205">_xlfn.IFS(AND(I205&gt;J205,I205&gt;0,E205&gt;F205, E205&gt;0.6), 1, AND(J205&gt;I205,J205&gt;0,F205&gt;E205, F205&gt;0.6), 2, AND(I205&gt;J205,I205&gt;0,E205&gt;F205, E205&lt;0.6), 0,  AND(J205&gt;I205,J205&gt;0,F205&gt;E205, F205&lt;0.6), 0, AND(I205&lt;0,J205&lt;0), 0, AND(I205&gt;J205,I205&gt;0,E205&lt;F205), 0, AND(J205&gt;I205,J205&gt;0,F205&lt;E205), 0, AND(I205&gt;J205,I205&gt;0,E205=F205), 1, AND(J205&gt;I205,J205&gt;0,F205=E205), 2)</f>
        <v>0</v>
      </c>
      <c r="H205">
        <v>2</v>
      </c>
      <c r="I205">
        <f t="shared" si="37"/>
        <v>3.8285714285714284E-2</v>
      </c>
      <c r="J205">
        <f t="shared" si="38"/>
        <v>-0.51200000000000023</v>
      </c>
      <c r="K205" cm="1">
        <f t="array" ref="K205">_xlfn.IFS(AND(G205=H205,G205=1),K204-K204*I205+K204*I205*A205, AND(G205=H205,G205=2), K204-K204*J205+K204*J205*B205, AND(G205&lt;&gt;H205,G205=1), K204-K204*I205,AND(G205&lt;&gt;H205,G205=2),K204-K204*J205,G205=0,K204)</f>
        <v>0.49631181280391645</v>
      </c>
      <c r="L205" t="s">
        <v>34</v>
      </c>
      <c r="M205" t="s">
        <v>145</v>
      </c>
      <c r="N205">
        <v>0.84499999999999997</v>
      </c>
    </row>
    <row r="206" spans="1:14" x14ac:dyDescent="0.25">
      <c r="A206">
        <v>1.9</v>
      </c>
      <c r="B206">
        <v>1.9</v>
      </c>
      <c r="C206">
        <f t="shared" ref="C206:C211" si="39">1/A206</f>
        <v>0.52631578947368418</v>
      </c>
      <c r="D206">
        <f t="shared" ref="D206:D211" si="40">1/B206</f>
        <v>0.52631578947368418</v>
      </c>
      <c r="E206">
        <v>0.54300000000000004</v>
      </c>
      <c r="F206">
        <f t="shared" ref="F206:F211" si="41">1-E206</f>
        <v>0.45699999999999996</v>
      </c>
      <c r="G206" cm="1">
        <f t="array" ref="G206">_xlfn.IFS(AND(I206&gt;J206,I206&gt;0,E206&gt;F206, E206&gt;0.6), 1, AND(J206&gt;I206,J206&gt;0,F206&gt;E206, F206&gt;0.6), 2, AND(I206&gt;J206,I206&gt;0,E206&gt;F206, E206&lt;0.6), 0,  AND(J206&gt;I206,J206&gt;0,F206&gt;E206, F206&lt;0.6), 0, AND(I206&lt;0,J206&lt;0), 0, AND(I206&gt;J206,I206&gt;0,E206&lt;F206), 0, AND(J206&gt;I206,J206&gt;0,F206&lt;E206), 0, AND(I206&gt;J206,I206&gt;0,E206=F206), 1, AND(J206&gt;I206,J206&gt;0,F206=E206), 2)</f>
        <v>0</v>
      </c>
      <c r="H206">
        <v>1</v>
      </c>
      <c r="I206">
        <f t="shared" ref="I206:I211" si="42">E206-(F206/(A206-1))</f>
        <v>3.5222222222222266E-2</v>
      </c>
      <c r="J206">
        <f t="shared" ref="J206:J211" si="43">F206-(E206/(B206-1))</f>
        <v>-0.14633333333333343</v>
      </c>
      <c r="K206" cm="1">
        <f t="array" ref="K206">_xlfn.IFS(AND(G206=H206,G206=1),K205-K205*I206+K205*I206*A206, AND(G206=H206,G206=2), K205-K205*J206+K205*J206*B206, AND(G206&lt;&gt;H206,G206=1), K205-K205*I206,AND(G206&lt;&gt;H206,G206=2),K205-K205*J206,G206=0,K205)</f>
        <v>0.49631181280391645</v>
      </c>
      <c r="L206" t="s">
        <v>119</v>
      </c>
      <c r="M206" t="s">
        <v>35</v>
      </c>
      <c r="N206">
        <v>0.84799999999999998</v>
      </c>
    </row>
    <row r="207" spans="1:14" x14ac:dyDescent="0.25">
      <c r="A207">
        <v>3.5</v>
      </c>
      <c r="B207">
        <v>1.3</v>
      </c>
      <c r="C207">
        <f t="shared" si="39"/>
        <v>0.2857142857142857</v>
      </c>
      <c r="D207">
        <f t="shared" si="40"/>
        <v>0.76923076923076916</v>
      </c>
      <c r="E207">
        <v>0.33500000000000002</v>
      </c>
      <c r="F207">
        <f t="shared" si="41"/>
        <v>0.66500000000000004</v>
      </c>
      <c r="G207" cm="1">
        <f t="array" ref="G207">_xlfn.IFS(AND(I207&gt;J207,I207&gt;0,E207&gt;F207, E207&gt;0.6), 1, AND(J207&gt;I207,J207&gt;0,F207&gt;E207, F207&gt;0.6), 2, AND(I207&gt;J207,I207&gt;0,E207&gt;F207, E207&lt;0.6), 0,  AND(J207&gt;I207,J207&gt;0,F207&gt;E207, F207&lt;0.6), 0, AND(I207&lt;0,J207&lt;0), 0, AND(I207&gt;J207,I207&gt;0,E207&lt;F207), 0, AND(J207&gt;I207,J207&gt;0,F207&lt;E207), 0, AND(I207&gt;J207,I207&gt;0,E207=F207), 1, AND(J207&gt;I207,J207&gt;0,F207=E207), 2)</f>
        <v>0</v>
      </c>
      <c r="H207">
        <v>2</v>
      </c>
      <c r="I207">
        <f t="shared" si="42"/>
        <v>6.9000000000000006E-2</v>
      </c>
      <c r="J207">
        <f t="shared" si="43"/>
        <v>-0.45166666666666644</v>
      </c>
      <c r="K207" cm="1">
        <f t="array" ref="K207">_xlfn.IFS(AND(G207=H207,G207=1),K206-K206*I207+K206*I207*A207, AND(G207=H207,G207=2), K206-K206*J207+K206*J207*B207, AND(G207&lt;&gt;H207,G207=1), K206-K206*I207,AND(G207&lt;&gt;H207,G207=2),K206-K206*J207,G207=0,K206)</f>
        <v>0.49631181280391645</v>
      </c>
      <c r="L207" t="s">
        <v>32</v>
      </c>
      <c r="M207" t="s">
        <v>51</v>
      </c>
      <c r="N207">
        <v>0.84699999999999998</v>
      </c>
    </row>
    <row r="208" spans="1:14" x14ac:dyDescent="0.25">
      <c r="A208">
        <v>7</v>
      </c>
      <c r="B208">
        <v>1.1000000000000001</v>
      </c>
      <c r="C208">
        <f t="shared" si="39"/>
        <v>0.14285714285714285</v>
      </c>
      <c r="D208">
        <f t="shared" si="40"/>
        <v>0.90909090909090906</v>
      </c>
      <c r="E208">
        <v>0.16700000000000001</v>
      </c>
      <c r="F208">
        <f t="shared" si="41"/>
        <v>0.83299999999999996</v>
      </c>
      <c r="G208" cm="1">
        <f t="array" ref="G208">_xlfn.IFS(AND(I208&gt;J208,I208&gt;0,E208&gt;F208, E208&gt;0.6), 1, AND(J208&gt;I208,J208&gt;0,F208&gt;E208, F208&gt;0.6), 2, AND(I208&gt;J208,I208&gt;0,E208&gt;F208, E208&lt;0.6), 0,  AND(J208&gt;I208,J208&gt;0,F208&gt;E208, F208&lt;0.6), 0, AND(I208&lt;0,J208&lt;0), 0, AND(I208&gt;J208,I208&gt;0,E208&lt;F208), 0, AND(J208&gt;I208,J208&gt;0,F208&lt;E208), 0, AND(I208&gt;J208,I208&gt;0,E208=F208), 1, AND(J208&gt;I208,J208&gt;0,F208=E208), 2)</f>
        <v>0</v>
      </c>
      <c r="H208">
        <v>2</v>
      </c>
      <c r="I208">
        <f t="shared" si="42"/>
        <v>2.8166666666666673E-2</v>
      </c>
      <c r="J208">
        <f t="shared" si="43"/>
        <v>-0.83699999999999863</v>
      </c>
      <c r="K208" cm="1">
        <f t="array" ref="K208">_xlfn.IFS(AND(G208=H208,G208=1),K207-K207*I208+K207*I208*A208, AND(G208=H208,G208=2), K207-K207*J208+K207*J208*B208, AND(G208&lt;&gt;H208,G208=1), K207-K207*I208,AND(G208&lt;&gt;H208,G208=2),K207-K207*J208,G208=0,K207)</f>
        <v>0.49631181280391645</v>
      </c>
      <c r="L208" t="s">
        <v>172</v>
      </c>
      <c r="M208" t="s">
        <v>132</v>
      </c>
      <c r="N208">
        <v>0.66200000000000003</v>
      </c>
    </row>
    <row r="209" spans="1:14" x14ac:dyDescent="0.25">
      <c r="A209">
        <v>1.1399999999999999</v>
      </c>
      <c r="B209">
        <v>5.5</v>
      </c>
      <c r="C209">
        <f t="shared" si="39"/>
        <v>0.87719298245614041</v>
      </c>
      <c r="D209">
        <f t="shared" si="40"/>
        <v>0.18181818181818182</v>
      </c>
      <c r="E209">
        <v>0.66800000000000004</v>
      </c>
      <c r="F209">
        <f t="shared" si="41"/>
        <v>0.33199999999999996</v>
      </c>
      <c r="G209" cm="1">
        <f t="array" ref="G209">_xlfn.IFS(AND(I209&gt;J209,I209&gt;0,E209&gt;F209, E209&gt;0.6), 1, AND(J209&gt;I209,J209&gt;0,F209&gt;E209, F209&gt;0.6), 2, AND(I209&gt;J209,I209&gt;0,E209&gt;F209, E209&lt;0.6), 0,  AND(J209&gt;I209,J209&gt;0,F209&gt;E209, F209&lt;0.6), 0, AND(I209&lt;0,J209&lt;0), 0, AND(I209&gt;J209,I209&gt;0,E209&lt;F209), 0, AND(J209&gt;I209,J209&gt;0,F209&lt;E209), 0, AND(I209&gt;J209,I209&gt;0,E209=F209), 1, AND(J209&gt;I209,J209&gt;0,F209=E209), 2)</f>
        <v>0</v>
      </c>
      <c r="H209">
        <v>1</v>
      </c>
      <c r="I209">
        <f t="shared" si="42"/>
        <v>-1.7034285714285726</v>
      </c>
      <c r="J209">
        <f t="shared" si="43"/>
        <v>0.1835555555555555</v>
      </c>
      <c r="K209" cm="1">
        <f t="array" ref="K209">_xlfn.IFS(AND(G209=H209,G209=1),K208-K208*I209+K208*I209*A209, AND(G209=H209,G209=2), K208-K208*J209+K208*J209*B209, AND(G209&lt;&gt;H209,G209=1), K208-K208*I209,AND(G209&lt;&gt;H209,G209=2),K208-K208*J209,G209=0,K208)</f>
        <v>0.49631181280391645</v>
      </c>
      <c r="L209" t="s">
        <v>86</v>
      </c>
      <c r="M209" t="s">
        <v>177</v>
      </c>
      <c r="N209">
        <v>0.76</v>
      </c>
    </row>
    <row r="210" spans="1:14" x14ac:dyDescent="0.25">
      <c r="A210">
        <v>1.8</v>
      </c>
      <c r="B210">
        <v>2</v>
      </c>
      <c r="C210">
        <f t="shared" si="39"/>
        <v>0.55555555555555558</v>
      </c>
      <c r="D210">
        <f t="shared" si="40"/>
        <v>0.5</v>
      </c>
      <c r="E210">
        <v>0.51100000000000001</v>
      </c>
      <c r="F210">
        <f t="shared" si="41"/>
        <v>0.48899999999999999</v>
      </c>
      <c r="G210" cm="1">
        <f t="array" ref="G210">_xlfn.IFS(AND(I210&gt;J210,I210&gt;0,E210&gt;F210, E210&gt;0.6), 1, AND(J210&gt;I210,J210&gt;0,F210&gt;E210, F210&gt;0.6), 2, AND(I210&gt;J210,I210&gt;0,E210&gt;F210, E210&lt;0.6), 0,  AND(J210&gt;I210,J210&gt;0,F210&gt;E210, F210&lt;0.6), 0, AND(I210&lt;0,J210&lt;0), 0, AND(I210&gt;J210,I210&gt;0,E210&lt;F210), 0, AND(J210&gt;I210,J210&gt;0,F210&lt;E210), 0, AND(I210&gt;J210,I210&gt;0,E210=F210), 1, AND(J210&gt;I210,J210&gt;0,F210=E210), 2)</f>
        <v>0</v>
      </c>
      <c r="H210">
        <v>2</v>
      </c>
      <c r="I210">
        <f t="shared" si="42"/>
        <v>-0.10024999999999995</v>
      </c>
      <c r="J210">
        <f t="shared" si="43"/>
        <v>-2.200000000000002E-2</v>
      </c>
      <c r="K210" cm="1">
        <f t="array" ref="K210">_xlfn.IFS(AND(G210=H210,G210=1),K209-K209*I210+K209*I210*A210, AND(G210=H210,G210=2), K209-K209*J210+K209*J210*B210, AND(G210&lt;&gt;H210,G210=1), K209-K209*I210,AND(G210&lt;&gt;H210,G210=2),K209-K209*J210,G210=0,K209)</f>
        <v>0.49631181280391645</v>
      </c>
      <c r="L210" t="s">
        <v>54</v>
      </c>
      <c r="M210" t="s">
        <v>18</v>
      </c>
      <c r="N210">
        <v>0.84699999999999998</v>
      </c>
    </row>
    <row r="211" spans="1:14" x14ac:dyDescent="0.25">
      <c r="A211">
        <v>3</v>
      </c>
      <c r="B211">
        <v>1.4</v>
      </c>
      <c r="C211">
        <f t="shared" si="39"/>
        <v>0.33333333333333331</v>
      </c>
      <c r="D211">
        <f t="shared" si="40"/>
        <v>0.7142857142857143</v>
      </c>
      <c r="E211">
        <v>0.32600000000000001</v>
      </c>
      <c r="F211">
        <f t="shared" si="41"/>
        <v>0.67399999999999993</v>
      </c>
      <c r="G211" cm="1">
        <f t="array" ref="G211">_xlfn.IFS(AND(I211&gt;J211,I211&gt;0,E211&gt;F211, E211&gt;0.6), 1, AND(J211&gt;I211,J211&gt;0,F211&gt;E211, F211&gt;0.6), 2, AND(I211&gt;J211,I211&gt;0,E211&gt;F211, E211&lt;0.6), 0,  AND(J211&gt;I211,J211&gt;0,F211&gt;E211, F211&lt;0.6), 0, AND(I211&lt;0,J211&lt;0), 0, AND(I211&gt;J211,I211&gt;0,E211&lt;F211), 0, AND(J211&gt;I211,J211&gt;0,F211&lt;E211), 0, AND(I211&gt;J211,I211&gt;0,E211=F211), 1, AND(J211&gt;I211,J211&gt;0,F211=E211), 2)</f>
        <v>0</v>
      </c>
      <c r="H211">
        <v>1</v>
      </c>
      <c r="I211">
        <f t="shared" si="42"/>
        <v>-1.0999999999999954E-2</v>
      </c>
      <c r="J211">
        <f t="shared" si="43"/>
        <v>-0.14100000000000024</v>
      </c>
      <c r="K211" cm="1">
        <f t="array" ref="K211">_xlfn.IFS(AND(G211=H211,G211=1),K210-K210*I211+K210*I211*A211, AND(G211=H211,G211=2), K210-K210*J211+K210*J211*B211, AND(G211&lt;&gt;H211,G211=1), K210-K210*I211,AND(G211&lt;&gt;H211,G211=2),K210-K210*J211,G211=0,K210)</f>
        <v>0.49631181280391645</v>
      </c>
      <c r="L211" t="s">
        <v>29</v>
      </c>
      <c r="M211" t="s">
        <v>145</v>
      </c>
      <c r="N211">
        <v>0.86599999999999999</v>
      </c>
    </row>
    <row r="212" spans="1:14" x14ac:dyDescent="0.25">
      <c r="A212">
        <v>1.33</v>
      </c>
      <c r="B212">
        <v>3.4</v>
      </c>
      <c r="C212">
        <f t="shared" ref="C212:C225" si="44">1/A212</f>
        <v>0.75187969924812026</v>
      </c>
      <c r="D212">
        <f t="shared" ref="D212:D225" si="45">1/B212</f>
        <v>0.29411764705882354</v>
      </c>
      <c r="E212">
        <v>0.67300000000000004</v>
      </c>
      <c r="F212">
        <f t="shared" ref="F212:F225" si="46">1-E212</f>
        <v>0.32699999999999996</v>
      </c>
      <c r="G212" cm="1">
        <f t="array" ref="G212">_xlfn.IFS(AND(I212&gt;J212,I212&gt;0,E212&gt;F212, E212&gt;0.6), 1, AND(J212&gt;I212,J212&gt;0,F212&gt;E212, F212&gt;0.6), 2, AND(I212&gt;J212,I212&gt;0,E212&gt;F212, E212&lt;0.6), 0,  AND(J212&gt;I212,J212&gt;0,F212&gt;E212, F212&lt;0.6), 0, AND(I212&lt;0,J212&lt;0), 0, AND(I212&gt;J212,I212&gt;0,E212&lt;F212), 0, AND(J212&gt;I212,J212&gt;0,F212&lt;E212), 0, AND(I212&gt;J212,I212&gt;0,E212=F212), 1, AND(J212&gt;I212,J212&gt;0,F212=E212), 2)</f>
        <v>0</v>
      </c>
      <c r="H212">
        <v>2</v>
      </c>
      <c r="I212">
        <f t="shared" ref="I212:I225" si="47">E212-(F212/(A212-1))</f>
        <v>-0.31790909090909047</v>
      </c>
      <c r="J212">
        <f t="shared" ref="J212:J225" si="48">F212-(E212/(B212-1))</f>
        <v>4.6583333333333254E-2</v>
      </c>
      <c r="K212" cm="1">
        <f t="array" ref="K212">_xlfn.IFS(AND(G212=H212,G212=1),K211-K211*I212+K211*I212*A212, AND(G212=H212,G212=2), K211-K211*J212+K211*J212*B212, AND(G212&lt;&gt;H212,G212=1), K211-K211*I212,AND(G212&lt;&gt;H212,G212=2),K211-K211*J212,G212=0,K211)</f>
        <v>0.49631181280391645</v>
      </c>
      <c r="L212" t="s">
        <v>85</v>
      </c>
      <c r="M212" t="s">
        <v>52</v>
      </c>
      <c r="N212">
        <v>0.84499999999999997</v>
      </c>
    </row>
    <row r="213" spans="1:14" x14ac:dyDescent="0.25">
      <c r="A213">
        <v>2.75</v>
      </c>
      <c r="B213">
        <v>1.44</v>
      </c>
      <c r="C213">
        <f t="shared" si="44"/>
        <v>0.36363636363636365</v>
      </c>
      <c r="D213">
        <f t="shared" si="45"/>
        <v>0.69444444444444442</v>
      </c>
      <c r="E213">
        <v>0.315</v>
      </c>
      <c r="F213">
        <f t="shared" si="46"/>
        <v>0.68500000000000005</v>
      </c>
      <c r="G213" cm="1">
        <f t="array" ref="G213">_xlfn.IFS(AND(I213&gt;J213,I213&gt;0,E213&gt;F213, E213&gt;0.6), 1, AND(J213&gt;I213,J213&gt;0,F213&gt;E213, F213&gt;0.6), 2, AND(I213&gt;J213,I213&gt;0,E213&gt;F213, E213&lt;0.6), 0,  AND(J213&gt;I213,J213&gt;0,F213&gt;E213, F213&lt;0.6), 0, AND(I213&lt;0,J213&lt;0), 0, AND(I213&gt;J213,I213&gt;0,E213&lt;F213), 0, AND(J213&gt;I213,J213&gt;0,F213&lt;E213), 0, AND(I213&gt;J213,I213&gt;0,E213=F213), 1, AND(J213&gt;I213,J213&gt;0,F213=E213), 2)</f>
        <v>0</v>
      </c>
      <c r="H213">
        <v>2</v>
      </c>
      <c r="I213">
        <f t="shared" si="47"/>
        <v>-7.6428571428571457E-2</v>
      </c>
      <c r="J213">
        <f t="shared" si="48"/>
        <v>-3.0909090909090997E-2</v>
      </c>
      <c r="K213" cm="1">
        <f t="array" ref="K213">_xlfn.IFS(AND(G213=H213,G213=1),K212-K212*I213+K212*I213*A213, AND(G213=H213,G213=2), K212-K212*J213+K212*J213*B213, AND(G213&lt;&gt;H213,G213=1), K212-K212*I213,AND(G213&lt;&gt;H213,G213=2),K212-K212*J213,G213=0,K212)</f>
        <v>0.49631181280391645</v>
      </c>
      <c r="L213" t="s">
        <v>59</v>
      </c>
      <c r="M213" t="s">
        <v>122</v>
      </c>
      <c r="N213">
        <v>0.86299999999999999</v>
      </c>
    </row>
    <row r="214" spans="1:14" x14ac:dyDescent="0.25">
      <c r="A214">
        <v>2.75</v>
      </c>
      <c r="B214">
        <v>1.44</v>
      </c>
      <c r="C214">
        <f t="shared" si="44"/>
        <v>0.36363636363636365</v>
      </c>
      <c r="D214">
        <f t="shared" si="45"/>
        <v>0.69444444444444442</v>
      </c>
      <c r="E214">
        <v>0.374</v>
      </c>
      <c r="F214">
        <f t="shared" si="46"/>
        <v>0.626</v>
      </c>
      <c r="G214" cm="1">
        <f t="array" ref="G214">_xlfn.IFS(AND(I214&gt;J214,I214&gt;0,E214&gt;F214, E214&gt;0.6), 1, AND(J214&gt;I214,J214&gt;0,F214&gt;E214, F214&gt;0.6), 2, AND(I214&gt;J214,I214&gt;0,E214&gt;F214, E214&lt;0.6), 0,  AND(J214&gt;I214,J214&gt;0,F214&gt;E214, F214&lt;0.6), 0, AND(I214&lt;0,J214&lt;0), 0, AND(I214&gt;J214,I214&gt;0,E214&lt;F214), 0, AND(J214&gt;I214,J214&gt;0,F214&lt;E214), 0, AND(I214&gt;J214,I214&gt;0,E214=F214), 1, AND(J214&gt;I214,J214&gt;0,F214=E214), 2)</f>
        <v>0</v>
      </c>
      <c r="H214">
        <v>2</v>
      </c>
      <c r="I214">
        <f t="shared" si="47"/>
        <v>1.6285714285714292E-2</v>
      </c>
      <c r="J214">
        <f t="shared" si="48"/>
        <v>-0.22400000000000009</v>
      </c>
      <c r="K214" cm="1">
        <f t="array" ref="K214">_xlfn.IFS(AND(G214=H214,G214=1),K213-K213*I214+K213*I214*A214, AND(G214=H214,G214=2), K213-K213*J214+K213*J214*B214, AND(G214&lt;&gt;H214,G214=1), K213-K213*I214,AND(G214&lt;&gt;H214,G214=2),K213-K213*J214,G214=0,K213)</f>
        <v>0.49631181280391645</v>
      </c>
      <c r="L214" t="s">
        <v>18</v>
      </c>
      <c r="M214" t="s">
        <v>122</v>
      </c>
      <c r="N214">
        <v>0.84499999999999997</v>
      </c>
    </row>
    <row r="215" spans="1:14" x14ac:dyDescent="0.25">
      <c r="A215">
        <v>1.53</v>
      </c>
      <c r="B215">
        <v>2.5</v>
      </c>
      <c r="C215">
        <f t="shared" si="44"/>
        <v>0.65359477124183007</v>
      </c>
      <c r="D215">
        <f t="shared" si="45"/>
        <v>0.4</v>
      </c>
      <c r="E215">
        <v>0.58399999999999996</v>
      </c>
      <c r="F215">
        <f t="shared" si="46"/>
        <v>0.41600000000000004</v>
      </c>
      <c r="G215" cm="1">
        <f t="array" ref="G215">_xlfn.IFS(AND(I215&gt;J215,I215&gt;0,E215&gt;F215, E215&gt;0.6), 1, AND(J215&gt;I215,J215&gt;0,F215&gt;E215, F215&gt;0.6), 2, AND(I215&gt;J215,I215&gt;0,E215&gt;F215, E215&lt;0.6), 0,  AND(J215&gt;I215,J215&gt;0,F215&gt;E215, F215&lt;0.6), 0, AND(I215&lt;0,J215&lt;0), 0, AND(I215&gt;J215,I215&gt;0,E215&lt;F215), 0, AND(J215&gt;I215,J215&gt;0,F215&lt;E215), 0, AND(I215&gt;J215,I215&gt;0,E215=F215), 1, AND(J215&gt;I215,J215&gt;0,F215=E215), 2)</f>
        <v>0</v>
      </c>
      <c r="H215">
        <v>2</v>
      </c>
      <c r="I215">
        <f t="shared" si="47"/>
        <v>-0.20090566037735857</v>
      </c>
      <c r="J215">
        <f t="shared" si="48"/>
        <v>2.6666666666666727E-2</v>
      </c>
      <c r="K215" cm="1">
        <f t="array" ref="K215">_xlfn.IFS(AND(G215=H215,G215=1),K214-K214*I215+K214*I215*A215, AND(G215=H215,G215=2), K214-K214*J215+K214*J215*B215, AND(G215&lt;&gt;H215,G215=1), K214-K214*I215,AND(G215&lt;&gt;H215,G215=2),K214-K214*J215,G215=0,K214)</f>
        <v>0.49631181280391645</v>
      </c>
      <c r="L215" t="s">
        <v>52</v>
      </c>
      <c r="M215" t="s">
        <v>29</v>
      </c>
      <c r="N215">
        <v>0.84199999999999997</v>
      </c>
    </row>
    <row r="216" spans="1:14" x14ac:dyDescent="0.25">
      <c r="A216">
        <v>2.75</v>
      </c>
      <c r="B216">
        <v>1.44</v>
      </c>
      <c r="C216">
        <f t="shared" si="44"/>
        <v>0.36363636363636365</v>
      </c>
      <c r="D216">
        <f t="shared" si="45"/>
        <v>0.69444444444444442</v>
      </c>
      <c r="E216">
        <v>0.36</v>
      </c>
      <c r="F216">
        <f t="shared" si="46"/>
        <v>0.64</v>
      </c>
      <c r="G216" cm="1">
        <f t="array" ref="G216">_xlfn.IFS(AND(I216&gt;J216,I216&gt;0,E216&gt;F216, E216&gt;0.6), 1, AND(J216&gt;I216,J216&gt;0,F216&gt;E216, F216&gt;0.6), 2, AND(I216&gt;J216,I216&gt;0,E216&gt;F216, E216&lt;0.6), 0,  AND(J216&gt;I216,J216&gt;0,F216&gt;E216, F216&lt;0.6), 0, AND(I216&lt;0,J216&lt;0), 0, AND(I216&gt;J216,I216&gt;0,E216&lt;F216), 0, AND(J216&gt;I216,J216&gt;0,F216&lt;E216), 0, AND(I216&gt;J216,I216&gt;0,E216=F216), 1, AND(J216&gt;I216,J216&gt;0,F216=E216), 2)</f>
        <v>0</v>
      </c>
      <c r="H216">
        <v>2</v>
      </c>
      <c r="I216">
        <f t="shared" si="47"/>
        <v>-5.7142857142857273E-3</v>
      </c>
      <c r="J216">
        <f t="shared" si="48"/>
        <v>-0.17818181818181822</v>
      </c>
      <c r="K216" cm="1">
        <f t="array" ref="K216">_xlfn.IFS(AND(G216=H216,G216=1),K215-K215*I216+K215*I216*A216, AND(G216=H216,G216=2), K215-K215*J216+K215*J216*B216, AND(G216&lt;&gt;H216,G216=1), K215-K215*I216,AND(G216&lt;&gt;H216,G216=2),K215-K215*J216,G216=0,K215)</f>
        <v>0.49631181280391645</v>
      </c>
      <c r="L216" t="s">
        <v>86</v>
      </c>
      <c r="M216" t="s">
        <v>132</v>
      </c>
      <c r="N216">
        <v>0.83899999999999997</v>
      </c>
    </row>
    <row r="217" spans="1:14" x14ac:dyDescent="0.25">
      <c r="A217">
        <v>1.72</v>
      </c>
      <c r="B217">
        <v>2.1</v>
      </c>
      <c r="C217">
        <f t="shared" si="44"/>
        <v>0.58139534883720934</v>
      </c>
      <c r="D217">
        <f t="shared" si="45"/>
        <v>0.47619047619047616</v>
      </c>
      <c r="E217">
        <v>0.43099999999999999</v>
      </c>
      <c r="F217">
        <f t="shared" si="46"/>
        <v>0.56899999999999995</v>
      </c>
      <c r="G217" cm="1">
        <f t="array" ref="G217">_xlfn.IFS(AND(I217&gt;J217,I217&gt;0,E217&gt;F217, E217&gt;0.6), 1, AND(J217&gt;I217,J217&gt;0,F217&gt;E217, F217&gt;0.6), 2, AND(I217&gt;J217,I217&gt;0,E217&gt;F217, E217&lt;0.6), 0,  AND(J217&gt;I217,J217&gt;0,F217&gt;E217, F217&lt;0.6), 0, AND(I217&lt;0,J217&lt;0), 0, AND(I217&gt;J217,I217&gt;0,E217&lt;F217), 0, AND(J217&gt;I217,J217&gt;0,F217&lt;E217), 0, AND(I217&gt;J217,I217&gt;0,E217=F217), 1, AND(J217&gt;I217,J217&gt;0,F217=E217), 2)</f>
        <v>0</v>
      </c>
      <c r="H217">
        <v>2</v>
      </c>
      <c r="I217">
        <f t="shared" si="47"/>
        <v>-0.35927777777777775</v>
      </c>
      <c r="J217">
        <f t="shared" si="48"/>
        <v>0.17718181818181816</v>
      </c>
      <c r="K217" cm="1">
        <f t="array" ref="K217">_xlfn.IFS(AND(G217=H217,G217=1),K216-K216*I217+K216*I217*A217, AND(G217=H217,G217=2), K216-K216*J217+K216*J217*B217, AND(G217&lt;&gt;H217,G217=1), K216-K216*I217,AND(G217&lt;&gt;H217,G217=2),K216-K216*J217,G217=0,K216)</f>
        <v>0.49631181280391645</v>
      </c>
      <c r="L217" t="s">
        <v>119</v>
      </c>
      <c r="M217" t="s">
        <v>51</v>
      </c>
      <c r="N217">
        <v>0.91200000000000003</v>
      </c>
    </row>
    <row r="218" spans="1:14" x14ac:dyDescent="0.25">
      <c r="A218">
        <v>2.2000000000000002</v>
      </c>
      <c r="B218">
        <v>1.66</v>
      </c>
      <c r="C218">
        <f t="shared" si="44"/>
        <v>0.45454545454545453</v>
      </c>
      <c r="D218">
        <f t="shared" si="45"/>
        <v>0.60240963855421692</v>
      </c>
      <c r="E218">
        <v>0.35899999999999999</v>
      </c>
      <c r="F218">
        <f t="shared" si="46"/>
        <v>0.64100000000000001</v>
      </c>
      <c r="G218" cm="1">
        <f t="array" ref="G218">_xlfn.IFS(AND(I218&gt;J218,I218&gt;0,E218&gt;F218, E218&gt;0.6), 1, AND(J218&gt;I218,J218&gt;0,F218&gt;E218, F218&gt;0.6), 2, AND(I218&gt;J218,I218&gt;0,E218&gt;F218, E218&lt;0.6), 0,  AND(J218&gt;I218,J218&gt;0,F218&gt;E218, F218&lt;0.6), 0, AND(I218&lt;0,J218&lt;0), 0, AND(I218&gt;J218,I218&gt;0,E218&lt;F218), 0, AND(J218&gt;I218,J218&gt;0,F218&lt;E218), 0, AND(I218&gt;J218,I218&gt;0,E218=F218), 1, AND(J218&gt;I218,J218&gt;0,F218=E218), 2)</f>
        <v>2</v>
      </c>
      <c r="H218">
        <v>1</v>
      </c>
      <c r="I218">
        <f t="shared" si="47"/>
        <v>-0.17516666666666658</v>
      </c>
      <c r="J218">
        <f t="shared" si="48"/>
        <v>9.7060606060606069E-2</v>
      </c>
      <c r="K218" cm="1">
        <f t="array" ref="K218">_xlfn.IFS(AND(G218=H218,G218=1),K217-K217*I218+K217*I218*A218, AND(G218=H218,G218=2), K217-K217*J218+K217*J218*B218, AND(G218&lt;&gt;H218,G218=1), K217-K217*I218,AND(G218&lt;&gt;H218,G218=2),K217-K217*J218,G218=0,K217)</f>
        <v>0.44813948745813026</v>
      </c>
      <c r="L218" t="s">
        <v>29</v>
      </c>
      <c r="M218" t="s">
        <v>51</v>
      </c>
      <c r="N218">
        <v>0.86</v>
      </c>
    </row>
    <row r="219" spans="1:14" x14ac:dyDescent="0.25">
      <c r="A219">
        <v>2.2999999999999998</v>
      </c>
      <c r="B219">
        <v>1.61</v>
      </c>
      <c r="C219">
        <f t="shared" si="44"/>
        <v>0.43478260869565222</v>
      </c>
      <c r="D219">
        <f t="shared" si="45"/>
        <v>0.6211180124223602</v>
      </c>
      <c r="E219">
        <v>0.41099999999999998</v>
      </c>
      <c r="F219">
        <f t="shared" si="46"/>
        <v>0.58899999999999997</v>
      </c>
      <c r="G219" cm="1">
        <f t="array" ref="G219">_xlfn.IFS(AND(I219&gt;J219,I219&gt;0,E219&gt;F219, E219&gt;0.6), 1, AND(J219&gt;I219,J219&gt;0,F219&gt;E219, F219&gt;0.6), 2, AND(I219&gt;J219,I219&gt;0,E219&gt;F219, E219&lt;0.6), 0,  AND(J219&gt;I219,J219&gt;0,F219&gt;E219, F219&lt;0.6), 0, AND(I219&lt;0,J219&lt;0), 0, AND(I219&gt;J219,I219&gt;0,E219&lt;F219), 0, AND(J219&gt;I219,J219&gt;0,F219&lt;E219), 0, AND(I219&gt;J219,I219&gt;0,E219=F219), 1, AND(J219&gt;I219,J219&gt;0,F219=E219), 2)</f>
        <v>0</v>
      </c>
      <c r="H219">
        <v>1</v>
      </c>
      <c r="I219">
        <f t="shared" si="47"/>
        <v>-4.2076923076923123E-2</v>
      </c>
      <c r="J219">
        <f t="shared" si="48"/>
        <v>-8.4770491803278558E-2</v>
      </c>
      <c r="K219" cm="1">
        <f t="array" ref="K219">_xlfn.IFS(AND(G219=H219,G219=1),K218-K218*I219+K218*I219*A219, AND(G219=H219,G219=2), K218-K218*J219+K218*J219*B219, AND(G219&lt;&gt;H219,G219=1), K218-K218*I219,AND(G219&lt;&gt;H219,G219=2),K218-K218*J219,G219=0,K218)</f>
        <v>0.44813948745813026</v>
      </c>
      <c r="L219" t="s">
        <v>132</v>
      </c>
      <c r="M219" t="s">
        <v>122</v>
      </c>
      <c r="N219">
        <v>0.89700000000000002</v>
      </c>
    </row>
    <row r="220" spans="1:14" x14ac:dyDescent="0.25">
      <c r="A220">
        <v>2.62</v>
      </c>
      <c r="B220">
        <v>1.5</v>
      </c>
      <c r="C220">
        <f t="shared" si="44"/>
        <v>0.38167938931297707</v>
      </c>
      <c r="D220">
        <f t="shared" si="45"/>
        <v>0.66666666666666663</v>
      </c>
      <c r="E220">
        <v>0.40500000000000003</v>
      </c>
      <c r="F220">
        <f t="shared" si="46"/>
        <v>0.59499999999999997</v>
      </c>
      <c r="G220" cm="1">
        <f t="array" ref="G220">_xlfn.IFS(AND(I220&gt;J220,I220&gt;0,E220&gt;F220, E220&gt;0.6), 1, AND(J220&gt;I220,J220&gt;0,F220&gt;E220, F220&gt;0.6), 2, AND(I220&gt;J220,I220&gt;0,E220&gt;F220, E220&lt;0.6), 0,  AND(J220&gt;I220,J220&gt;0,F220&gt;E220, F220&lt;0.6), 0, AND(I220&lt;0,J220&lt;0), 0, AND(I220&gt;J220,I220&gt;0,E220&lt;F220), 0, AND(J220&gt;I220,J220&gt;0,F220&lt;E220), 0, AND(I220&gt;J220,I220&gt;0,E220=F220), 1, AND(J220&gt;I220,J220&gt;0,F220=E220), 2)</f>
        <v>0</v>
      </c>
      <c r="H220">
        <v>1</v>
      </c>
      <c r="I220">
        <f t="shared" si="47"/>
        <v>3.771604938271611E-2</v>
      </c>
      <c r="J220">
        <f t="shared" si="48"/>
        <v>-0.21500000000000008</v>
      </c>
      <c r="K220" cm="1">
        <f t="array" ref="K220">_xlfn.IFS(AND(G220=H220,G220=1),K219-K219*I220+K219*I220*A220, AND(G220=H220,G220=2), K219-K219*J220+K219*J220*B220, AND(G220&lt;&gt;H220,G220=1), K219-K219*I220,AND(G220&lt;&gt;H220,G220=2),K219-K219*J220,G220=0,K219)</f>
        <v>0.44813948745813026</v>
      </c>
      <c r="L220" t="s">
        <v>29</v>
      </c>
      <c r="M220" t="s">
        <v>132</v>
      </c>
      <c r="N220">
        <v>0.83499999999999996</v>
      </c>
    </row>
    <row r="221" spans="1:14" x14ac:dyDescent="0.25">
      <c r="A221">
        <v>1.1599999999999999</v>
      </c>
      <c r="B221">
        <v>5</v>
      </c>
      <c r="C221">
        <f t="shared" si="44"/>
        <v>0.86206896551724144</v>
      </c>
      <c r="D221">
        <f t="shared" si="45"/>
        <v>0.2</v>
      </c>
      <c r="E221">
        <v>0.754</v>
      </c>
      <c r="F221">
        <f t="shared" si="46"/>
        <v>0.246</v>
      </c>
      <c r="G221" cm="1">
        <f t="array" ref="G221">_xlfn.IFS(AND(I221&gt;J221,I221&gt;0,E221&gt;F221, E221&gt;0.6), 1, AND(J221&gt;I221,J221&gt;0,F221&gt;E221, F221&gt;0.6), 2, AND(I221&gt;J221,I221&gt;0,E221&gt;F221, E221&lt;0.6), 0,  AND(J221&gt;I221,J221&gt;0,F221&gt;E221, F221&lt;0.6), 0, AND(I221&lt;0,J221&lt;0), 0, AND(I221&gt;J221,I221&gt;0,E221&lt;F221), 0, AND(J221&gt;I221,J221&gt;0,F221&lt;E221), 0, AND(I221&gt;J221,I221&gt;0,E221=F221), 1, AND(J221&gt;I221,J221&gt;0,F221=E221), 2)</f>
        <v>0</v>
      </c>
      <c r="H221">
        <v>1</v>
      </c>
      <c r="I221">
        <f t="shared" si="47"/>
        <v>-0.78350000000000075</v>
      </c>
      <c r="J221">
        <f t="shared" si="48"/>
        <v>5.7499999999999996E-2</v>
      </c>
      <c r="K221" cm="1">
        <f t="array" ref="K221">_xlfn.IFS(AND(G221=H221,G221=1),K220-K220*I221+K220*I221*A221, AND(G221=H221,G221=2), K220-K220*J221+K220*J221*B221, AND(G221&lt;&gt;H221,G221=1), K220-K220*I221,AND(G221&lt;&gt;H221,G221=2),K220-K220*J221,G221=0,K220)</f>
        <v>0.44813948745813026</v>
      </c>
      <c r="L221" t="s">
        <v>165</v>
      </c>
      <c r="M221" t="s">
        <v>120</v>
      </c>
      <c r="N221">
        <v>0.79700000000000004</v>
      </c>
    </row>
    <row r="222" spans="1:14" x14ac:dyDescent="0.25">
      <c r="A222">
        <v>1.4</v>
      </c>
      <c r="B222">
        <v>3</v>
      </c>
      <c r="C222">
        <f t="shared" si="44"/>
        <v>0.7142857142857143</v>
      </c>
      <c r="D222">
        <f t="shared" si="45"/>
        <v>0.33333333333333331</v>
      </c>
      <c r="E222">
        <v>0.69299999999999995</v>
      </c>
      <c r="F222">
        <f t="shared" si="46"/>
        <v>0.30700000000000005</v>
      </c>
      <c r="G222" cm="1">
        <f t="array" ref="G222">_xlfn.IFS(AND(I222&gt;J222,I222&gt;0,E222&gt;F222, E222&gt;0.6), 1, AND(J222&gt;I222,J222&gt;0,F222&gt;E222, F222&gt;0.6), 2, AND(I222&gt;J222,I222&gt;0,E222&gt;F222, E222&lt;0.6), 0,  AND(J222&gt;I222,J222&gt;0,F222&gt;E222, F222&lt;0.6), 0, AND(I222&lt;0,J222&lt;0), 0, AND(I222&gt;J222,I222&gt;0,E222&lt;F222), 0, AND(J222&gt;I222,J222&gt;0,F222&lt;E222), 0, AND(I222&gt;J222,I222&gt;0,E222=F222), 1, AND(J222&gt;I222,J222&gt;0,F222=E222), 2)</f>
        <v>0</v>
      </c>
      <c r="H222">
        <v>1</v>
      </c>
      <c r="I222">
        <f t="shared" si="47"/>
        <v>-7.4500000000000344E-2</v>
      </c>
      <c r="J222">
        <f t="shared" si="48"/>
        <v>-3.9499999999999924E-2</v>
      </c>
      <c r="K222" cm="1">
        <f t="array" ref="K222">_xlfn.IFS(AND(G222=H222,G222=1),K221-K221*I222+K221*I222*A222, AND(G222=H222,G222=2), K221-K221*J222+K221*J222*B222, AND(G222&lt;&gt;H222,G222=1), K221-K221*I222,AND(G222&lt;&gt;H222,G222=2),K221-K221*J222,G222=0,K221)</f>
        <v>0.44813948745813026</v>
      </c>
      <c r="L222" t="s">
        <v>124</v>
      </c>
      <c r="M222" t="s">
        <v>121</v>
      </c>
      <c r="N222">
        <v>0.80500000000000005</v>
      </c>
    </row>
    <row r="223" spans="1:14" x14ac:dyDescent="0.25">
      <c r="A223">
        <v>1.1200000000000001</v>
      </c>
      <c r="B223">
        <v>6</v>
      </c>
      <c r="C223">
        <f t="shared" si="44"/>
        <v>0.89285714285714279</v>
      </c>
      <c r="D223">
        <f t="shared" si="45"/>
        <v>0.16666666666666666</v>
      </c>
      <c r="E223">
        <v>0.80800000000000005</v>
      </c>
      <c r="F223">
        <f t="shared" si="46"/>
        <v>0.19199999999999995</v>
      </c>
      <c r="G223" cm="1">
        <f t="array" ref="G223">_xlfn.IFS(AND(I223&gt;J223,I223&gt;0,E223&gt;F223, E223&gt;0.6), 1, AND(J223&gt;I223,J223&gt;0,F223&gt;E223, F223&gt;0.6), 2, AND(I223&gt;J223,I223&gt;0,E223&gt;F223, E223&lt;0.6), 0,  AND(J223&gt;I223,J223&gt;0,F223&gt;E223, F223&lt;0.6), 0, AND(I223&lt;0,J223&lt;0), 0, AND(I223&gt;J223,I223&gt;0,E223&lt;F223), 0, AND(J223&gt;I223,J223&gt;0,F223&lt;E223), 0, AND(I223&gt;J223,I223&gt;0,E223=F223), 1, AND(J223&gt;I223,J223&gt;0,F223=E223), 2)</f>
        <v>0</v>
      </c>
      <c r="I223">
        <f t="shared" si="47"/>
        <v>-0.79199999999999804</v>
      </c>
      <c r="J223">
        <f t="shared" si="48"/>
        <v>3.0399999999999927E-2</v>
      </c>
      <c r="K223" cm="1">
        <f t="array" ref="K223">_xlfn.IFS(AND(G223=H223,G223=1),K222-K222*I223+K222*I223*A223, AND(G223=H223,G223=2), K222-K222*J223+K222*J223*B223, AND(G223&lt;&gt;H223,G223=1), K222-K222*I223,AND(G223&lt;&gt;H223,G223=2),K222-K222*J223,G223=0,K222)</f>
        <v>0.44813948745813026</v>
      </c>
      <c r="L223" t="s">
        <v>164</v>
      </c>
      <c r="M223" t="s">
        <v>127</v>
      </c>
      <c r="N223">
        <v>0.78100000000000003</v>
      </c>
    </row>
    <row r="224" spans="1:14" x14ac:dyDescent="0.25">
      <c r="A224">
        <v>1.72</v>
      </c>
      <c r="B224">
        <v>2.1</v>
      </c>
      <c r="C224">
        <f t="shared" si="44"/>
        <v>0.58139534883720934</v>
      </c>
      <c r="D224">
        <f t="shared" si="45"/>
        <v>0.47619047619047616</v>
      </c>
      <c r="E224">
        <v>0.57799999999999996</v>
      </c>
      <c r="F224">
        <f t="shared" si="46"/>
        <v>0.42200000000000004</v>
      </c>
      <c r="G224" cm="1">
        <f t="array" ref="G224">_xlfn.IFS(AND(I224&gt;J224,I224&gt;0,E224&gt;F224, E224&gt;0.6), 1, AND(J224&gt;I224,J224&gt;0,F224&gt;E224, F224&gt;0.6), 2, AND(I224&gt;J224,I224&gt;0,E224&gt;F224, E224&lt;0.6), 0,  AND(J224&gt;I224,J224&gt;0,F224&gt;E224, F224&lt;0.6), 0, AND(I224&lt;0,J224&lt;0), 0, AND(I224&gt;J224,I224&gt;0,E224&lt;F224), 0, AND(J224&gt;I224,J224&gt;0,F224&lt;E224), 0, AND(I224&gt;J224,I224&gt;0,E224=F224), 1, AND(J224&gt;I224,J224&gt;0,F224=E224), 2)</f>
        <v>0</v>
      </c>
      <c r="I224">
        <f t="shared" si="47"/>
        <v>-8.11111111111118E-3</v>
      </c>
      <c r="J224">
        <f t="shared" si="48"/>
        <v>-0.10345454545454535</v>
      </c>
      <c r="K224" cm="1">
        <f t="array" ref="K224">_xlfn.IFS(AND(G224=H224,G224=1),K223-K223*I224+K223*I224*A224, AND(G224=H224,G224=2), K223-K223*J224+K223*J224*B224, AND(G224&lt;&gt;H224,G224=1), K223-K223*I224,AND(G224&lt;&gt;H224,G224=2),K223-K223*J224,G224=0,K223)</f>
        <v>0.44813948745813026</v>
      </c>
      <c r="L224" t="s">
        <v>130</v>
      </c>
      <c r="M224" t="s">
        <v>61</v>
      </c>
      <c r="N224">
        <v>0.86799999999999999</v>
      </c>
    </row>
    <row r="225" spans="1:14" x14ac:dyDescent="0.25">
      <c r="A225">
        <v>1.4</v>
      </c>
      <c r="B225">
        <v>3</v>
      </c>
      <c r="C225">
        <f t="shared" si="44"/>
        <v>0.7142857142857143</v>
      </c>
      <c r="D225">
        <f t="shared" si="45"/>
        <v>0.33333333333333331</v>
      </c>
      <c r="E225">
        <v>0.54100000000000004</v>
      </c>
      <c r="F225">
        <f t="shared" si="46"/>
        <v>0.45899999999999996</v>
      </c>
      <c r="G225" cm="1">
        <f t="array" ref="G225">_xlfn.IFS(AND(I225&gt;J225,I225&gt;0,E225&gt;F225, E225&gt;0.6), 1, AND(J225&gt;I225,J225&gt;0,F225&gt;E225, F225&gt;0.6), 2, AND(I225&gt;J225,I225&gt;0,E225&gt;F225, E225&lt;0.6), 0,  AND(J225&gt;I225,J225&gt;0,F225&gt;E225, F225&lt;0.6), 0, AND(I225&lt;0,J225&lt;0), 0, AND(I225&gt;J225,I225&gt;0,E225&lt;F225), 0, AND(J225&gt;I225,J225&gt;0,F225&lt;E225), 0, AND(I225&gt;J225,I225&gt;0,E225=F225), 1, AND(J225&gt;I225,J225&gt;0,F225=E225), 2)</f>
        <v>0</v>
      </c>
      <c r="H225">
        <v>1</v>
      </c>
      <c r="I225">
        <f t="shared" si="47"/>
        <v>-0.60650000000000015</v>
      </c>
      <c r="J225">
        <f t="shared" si="48"/>
        <v>0.18849999999999995</v>
      </c>
      <c r="K225" cm="1">
        <f t="array" ref="K225">_xlfn.IFS(AND(G225=H225,G225=1),K224-K224*I225+K224*I225*A225, AND(G225=H225,G225=2), K224-K224*J225+K224*J225*B225, AND(G225&lt;&gt;H225,G225=1), K224-K224*I225,AND(G225&lt;&gt;H225,G225=2),K224-K224*J225,G225=0,K224)</f>
        <v>0.44813948745813026</v>
      </c>
      <c r="L225" t="s">
        <v>118</v>
      </c>
      <c r="M225" t="s">
        <v>97</v>
      </c>
      <c r="N225">
        <v>0.76800000000000002</v>
      </c>
    </row>
    <row r="226" spans="1:14" x14ac:dyDescent="0.25">
      <c r="A226">
        <v>1.3</v>
      </c>
      <c r="B226">
        <v>3.5</v>
      </c>
      <c r="C226">
        <f t="shared" ref="C226:C231" si="49">1/A226</f>
        <v>0.76923076923076916</v>
      </c>
      <c r="D226">
        <f t="shared" ref="D226:D231" si="50">1/B226</f>
        <v>0.2857142857142857</v>
      </c>
      <c r="E226">
        <v>0.53800000000000003</v>
      </c>
      <c r="F226">
        <f t="shared" ref="F226:F231" si="51">1-E226</f>
        <v>0.46199999999999997</v>
      </c>
      <c r="G226" cm="1">
        <f t="array" ref="G226">_xlfn.IFS(AND(I226&gt;J226,I226&gt;0,E226&gt;F226, E226&gt;0.6), 1, AND(J226&gt;I226,J226&gt;0,F226&gt;E226, F226&gt;0.6), 2, AND(I226&gt;J226,I226&gt;0,E226&gt;F226, E226&lt;0.6), 0,  AND(J226&gt;I226,J226&gt;0,F226&gt;E226, F226&lt;0.6), 0, AND(I226&lt;0,J226&lt;0), 0, AND(I226&gt;J226,I226&gt;0,E226&lt;F226), 0, AND(J226&gt;I226,J226&gt;0,F226&lt;E226), 0, AND(I226&gt;J226,I226&gt;0,E226=F226), 1, AND(J226&gt;I226,J226&gt;0,F226=E226), 2)</f>
        <v>0</v>
      </c>
      <c r="H226">
        <v>2</v>
      </c>
      <c r="I226">
        <f t="shared" ref="I226:I231" si="52">E226-(F226/(A226-1))</f>
        <v>-1.0019999999999996</v>
      </c>
      <c r="J226">
        <f t="shared" ref="J226:J231" si="53">F226-(E226/(B226-1))</f>
        <v>0.24679999999999996</v>
      </c>
      <c r="K226" cm="1">
        <f t="array" ref="K226">_xlfn.IFS(AND(G226=H226,G226=1),K225-K225*I226+K225*I226*A226, AND(G226=H226,G226=2), K225-K225*J226+K225*J226*B226, AND(G226&lt;&gt;H226,G226=1), K225-K225*I226,AND(G226&lt;&gt;H226,G226=2),K225-K225*J226,G226=0,K225)</f>
        <v>0.44813948745813026</v>
      </c>
      <c r="L226" t="s">
        <v>39</v>
      </c>
      <c r="M226" t="s">
        <v>16</v>
      </c>
      <c r="N226">
        <v>0.49199999999999999</v>
      </c>
    </row>
    <row r="227" spans="1:14" x14ac:dyDescent="0.25">
      <c r="A227">
        <v>2.5</v>
      </c>
      <c r="B227">
        <v>1.53</v>
      </c>
      <c r="C227">
        <f t="shared" si="49"/>
        <v>0.4</v>
      </c>
      <c r="D227">
        <f t="shared" si="50"/>
        <v>0.65359477124183007</v>
      </c>
      <c r="E227">
        <v>0.60599999999999998</v>
      </c>
      <c r="F227">
        <f t="shared" si="51"/>
        <v>0.39400000000000002</v>
      </c>
      <c r="G227" cm="1">
        <f t="array" ref="G227">_xlfn.IFS(AND(I227&gt;J227,I227&gt;0,E227&gt;F227, E227&gt;0.6), 1, AND(J227&gt;I227,J227&gt;0,F227&gt;E227, F227&gt;0.6), 2, AND(I227&gt;J227,I227&gt;0,E227&gt;F227, E227&lt;0.6), 0,  AND(J227&gt;I227,J227&gt;0,F227&gt;E227, F227&lt;0.6), 0, AND(I227&lt;0,J227&lt;0), 0, AND(I227&gt;J227,I227&gt;0,E227&lt;F227), 0, AND(J227&gt;I227,J227&gt;0,F227&lt;E227), 0, AND(I227&gt;J227,I227&gt;0,E227=F227), 1, AND(J227&gt;I227,J227&gt;0,F227=E227), 2)</f>
        <v>1</v>
      </c>
      <c r="H227">
        <v>2</v>
      </c>
      <c r="I227">
        <f t="shared" si="52"/>
        <v>0.34333333333333332</v>
      </c>
      <c r="J227">
        <f t="shared" si="53"/>
        <v>-0.74939622641509429</v>
      </c>
      <c r="K227" cm="1">
        <f t="array" ref="K227">_xlfn.IFS(AND(G227=H227,G227=1),K226-K226*I227+K226*I227*A227, AND(G227=H227,G227=2), K226-K226*J227+K226*J227*B227, AND(G227&lt;&gt;H227,G227=1), K226-K226*I227,AND(G227&lt;&gt;H227,G227=2),K226-K226*J227,G227=0,K226)</f>
        <v>0.29427826343083885</v>
      </c>
      <c r="L227" t="s">
        <v>178</v>
      </c>
      <c r="M227" t="s">
        <v>40</v>
      </c>
      <c r="N227">
        <v>0.52400000000000002</v>
      </c>
    </row>
    <row r="228" spans="1:14" x14ac:dyDescent="0.25">
      <c r="A228">
        <v>1.66</v>
      </c>
      <c r="B228">
        <v>2.2000000000000002</v>
      </c>
      <c r="C228">
        <f t="shared" si="49"/>
        <v>0.60240963855421692</v>
      </c>
      <c r="D228">
        <f t="shared" si="50"/>
        <v>0.45454545454545453</v>
      </c>
      <c r="E228">
        <v>0.72299999999999998</v>
      </c>
      <c r="F228">
        <f t="shared" si="51"/>
        <v>0.27700000000000002</v>
      </c>
      <c r="G228" cm="1">
        <f t="array" ref="G228">_xlfn.IFS(AND(I228&gt;J228,I228&gt;0,E228&gt;F228, E228&gt;0.6), 1, AND(J228&gt;I228,J228&gt;0,F228&gt;E228, F228&gt;0.6), 2, AND(I228&gt;J228,I228&gt;0,E228&gt;F228, E228&lt;0.6), 0,  AND(J228&gt;I228,J228&gt;0,F228&gt;E228, F228&lt;0.6), 0, AND(I228&lt;0,J228&lt;0), 0, AND(I228&gt;J228,I228&gt;0,E228&lt;F228), 0, AND(J228&gt;I228,J228&gt;0,F228&lt;E228), 0, AND(I228&gt;J228,I228&gt;0,E228=F228), 1, AND(J228&gt;I228,J228&gt;0,F228=E228), 2)</f>
        <v>1</v>
      </c>
      <c r="H228">
        <v>1</v>
      </c>
      <c r="I228">
        <f t="shared" si="52"/>
        <v>0.30330303030303019</v>
      </c>
      <c r="J228">
        <f t="shared" si="53"/>
        <v>-0.3254999999999999</v>
      </c>
      <c r="K228" cm="1">
        <f t="array" ref="K228">_xlfn.IFS(AND(G228=H228,G228=1),K227-K227*I228+K227*I228*A228, AND(G228=H228,G228=2), K227-K227*J228+K227*J228*B228, AND(G228&lt;&gt;H228,G228=1), K227-K227*I228,AND(G228&lt;&gt;H228,G228=2),K227-K227*J228,G228=0,K227)</f>
        <v>0.35318688620442418</v>
      </c>
      <c r="L228" t="s">
        <v>50</v>
      </c>
      <c r="M228" t="s">
        <v>101</v>
      </c>
      <c r="N228">
        <v>0.56699999999999995</v>
      </c>
    </row>
    <row r="229" spans="1:14" x14ac:dyDescent="0.25">
      <c r="A229">
        <v>5</v>
      </c>
      <c r="B229">
        <v>1.1599999999999999</v>
      </c>
      <c r="C229">
        <f t="shared" si="49"/>
        <v>0.2</v>
      </c>
      <c r="D229">
        <f t="shared" si="50"/>
        <v>0.86206896551724144</v>
      </c>
      <c r="E229">
        <v>0.23499999999999999</v>
      </c>
      <c r="F229">
        <f t="shared" si="51"/>
        <v>0.76500000000000001</v>
      </c>
      <c r="G229" cm="1">
        <f t="array" ref="G229">_xlfn.IFS(AND(I229&gt;J229,I229&gt;0,E229&gt;F229, E229&gt;0.6), 1, AND(J229&gt;I229,J229&gt;0,F229&gt;E229, F229&gt;0.6), 2, AND(I229&gt;J229,I229&gt;0,E229&gt;F229, E229&lt;0.6), 0,  AND(J229&gt;I229,J229&gt;0,F229&gt;E229, F229&lt;0.6), 0, AND(I229&lt;0,J229&lt;0), 0, AND(I229&gt;J229,I229&gt;0,E229&lt;F229), 0, AND(J229&gt;I229,J229&gt;0,F229&lt;E229), 0, AND(I229&gt;J229,I229&gt;0,E229=F229), 1, AND(J229&gt;I229,J229&gt;0,F229=E229), 2)</f>
        <v>0</v>
      </c>
      <c r="H229">
        <v>1</v>
      </c>
      <c r="I229">
        <f t="shared" si="52"/>
        <v>4.3749999999999983E-2</v>
      </c>
      <c r="J229">
        <f t="shared" si="53"/>
        <v>-0.70375000000000065</v>
      </c>
      <c r="K229" cm="1">
        <f t="array" ref="K229">_xlfn.IFS(AND(G229=H229,G229=1),K228-K228*I229+K228*I229*A229, AND(G229=H229,G229=2), K228-K228*J229+K228*J229*B229, AND(G229&lt;&gt;H229,G229=1), K228-K228*I229,AND(G229&lt;&gt;H229,G229=2),K228-K228*J229,G229=0,K228)</f>
        <v>0.35318688620442418</v>
      </c>
      <c r="L229" t="s">
        <v>179</v>
      </c>
      <c r="M229" t="s">
        <v>145</v>
      </c>
      <c r="N229">
        <v>0.309</v>
      </c>
    </row>
    <row r="230" spans="1:14" x14ac:dyDescent="0.25">
      <c r="A230">
        <v>4.5</v>
      </c>
      <c r="B230">
        <v>1.2</v>
      </c>
      <c r="C230">
        <f t="shared" si="49"/>
        <v>0.22222222222222221</v>
      </c>
      <c r="D230">
        <f t="shared" si="50"/>
        <v>0.83333333333333337</v>
      </c>
      <c r="E230">
        <v>0.14299999999999999</v>
      </c>
      <c r="F230">
        <f t="shared" si="51"/>
        <v>0.85699999999999998</v>
      </c>
      <c r="G230" cm="1">
        <f t="array" ref="G230">_xlfn.IFS(AND(I230&gt;J230,I230&gt;0,E230&gt;F230, E230&gt;0.6), 1, AND(J230&gt;I230,J230&gt;0,F230&gt;E230, F230&gt;0.6), 2, AND(I230&gt;J230,I230&gt;0,E230&gt;F230, E230&lt;0.6), 0,  AND(J230&gt;I230,J230&gt;0,F230&gt;E230, F230&lt;0.6), 0, AND(I230&lt;0,J230&lt;0), 0, AND(I230&gt;J230,I230&gt;0,E230&lt;F230), 0, AND(J230&gt;I230,J230&gt;0,F230&lt;E230), 0, AND(I230&gt;J230,I230&gt;0,E230=F230), 1, AND(J230&gt;I230,J230&gt;0,F230=E230), 2)</f>
        <v>2</v>
      </c>
      <c r="H230">
        <v>2</v>
      </c>
      <c r="I230">
        <f t="shared" si="52"/>
        <v>-0.10185714285714287</v>
      </c>
      <c r="J230">
        <f t="shared" si="53"/>
        <v>0.1419999999999999</v>
      </c>
      <c r="K230" cm="1">
        <f t="array" ref="K230">_xlfn.IFS(AND(G230=H230,G230=1),K229-K229*I230+K229*I230*A230, AND(G230=H230,G230=2), K229-K229*J230+K229*J230*B230, AND(G230&lt;&gt;H230,G230=1), K229-K229*I230,AND(G230&lt;&gt;H230,G230=2),K229-K229*J230,G230=0,K229)</f>
        <v>0.36321739377262985</v>
      </c>
      <c r="L230" t="s">
        <v>169</v>
      </c>
      <c r="M230" t="s">
        <v>122</v>
      </c>
      <c r="N230">
        <v>0.47799999999999998</v>
      </c>
    </row>
    <row r="231" spans="1:14" x14ac:dyDescent="0.25">
      <c r="A231">
        <v>1.36</v>
      </c>
      <c r="B231">
        <v>3.2</v>
      </c>
      <c r="C231">
        <f t="shared" si="49"/>
        <v>0.73529411764705876</v>
      </c>
      <c r="D231">
        <f t="shared" si="50"/>
        <v>0.3125</v>
      </c>
      <c r="E231">
        <v>0.83399999999999996</v>
      </c>
      <c r="F231">
        <f t="shared" si="51"/>
        <v>0.16600000000000004</v>
      </c>
      <c r="G231" cm="1">
        <f t="array" ref="G231">_xlfn.IFS(AND(I231&gt;J231,I231&gt;0,E231&gt;F231, E231&gt;0.6), 1, AND(J231&gt;I231,J231&gt;0,F231&gt;E231, F231&gt;0.6), 2, AND(I231&gt;J231,I231&gt;0,E231&gt;F231, E231&lt;0.6), 0,  AND(J231&gt;I231,J231&gt;0,F231&gt;E231, F231&lt;0.6), 0, AND(I231&lt;0,J231&lt;0), 0, AND(I231&gt;J231,I231&gt;0,E231&lt;F231), 0, AND(J231&gt;I231,J231&gt;0,F231&lt;E231), 0, AND(I231&gt;J231,I231&gt;0,E231=F231), 1, AND(J231&gt;I231,J231&gt;0,F231=E231), 2)</f>
        <v>1</v>
      </c>
      <c r="H231">
        <v>1</v>
      </c>
      <c r="I231">
        <f t="shared" si="52"/>
        <v>0.37288888888888888</v>
      </c>
      <c r="J231">
        <f t="shared" si="53"/>
        <v>-0.213090909090909</v>
      </c>
      <c r="K231" cm="1">
        <f t="array" ref="K231">_xlfn.IFS(AND(G231=H231,G231=1),K230-K230*I231+K230*I231*A231, AND(G231=H231,G231=2), K230-K230*J231+K230*J231*B231, AND(G231&lt;&gt;H231,G231=1), K230-K230*I231,AND(G231&lt;&gt;H231,G231=2),K230-K230*J231,G231=0,K230)</f>
        <v>0.4119756967126677</v>
      </c>
      <c r="L231" t="s">
        <v>94</v>
      </c>
      <c r="M231" t="s">
        <v>180</v>
      </c>
      <c r="N231">
        <v>0.58399999999999996</v>
      </c>
    </row>
    <row r="232" spans="1:14" x14ac:dyDescent="0.25">
      <c r="A232">
        <v>1.28</v>
      </c>
      <c r="B232">
        <v>3.75</v>
      </c>
      <c r="C232">
        <f t="shared" ref="C232" si="54">1/A232</f>
        <v>0.78125</v>
      </c>
      <c r="D232">
        <f t="shared" ref="D232" si="55">1/B232</f>
        <v>0.26666666666666666</v>
      </c>
      <c r="E232">
        <v>0.64800000000000002</v>
      </c>
      <c r="F232">
        <f t="shared" ref="F232" si="56">1-E232</f>
        <v>0.35199999999999998</v>
      </c>
      <c r="G232" cm="1">
        <f t="array" ref="G232">_xlfn.IFS(AND(I232&gt;J232,I232&gt;0,E232&gt;F232, E232&gt;0.6), 1, AND(J232&gt;I232,J232&gt;0,F232&gt;E232, F232&gt;0.6), 2, AND(I232&gt;J232,I232&gt;0,E232&gt;F232, E232&lt;0.6), 0,  AND(J232&gt;I232,J232&gt;0,F232&gt;E232, F232&lt;0.6), 0, AND(I232&lt;0,J232&lt;0), 0, AND(I232&gt;J232,I232&gt;0,E232&lt;F232), 0, AND(J232&gt;I232,J232&gt;0,F232&lt;E232), 0, AND(I232&gt;J232,I232&gt;0,E232=F232), 1, AND(J232&gt;I232,J232&gt;0,F232=E232), 2)</f>
        <v>0</v>
      </c>
      <c r="H232">
        <v>1</v>
      </c>
      <c r="I232">
        <f t="shared" ref="I232" si="57">E232-(F232/(A232-1))</f>
        <v>-0.60914285714285688</v>
      </c>
      <c r="J232">
        <f t="shared" ref="J232" si="58">F232-(E232/(B232-1))</f>
        <v>0.11636363636363634</v>
      </c>
      <c r="K232" cm="1">
        <f t="array" ref="K232">_xlfn.IFS(AND(G232=H232,G232=1),K231-K231*I232+K231*I232*A232, AND(G232=H232,G232=2), K231-K231*J232+K231*J232*B232, AND(G232&lt;&gt;H232,G232=1), K231-K231*I232,AND(G232&lt;&gt;H232,G232=2),K231-K231*J232,G232=0,K231)</f>
        <v>0.4119756967126677</v>
      </c>
      <c r="L232" t="s">
        <v>181</v>
      </c>
      <c r="M232" t="s">
        <v>146</v>
      </c>
      <c r="N232">
        <v>0.52100000000000002</v>
      </c>
    </row>
    <row r="233" spans="1:14" x14ac:dyDescent="0.25">
      <c r="A233">
        <v>5.5</v>
      </c>
      <c r="B233">
        <v>1.1399999999999999</v>
      </c>
      <c r="C233">
        <f t="shared" ref="C233:C236" si="59">1/A233</f>
        <v>0.18181818181818182</v>
      </c>
      <c r="D233">
        <f t="shared" ref="D233:D236" si="60">1/B233</f>
        <v>0.87719298245614041</v>
      </c>
      <c r="E233">
        <v>0.64</v>
      </c>
      <c r="F233">
        <f t="shared" ref="F233:F236" si="61">1-E233</f>
        <v>0.36</v>
      </c>
      <c r="G233" cm="1">
        <f t="array" ref="G233">_xlfn.IFS(AND(I233&gt;J233,I233&gt;0,E233&gt;F233, E233&gt;0.6), 1, AND(J233&gt;I233,J233&gt;0,F233&gt;E233, F233&gt;0.6), 2, AND(I233&gt;J233,I233&gt;0,E233&gt;F233, E233&lt;0.6), 0,  AND(J233&gt;I233,J233&gt;0,F233&gt;E233, F233&lt;0.6), 0, AND(I233&lt;0,J233&lt;0), 0, AND(I233&gt;J233,I233&gt;0,E233&lt;F233), 0, AND(J233&gt;I233,J233&gt;0,F233&lt;E233), 0, AND(I233&gt;J233,I233&gt;0,E233=F233), 1, AND(J233&gt;I233,J233&gt;0,F233=E233), 2)</f>
        <v>1</v>
      </c>
      <c r="H233">
        <v>1</v>
      </c>
      <c r="I233">
        <f t="shared" ref="I233:I236" si="62">E233-(F233/(A233-1))</f>
        <v>0.56000000000000005</v>
      </c>
      <c r="J233">
        <f t="shared" ref="J233:J236" si="63">F233-(E233/(B233-1))</f>
        <v>-4.2114285714285744</v>
      </c>
      <c r="K233" cm="1">
        <f t="array" ref="K233">_xlfn.IFS(AND(G233=H233,G233=1),K232-K232*I233+K232*I233*A233, AND(G233=H233,G233=2), K232-K232*J233+K232*J233*B233, AND(G233&lt;&gt;H233,G233=1), K232-K232*I233,AND(G233&lt;&gt;H233,G233=2),K232-K232*J233,G233=0,K232)</f>
        <v>1.4501544524285905</v>
      </c>
      <c r="L233" t="s">
        <v>179</v>
      </c>
      <c r="M233" t="s">
        <v>122</v>
      </c>
      <c r="N233">
        <v>0.14699999999999999</v>
      </c>
    </row>
    <row r="234" spans="1:14" x14ac:dyDescent="0.25">
      <c r="A234">
        <v>1.1599999999999999</v>
      </c>
      <c r="B234">
        <v>5</v>
      </c>
      <c r="C234">
        <f t="shared" si="59"/>
        <v>0.86206896551724144</v>
      </c>
      <c r="D234">
        <f t="shared" si="60"/>
        <v>0.2</v>
      </c>
      <c r="E234">
        <v>0.67</v>
      </c>
      <c r="F234">
        <f t="shared" si="61"/>
        <v>0.32999999999999996</v>
      </c>
      <c r="G234" cm="1">
        <f t="array" ref="G234">_xlfn.IFS(AND(I234&gt;J234,I234&gt;0,E234&gt;F234, E234&gt;0.6), 1, AND(J234&gt;I234,J234&gt;0,F234&gt;E234, F234&gt;0.6), 2, AND(I234&gt;J234,I234&gt;0,E234&gt;F234, E234&lt;0.6), 0,  AND(J234&gt;I234,J234&gt;0,F234&gt;E234, F234&lt;0.6), 0, AND(I234&lt;0,J234&lt;0), 0, AND(I234&gt;J234,I234&gt;0,E234&lt;F234), 0, AND(J234&gt;I234,J234&gt;0,F234&lt;E234), 0, AND(I234&gt;J234,I234&gt;0,E234=F234), 1, AND(J234&gt;I234,J234&gt;0,F234=E234), 2)</f>
        <v>0</v>
      </c>
      <c r="H234">
        <v>1</v>
      </c>
      <c r="I234">
        <f t="shared" si="62"/>
        <v>-1.392500000000001</v>
      </c>
      <c r="J234">
        <f t="shared" si="63"/>
        <v>0.16249999999999995</v>
      </c>
      <c r="K234" cm="1">
        <f t="array" ref="K234">_xlfn.IFS(AND(G234=H234,G234=1),K233-K233*I234+K233*I234*A234, AND(G234=H234,G234=2), K233-K233*J234+K233*J234*B234, AND(G234&lt;&gt;H234,G234=1), K233-K233*I234,AND(G234&lt;&gt;H234,G234=2),K233-K233*J234,G234=0,K233)</f>
        <v>1.4501544524285905</v>
      </c>
      <c r="L234" t="s">
        <v>165</v>
      </c>
      <c r="M234" t="s">
        <v>16</v>
      </c>
      <c r="N234">
        <v>0.51200000000000001</v>
      </c>
    </row>
    <row r="235" spans="1:14" x14ac:dyDescent="0.25">
      <c r="A235">
        <v>3.5</v>
      </c>
      <c r="B235">
        <v>1.3</v>
      </c>
      <c r="C235">
        <f t="shared" si="59"/>
        <v>0.2857142857142857</v>
      </c>
      <c r="D235">
        <f t="shared" si="60"/>
        <v>0.76923076923076916</v>
      </c>
      <c r="E235">
        <v>0.16200000000000001</v>
      </c>
      <c r="F235">
        <f t="shared" si="61"/>
        <v>0.83799999999999997</v>
      </c>
      <c r="G235" cm="1">
        <f t="array" ref="G235">_xlfn.IFS(AND(I235&gt;J235,I235&gt;0,E235&gt;F235, E235&gt;0.6), 1, AND(J235&gt;I235,J235&gt;0,F235&gt;E235, F235&gt;0.6), 2, AND(I235&gt;J235,I235&gt;0,E235&gt;F235, E235&lt;0.6), 0,  AND(J235&gt;I235,J235&gt;0,F235&gt;E235, F235&lt;0.6), 0, AND(I235&lt;0,J235&lt;0), 0, AND(I235&gt;J235,I235&gt;0,E235&lt;F235), 0, AND(J235&gt;I235,J235&gt;0,F235&lt;E235), 0, AND(I235&gt;J235,I235&gt;0,E235=F235), 1, AND(J235&gt;I235,J235&gt;0,F235=E235), 2)</f>
        <v>2</v>
      </c>
      <c r="I235">
        <f t="shared" si="62"/>
        <v>-0.17319999999999999</v>
      </c>
      <c r="J235">
        <f t="shared" si="63"/>
        <v>0.29800000000000004</v>
      </c>
      <c r="K235" cm="1">
        <f t="array" ref="K235">_xlfn.IFS(AND(G235=H235,G235=1),K234-K234*I235+K234*I235*A235, AND(G235=H235,G235=2), K234-K234*J235+K234*J235*B235, AND(G235&lt;&gt;H235,G235=1), K234-K234*I235,AND(G235&lt;&gt;H235,G235=2),K234-K234*J235,G235=0,K234)</f>
        <v>1.0180084256048705</v>
      </c>
      <c r="L235" t="s">
        <v>140</v>
      </c>
      <c r="M235" t="s">
        <v>121</v>
      </c>
      <c r="N235">
        <v>0.499</v>
      </c>
    </row>
    <row r="236" spans="1:14" x14ac:dyDescent="0.25">
      <c r="A236">
        <v>2.2000000000000002</v>
      </c>
      <c r="B236">
        <v>1.66</v>
      </c>
      <c r="C236">
        <f t="shared" si="59"/>
        <v>0.45454545454545453</v>
      </c>
      <c r="D236">
        <f t="shared" si="60"/>
        <v>0.60240963855421692</v>
      </c>
      <c r="E236">
        <v>0.60799999999999998</v>
      </c>
      <c r="F236">
        <f t="shared" si="61"/>
        <v>0.39200000000000002</v>
      </c>
      <c r="G236" cm="1">
        <f t="array" ref="G236">_xlfn.IFS(AND(I236&gt;J236,I236&gt;0,E236&gt;F236, E236&gt;0.6), 1, AND(J236&gt;I236,J236&gt;0,F236&gt;E236, F236&gt;0.6), 2, AND(I236&gt;J236,I236&gt;0,E236&gt;F236, E236&lt;0.6), 0,  AND(J236&gt;I236,J236&gt;0,F236&gt;E236, F236&lt;0.6), 0, AND(I236&lt;0,J236&lt;0), 0, AND(I236&gt;J236,I236&gt;0,E236&lt;F236), 0, AND(J236&gt;I236,J236&gt;0,F236&lt;E236), 0, AND(I236&gt;J236,I236&gt;0,E236=F236), 1, AND(J236&gt;I236,J236&gt;0,F236=E236), 2)</f>
        <v>1</v>
      </c>
      <c r="I236">
        <f t="shared" si="62"/>
        <v>0.28133333333333338</v>
      </c>
      <c r="J236">
        <f t="shared" si="63"/>
        <v>-0.52921212121212124</v>
      </c>
      <c r="K236" cm="1">
        <f t="array" ref="K236">_xlfn.IFS(AND(G236=H236,G236=1),K235-K235*I236+K235*I236*A236, AND(G236=H236,G236=2), K235-K235*J236+K235*J236*B236, AND(G236&lt;&gt;H236,G236=1), K235-K235*I236,AND(G236&lt;&gt;H236,G236=2),K235-K235*J236,G236=0,K235)</f>
        <v>0.73160872186803361</v>
      </c>
      <c r="L236" t="s">
        <v>52</v>
      </c>
      <c r="M236" t="s">
        <v>181</v>
      </c>
      <c r="N236">
        <v>0.51700000000000002</v>
      </c>
    </row>
    <row r="237" spans="1:14" x14ac:dyDescent="0.25">
      <c r="A237">
        <v>2.1</v>
      </c>
      <c r="B237">
        <v>1.72</v>
      </c>
      <c r="C237">
        <f t="shared" ref="C237" si="64">1/A237</f>
        <v>0.47619047619047616</v>
      </c>
      <c r="D237">
        <f t="shared" ref="D237" si="65">1/B237</f>
        <v>0.58139534883720934</v>
      </c>
      <c r="E237">
        <v>0.49199999999999999</v>
      </c>
      <c r="F237">
        <f t="shared" ref="F237" si="66">1-E237</f>
        <v>0.50800000000000001</v>
      </c>
      <c r="G237" cm="1">
        <f t="array" ref="G237">_xlfn.IFS(AND(I237&gt;J237,I237&gt;0,E237&gt;F237, E237&gt;0.6), 1, AND(J237&gt;I237,J237&gt;0,F237&gt;E237, F237&gt;0.6), 2, AND(I237&gt;J237,I237&gt;0,E237&gt;F237, E237&lt;0.6), 0,  AND(J237&gt;I237,J237&gt;0,F237&gt;E237, F237&lt;0.6), 0, AND(I237&lt;0,J237&lt;0), 0, AND(I237&gt;J237,I237&gt;0,E237&lt;F237), 0, AND(J237&gt;I237,J237&gt;0,F237&lt;E237), 0, AND(I237&gt;J237,I237&gt;0,E237=F237), 1, AND(J237&gt;I237,J237&gt;0,F237=E237), 2)</f>
        <v>0</v>
      </c>
      <c r="H237">
        <v>2</v>
      </c>
      <c r="I237">
        <f t="shared" ref="I237" si="67">E237-(F237/(A237-1))</f>
        <v>3.0181818181818199E-2</v>
      </c>
      <c r="J237">
        <f t="shared" ref="J237" si="68">F237-(E237/(B237-1))</f>
        <v>-0.17533333333333334</v>
      </c>
      <c r="K237" cm="1">
        <f t="array" ref="K237">_xlfn.IFS(AND(G237=H237,G237=1),K236-K236*I237+K236*I237*A237, AND(G237=H237,G237=2), K236-K236*J237+K236*J237*B237, AND(G237&lt;&gt;H237,G237=1), K236-K236*I237,AND(G237&lt;&gt;H237,G237=2),K236-K236*J237,G237=0,K236)</f>
        <v>0.73160872186803361</v>
      </c>
      <c r="L237" t="s">
        <v>182</v>
      </c>
      <c r="M237" t="s">
        <v>32</v>
      </c>
      <c r="N237">
        <v>0.22700000000000001</v>
      </c>
    </row>
    <row r="238" spans="1:14" x14ac:dyDescent="0.25">
      <c r="A238">
        <v>1.44</v>
      </c>
      <c r="B238">
        <v>2.75</v>
      </c>
      <c r="C238">
        <f t="shared" ref="C238:C245" si="69">1/A238</f>
        <v>0.69444444444444442</v>
      </c>
      <c r="D238">
        <f t="shared" ref="D238:D245" si="70">1/B238</f>
        <v>0.36363636363636365</v>
      </c>
      <c r="E238">
        <v>0.70299999999999996</v>
      </c>
      <c r="F238">
        <f t="shared" ref="F238:F245" si="71">1-E238</f>
        <v>0.29700000000000004</v>
      </c>
      <c r="G238" cm="1">
        <f t="array" ref="G238">_xlfn.IFS(AND(I238&gt;J238,I238&gt;0,E238&gt;F238, E238&gt;0.6), 1, AND(J238&gt;I238,J238&gt;0,F238&gt;E238, F238&gt;0.6), 2, AND(I238&gt;J238,I238&gt;0,E238&gt;F238, E238&lt;0.6), 0,  AND(J238&gt;I238,J238&gt;0,F238&gt;E238, F238&lt;0.6), 0, AND(I238&lt;0,J238&lt;0), 0, AND(I238&gt;J238,I238&gt;0,E238&lt;F238), 0, AND(J238&gt;I238,J238&gt;0,F238&lt;E238), 0, AND(I238&gt;J238,I238&gt;0,E238=F238), 1, AND(J238&gt;I238,J238&gt;0,F238=E238), 2)</f>
        <v>1</v>
      </c>
      <c r="H238">
        <v>2</v>
      </c>
      <c r="I238">
        <f t="shared" ref="I238:I245" si="72">E238-(F238/(A238-1))</f>
        <v>2.7999999999999803E-2</v>
      </c>
      <c r="J238">
        <f t="shared" ref="J238:J245" si="73">F238-(E238/(B238-1))</f>
        <v>-0.10471428571428565</v>
      </c>
      <c r="K238" cm="1">
        <f t="array" ref="K238">_xlfn.IFS(AND(G238=H238,G238=1),K237-K237*I238+K237*I238*A238, AND(G238=H238,G238=2), K237-K237*J238+K237*J238*B238, AND(G238&lt;&gt;H238,G238=1), K237-K237*I238,AND(G238&lt;&gt;H238,G238=2),K237-K237*J238,G238=0,K237)</f>
        <v>0.71112367765572881</v>
      </c>
      <c r="L238" t="s">
        <v>46</v>
      </c>
      <c r="M238" t="s">
        <v>59</v>
      </c>
      <c r="N238">
        <v>0.36399999999999999</v>
      </c>
    </row>
    <row r="239" spans="1:14" x14ac:dyDescent="0.25">
      <c r="A239">
        <v>2.75</v>
      </c>
      <c r="B239">
        <v>1.44</v>
      </c>
      <c r="C239">
        <f t="shared" si="69"/>
        <v>0.36363636363636365</v>
      </c>
      <c r="D239">
        <f t="shared" si="70"/>
        <v>0.69444444444444442</v>
      </c>
      <c r="E239">
        <v>0.19400000000000001</v>
      </c>
      <c r="F239">
        <f t="shared" si="71"/>
        <v>0.80600000000000005</v>
      </c>
      <c r="G239" cm="1">
        <f t="array" ref="G239">_xlfn.IFS(AND(I239&gt;J239,I239&gt;0,E239&gt;F239, E239&gt;0.6), 1, AND(J239&gt;I239,J239&gt;0,F239&gt;E239, F239&gt;0.6), 2, AND(I239&gt;J239,I239&gt;0,E239&gt;F239, E239&lt;0.6), 0,  AND(J239&gt;I239,J239&gt;0,F239&gt;E239, F239&lt;0.6), 0, AND(I239&lt;0,J239&lt;0), 0, AND(I239&gt;J239,I239&gt;0,E239&lt;F239), 0, AND(J239&gt;I239,J239&gt;0,F239&lt;E239), 0, AND(I239&gt;J239,I239&gt;0,E239=F239), 1, AND(J239&gt;I239,J239&gt;0,F239=E239), 2)</f>
        <v>2</v>
      </c>
      <c r="I239">
        <f t="shared" si="72"/>
        <v>-0.26657142857142857</v>
      </c>
      <c r="J239">
        <f t="shared" si="73"/>
        <v>0.36509090909090908</v>
      </c>
      <c r="K239" cm="1">
        <f t="array" ref="K239">_xlfn.IFS(AND(G239=H239,G239=1),K238-K238*I239+K238*I239*A239, AND(G239=H239,G239=2), K238-K238*J239+K238*J239*B239, AND(G239&lt;&gt;H239,G239=1), K238-K238*I239,AND(G239&lt;&gt;H239,G239=2),K238-K238*J239,G239=0,K238)</f>
        <v>0.45149888770432822</v>
      </c>
      <c r="L239" t="s">
        <v>119</v>
      </c>
      <c r="M239" t="s">
        <v>121</v>
      </c>
      <c r="N239">
        <v>0.53100000000000003</v>
      </c>
    </row>
    <row r="240" spans="1:14" x14ac:dyDescent="0.25">
      <c r="A240">
        <v>2.2999999999999998</v>
      </c>
      <c r="B240">
        <v>1.61</v>
      </c>
      <c r="C240">
        <f t="shared" si="69"/>
        <v>0.43478260869565222</v>
      </c>
      <c r="D240">
        <f t="shared" si="70"/>
        <v>0.6211180124223602</v>
      </c>
      <c r="E240">
        <v>0.39400000000000002</v>
      </c>
      <c r="F240">
        <f t="shared" si="71"/>
        <v>0.60599999999999998</v>
      </c>
      <c r="G240" cm="1">
        <f t="array" ref="G240">_xlfn.IFS(AND(I240&gt;J240,I240&gt;0,E240&gt;F240, E240&gt;0.6), 1, AND(J240&gt;I240,J240&gt;0,F240&gt;E240, F240&gt;0.6), 2, AND(I240&gt;J240,I240&gt;0,E240&gt;F240, E240&lt;0.6), 0,  AND(J240&gt;I240,J240&gt;0,F240&gt;E240, F240&lt;0.6), 0, AND(I240&lt;0,J240&lt;0), 0, AND(I240&gt;J240,I240&gt;0,E240&lt;F240), 0, AND(J240&gt;I240,J240&gt;0,F240&lt;E240), 0, AND(I240&gt;J240,I240&gt;0,E240=F240), 1, AND(J240&gt;I240,J240&gt;0,F240=E240), 2)</f>
        <v>0</v>
      </c>
      <c r="I240">
        <f t="shared" si="72"/>
        <v>-7.215384615384618E-2</v>
      </c>
      <c r="J240">
        <f t="shared" si="73"/>
        <v>-3.9901639344262274E-2</v>
      </c>
      <c r="K240" cm="1">
        <f t="array" ref="K240">_xlfn.IFS(AND(G240=H240,G240=1),K239-K239*I240+K239*I240*A240, AND(G240=H240,G240=2), K239-K239*J240+K239*J240*B240, AND(G240&lt;&gt;H240,G240=1), K239-K239*I240,AND(G240&lt;&gt;H240,G240=2),K239-K239*J240,G240=0,K239)</f>
        <v>0.45149888770432822</v>
      </c>
      <c r="L240" t="s">
        <v>183</v>
      </c>
      <c r="M240" t="s">
        <v>128</v>
      </c>
      <c r="N240">
        <v>0.54200000000000004</v>
      </c>
    </row>
    <row r="241" spans="1:14" x14ac:dyDescent="0.25">
      <c r="A241">
        <v>1.5</v>
      </c>
      <c r="B241">
        <v>2.62</v>
      </c>
      <c r="C241">
        <f t="shared" si="69"/>
        <v>0.66666666666666663</v>
      </c>
      <c r="D241">
        <f t="shared" si="70"/>
        <v>0.38167938931297707</v>
      </c>
      <c r="E241">
        <v>0.62</v>
      </c>
      <c r="F241">
        <f t="shared" si="71"/>
        <v>0.38</v>
      </c>
      <c r="G241" cm="1">
        <f t="array" ref="G241">_xlfn.IFS(AND(I241&gt;J241,I241&gt;0,E241&gt;F241, E241&gt;0.6), 1, AND(J241&gt;I241,J241&gt;0,F241&gt;E241, F241&gt;0.6), 2, AND(I241&gt;J241,I241&gt;0,E241&gt;F241, E241&lt;0.6), 0,  AND(J241&gt;I241,J241&gt;0,F241&gt;E241, F241&lt;0.6), 0, AND(I241&lt;0,J241&lt;0), 0, AND(I241&gt;J241,I241&gt;0,E241&lt;F241), 0, AND(J241&gt;I241,J241&gt;0,F241&lt;E241), 0, AND(I241&gt;J241,I241&gt;0,E241=F241), 1, AND(J241&gt;I241,J241&gt;0,F241=E241), 2)</f>
        <v>0</v>
      </c>
      <c r="I241">
        <f t="shared" si="72"/>
        <v>-0.14000000000000001</v>
      </c>
      <c r="J241">
        <f t="shared" si="73"/>
        <v>-2.7160493827160237E-3</v>
      </c>
      <c r="K241" cm="1">
        <f t="array" ref="K241">_xlfn.IFS(AND(G241=H241,G241=1),K240-K240*I241+K240*I241*A241, AND(G241=H241,G241=2), K240-K240*J241+K240*J241*B241, AND(G241&lt;&gt;H241,G241=1), K240-K240*I241,AND(G241&lt;&gt;H241,G241=2),K240-K240*J241,G241=0,K240)</f>
        <v>0.45149888770432822</v>
      </c>
      <c r="L241" t="s">
        <v>51</v>
      </c>
      <c r="M241" t="s">
        <v>184</v>
      </c>
      <c r="N241">
        <v>0.45800000000000002</v>
      </c>
    </row>
    <row r="242" spans="1:14" x14ac:dyDescent="0.25">
      <c r="A242">
        <v>1.44</v>
      </c>
      <c r="B242">
        <v>2.75</v>
      </c>
      <c r="C242">
        <f t="shared" si="69"/>
        <v>0.69444444444444442</v>
      </c>
      <c r="D242">
        <f t="shared" si="70"/>
        <v>0.36363636363636365</v>
      </c>
      <c r="E242">
        <v>0.71299999999999997</v>
      </c>
      <c r="F242">
        <f t="shared" si="71"/>
        <v>0.28700000000000003</v>
      </c>
      <c r="G242" cm="1">
        <f t="array" ref="G242">_xlfn.IFS(AND(I242&gt;J242,I242&gt;0,E242&gt;F242, E242&gt;0.6), 1, AND(J242&gt;I242,J242&gt;0,F242&gt;E242, F242&gt;0.6), 2, AND(I242&gt;J242,I242&gt;0,E242&gt;F242, E242&lt;0.6), 0,  AND(J242&gt;I242,J242&gt;0,F242&gt;E242, F242&lt;0.6), 0, AND(I242&lt;0,J242&lt;0), 0, AND(I242&gt;J242,I242&gt;0,E242&lt;F242), 0, AND(J242&gt;I242,J242&gt;0,F242&lt;E242), 0, AND(I242&gt;J242,I242&gt;0,E242=F242), 1, AND(J242&gt;I242,J242&gt;0,F242=E242), 2)</f>
        <v>1</v>
      </c>
      <c r="I242">
        <f t="shared" si="72"/>
        <v>6.0727272727272519E-2</v>
      </c>
      <c r="J242">
        <f t="shared" si="73"/>
        <v>-0.12042857142857138</v>
      </c>
      <c r="K242" cm="1">
        <f t="array" ref="K242">_xlfn.IFS(AND(G242=H242,G242=1),K241-K241*I242+K241*I242*A242, AND(G242=H242,G242=2), K241-K241*J242+K241*J242*B242, AND(G242&lt;&gt;H242,G242=1), K241-K241*I242,AND(G242&lt;&gt;H242,G242=2),K241-K241*J242,G242=0,K241)</f>
        <v>0.42408059161464728</v>
      </c>
      <c r="L242" t="s">
        <v>132</v>
      </c>
      <c r="M242" t="s">
        <v>29</v>
      </c>
      <c r="N242">
        <v>0.38500000000000001</v>
      </c>
    </row>
    <row r="243" spans="1:14" x14ac:dyDescent="0.25">
      <c r="A243">
        <v>4</v>
      </c>
      <c r="B243">
        <v>1.25</v>
      </c>
      <c r="C243">
        <f t="shared" si="69"/>
        <v>0.25</v>
      </c>
      <c r="D243">
        <f t="shared" si="70"/>
        <v>0.8</v>
      </c>
      <c r="E243">
        <v>0.25900000000000001</v>
      </c>
      <c r="F243">
        <f t="shared" si="71"/>
        <v>0.74099999999999999</v>
      </c>
      <c r="G243" cm="1">
        <f t="array" ref="G243">_xlfn.IFS(AND(I243&gt;J243,I243&gt;0,E243&gt;F243, E243&gt;0.6), 1, AND(J243&gt;I243,J243&gt;0,F243&gt;E243, F243&gt;0.6), 2, AND(I243&gt;J243,I243&gt;0,E243&gt;F243, E243&lt;0.6), 0,  AND(J243&gt;I243,J243&gt;0,F243&gt;E243, F243&lt;0.6), 0, AND(I243&lt;0,J243&lt;0), 0, AND(I243&gt;J243,I243&gt;0,E243&lt;F243), 0, AND(J243&gt;I243,J243&gt;0,F243&lt;E243), 0, AND(I243&gt;J243,I243&gt;0,E243=F243), 1, AND(J243&gt;I243,J243&gt;0,F243=E243), 2)</f>
        <v>0</v>
      </c>
      <c r="I243">
        <f t="shared" si="72"/>
        <v>1.2000000000000011E-2</v>
      </c>
      <c r="J243">
        <f t="shared" si="73"/>
        <v>-0.29500000000000004</v>
      </c>
      <c r="K243" cm="1">
        <f t="array" ref="K243">_xlfn.IFS(AND(G243=H243,G243=1),K242-K242*I243+K242*I243*A243, AND(G243=H243,G243=2), K242-K242*J243+K242*J243*B243, AND(G243&lt;&gt;H243,G243=1), K242-K242*I243,AND(G243&lt;&gt;H243,G243=2),K242-K242*J243,G243=0,K242)</f>
        <v>0.42408059161464728</v>
      </c>
      <c r="L243" t="s">
        <v>63</v>
      </c>
      <c r="M243" t="s">
        <v>94</v>
      </c>
      <c r="N243">
        <v>0.48399999999999999</v>
      </c>
    </row>
    <row r="244" spans="1:14" x14ac:dyDescent="0.25">
      <c r="A244">
        <v>3.5</v>
      </c>
      <c r="B244">
        <v>1.3</v>
      </c>
      <c r="C244">
        <f t="shared" si="69"/>
        <v>0.2857142857142857</v>
      </c>
      <c r="D244">
        <f t="shared" si="70"/>
        <v>0.76923076923076916</v>
      </c>
      <c r="E244">
        <v>0.35299999999999998</v>
      </c>
      <c r="F244">
        <f t="shared" si="71"/>
        <v>0.64700000000000002</v>
      </c>
      <c r="G244" cm="1">
        <f t="array" ref="G244">_xlfn.IFS(AND(I244&gt;J244,I244&gt;0,E244&gt;F244, E244&gt;0.6), 1, AND(J244&gt;I244,J244&gt;0,F244&gt;E244, F244&gt;0.6), 2, AND(I244&gt;J244,I244&gt;0,E244&gt;F244, E244&lt;0.6), 0,  AND(J244&gt;I244,J244&gt;0,F244&gt;E244, F244&lt;0.6), 0, AND(I244&lt;0,J244&lt;0), 0, AND(I244&gt;J244,I244&gt;0,E244&lt;F244), 0, AND(J244&gt;I244,J244&gt;0,F244&lt;E244), 0, AND(I244&gt;J244,I244&gt;0,E244=F244), 1, AND(J244&gt;I244,J244&gt;0,F244=E244), 2)</f>
        <v>0</v>
      </c>
      <c r="I244">
        <f t="shared" si="72"/>
        <v>9.419999999999995E-2</v>
      </c>
      <c r="J244">
        <f t="shared" si="73"/>
        <v>-0.52966666666666651</v>
      </c>
      <c r="K244" cm="1">
        <f t="array" ref="K244">_xlfn.IFS(AND(G244=H244,G244=1),K243-K243*I244+K243*I244*A244, AND(G244=H244,G244=2), K243-K243*J244+K243*J244*B244, AND(G244&lt;&gt;H244,G244=1), K243-K243*I244,AND(G244&lt;&gt;H244,G244=2),K243-K243*J244,G244=0,K243)</f>
        <v>0.42408059161464728</v>
      </c>
      <c r="L244" t="s">
        <v>20</v>
      </c>
      <c r="M244" t="s">
        <v>130</v>
      </c>
      <c r="N244">
        <v>0.48199999999999998</v>
      </c>
    </row>
    <row r="245" spans="1:14" x14ac:dyDescent="0.25">
      <c r="A245">
        <v>1.9</v>
      </c>
      <c r="B245">
        <v>1.9</v>
      </c>
      <c r="C245">
        <f t="shared" si="69"/>
        <v>0.52631578947368418</v>
      </c>
      <c r="D245">
        <f t="shared" si="70"/>
        <v>0.52631578947368418</v>
      </c>
      <c r="E245">
        <v>0.379</v>
      </c>
      <c r="F245">
        <f t="shared" si="71"/>
        <v>0.621</v>
      </c>
      <c r="G245" cm="1">
        <f t="array" ref="G245">_xlfn.IFS(AND(I245&gt;J245,I245&gt;0,E245&gt;F245, E245&gt;0.6), 1, AND(J245&gt;I245,J245&gt;0,F245&gt;E245, F245&gt;0.6), 2, AND(I245&gt;J245,I245&gt;0,E245&gt;F245, E245&lt;0.6), 0,  AND(J245&gt;I245,J245&gt;0,F245&gt;E245, F245&lt;0.6), 0, AND(I245&lt;0,J245&lt;0), 0, AND(I245&gt;J245,I245&gt;0,E245&lt;F245), 0, AND(J245&gt;I245,J245&gt;0,F245&lt;E245), 0, AND(I245&gt;J245,I245&gt;0,E245=F245), 1, AND(J245&gt;I245,J245&gt;0,F245=E245), 2)</f>
        <v>2</v>
      </c>
      <c r="I245">
        <f t="shared" si="72"/>
        <v>-0.31100000000000005</v>
      </c>
      <c r="J245">
        <f t="shared" si="73"/>
        <v>0.19988888888888884</v>
      </c>
      <c r="K245" cm="1">
        <f t="array" ref="K245">_xlfn.IFS(AND(G245=H245,G245=1),K244-K244*I245+K244*I245*A245, AND(G245=H245,G245=2), K244-K244*J245+K244*J245*B245, AND(G245&lt;&gt;H245,G245=1), K244-K244*I245,AND(G245&lt;&gt;H245,G245=2),K244-K244*J245,G245=0,K244)</f>
        <v>0.33931159335745281</v>
      </c>
      <c r="L245" t="s">
        <v>54</v>
      </c>
      <c r="M245" t="s">
        <v>62</v>
      </c>
      <c r="N245">
        <v>0.60399999999999998</v>
      </c>
    </row>
    <row r="246" spans="1:14" x14ac:dyDescent="0.25">
      <c r="A246">
        <v>2</v>
      </c>
      <c r="B246">
        <v>1.8</v>
      </c>
      <c r="C246">
        <f t="shared" ref="C246" si="74">1/A246</f>
        <v>0.5</v>
      </c>
      <c r="D246">
        <f t="shared" ref="D246" si="75">1/B246</f>
        <v>0.55555555555555558</v>
      </c>
      <c r="E246">
        <v>0.44900000000000001</v>
      </c>
      <c r="F246">
        <f t="shared" ref="F246" si="76">1-E246</f>
        <v>0.55099999999999993</v>
      </c>
      <c r="G246" cm="1">
        <f t="array" ref="G246">_xlfn.IFS(AND(I246&gt;J246,I246&gt;0,E246&gt;F246, E246&gt;0.6), 1, AND(J246&gt;I246,J246&gt;0,F246&gt;E246, F246&gt;0.6), 2, AND(I246&gt;J246,I246&gt;0,E246&gt;F246, E246&lt;0.6), 0,  AND(J246&gt;I246,J246&gt;0,F246&gt;E246, F246&lt;0.6), 0, AND(I246&lt;0,J246&lt;0), 0, AND(I246&gt;J246,I246&gt;0,E246&lt;F246), 0, AND(J246&gt;I246,J246&gt;0,F246&lt;E246), 0, AND(I246&gt;J246,I246&gt;0,E246=F246), 1, AND(J246&gt;I246,J246&gt;0,F246=E246), 2)</f>
        <v>0</v>
      </c>
      <c r="I246">
        <f t="shared" ref="I246" si="77">E246-(F246/(A246-1))</f>
        <v>-0.10199999999999992</v>
      </c>
      <c r="J246">
        <f t="shared" ref="J246" si="78">F246-(E246/(B246-1))</f>
        <v>-1.0250000000000092E-2</v>
      </c>
      <c r="K246" cm="1">
        <f t="array" ref="K246">_xlfn.IFS(AND(G246=H246,G246=1),K245-K245*I246+K245*I246*A246, AND(G246=H246,G246=2), K245-K245*J246+K245*J246*B246, AND(G246&lt;&gt;H246,G246=1), K245-K245*I246,AND(G246&lt;&gt;H246,G246=2),K245-K245*J246,G246=0,K245)</f>
        <v>0.33931159335745281</v>
      </c>
      <c r="L246" t="s">
        <v>140</v>
      </c>
      <c r="M246" t="s">
        <v>33</v>
      </c>
      <c r="N246">
        <v>0.48399999999999999</v>
      </c>
    </row>
    <row r="247" spans="1:14" x14ac:dyDescent="0.25">
      <c r="A247">
        <v>1.22</v>
      </c>
      <c r="B247">
        <v>4.33</v>
      </c>
      <c r="C247">
        <f t="shared" ref="C247:C307" si="79">1/A247</f>
        <v>0.81967213114754101</v>
      </c>
      <c r="D247">
        <f t="shared" ref="D247:D307" si="80">1/B247</f>
        <v>0.23094688221709006</v>
      </c>
      <c r="E247">
        <v>0.80200000000000005</v>
      </c>
      <c r="F247">
        <f t="shared" ref="F247:F307" si="81">1-E247</f>
        <v>0.19799999999999995</v>
      </c>
      <c r="G247" cm="1">
        <f t="array" ref="G247">_xlfn.IFS(AND(I247&gt;J247,I247&gt;0,E247&gt;F247, E247&gt;0.6), 1, AND(J247&gt;I247,J247&gt;0,F247&gt;E247, F247&gt;0.6), 2, AND(I247&gt;J247,I247&gt;0,E247&gt;F247, E247&lt;0.6), 0,  AND(J247&gt;I247,J247&gt;0,F247&gt;E247, F247&lt;0.6), 0, AND(I247&lt;0,J247&lt;0), 0, AND(I247&gt;J247,I247&gt;0,E247&lt;F247), 0, AND(J247&gt;I247,J247&gt;0,F247&lt;E247), 0, AND(I247&gt;J247,I247&gt;0,E247=F247), 1, AND(J247&gt;I247,J247&gt;0,F247=E247), 2)</f>
        <v>0</v>
      </c>
      <c r="I247">
        <f t="shared" ref="I247:I307" si="82">E247-(F247/(A247-1))</f>
        <v>-9.7999999999999865E-2</v>
      </c>
      <c r="J247">
        <f t="shared" ref="J247:J307" si="83">F247-(E247/(B247-1))</f>
        <v>-4.2840840840840888E-2</v>
      </c>
      <c r="K247" cm="1">
        <f t="array" ref="K247">_xlfn.IFS(AND(G247=H247,G247=1),K246-K246*I247+K246*I247*A247, AND(G247=H247,G247=2), K246-K246*J247+K246*J247*B247, AND(G247&lt;&gt;H247,G247=1), K246-K246*I247,AND(G247&lt;&gt;H247,G247=2),K246-K246*J247,G247=0,K246)</f>
        <v>0.33931159335745281</v>
      </c>
      <c r="L247" t="s">
        <v>165</v>
      </c>
      <c r="M247" t="s">
        <v>185</v>
      </c>
      <c r="N247">
        <v>0.50700000000000001</v>
      </c>
    </row>
    <row r="248" spans="1:14" x14ac:dyDescent="0.25">
      <c r="A248">
        <v>1.44</v>
      </c>
      <c r="B248">
        <v>2.75</v>
      </c>
      <c r="C248">
        <f t="shared" si="79"/>
        <v>0.69444444444444442</v>
      </c>
      <c r="D248">
        <f t="shared" si="80"/>
        <v>0.36363636363636365</v>
      </c>
      <c r="E248">
        <v>0.56699999999999995</v>
      </c>
      <c r="F248">
        <f t="shared" si="81"/>
        <v>0.43300000000000005</v>
      </c>
      <c r="G248" cm="1">
        <f t="array" ref="G248">_xlfn.IFS(AND(I248&gt;J248,I248&gt;0,E248&gt;F248, E248&gt;0.6), 1, AND(J248&gt;I248,J248&gt;0,F248&gt;E248, F248&gt;0.6), 2, AND(I248&gt;J248,I248&gt;0,E248&gt;F248, E248&lt;0.6), 0,  AND(J248&gt;I248,J248&gt;0,F248&gt;E248, F248&lt;0.6), 0, AND(I248&lt;0,J248&lt;0), 0, AND(I248&gt;J248,I248&gt;0,E248&lt;F248), 0, AND(J248&gt;I248,J248&gt;0,F248&lt;E248), 0, AND(I248&gt;J248,I248&gt;0,E248=F248), 1, AND(J248&gt;I248,J248&gt;0,F248=E248), 2)</f>
        <v>0</v>
      </c>
      <c r="I248">
        <f t="shared" si="82"/>
        <v>-0.4170909090909094</v>
      </c>
      <c r="J248">
        <f t="shared" si="83"/>
        <v>0.1090000000000001</v>
      </c>
      <c r="K248" cm="1">
        <f t="array" ref="K248">_xlfn.IFS(AND(G248=H248,G248=1),K247-K247*I248+K247*I248*A248, AND(G248=H248,G248=2), K247-K247*J248+K247*J248*B248, AND(G248&lt;&gt;H248,G248=1), K247-K247*I248,AND(G248&lt;&gt;H248,G248=2),K247-K247*J248,G248=0,K247)</f>
        <v>0.33931159335745281</v>
      </c>
      <c r="L248" t="s">
        <v>120</v>
      </c>
      <c r="M248" t="s">
        <v>186</v>
      </c>
      <c r="N248">
        <v>0.48699999999999999</v>
      </c>
    </row>
    <row r="249" spans="1:14" x14ac:dyDescent="0.25">
      <c r="A249">
        <v>3.2</v>
      </c>
      <c r="B249">
        <v>1.36</v>
      </c>
      <c r="C249">
        <f t="shared" si="79"/>
        <v>0.3125</v>
      </c>
      <c r="D249">
        <f t="shared" si="80"/>
        <v>0.73529411764705876</v>
      </c>
      <c r="E249">
        <v>0.45100000000000001</v>
      </c>
      <c r="F249">
        <f t="shared" si="81"/>
        <v>0.54899999999999993</v>
      </c>
      <c r="G249" cm="1">
        <f t="array" ref="G249">_xlfn.IFS(AND(I249&gt;J249,I249&gt;0,E249&gt;F249, E249&gt;0.6), 1, AND(J249&gt;I249,J249&gt;0,F249&gt;E249, F249&gt;0.6), 2, AND(I249&gt;J249,I249&gt;0,E249&gt;F249, E249&lt;0.6), 0,  AND(J249&gt;I249,J249&gt;0,F249&gt;E249, F249&lt;0.6), 0, AND(I249&lt;0,J249&lt;0), 0, AND(I249&gt;J249,I249&gt;0,E249&lt;F249), 0, AND(J249&gt;I249,J249&gt;0,F249&lt;E249), 0, AND(I249&gt;J249,I249&gt;0,E249=F249), 1, AND(J249&gt;I249,J249&gt;0,F249=E249), 2)</f>
        <v>0</v>
      </c>
      <c r="I249">
        <f t="shared" si="82"/>
        <v>0.20145454545454552</v>
      </c>
      <c r="J249">
        <f t="shared" si="83"/>
        <v>-0.70377777777777761</v>
      </c>
      <c r="K249" cm="1">
        <f t="array" ref="K249">_xlfn.IFS(AND(G249=H249,G249=1),K248-K248*I249+K248*I249*A249, AND(G249=H249,G249=2), K248-K248*J249+K248*J249*B249, AND(G249&lt;&gt;H249,G249=1), K248-K248*I249,AND(G249&lt;&gt;H249,G249=2),K248-K248*J249,G249=0,K248)</f>
        <v>0.33931159335745281</v>
      </c>
      <c r="L249" t="s">
        <v>158</v>
      </c>
      <c r="M249" t="s">
        <v>97</v>
      </c>
      <c r="N249">
        <v>0.55900000000000005</v>
      </c>
    </row>
    <row r="250" spans="1:14" x14ac:dyDescent="0.25">
      <c r="A250">
        <v>1.57</v>
      </c>
      <c r="B250">
        <v>2.37</v>
      </c>
      <c r="C250">
        <f t="shared" si="79"/>
        <v>0.63694267515923564</v>
      </c>
      <c r="D250">
        <f t="shared" si="80"/>
        <v>0.42194092827004215</v>
      </c>
      <c r="E250">
        <v>0.53800000000000003</v>
      </c>
      <c r="F250">
        <f t="shared" si="81"/>
        <v>0.46199999999999997</v>
      </c>
      <c r="G250" cm="1">
        <f t="array" ref="G250">_xlfn.IFS(AND(I250&gt;J250,I250&gt;0,E250&gt;F250, E250&gt;0.6), 1, AND(J250&gt;I250,J250&gt;0,F250&gt;E250, F250&gt;0.6), 2, AND(I250&gt;J250,I250&gt;0,E250&gt;F250, E250&lt;0.6), 0,  AND(J250&gt;I250,J250&gt;0,F250&gt;E250, F250&lt;0.6), 0, AND(I250&lt;0,J250&lt;0), 0, AND(I250&gt;J250,I250&gt;0,E250&lt;F250), 0, AND(J250&gt;I250,J250&gt;0,F250&lt;E250), 0, AND(I250&gt;J250,I250&gt;0,E250=F250), 1, AND(J250&gt;I250,J250&gt;0,F250=E250), 2)</f>
        <v>0</v>
      </c>
      <c r="I250">
        <f t="shared" si="82"/>
        <v>-0.27252631578947351</v>
      </c>
      <c r="J250">
        <f t="shared" si="83"/>
        <v>6.9299270072992691E-2</v>
      </c>
      <c r="K250" cm="1">
        <f t="array" ref="K250">_xlfn.IFS(AND(G250=H250,G250=1),K249-K249*I250+K249*I250*A250, AND(G250=H250,G250=2), K249-K249*J250+K249*J250*B250, AND(G250&lt;&gt;H250,G250=1), K249-K249*I250,AND(G250&lt;&gt;H250,G250=2),K249-K249*J250,G250=0,K249)</f>
        <v>0.33931159335745281</v>
      </c>
      <c r="L250" t="s">
        <v>181</v>
      </c>
      <c r="M250" t="s">
        <v>130</v>
      </c>
      <c r="N250">
        <v>0.496</v>
      </c>
    </row>
    <row r="251" spans="1:14" x14ac:dyDescent="0.25">
      <c r="A251">
        <v>1.4</v>
      </c>
      <c r="B251">
        <v>3</v>
      </c>
      <c r="C251">
        <f t="shared" si="79"/>
        <v>0.7142857142857143</v>
      </c>
      <c r="D251">
        <f t="shared" si="80"/>
        <v>0.33333333333333331</v>
      </c>
      <c r="E251">
        <v>0.65</v>
      </c>
      <c r="F251">
        <f t="shared" si="81"/>
        <v>0.35</v>
      </c>
      <c r="G251" cm="1">
        <f t="array" ref="G251">_xlfn.IFS(AND(I251&gt;J251,I251&gt;0,E251&gt;F251, E251&gt;0.6), 1, AND(J251&gt;I251,J251&gt;0,F251&gt;E251, F251&gt;0.6), 2, AND(I251&gt;J251,I251&gt;0,E251&gt;F251, E251&lt;0.6), 0,  AND(J251&gt;I251,J251&gt;0,F251&gt;E251, F251&lt;0.6), 0, AND(I251&lt;0,J251&lt;0), 0, AND(I251&gt;J251,I251&gt;0,E251&lt;F251), 0, AND(J251&gt;I251,J251&gt;0,F251&lt;E251), 0, AND(I251&gt;J251,I251&gt;0,E251=F251), 1, AND(J251&gt;I251,J251&gt;0,F251=E251), 2)</f>
        <v>0</v>
      </c>
      <c r="I251">
        <f t="shared" si="82"/>
        <v>-0.22500000000000009</v>
      </c>
      <c r="J251">
        <f t="shared" si="83"/>
        <v>2.4999999999999967E-2</v>
      </c>
      <c r="K251" cm="1">
        <f t="array" ref="K251">_xlfn.IFS(AND(G251=H251,G251=1),K250-K250*I251+K250*I251*A251, AND(G251=H251,G251=2), K250-K250*J251+K250*J251*B251, AND(G251&lt;&gt;H251,G251=1), K250-K250*I251,AND(G251&lt;&gt;H251,G251=2),K250-K250*J251,G251=0,K250)</f>
        <v>0.33931159335745281</v>
      </c>
      <c r="L251" t="s">
        <v>39</v>
      </c>
      <c r="M251" t="s">
        <v>35</v>
      </c>
      <c r="N251">
        <v>0.52100000000000002</v>
      </c>
    </row>
    <row r="252" spans="1:14" x14ac:dyDescent="0.25">
      <c r="A252">
        <v>3.2</v>
      </c>
      <c r="B252">
        <v>1.36</v>
      </c>
      <c r="C252">
        <f t="shared" si="79"/>
        <v>0.3125</v>
      </c>
      <c r="D252">
        <f t="shared" si="80"/>
        <v>0.73529411764705876</v>
      </c>
      <c r="E252">
        <v>0.45100000000000001</v>
      </c>
      <c r="F252">
        <f t="shared" si="81"/>
        <v>0.54899999999999993</v>
      </c>
      <c r="G252" cm="1">
        <f t="array" ref="G252">_xlfn.IFS(AND(I252&gt;J252,I252&gt;0,E252&gt;F252, E252&gt;0.6), 1, AND(J252&gt;I252,J252&gt;0,F252&gt;E252, F252&gt;0.6), 2, AND(I252&gt;J252,I252&gt;0,E252&gt;F252, E252&lt;0.6), 0,  AND(J252&gt;I252,J252&gt;0,F252&gt;E252, F252&lt;0.6), 0, AND(I252&lt;0,J252&lt;0), 0, AND(I252&gt;J252,I252&gt;0,E252&lt;F252), 0, AND(J252&gt;I252,J252&gt;0,F252&lt;E252), 0, AND(I252&gt;J252,I252&gt;0,E252=F252), 1, AND(J252&gt;I252,J252&gt;0,F252=E252), 2)</f>
        <v>0</v>
      </c>
      <c r="I252">
        <f t="shared" si="82"/>
        <v>0.20145454545454552</v>
      </c>
      <c r="J252">
        <f t="shared" si="83"/>
        <v>-0.70377777777777761</v>
      </c>
      <c r="K252" cm="1">
        <f t="array" ref="K252">_xlfn.IFS(AND(G252=H252,G252=1),K251-K251*I252+K251*I252*A252, AND(G252=H252,G252=2), K251-K251*J252+K251*J252*B252, AND(G252&lt;&gt;H252,G252=1), K251-K251*I252,AND(G252&lt;&gt;H252,G252=2),K251-K251*J252,G252=0,K251)</f>
        <v>0.33931159335745281</v>
      </c>
      <c r="L252" t="s">
        <v>18</v>
      </c>
      <c r="M252" t="s">
        <v>131</v>
      </c>
      <c r="N252">
        <v>0.50600000000000001</v>
      </c>
    </row>
    <row r="253" spans="1:14" x14ac:dyDescent="0.25">
      <c r="A253">
        <v>1.72</v>
      </c>
      <c r="B253">
        <v>2.1</v>
      </c>
      <c r="C253">
        <f t="shared" si="79"/>
        <v>0.58139534883720934</v>
      </c>
      <c r="D253">
        <f t="shared" si="80"/>
        <v>0.47619047619047616</v>
      </c>
      <c r="E253">
        <v>0.51200000000000001</v>
      </c>
      <c r="F253">
        <f t="shared" si="81"/>
        <v>0.48799999999999999</v>
      </c>
      <c r="G253" cm="1">
        <f t="array" ref="G253">_xlfn.IFS(AND(I253&gt;J253,I253&gt;0,E253&gt;F253, E253&gt;0.6), 1, AND(J253&gt;I253,J253&gt;0,F253&gt;E253, F253&gt;0.6), 2, AND(I253&gt;J253,I253&gt;0,E253&gt;F253, E253&lt;0.6), 0,  AND(J253&gt;I253,J253&gt;0,F253&gt;E253, F253&lt;0.6), 0, AND(I253&lt;0,J253&lt;0), 0, AND(I253&gt;J253,I253&gt;0,E253&lt;F253), 0, AND(J253&gt;I253,J253&gt;0,F253&lt;E253), 0, AND(I253&gt;J253,I253&gt;0,E253=F253), 1, AND(J253&gt;I253,J253&gt;0,F253=E253), 2)</f>
        <v>0</v>
      </c>
      <c r="I253">
        <f t="shared" si="82"/>
        <v>-0.1657777777777778</v>
      </c>
      <c r="J253">
        <f t="shared" si="83"/>
        <v>2.2545454545454535E-2</v>
      </c>
      <c r="K253" cm="1">
        <f t="array" ref="K253">_xlfn.IFS(AND(G253=H253,G253=1),K252-K252*I253+K252*I253*A253, AND(G253=H253,G253=2), K252-K252*J253+K252*J253*B253, AND(G253&lt;&gt;H253,G253=1), K252-K252*I253,AND(G253&lt;&gt;H253,G253=2),K252-K252*J253,G253=0,K252)</f>
        <v>0.33931159335745281</v>
      </c>
      <c r="L253" t="s">
        <v>29</v>
      </c>
      <c r="M253" t="s">
        <v>184</v>
      </c>
      <c r="N253">
        <v>0.53200000000000003</v>
      </c>
    </row>
    <row r="254" spans="1:14" x14ac:dyDescent="0.25">
      <c r="A254">
        <v>5</v>
      </c>
      <c r="B254">
        <v>1.1599999999999999</v>
      </c>
      <c r="C254">
        <f t="shared" si="79"/>
        <v>0.2</v>
      </c>
      <c r="D254">
        <f t="shared" si="80"/>
        <v>0.86206896551724144</v>
      </c>
      <c r="E254">
        <v>0.26300000000000001</v>
      </c>
      <c r="F254">
        <f t="shared" si="81"/>
        <v>0.73699999999999999</v>
      </c>
      <c r="G254" cm="1">
        <f t="array" ref="G254">_xlfn.IFS(AND(I254&gt;J254,I254&gt;0,E254&gt;F254, E254&gt;0.6), 1, AND(J254&gt;I254,J254&gt;0,F254&gt;E254, F254&gt;0.6), 2, AND(I254&gt;J254,I254&gt;0,E254&gt;F254, E254&lt;0.6), 0,  AND(J254&gt;I254,J254&gt;0,F254&gt;E254, F254&lt;0.6), 0, AND(I254&lt;0,J254&lt;0), 0, AND(I254&gt;J254,I254&gt;0,E254&lt;F254), 0, AND(J254&gt;I254,J254&gt;0,F254&lt;E254), 0, AND(I254&gt;J254,I254&gt;0,E254=F254), 1, AND(J254&gt;I254,J254&gt;0,F254=E254), 2)</f>
        <v>0</v>
      </c>
      <c r="I254">
        <f t="shared" si="82"/>
        <v>7.8750000000000014E-2</v>
      </c>
      <c r="J254">
        <f t="shared" si="83"/>
        <v>-0.90675000000000094</v>
      </c>
      <c r="K254" cm="1">
        <f t="array" ref="K254">_xlfn.IFS(AND(G254=H254,G254=1),K253-K253*I254+K253*I254*A254, AND(G254=H254,G254=2), K253-K253*J254+K253*J254*B254, AND(G254&lt;&gt;H254,G254=1), K253-K253*I254,AND(G254&lt;&gt;H254,G254=2),K253-K253*J254,G254=0,K253)</f>
        <v>0.33931159335745281</v>
      </c>
      <c r="L254" t="s">
        <v>183</v>
      </c>
      <c r="M254" t="s">
        <v>121</v>
      </c>
      <c r="N254">
        <v>0.628</v>
      </c>
    </row>
    <row r="255" spans="1:14" x14ac:dyDescent="0.25">
      <c r="A255">
        <v>1.57</v>
      </c>
      <c r="B255">
        <v>2.37</v>
      </c>
      <c r="C255">
        <f t="shared" si="79"/>
        <v>0.63694267515923564</v>
      </c>
      <c r="D255">
        <f t="shared" si="80"/>
        <v>0.42194092827004215</v>
      </c>
      <c r="E255">
        <v>0.43</v>
      </c>
      <c r="F255">
        <f t="shared" si="81"/>
        <v>0.57000000000000006</v>
      </c>
      <c r="G255" cm="1">
        <f t="array" ref="G255">_xlfn.IFS(AND(I255&gt;J255,I255&gt;0,E255&gt;F255, E255&gt;0.6), 1, AND(J255&gt;I255,J255&gt;0,F255&gt;E255, F255&gt;0.6), 2, AND(I255&gt;J255,I255&gt;0,E255&gt;F255, E255&lt;0.6), 0,  AND(J255&gt;I255,J255&gt;0,F255&gt;E255, F255&lt;0.6), 0, AND(I255&lt;0,J255&lt;0), 0, AND(I255&gt;J255,I255&gt;0,E255&lt;F255), 0, AND(J255&gt;I255,J255&gt;0,F255&lt;E255), 0, AND(I255&gt;J255,I255&gt;0,E255=F255), 1, AND(J255&gt;I255,J255&gt;0,F255=E255), 2)</f>
        <v>0</v>
      </c>
      <c r="I255">
        <f t="shared" si="82"/>
        <v>-0.57000000000000006</v>
      </c>
      <c r="J255">
        <f t="shared" si="83"/>
        <v>0.25613138686131398</v>
      </c>
      <c r="K255" cm="1">
        <f t="array" ref="K255">_xlfn.IFS(AND(G255=H255,G255=1),K254-K254*I255+K254*I255*A255, AND(G255=H255,G255=2), K254-K254*J255+K254*J255*B255, AND(G255&lt;&gt;H255,G255=1), K254-K254*I255,AND(G255&lt;&gt;H255,G255=2),K254-K254*J255,G255=0,K254)</f>
        <v>0.33931159335745281</v>
      </c>
      <c r="L255" t="s">
        <v>187</v>
      </c>
      <c r="M255" t="s">
        <v>182</v>
      </c>
      <c r="N255">
        <v>0.45200000000000001</v>
      </c>
    </row>
    <row r="256" spans="1:14" x14ac:dyDescent="0.25">
      <c r="A256">
        <v>2.5</v>
      </c>
      <c r="B256">
        <v>1.53</v>
      </c>
      <c r="C256">
        <f t="shared" si="79"/>
        <v>0.4</v>
      </c>
      <c r="D256">
        <f t="shared" si="80"/>
        <v>0.65359477124183007</v>
      </c>
      <c r="E256">
        <v>0.38300000000000001</v>
      </c>
      <c r="F256">
        <f t="shared" si="81"/>
        <v>0.61699999999999999</v>
      </c>
      <c r="G256" cm="1">
        <f t="array" ref="G256">_xlfn.IFS(AND(I256&gt;J256,I256&gt;0,E256&gt;F256, E256&gt;0.6), 1, AND(J256&gt;I256,J256&gt;0,F256&gt;E256, F256&gt;0.6), 2, AND(I256&gt;J256,I256&gt;0,E256&gt;F256, E256&lt;0.6), 0,  AND(J256&gt;I256,J256&gt;0,F256&gt;E256, F256&lt;0.6), 0, AND(I256&lt;0,J256&lt;0), 0, AND(I256&gt;J256,I256&gt;0,E256&lt;F256), 0, AND(J256&gt;I256,J256&gt;0,F256&lt;E256), 0, AND(I256&gt;J256,I256&gt;0,E256=F256), 1, AND(J256&gt;I256,J256&gt;0,F256=E256), 2)</f>
        <v>0</v>
      </c>
      <c r="I256">
        <f t="shared" si="82"/>
        <v>-2.8333333333333321E-2</v>
      </c>
      <c r="J256">
        <f t="shared" si="83"/>
        <v>-0.10564150943396222</v>
      </c>
      <c r="K256" cm="1">
        <f t="array" ref="K256">_xlfn.IFS(AND(G256=H256,G256=1),K255-K255*I256+K255*I256*A256, AND(G256=H256,G256=2), K255-K255*J256+K255*J256*B256, AND(G256&lt;&gt;H256,G256=1), K255-K255*I256,AND(G256&lt;&gt;H256,G256=2),K255-K255*J256,G256=0,K255)</f>
        <v>0.33931159335745281</v>
      </c>
      <c r="L256" t="s">
        <v>59</v>
      </c>
      <c r="M256" t="s">
        <v>178</v>
      </c>
      <c r="N256">
        <v>0.51900000000000002</v>
      </c>
    </row>
    <row r="257" spans="1:14" x14ac:dyDescent="0.25">
      <c r="A257">
        <v>5.5</v>
      </c>
      <c r="B257">
        <v>1.1399999999999999</v>
      </c>
      <c r="C257">
        <f t="shared" si="79"/>
        <v>0.18181818181818182</v>
      </c>
      <c r="D257">
        <f t="shared" si="80"/>
        <v>0.87719298245614041</v>
      </c>
      <c r="E257">
        <v>0.23400000000000001</v>
      </c>
      <c r="F257">
        <f t="shared" si="81"/>
        <v>0.76600000000000001</v>
      </c>
      <c r="G257" cm="1">
        <f t="array" ref="G257">_xlfn.IFS(AND(I257&gt;J257,I257&gt;0,E257&gt;F257, E257&gt;0.6), 1, AND(J257&gt;I257,J257&gt;0,F257&gt;E257, F257&gt;0.6), 2, AND(I257&gt;J257,I257&gt;0,E257&gt;F257, E257&lt;0.6), 0,  AND(J257&gt;I257,J257&gt;0,F257&gt;E257, F257&lt;0.6), 0, AND(I257&lt;0,J257&lt;0), 0, AND(I257&gt;J257,I257&gt;0,E257&lt;F257), 0, AND(J257&gt;I257,J257&gt;0,F257&lt;E257), 0, AND(I257&gt;J257,I257&gt;0,E257=F257), 1, AND(J257&gt;I257,J257&gt;0,F257=E257), 2)</f>
        <v>0</v>
      </c>
      <c r="I257">
        <f t="shared" si="82"/>
        <v>6.3777777777777794E-2</v>
      </c>
      <c r="J257">
        <f t="shared" si="83"/>
        <v>-0.90542857142857258</v>
      </c>
      <c r="K257" cm="1">
        <f t="array" ref="K257">_xlfn.IFS(AND(G257=H257,G257=1),K256-K256*I257+K256*I257*A257, AND(G257=H257,G257=2), K256-K256*J257+K256*J257*B257, AND(G257&lt;&gt;H257,G257=1), K256-K256*I257,AND(G257&lt;&gt;H257,G257=2),K256-K256*J257,G257=0,K256)</f>
        <v>0.33931159335745281</v>
      </c>
      <c r="L257" t="s">
        <v>37</v>
      </c>
      <c r="M257" t="s">
        <v>94</v>
      </c>
      <c r="N257">
        <v>0.52400000000000002</v>
      </c>
    </row>
    <row r="258" spans="1:14" x14ac:dyDescent="0.25">
      <c r="A258">
        <v>1.9</v>
      </c>
      <c r="B258">
        <v>1.9</v>
      </c>
      <c r="C258">
        <f t="shared" si="79"/>
        <v>0.52631578947368418</v>
      </c>
      <c r="D258">
        <f t="shared" si="80"/>
        <v>0.52631578947368418</v>
      </c>
      <c r="E258">
        <v>0.51700000000000002</v>
      </c>
      <c r="F258">
        <f t="shared" si="81"/>
        <v>0.48299999999999998</v>
      </c>
      <c r="G258" cm="1">
        <f t="array" ref="G258">_xlfn.IFS(AND(I258&gt;J258,I258&gt;0,E258&gt;F258, E258&gt;0.6), 1, AND(J258&gt;I258,J258&gt;0,F258&gt;E258, F258&gt;0.6), 2, AND(I258&gt;J258,I258&gt;0,E258&gt;F258, E258&lt;0.6), 0,  AND(J258&gt;I258,J258&gt;0,F258&gt;E258, F258&lt;0.6), 0, AND(I258&lt;0,J258&lt;0), 0, AND(I258&gt;J258,I258&gt;0,E258&lt;F258), 0, AND(J258&gt;I258,J258&gt;0,F258&lt;E258), 0, AND(I258&gt;J258,I258&gt;0,E258=F258), 1, AND(J258&gt;I258,J258&gt;0,F258=E258), 2)</f>
        <v>0</v>
      </c>
      <c r="I258">
        <f t="shared" si="82"/>
        <v>-1.9666666666666721E-2</v>
      </c>
      <c r="J258">
        <f t="shared" si="83"/>
        <v>-9.144444444444455E-2</v>
      </c>
      <c r="K258" cm="1">
        <f t="array" ref="K258">_xlfn.IFS(AND(G258=H258,G258=1),K257-K257*I258+K257*I258*A258, AND(G258=H258,G258=2), K257-K257*J258+K257*J258*B258, AND(G258&lt;&gt;H258,G258=1), K257-K257*I258,AND(G258&lt;&gt;H258,G258=2),K257-K257*J258,G258=0,K257)</f>
        <v>0.33931159335745281</v>
      </c>
      <c r="L258" t="s">
        <v>146</v>
      </c>
      <c r="M258" t="s">
        <v>140</v>
      </c>
      <c r="N258">
        <v>0.48499999999999999</v>
      </c>
    </row>
    <row r="259" spans="1:14" x14ac:dyDescent="0.25">
      <c r="A259">
        <v>1.1599999999999999</v>
      </c>
      <c r="B259">
        <v>5</v>
      </c>
      <c r="C259">
        <f t="shared" si="79"/>
        <v>0.86206896551724144</v>
      </c>
      <c r="D259">
        <f t="shared" si="80"/>
        <v>0.2</v>
      </c>
      <c r="E259">
        <v>0.78200000000000003</v>
      </c>
      <c r="F259">
        <f t="shared" si="81"/>
        <v>0.21799999999999997</v>
      </c>
      <c r="G259" cm="1">
        <f t="array" ref="G259">_xlfn.IFS(AND(I259&gt;J259,I259&gt;0,E259&gt;F259, E259&gt;0.6), 1, AND(J259&gt;I259,J259&gt;0,F259&gt;E259, F259&gt;0.6), 2, AND(I259&gt;J259,I259&gt;0,E259&gt;F259, E259&lt;0.6), 0,  AND(J259&gt;I259,J259&gt;0,F259&gt;E259, F259&lt;0.6), 0, AND(I259&lt;0,J259&lt;0), 0, AND(I259&gt;J259,I259&gt;0,E259&lt;F259), 0, AND(J259&gt;I259,J259&gt;0,F259&lt;E259), 0, AND(I259&gt;J259,I259&gt;0,E259=F259), 1, AND(J259&gt;I259,J259&gt;0,F259=E259), 2)</f>
        <v>0</v>
      </c>
      <c r="I259">
        <f t="shared" si="82"/>
        <v>-0.58050000000000046</v>
      </c>
      <c r="J259">
        <f t="shared" si="83"/>
        <v>2.2499999999999964E-2</v>
      </c>
      <c r="K259" cm="1">
        <f t="array" ref="K259">_xlfn.IFS(AND(G259=H259,G259=1),K258-K258*I259+K258*I259*A259, AND(G259=H259,G259=2), K258-K258*J259+K258*J259*B259, AND(G259&lt;&gt;H259,G259=1), K258-K258*I259,AND(G259&lt;&gt;H259,G259=2),K258-K258*J259,G259=0,K258)</f>
        <v>0.33931159335745281</v>
      </c>
      <c r="L259" t="s">
        <v>165</v>
      </c>
      <c r="M259" t="s">
        <v>50</v>
      </c>
      <c r="N259">
        <v>0.56999999999999995</v>
      </c>
    </row>
    <row r="260" spans="1:14" x14ac:dyDescent="0.25">
      <c r="A260">
        <v>2.37</v>
      </c>
      <c r="B260">
        <v>1.57</v>
      </c>
      <c r="C260">
        <f t="shared" si="79"/>
        <v>0.42194092827004215</v>
      </c>
      <c r="D260">
        <f t="shared" si="80"/>
        <v>0.63694267515923564</v>
      </c>
      <c r="E260">
        <v>0.192</v>
      </c>
      <c r="F260">
        <f t="shared" si="81"/>
        <v>0.80800000000000005</v>
      </c>
      <c r="G260" cm="1">
        <f t="array" ref="G260">_xlfn.IFS(AND(I260&gt;J260,I260&gt;0,E260&gt;F260, E260&gt;0.6), 1, AND(J260&gt;I260,J260&gt;0,F260&gt;E260, F260&gt;0.6), 2, AND(I260&gt;J260,I260&gt;0,E260&gt;F260, E260&lt;0.6), 0,  AND(J260&gt;I260,J260&gt;0,F260&gt;E260, F260&lt;0.6), 0, AND(I260&lt;0,J260&lt;0), 0, AND(I260&gt;J260,I260&gt;0,E260&lt;F260), 0, AND(J260&gt;I260,J260&gt;0,F260&lt;E260), 0, AND(I260&gt;J260,I260&gt;0,E260=F260), 1, AND(J260&gt;I260,J260&gt;0,F260=E260), 2)</f>
        <v>2</v>
      </c>
      <c r="I260">
        <f t="shared" si="82"/>
        <v>-0.39778102189781023</v>
      </c>
      <c r="J260">
        <f t="shared" si="83"/>
        <v>0.47115789473684216</v>
      </c>
      <c r="K260" cm="1">
        <f t="array" ref="K260">_xlfn.IFS(AND(G260=H260,G260=1),K259-K259*I260+K259*I260*A260, AND(G260=H260,G260=2), K259-K259*J260+K259*J260*B260, AND(G260&lt;&gt;H260,G260=1), K259-K259*I260,AND(G260&lt;&gt;H260,G260=2),K259-K259*J260,G260=0,K259)</f>
        <v>0.17944225737135186</v>
      </c>
      <c r="L260" t="s">
        <v>169</v>
      </c>
      <c r="M260" t="s">
        <v>62</v>
      </c>
      <c r="N260">
        <v>0.48399999999999999</v>
      </c>
    </row>
    <row r="261" spans="1:14" x14ac:dyDescent="0.25">
      <c r="A261">
        <v>1.1399999999999999</v>
      </c>
      <c r="B261">
        <v>5.5</v>
      </c>
      <c r="C261">
        <f t="shared" si="79"/>
        <v>0.87719298245614041</v>
      </c>
      <c r="D261">
        <f t="shared" si="80"/>
        <v>0.18181818181818182</v>
      </c>
      <c r="E261">
        <v>0.76400000000000001</v>
      </c>
      <c r="F261">
        <f t="shared" si="81"/>
        <v>0.23599999999999999</v>
      </c>
      <c r="G261" cm="1">
        <f t="array" ref="G261">_xlfn.IFS(AND(I261&gt;J261,I261&gt;0,E261&gt;F261, E261&gt;0.6), 1, AND(J261&gt;I261,J261&gt;0,F261&gt;E261, F261&gt;0.6), 2, AND(I261&gt;J261,I261&gt;0,E261&gt;F261, E261&lt;0.6), 0,  AND(J261&gt;I261,J261&gt;0,F261&gt;E261, F261&lt;0.6), 0, AND(I261&lt;0,J261&lt;0), 0, AND(I261&gt;J261,I261&gt;0,E261&lt;F261), 0, AND(J261&gt;I261,J261&gt;0,F261&lt;E261), 0, AND(I261&gt;J261,I261&gt;0,E261=F261), 1, AND(J261&gt;I261,J261&gt;0,F261=E261), 2)</f>
        <v>0</v>
      </c>
      <c r="I261">
        <f t="shared" si="82"/>
        <v>-0.92171428571428682</v>
      </c>
      <c r="J261">
        <f t="shared" si="83"/>
        <v>6.622222222222221E-2</v>
      </c>
      <c r="K261" cm="1">
        <f t="array" ref="K261">_xlfn.IFS(AND(G261=H261,G261=1),K260-K260*I261+K260*I261*A261, AND(G261=H261,G261=2), K260-K260*J261+K260*J261*B261, AND(G261&lt;&gt;H261,G261=1), K260-K260*I261,AND(G261&lt;&gt;H261,G261=2),K260-K260*J261,G261=0,K260)</f>
        <v>0.17944225737135186</v>
      </c>
      <c r="L261" t="s">
        <v>165</v>
      </c>
      <c r="M261" t="s">
        <v>140</v>
      </c>
      <c r="N261">
        <v>0.48299999999999998</v>
      </c>
    </row>
    <row r="262" spans="1:14" x14ac:dyDescent="0.25">
      <c r="A262">
        <v>2.5</v>
      </c>
      <c r="B262">
        <v>1.53</v>
      </c>
      <c r="C262">
        <f t="shared" si="79"/>
        <v>0.4</v>
      </c>
      <c r="D262">
        <f t="shared" si="80"/>
        <v>0.65359477124183007</v>
      </c>
      <c r="E262">
        <v>0.53900000000000003</v>
      </c>
      <c r="F262">
        <f t="shared" si="81"/>
        <v>0.46099999999999997</v>
      </c>
      <c r="G262" cm="1">
        <f t="array" ref="G262">_xlfn.IFS(AND(I262&gt;J262,I262&gt;0,E262&gt;F262, E262&gt;0.6), 1, AND(J262&gt;I262,J262&gt;0,F262&gt;E262, F262&gt;0.6), 2, AND(I262&gt;J262,I262&gt;0,E262&gt;F262, E262&lt;0.6), 0,  AND(J262&gt;I262,J262&gt;0,F262&gt;E262, F262&lt;0.6), 0, AND(I262&lt;0,J262&lt;0), 0, AND(I262&gt;J262,I262&gt;0,E262&lt;F262), 0, AND(J262&gt;I262,J262&gt;0,F262&lt;E262), 0, AND(I262&gt;J262,I262&gt;0,E262=F262), 1, AND(J262&gt;I262,J262&gt;0,F262=E262), 2)</f>
        <v>0</v>
      </c>
      <c r="I262">
        <f t="shared" si="82"/>
        <v>0.23166666666666674</v>
      </c>
      <c r="J262">
        <f t="shared" si="83"/>
        <v>-0.55598113207547184</v>
      </c>
      <c r="K262" cm="1">
        <f t="array" ref="K262">_xlfn.IFS(AND(G262=H262,G262=1),K261-K261*I262+K261*I262*A262, AND(G262=H262,G262=2), K261-K261*J262+K261*J262*B262, AND(G262&lt;&gt;H262,G262=1), K261-K261*I262,AND(G262&lt;&gt;H262,G262=2),K261-K261*J262,G262=0,K261)</f>
        <v>0.17944225737135186</v>
      </c>
      <c r="L262" t="s">
        <v>120</v>
      </c>
      <c r="M262" t="s">
        <v>181</v>
      </c>
      <c r="N262">
        <v>0.48799999999999999</v>
      </c>
    </row>
    <row r="263" spans="1:14" x14ac:dyDescent="0.25">
      <c r="A263">
        <v>4</v>
      </c>
      <c r="B263">
        <v>1.25</v>
      </c>
      <c r="C263">
        <f t="shared" si="79"/>
        <v>0.25</v>
      </c>
      <c r="D263">
        <f t="shared" si="80"/>
        <v>0.8</v>
      </c>
      <c r="E263">
        <v>0.21099999999999999</v>
      </c>
      <c r="F263">
        <f t="shared" si="81"/>
        <v>0.78900000000000003</v>
      </c>
      <c r="G263" cm="1">
        <f t="array" ref="G263">_xlfn.IFS(AND(I263&gt;J263,I263&gt;0,E263&gt;F263, E263&gt;0.6), 1, AND(J263&gt;I263,J263&gt;0,F263&gt;E263, F263&gt;0.6), 2, AND(I263&gt;J263,I263&gt;0,E263&gt;F263, E263&lt;0.6), 0,  AND(J263&gt;I263,J263&gt;0,F263&gt;E263, F263&lt;0.6), 0, AND(I263&lt;0,J263&lt;0), 0, AND(I263&gt;J263,I263&gt;0,E263&lt;F263), 0, AND(J263&gt;I263,J263&gt;0,F263&lt;E263), 0, AND(I263&gt;J263,I263&gt;0,E263=F263), 1, AND(J263&gt;I263,J263&gt;0,F263=E263), 2)</f>
        <v>0</v>
      </c>
      <c r="I263">
        <f t="shared" si="82"/>
        <v>-5.2000000000000018E-2</v>
      </c>
      <c r="J263">
        <f t="shared" si="83"/>
        <v>-5.4999999999999938E-2</v>
      </c>
      <c r="K263" cm="1">
        <f t="array" ref="K263">_xlfn.IFS(AND(G263=H263,G263=1),K262-K262*I263+K262*I263*A263, AND(G263=H263,G263=2), K262-K262*J263+K262*J263*B263, AND(G263&lt;&gt;H263,G263=1), K262-K262*I263,AND(G263&lt;&gt;H263,G263=2),K262-K262*J263,G263=0,K262)</f>
        <v>0.17944225737135186</v>
      </c>
      <c r="L263" t="s">
        <v>59</v>
      </c>
      <c r="M263" t="s">
        <v>24</v>
      </c>
      <c r="N263">
        <v>0.48499999999999999</v>
      </c>
    </row>
    <row r="264" spans="1:14" x14ac:dyDescent="0.25">
      <c r="A264">
        <v>3.75</v>
      </c>
      <c r="B264">
        <v>1.28</v>
      </c>
      <c r="C264">
        <f t="shared" si="79"/>
        <v>0.26666666666666666</v>
      </c>
      <c r="D264">
        <f t="shared" si="80"/>
        <v>0.78125</v>
      </c>
      <c r="E264">
        <v>0.17499999999999999</v>
      </c>
      <c r="F264">
        <f t="shared" si="81"/>
        <v>0.82499999999999996</v>
      </c>
      <c r="G264" cm="1">
        <f t="array" ref="G264">_xlfn.IFS(AND(I264&gt;J264,I264&gt;0,E264&gt;F264, E264&gt;0.6), 1, AND(J264&gt;I264,J264&gt;0,F264&gt;E264, F264&gt;0.6), 2, AND(I264&gt;J264,I264&gt;0,E264&gt;F264, E264&lt;0.6), 0,  AND(J264&gt;I264,J264&gt;0,F264&gt;E264, F264&lt;0.6), 0, AND(I264&lt;0,J264&lt;0), 0, AND(I264&gt;J264,I264&gt;0,E264&lt;F264), 0, AND(J264&gt;I264,J264&gt;0,F264&lt;E264), 0, AND(I264&gt;J264,I264&gt;0,E264=F264), 1, AND(J264&gt;I264,J264&gt;0,F264=E264), 2)</f>
        <v>2</v>
      </c>
      <c r="I264">
        <f t="shared" si="82"/>
        <v>-0.125</v>
      </c>
      <c r="J264">
        <f t="shared" si="83"/>
        <v>0.20000000000000007</v>
      </c>
      <c r="K264" cm="1">
        <f t="array" ref="K264">_xlfn.IFS(AND(G264=H264,G264=1),K263-K263*I264+K263*I264*A264, AND(G264=H264,G264=2), K263-K263*J264+K263*J264*B264, AND(G264&lt;&gt;H264,G264=1), K263-K263*I264,AND(G264&lt;&gt;H264,G264=2),K263-K263*J264,G264=0,K263)</f>
        <v>0.14355380589708147</v>
      </c>
      <c r="L264" t="s">
        <v>18</v>
      </c>
      <c r="M264" t="s">
        <v>121</v>
      </c>
      <c r="N264">
        <v>0.53</v>
      </c>
    </row>
    <row r="265" spans="1:14" x14ac:dyDescent="0.25">
      <c r="A265">
        <v>1.83</v>
      </c>
      <c r="B265">
        <v>1.83</v>
      </c>
      <c r="C265">
        <f t="shared" si="79"/>
        <v>0.54644808743169393</v>
      </c>
      <c r="D265">
        <f t="shared" si="80"/>
        <v>0.54644808743169393</v>
      </c>
      <c r="E265">
        <v>0.32800000000000001</v>
      </c>
      <c r="F265">
        <f t="shared" si="81"/>
        <v>0.67199999999999993</v>
      </c>
      <c r="G265" cm="1">
        <f t="array" ref="G265">_xlfn.IFS(AND(I265&gt;J265,I265&gt;0,E265&gt;F265, E265&gt;0.6), 1, AND(J265&gt;I265,J265&gt;0,F265&gt;E265, F265&gt;0.6), 2, AND(I265&gt;J265,I265&gt;0,E265&gt;F265, E265&lt;0.6), 0,  AND(J265&gt;I265,J265&gt;0,F265&gt;E265, F265&lt;0.6), 0, AND(I265&lt;0,J265&lt;0), 0, AND(I265&gt;J265,I265&gt;0,E265&lt;F265), 0, AND(J265&gt;I265,J265&gt;0,F265&lt;E265), 0, AND(I265&gt;J265,I265&gt;0,E265=F265), 1, AND(J265&gt;I265,J265&gt;0,F265=E265), 2)</f>
        <v>2</v>
      </c>
      <c r="I265">
        <f t="shared" si="82"/>
        <v>-0.48163855421686735</v>
      </c>
      <c r="J265">
        <f t="shared" si="83"/>
        <v>0.27681927710843368</v>
      </c>
      <c r="K265" cm="1">
        <f t="array" ref="K265">_xlfn.IFS(AND(G265=H265,G265=1),K264-K264*I265+K264*I265*A265, AND(G265=H265,G265=2), K264-K264*J265+K264*J265*B265, AND(G265&lt;&gt;H265,G265=1), K264-K264*I265,AND(G265&lt;&gt;H265,G265=2),K264-K264*J265,G265=0,K264)</f>
        <v>0.10381534512248697</v>
      </c>
      <c r="L265" t="s">
        <v>188</v>
      </c>
      <c r="M265" t="s">
        <v>78</v>
      </c>
      <c r="N265">
        <v>0.14699999999999999</v>
      </c>
    </row>
    <row r="266" spans="1:14" x14ac:dyDescent="0.25">
      <c r="A266">
        <v>1.4</v>
      </c>
      <c r="B266">
        <v>3</v>
      </c>
      <c r="C266">
        <f t="shared" si="79"/>
        <v>0.7142857142857143</v>
      </c>
      <c r="D266">
        <f t="shared" si="80"/>
        <v>0.33333333333333331</v>
      </c>
      <c r="E266">
        <v>0.58799999999999997</v>
      </c>
      <c r="F266">
        <f t="shared" si="81"/>
        <v>0.41200000000000003</v>
      </c>
      <c r="G266" cm="1">
        <f t="array" ref="G266">_xlfn.IFS(AND(I266&gt;J266,I266&gt;0,E266&gt;F266, E266&gt;0.6), 1, AND(J266&gt;I266,J266&gt;0,F266&gt;E266, F266&gt;0.6), 2, AND(I266&gt;J266,I266&gt;0,E266&gt;F266, E266&lt;0.6), 0,  AND(J266&gt;I266,J266&gt;0,F266&gt;E266, F266&lt;0.6), 0, AND(I266&lt;0,J266&lt;0), 0, AND(I266&gt;J266,I266&gt;0,E266&lt;F266), 0, AND(J266&gt;I266,J266&gt;0,F266&lt;E266), 0, AND(I266&gt;J266,I266&gt;0,E266=F266), 1, AND(J266&gt;I266,J266&gt;0,F266=E266), 2)</f>
        <v>0</v>
      </c>
      <c r="I266">
        <f t="shared" si="82"/>
        <v>-0.44200000000000028</v>
      </c>
      <c r="J266">
        <f t="shared" si="83"/>
        <v>0.11800000000000005</v>
      </c>
      <c r="K266" cm="1">
        <f t="array" ref="K266">_xlfn.IFS(AND(G266=H266,G266=1),K265-K265*I266+K265*I266*A266, AND(G266=H266,G266=2), K265-K265*J266+K265*J266*B266, AND(G266&lt;&gt;H266,G266=1), K265-K265*I266,AND(G266&lt;&gt;H266,G266=2),K265-K265*J266,G266=0,K265)</f>
        <v>0.10381534512248697</v>
      </c>
      <c r="L266" t="s">
        <v>165</v>
      </c>
      <c r="M266" t="s">
        <v>120</v>
      </c>
      <c r="N266">
        <v>0.57499999999999996</v>
      </c>
    </row>
    <row r="267" spans="1:14" x14ac:dyDescent="0.25">
      <c r="A267">
        <v>5</v>
      </c>
      <c r="B267">
        <v>1.1599999999999999</v>
      </c>
      <c r="C267">
        <f t="shared" si="79"/>
        <v>0.2</v>
      </c>
      <c r="D267">
        <f t="shared" si="80"/>
        <v>0.86206896551724144</v>
      </c>
      <c r="E267">
        <v>0.17299999999999999</v>
      </c>
      <c r="F267">
        <f t="shared" si="81"/>
        <v>0.82699999999999996</v>
      </c>
      <c r="G267" cm="1">
        <f t="array" ref="G267">_xlfn.IFS(AND(I267&gt;J267,I267&gt;0,E267&gt;F267, E267&gt;0.6), 1, AND(J267&gt;I267,J267&gt;0,F267&gt;E267, F267&gt;0.6), 2, AND(I267&gt;J267,I267&gt;0,E267&gt;F267, E267&lt;0.6), 0,  AND(J267&gt;I267,J267&gt;0,F267&gt;E267, F267&lt;0.6), 0, AND(I267&lt;0,J267&lt;0), 0, AND(I267&gt;J267,I267&gt;0,E267&lt;F267), 0, AND(J267&gt;I267,J267&gt;0,F267&lt;E267), 0, AND(I267&gt;J267,I267&gt;0,E267=F267), 1, AND(J267&gt;I267,J267&gt;0,F267=E267), 2)</f>
        <v>0</v>
      </c>
      <c r="I267">
        <f t="shared" si="82"/>
        <v>-3.3750000000000002E-2</v>
      </c>
      <c r="J267">
        <f t="shared" si="83"/>
        <v>-0.25425000000000053</v>
      </c>
      <c r="K267" cm="1">
        <f t="array" ref="K267">_xlfn.IFS(AND(G267=H267,G267=1),K266-K266*I267+K266*I267*A267, AND(G267=H267,G267=2), K266-K266*J267+K266*J267*B267, AND(G267&lt;&gt;H267,G267=1), K266-K266*I267,AND(G267&lt;&gt;H267,G267=2),K266-K266*J267,G267=0,K266)</f>
        <v>0.10381534512248697</v>
      </c>
      <c r="L267" t="s">
        <v>59</v>
      </c>
      <c r="M267" t="s">
        <v>121</v>
      </c>
      <c r="N267">
        <v>0.55100000000000005</v>
      </c>
    </row>
    <row r="268" spans="1:14" x14ac:dyDescent="0.25">
      <c r="A268">
        <v>3</v>
      </c>
      <c r="B268">
        <v>1.4</v>
      </c>
      <c r="C268">
        <f t="shared" si="79"/>
        <v>0.33333333333333331</v>
      </c>
      <c r="D268">
        <f t="shared" si="80"/>
        <v>0.7142857142857143</v>
      </c>
      <c r="E268">
        <v>0.32</v>
      </c>
      <c r="F268">
        <f t="shared" si="81"/>
        <v>0.67999999999999994</v>
      </c>
      <c r="G268" cm="1">
        <f t="array" ref="G268">_xlfn.IFS(AND(I268&gt;J268,I268&gt;0,E268&gt;F268, E268&gt;0.6), 1, AND(J268&gt;I268,J268&gt;0,F268&gt;E268, F268&gt;0.6), 2, AND(I268&gt;J268,I268&gt;0,E268&gt;F268, E268&lt;0.6), 0,  AND(J268&gt;I268,J268&gt;0,F268&gt;E268, F268&lt;0.6), 0, AND(I268&lt;0,J268&lt;0), 0, AND(I268&gt;J268,I268&gt;0,E268&lt;F268), 0, AND(J268&gt;I268,J268&gt;0,F268&lt;E268), 0, AND(I268&gt;J268,I268&gt;0,E268=F268), 1, AND(J268&gt;I268,J268&gt;0,F268=E268), 2)</f>
        <v>0</v>
      </c>
      <c r="I268">
        <f t="shared" si="82"/>
        <v>-1.9999999999999962E-2</v>
      </c>
      <c r="J268">
        <f t="shared" si="83"/>
        <v>-0.12000000000000022</v>
      </c>
      <c r="K268" cm="1">
        <f t="array" ref="K268">_xlfn.IFS(AND(G268=H268,G268=1),K267-K267*I268+K267*I268*A268, AND(G268=H268,G268=2), K267-K267*J268+K267*J268*B268, AND(G268&lt;&gt;H268,G268=1), K267-K267*I268,AND(G268&lt;&gt;H268,G268=2),K267-K267*J268,G268=0,K267)</f>
        <v>0.10381534512248697</v>
      </c>
      <c r="L268" t="s">
        <v>189</v>
      </c>
      <c r="M268" t="s">
        <v>33</v>
      </c>
      <c r="N268">
        <v>0.34799999999999998</v>
      </c>
    </row>
    <row r="269" spans="1:14" x14ac:dyDescent="0.25">
      <c r="A269">
        <v>1.5</v>
      </c>
      <c r="B269">
        <v>2.62</v>
      </c>
      <c r="C269">
        <f t="shared" si="79"/>
        <v>0.66666666666666663</v>
      </c>
      <c r="D269">
        <f t="shared" si="80"/>
        <v>0.38167938931297707</v>
      </c>
      <c r="E269">
        <v>0.45900000000000002</v>
      </c>
      <c r="F269">
        <f t="shared" si="81"/>
        <v>0.54099999999999993</v>
      </c>
      <c r="G269" cm="1">
        <f t="array" ref="G269">_xlfn.IFS(AND(I269&gt;J269,I269&gt;0,E269&gt;F269, E269&gt;0.6), 1, AND(J269&gt;I269,J269&gt;0,F269&gt;E269, F269&gt;0.6), 2, AND(I269&gt;J269,I269&gt;0,E269&gt;F269, E269&lt;0.6), 0,  AND(J269&gt;I269,J269&gt;0,F269&gt;E269, F269&lt;0.6), 0, AND(I269&lt;0,J269&lt;0), 0, AND(I269&gt;J269,I269&gt;0,E269&lt;F269), 0, AND(J269&gt;I269,J269&gt;0,F269&lt;E269), 0, AND(I269&gt;J269,I269&gt;0,E269=F269), 1, AND(J269&gt;I269,J269&gt;0,F269=E269), 2)</f>
        <v>0</v>
      </c>
      <c r="I269">
        <f t="shared" si="82"/>
        <v>-0.62299999999999978</v>
      </c>
      <c r="J269">
        <f t="shared" si="83"/>
        <v>0.2576666666666666</v>
      </c>
      <c r="K269" cm="1">
        <f t="array" ref="K269">_xlfn.IFS(AND(G269=H269,G269=1),K268-K268*I269+K268*I269*A269, AND(G269=H269,G269=2), K268-K268*J269+K268*J269*B269, AND(G269&lt;&gt;H269,G269=1), K268-K268*I269,AND(G269&lt;&gt;H269,G269=2),K268-K268*J269,G269=0,K268)</f>
        <v>0.10381534512248697</v>
      </c>
      <c r="L269" t="s">
        <v>13</v>
      </c>
      <c r="M269" t="s">
        <v>133</v>
      </c>
      <c r="N269">
        <v>0.41299999999999998</v>
      </c>
    </row>
    <row r="270" spans="1:14" x14ac:dyDescent="0.25">
      <c r="A270">
        <v>2.2000000000000002</v>
      </c>
      <c r="B270">
        <v>1.66</v>
      </c>
      <c r="C270">
        <f t="shared" si="79"/>
        <v>0.45454545454545453</v>
      </c>
      <c r="D270">
        <f t="shared" si="80"/>
        <v>0.60240963855421692</v>
      </c>
      <c r="E270">
        <v>0.33</v>
      </c>
      <c r="F270">
        <f t="shared" si="81"/>
        <v>0.66999999999999993</v>
      </c>
      <c r="G270" cm="1">
        <f t="array" ref="G270">_xlfn.IFS(AND(I270&gt;J270,I270&gt;0,E270&gt;F270, E270&gt;0.6), 1, AND(J270&gt;I270,J270&gt;0,F270&gt;E270, F270&gt;0.6), 2, AND(I270&gt;J270,I270&gt;0,E270&gt;F270, E270&lt;0.6), 0,  AND(J270&gt;I270,J270&gt;0,F270&gt;E270, F270&lt;0.6), 0, AND(I270&lt;0,J270&lt;0), 0, AND(I270&gt;J270,I270&gt;0,E270&lt;F270), 0, AND(J270&gt;I270,J270&gt;0,F270&lt;E270), 0, AND(I270&gt;J270,I270&gt;0,E270=F270), 1, AND(J270&gt;I270,J270&gt;0,F270=E270), 2)</f>
        <v>2</v>
      </c>
      <c r="I270">
        <f t="shared" si="82"/>
        <v>-0.22833333333333322</v>
      </c>
      <c r="J270">
        <f t="shared" si="83"/>
        <v>0.16999999999999982</v>
      </c>
      <c r="K270" cm="1">
        <f t="array" ref="K270">_xlfn.IFS(AND(G270=H270,G270=1),K269-K269*I270+K269*I270*A270, AND(G270=H270,G270=2), K269-K269*J270+K269*J270*B270, AND(G270&lt;&gt;H270,G270=1), K269-K269*I270,AND(G270&lt;&gt;H270,G270=2),K269-K269*J270,G270=0,K269)</f>
        <v>8.61667364516642E-2</v>
      </c>
      <c r="L270" t="s">
        <v>190</v>
      </c>
      <c r="M270" t="s">
        <v>63</v>
      </c>
      <c r="N270">
        <v>0.41</v>
      </c>
    </row>
    <row r="271" spans="1:14" x14ac:dyDescent="0.25">
      <c r="A271">
        <v>5.5</v>
      </c>
      <c r="B271">
        <v>1.1399999999999999</v>
      </c>
      <c r="C271">
        <f t="shared" si="79"/>
        <v>0.18181818181818182</v>
      </c>
      <c r="D271">
        <f t="shared" si="80"/>
        <v>0.87719298245614041</v>
      </c>
      <c r="E271">
        <v>0.25900000000000001</v>
      </c>
      <c r="F271">
        <f t="shared" si="81"/>
        <v>0.74099999999999999</v>
      </c>
      <c r="G271" cm="1">
        <f t="array" ref="G271">_xlfn.IFS(AND(I271&gt;J271,I271&gt;0,E271&gt;F271, E271&gt;0.6), 1, AND(J271&gt;I271,J271&gt;0,F271&gt;E271, F271&gt;0.6), 2, AND(I271&gt;J271,I271&gt;0,E271&gt;F271, E271&lt;0.6), 0,  AND(J271&gt;I271,J271&gt;0,F271&gt;E271, F271&lt;0.6), 0, AND(I271&lt;0,J271&lt;0), 0, AND(I271&gt;J271,I271&gt;0,E271&lt;F271), 0, AND(J271&gt;I271,J271&gt;0,F271&lt;E271), 0, AND(I271&gt;J271,I271&gt;0,E271=F271), 1, AND(J271&gt;I271,J271&gt;0,F271=E271), 2)</f>
        <v>0</v>
      </c>
      <c r="I271">
        <f t="shared" si="82"/>
        <v>9.4333333333333352E-2</v>
      </c>
      <c r="J271">
        <f t="shared" si="83"/>
        <v>-1.1090000000000013</v>
      </c>
      <c r="K271" cm="1">
        <f t="array" ref="K271">_xlfn.IFS(AND(G271=H271,G271=1),K270-K270*I271+K270*I271*A271, AND(G271=H271,G271=2), K270-K270*J271+K270*J271*B271, AND(G271&lt;&gt;H271,G271=1), K270-K270*I271,AND(G271&lt;&gt;H271,G271=2),K270-K270*J271,G271=0,K270)</f>
        <v>8.61667364516642E-2</v>
      </c>
      <c r="L271" t="s">
        <v>193</v>
      </c>
      <c r="M271" t="s">
        <v>40</v>
      </c>
      <c r="N271">
        <v>0.24</v>
      </c>
    </row>
    <row r="272" spans="1:14" x14ac:dyDescent="0.25">
      <c r="A272">
        <v>1.28</v>
      </c>
      <c r="B272">
        <v>3.75</v>
      </c>
      <c r="C272">
        <f t="shared" si="79"/>
        <v>0.78125</v>
      </c>
      <c r="D272">
        <f t="shared" si="80"/>
        <v>0.26666666666666666</v>
      </c>
      <c r="E272">
        <v>0.70599999999999996</v>
      </c>
      <c r="F272">
        <f t="shared" si="81"/>
        <v>0.29400000000000004</v>
      </c>
      <c r="G272" cm="1">
        <f t="array" ref="G272">_xlfn.IFS(AND(I272&gt;J272,I272&gt;0,E272&gt;F272, E272&gt;0.6), 1, AND(J272&gt;I272,J272&gt;0,F272&gt;E272, F272&gt;0.6), 2, AND(I272&gt;J272,I272&gt;0,E272&gt;F272, E272&lt;0.6), 0,  AND(J272&gt;I272,J272&gt;0,F272&gt;E272, F272&lt;0.6), 0, AND(I272&lt;0,J272&lt;0), 0, AND(I272&gt;J272,I272&gt;0,E272&lt;F272), 0, AND(J272&gt;I272,J272&gt;0,F272&lt;E272), 0, AND(I272&gt;J272,I272&gt;0,E272=F272), 1, AND(J272&gt;I272,J272&gt;0,F272=E272), 2)</f>
        <v>0</v>
      </c>
      <c r="I272">
        <f t="shared" si="82"/>
        <v>-0.34400000000000008</v>
      </c>
      <c r="J272">
        <f t="shared" si="83"/>
        <v>3.7272727272727346E-2</v>
      </c>
      <c r="K272" cm="1">
        <f t="array" ref="K272">_xlfn.IFS(AND(G272=H272,G272=1),K271-K271*I272+K271*I272*A272, AND(G272=H272,G272=2), K271-K271*J272+K271*J272*B272, AND(G272&lt;&gt;H272,G272=1), K271-K271*I272,AND(G272&lt;&gt;H272,G272=2),K271-K271*J272,G272=0,K271)</f>
        <v>8.61667364516642E-2</v>
      </c>
      <c r="L272" t="s">
        <v>97</v>
      </c>
      <c r="M272" t="s">
        <v>19</v>
      </c>
      <c r="N272">
        <v>0.54100000000000004</v>
      </c>
    </row>
    <row r="273" spans="1:14" x14ac:dyDescent="0.25">
      <c r="A273">
        <v>1.9</v>
      </c>
      <c r="B273">
        <v>1.9</v>
      </c>
      <c r="C273">
        <f t="shared" si="79"/>
        <v>0.52631578947368418</v>
      </c>
      <c r="D273">
        <f t="shared" si="80"/>
        <v>0.52631578947368418</v>
      </c>
      <c r="E273">
        <v>0.50800000000000001</v>
      </c>
      <c r="F273">
        <f t="shared" si="81"/>
        <v>0.49199999999999999</v>
      </c>
      <c r="G273" cm="1">
        <f t="array" ref="G273">_xlfn.IFS(AND(I273&gt;J273,I273&gt;0,E273&gt;F273, E273&gt;0.6), 1, AND(J273&gt;I273,J273&gt;0,F273&gt;E273, F273&gt;0.6), 2, AND(I273&gt;J273,I273&gt;0,E273&gt;F273, E273&lt;0.6), 0,  AND(J273&gt;I273,J273&gt;0,F273&gt;E273, F273&lt;0.6), 0, AND(I273&lt;0,J273&lt;0), 0, AND(I273&gt;J273,I273&gt;0,E273&lt;F273), 0, AND(J273&gt;I273,J273&gt;0,F273&lt;E273), 0, AND(I273&gt;J273,I273&gt;0,E273=F273), 1, AND(J273&gt;I273,J273&gt;0,F273=E273), 2)</f>
        <v>0</v>
      </c>
      <c r="I273">
        <f t="shared" si="82"/>
        <v>-3.8666666666666738E-2</v>
      </c>
      <c r="J273">
        <f t="shared" si="83"/>
        <v>-7.2444444444444533E-2</v>
      </c>
      <c r="K273" cm="1">
        <f t="array" ref="K273">_xlfn.IFS(AND(G273=H273,G273=1),K272-K272*I273+K272*I273*A273, AND(G273=H273,G273=2), K272-K272*J273+K272*J273*B273, AND(G273&lt;&gt;H273,G273=1), K272-K272*I273,AND(G273&lt;&gt;H273,G273=2),K272-K272*J273,G273=0,K272)</f>
        <v>8.61667364516642E-2</v>
      </c>
      <c r="L273" t="s">
        <v>51</v>
      </c>
      <c r="M273" t="s">
        <v>27</v>
      </c>
      <c r="N273">
        <v>0.52100000000000002</v>
      </c>
    </row>
    <row r="274" spans="1:14" x14ac:dyDescent="0.25">
      <c r="A274">
        <v>2</v>
      </c>
      <c r="B274">
        <v>1.8</v>
      </c>
      <c r="C274">
        <f t="shared" si="79"/>
        <v>0.5</v>
      </c>
      <c r="D274">
        <f t="shared" si="80"/>
        <v>0.55555555555555558</v>
      </c>
      <c r="E274">
        <v>0.60599999999999998</v>
      </c>
      <c r="F274">
        <f t="shared" si="81"/>
        <v>0.39400000000000002</v>
      </c>
      <c r="G274" cm="1">
        <f t="array" ref="G274">_xlfn.IFS(AND(I274&gt;J274,I274&gt;0,E274&gt;F274, E274&gt;0.6), 1, AND(J274&gt;I274,J274&gt;0,F274&gt;E274, F274&gt;0.6), 2, AND(I274&gt;J274,I274&gt;0,E274&gt;F274, E274&lt;0.6), 0,  AND(J274&gt;I274,J274&gt;0,F274&gt;E274, F274&lt;0.6), 0, AND(I274&lt;0,J274&lt;0), 0, AND(I274&gt;J274,I274&gt;0,E274&lt;F274), 0, AND(J274&gt;I274,J274&gt;0,F274&lt;E274), 0, AND(I274&gt;J274,I274&gt;0,E274=F274), 1, AND(J274&gt;I274,J274&gt;0,F274=E274), 2)</f>
        <v>1</v>
      </c>
      <c r="I274">
        <f t="shared" si="82"/>
        <v>0.21199999999999997</v>
      </c>
      <c r="J274">
        <f t="shared" si="83"/>
        <v>-0.36349999999999993</v>
      </c>
      <c r="K274" cm="1">
        <f t="array" ref="K274">_xlfn.IFS(AND(G274=H274,G274=1),K273-K273*I274+K273*I274*A274, AND(G274=H274,G274=2), K273-K273*J274+K273*J274*B274, AND(G274&lt;&gt;H274,G274=1), K273-K273*I274,AND(G274&lt;&gt;H274,G274=2),K273-K273*J274,G274=0,K273)</f>
        <v>6.7899388323911389E-2</v>
      </c>
      <c r="L274" t="s">
        <v>46</v>
      </c>
      <c r="M274" t="s">
        <v>194</v>
      </c>
      <c r="N274">
        <v>0.47899999999999998</v>
      </c>
    </row>
    <row r="275" spans="1:14" x14ac:dyDescent="0.25">
      <c r="A275">
        <v>1.57</v>
      </c>
      <c r="B275">
        <v>2.37</v>
      </c>
      <c r="C275">
        <f t="shared" si="79"/>
        <v>0.63694267515923564</v>
      </c>
      <c r="D275">
        <f t="shared" si="80"/>
        <v>0.42194092827004215</v>
      </c>
      <c r="E275">
        <v>0.67</v>
      </c>
      <c r="F275">
        <f t="shared" si="81"/>
        <v>0.32999999999999996</v>
      </c>
      <c r="G275" cm="1">
        <f t="array" ref="G275">_xlfn.IFS(AND(I275&gt;J275,I275&gt;0,E275&gt;F275, E275&gt;0.6), 1, AND(J275&gt;I275,J275&gt;0,F275&gt;E275, F275&gt;0.6), 2, AND(I275&gt;J275,I275&gt;0,E275&gt;F275, E275&lt;0.6), 0,  AND(J275&gt;I275,J275&gt;0,F275&gt;E275, F275&lt;0.6), 0, AND(I275&lt;0,J275&lt;0), 0, AND(I275&gt;J275,I275&gt;0,E275&lt;F275), 0, AND(J275&gt;I275,J275&gt;0,F275&lt;E275), 0, AND(I275&gt;J275,I275&gt;0,E275=F275), 1, AND(J275&gt;I275,J275&gt;0,F275=E275), 2)</f>
        <v>1</v>
      </c>
      <c r="I275">
        <f t="shared" si="82"/>
        <v>9.1052631578947496E-2</v>
      </c>
      <c r="J275">
        <f t="shared" si="83"/>
        <v>-0.159051094890511</v>
      </c>
      <c r="K275" cm="1">
        <f t="array" ref="K275">_xlfn.IFS(AND(G275=H275,G275=1),K274-K274*I275+K274*I275*A275, AND(G275=H275,G275=2), K274-K274*J275+K274*J275*B275, AND(G275&lt;&gt;H275,G275=1), K274-K274*I275,AND(G275&lt;&gt;H275,G275=2),K274-K274*J275,G275=0,K274)</f>
        <v>6.1716970334418399E-2</v>
      </c>
      <c r="L275" t="s">
        <v>50</v>
      </c>
      <c r="M275" t="s">
        <v>101</v>
      </c>
      <c r="N275">
        <v>0.64400000000000002</v>
      </c>
    </row>
    <row r="276" spans="1:14" x14ac:dyDescent="0.25">
      <c r="A276">
        <v>3</v>
      </c>
      <c r="B276">
        <v>1.4</v>
      </c>
      <c r="C276">
        <f t="shared" si="79"/>
        <v>0.33333333333333331</v>
      </c>
      <c r="D276">
        <f t="shared" si="80"/>
        <v>0.7142857142857143</v>
      </c>
      <c r="E276">
        <v>0.33500000000000002</v>
      </c>
      <c r="F276">
        <f t="shared" si="81"/>
        <v>0.66500000000000004</v>
      </c>
      <c r="G276" cm="1">
        <f t="array" ref="G276">_xlfn.IFS(AND(I276&gt;J276,I276&gt;0,E276&gt;F276, E276&gt;0.6), 1, AND(J276&gt;I276,J276&gt;0,F276&gt;E276, F276&gt;0.6), 2, AND(I276&gt;J276,I276&gt;0,E276&gt;F276, E276&lt;0.6), 0,  AND(J276&gt;I276,J276&gt;0,F276&gt;E276, F276&lt;0.6), 0, AND(I276&lt;0,J276&lt;0), 0, AND(I276&gt;J276,I276&gt;0,E276&lt;F276), 0, AND(J276&gt;I276,J276&gt;0,F276&lt;E276), 0, AND(I276&gt;J276,I276&gt;0,E276=F276), 1, AND(J276&gt;I276,J276&gt;0,F276=E276), 2)</f>
        <v>0</v>
      </c>
      <c r="I276">
        <f t="shared" si="82"/>
        <v>2.5000000000000022E-3</v>
      </c>
      <c r="J276">
        <f t="shared" si="83"/>
        <v>-0.17250000000000021</v>
      </c>
      <c r="K276" cm="1">
        <f t="array" ref="K276">_xlfn.IFS(AND(G276=H276,G276=1),K275-K275*I276+K275*I276*A276, AND(G276=H276,G276=2), K275-K275*J276+K275*J276*B276, AND(G276&lt;&gt;H276,G276=1), K275-K275*I276,AND(G276&lt;&gt;H276,G276=2),K275-K275*J276,G276=0,K275)</f>
        <v>6.1716970334418399E-2</v>
      </c>
      <c r="L276" t="s">
        <v>195</v>
      </c>
      <c r="M276" t="s">
        <v>20</v>
      </c>
      <c r="N276">
        <v>0.36</v>
      </c>
    </row>
    <row r="277" spans="1:14" x14ac:dyDescent="0.25">
      <c r="A277">
        <v>2</v>
      </c>
      <c r="B277">
        <v>1.8</v>
      </c>
      <c r="C277">
        <f t="shared" si="79"/>
        <v>0.5</v>
      </c>
      <c r="D277">
        <f t="shared" si="80"/>
        <v>0.55555555555555558</v>
      </c>
      <c r="E277">
        <v>0.79</v>
      </c>
      <c r="F277">
        <f t="shared" si="81"/>
        <v>0.20999999999999996</v>
      </c>
      <c r="G277" cm="1">
        <f t="array" ref="G277">_xlfn.IFS(AND(I277&gt;J277,I277&gt;0,E277&gt;F277, E277&gt;0.6), 1, AND(J277&gt;I277,J277&gt;0,F277&gt;E277, F277&gt;0.6), 2, AND(I277&gt;J277,I277&gt;0,E277&gt;F277, E277&lt;0.6), 0,  AND(J277&gt;I277,J277&gt;0,F277&gt;E277, F277&lt;0.6), 0, AND(I277&lt;0,J277&lt;0), 0, AND(I277&gt;J277,I277&gt;0,E277&lt;F277), 0, AND(J277&gt;I277,J277&gt;0,F277&lt;E277), 0, AND(I277&gt;J277,I277&gt;0,E277=F277), 1, AND(J277&gt;I277,J277&gt;0,F277=E277), 2)</f>
        <v>1</v>
      </c>
      <c r="I277">
        <f t="shared" si="82"/>
        <v>0.58000000000000007</v>
      </c>
      <c r="J277">
        <f t="shared" si="83"/>
        <v>-0.77750000000000008</v>
      </c>
      <c r="K277" cm="1">
        <f t="array" ref="K277">_xlfn.IFS(AND(G277=H277,G277=1),K276-K276*I277+K276*I277*A277, AND(G277=H277,G277=2), K276-K276*J277+K276*J277*B277, AND(G277&lt;&gt;H277,G277=1), K276-K276*I277,AND(G277&lt;&gt;H277,G277=2),K276-K276*J277,G277=0,K276)</f>
        <v>2.5921127540455724E-2</v>
      </c>
      <c r="L277" t="s">
        <v>92</v>
      </c>
      <c r="M277" t="s">
        <v>188</v>
      </c>
      <c r="N277">
        <v>0.182</v>
      </c>
    </row>
    <row r="278" spans="1:14" x14ac:dyDescent="0.25">
      <c r="A278">
        <v>1.3</v>
      </c>
      <c r="B278">
        <v>3.5</v>
      </c>
      <c r="C278">
        <f t="shared" si="79"/>
        <v>0.76923076923076916</v>
      </c>
      <c r="D278">
        <f t="shared" si="80"/>
        <v>0.2857142857142857</v>
      </c>
      <c r="E278">
        <v>0.41699999999999998</v>
      </c>
      <c r="F278">
        <f t="shared" si="81"/>
        <v>0.58299999999999996</v>
      </c>
      <c r="G278" cm="1">
        <f t="array" ref="G278">_xlfn.IFS(AND(I278&gt;J278,I278&gt;0,E278&gt;F278, E278&gt;0.6), 1, AND(J278&gt;I278,J278&gt;0,F278&gt;E278, F278&gt;0.6), 2, AND(I278&gt;J278,I278&gt;0,E278&gt;F278, E278&lt;0.6), 0,  AND(J278&gt;I278,J278&gt;0,F278&gt;E278, F278&lt;0.6), 0, AND(I278&lt;0,J278&lt;0), 0, AND(I278&gt;J278,I278&gt;0,E278&lt;F278), 0, AND(J278&gt;I278,J278&gt;0,F278&lt;E278), 0, AND(I278&gt;J278,I278&gt;0,E278=F278), 1, AND(J278&gt;I278,J278&gt;0,F278=E278), 2)</f>
        <v>0</v>
      </c>
      <c r="I278">
        <f t="shared" si="82"/>
        <v>-1.5263333333333329</v>
      </c>
      <c r="J278">
        <f t="shared" si="83"/>
        <v>0.41619999999999996</v>
      </c>
      <c r="K278" cm="1">
        <f t="array" ref="K278">_xlfn.IFS(AND(G278=H278,G278=1),K277-K277*I278+K277*I278*A278, AND(G278=H278,G278=2), K277-K277*J278+K277*J278*B278, AND(G278&lt;&gt;H278,G278=1), K277-K277*I278,AND(G278&lt;&gt;H278,G278=2),K277-K277*J278,G278=0,K277)</f>
        <v>2.5921127540455724E-2</v>
      </c>
      <c r="L278" t="s">
        <v>169</v>
      </c>
      <c r="M278" t="s">
        <v>170</v>
      </c>
      <c r="N278">
        <v>0.48499999999999999</v>
      </c>
    </row>
    <row r="279" spans="1:14" x14ac:dyDescent="0.25">
      <c r="A279">
        <v>4</v>
      </c>
      <c r="B279">
        <v>1.25</v>
      </c>
      <c r="C279">
        <f t="shared" si="79"/>
        <v>0.25</v>
      </c>
      <c r="D279">
        <f t="shared" si="80"/>
        <v>0.8</v>
      </c>
      <c r="E279">
        <v>0.159</v>
      </c>
      <c r="F279">
        <f t="shared" si="81"/>
        <v>0.84099999999999997</v>
      </c>
      <c r="G279" cm="1">
        <f t="array" ref="G279">_xlfn.IFS(AND(I279&gt;J279,I279&gt;0,E279&gt;F279, E279&gt;0.6), 1, AND(J279&gt;I279,J279&gt;0,F279&gt;E279, F279&gt;0.6), 2, AND(I279&gt;J279,I279&gt;0,E279&gt;F279, E279&lt;0.6), 0,  AND(J279&gt;I279,J279&gt;0,F279&gt;E279, F279&lt;0.6), 0, AND(I279&lt;0,J279&lt;0), 0, AND(I279&gt;J279,I279&gt;0,E279&lt;F279), 0, AND(J279&gt;I279,J279&gt;0,F279&lt;E279), 0, AND(I279&gt;J279,I279&gt;0,E279=F279), 1, AND(J279&gt;I279,J279&gt;0,F279=E279), 2)</f>
        <v>2</v>
      </c>
      <c r="I279">
        <f t="shared" si="82"/>
        <v>-0.12133333333333332</v>
      </c>
      <c r="J279">
        <f t="shared" si="83"/>
        <v>0.20499999999999996</v>
      </c>
      <c r="K279" cm="1">
        <f t="array" ref="K279">_xlfn.IFS(AND(G279=H279,G279=1),K278-K278*I279+K278*I279*A279, AND(G279=H279,G279=2), K278-K278*J279+K278*J279*B279, AND(G279&lt;&gt;H279,G279=1), K278-K278*I279,AND(G279&lt;&gt;H279,G279=2),K278-K278*J279,G279=0,K278)</f>
        <v>2.06072963946623E-2</v>
      </c>
      <c r="L279" t="s">
        <v>196</v>
      </c>
      <c r="M279" t="s">
        <v>62</v>
      </c>
      <c r="N279">
        <v>0.37</v>
      </c>
    </row>
    <row r="280" spans="1:14" x14ac:dyDescent="0.25">
      <c r="A280">
        <v>1.33</v>
      </c>
      <c r="B280">
        <v>3.4</v>
      </c>
      <c r="C280">
        <f t="shared" si="79"/>
        <v>0.75187969924812026</v>
      </c>
      <c r="D280">
        <f t="shared" si="80"/>
        <v>0.29411764705882354</v>
      </c>
      <c r="E280">
        <v>0.72499999999999998</v>
      </c>
      <c r="F280">
        <f t="shared" si="81"/>
        <v>0.27500000000000002</v>
      </c>
      <c r="G280" cm="1">
        <f t="array" ref="G280">_xlfn.IFS(AND(I280&gt;J280,I280&gt;0,E280&gt;F280, E280&gt;0.6), 1, AND(J280&gt;I280,J280&gt;0,F280&gt;E280, F280&gt;0.6), 2, AND(I280&gt;J280,I280&gt;0,E280&gt;F280, E280&lt;0.6), 0,  AND(J280&gt;I280,J280&gt;0,F280&gt;E280, F280&lt;0.6), 0, AND(I280&lt;0,J280&lt;0), 0, AND(I280&gt;J280,I280&gt;0,E280&lt;F280), 0, AND(J280&gt;I280,J280&gt;0,F280&lt;E280), 0, AND(I280&gt;J280,I280&gt;0,E280=F280), 1, AND(J280&gt;I280,J280&gt;0,F280=E280), 2)</f>
        <v>0</v>
      </c>
      <c r="I280">
        <f t="shared" si="82"/>
        <v>-0.10833333333333328</v>
      </c>
      <c r="J280">
        <f t="shared" si="83"/>
        <v>-2.7083333333333293E-2</v>
      </c>
      <c r="K280" cm="1">
        <f t="array" ref="K280">_xlfn.IFS(AND(G280=H280,G280=1),K279-K279*I280+K279*I280*A280, AND(G280=H280,G280=2), K279-K279*J280+K279*J280*B280, AND(G280&lt;&gt;H280,G280=1), K279-K279*I280,AND(G280&lt;&gt;H280,G280=2),K279-K279*J280,G280=0,K279)</f>
        <v>2.06072963946623E-2</v>
      </c>
      <c r="L280" t="s">
        <v>128</v>
      </c>
      <c r="M280" t="s">
        <v>22</v>
      </c>
      <c r="N280">
        <v>0.57699999999999996</v>
      </c>
    </row>
    <row r="281" spans="1:14" x14ac:dyDescent="0.25">
      <c r="A281">
        <v>2.5</v>
      </c>
      <c r="B281">
        <v>1.53</v>
      </c>
      <c r="C281">
        <f t="shared" si="79"/>
        <v>0.4</v>
      </c>
      <c r="D281">
        <f t="shared" si="80"/>
        <v>0.65359477124183007</v>
      </c>
      <c r="E281">
        <v>0.28699999999999998</v>
      </c>
      <c r="F281">
        <f t="shared" si="81"/>
        <v>0.71300000000000008</v>
      </c>
      <c r="G281" cm="1">
        <f t="array" ref="G281">_xlfn.IFS(AND(I281&gt;J281,I281&gt;0,E281&gt;F281, E281&gt;0.6), 1, AND(J281&gt;I281,J281&gt;0,F281&gt;E281, F281&gt;0.6), 2, AND(I281&gt;J281,I281&gt;0,E281&gt;F281, E281&lt;0.6), 0,  AND(J281&gt;I281,J281&gt;0,F281&gt;E281, F281&lt;0.6), 0, AND(I281&lt;0,J281&lt;0), 0, AND(I281&gt;J281,I281&gt;0,E281&lt;F281), 0, AND(J281&gt;I281,J281&gt;0,F281&lt;E281), 0, AND(I281&gt;J281,I281&gt;0,E281=F281), 1, AND(J281&gt;I281,J281&gt;0,F281=E281), 2)</f>
        <v>2</v>
      </c>
      <c r="I281">
        <f t="shared" si="82"/>
        <v>-0.18833333333333341</v>
      </c>
      <c r="J281">
        <f t="shared" si="83"/>
        <v>0.17149056603773605</v>
      </c>
      <c r="K281" cm="1">
        <f t="array" ref="K281">_xlfn.IFS(AND(G281=H281,G281=1),K280-K280*I281+K280*I281*A281, AND(G281=H281,G281=2), K280-K280*J281+K280*J281*B281, AND(G281&lt;&gt;H281,G281=1), K280-K280*I281,AND(G281&lt;&gt;H281,G281=2),K280-K280*J281,G281=0,K280)</f>
        <v>1.7073339471434267E-2</v>
      </c>
      <c r="L281" t="s">
        <v>187</v>
      </c>
      <c r="M281" t="s">
        <v>197</v>
      </c>
      <c r="N281">
        <v>0.20300000000000001</v>
      </c>
    </row>
    <row r="282" spans="1:14" x14ac:dyDescent="0.25">
      <c r="A282">
        <v>3.75</v>
      </c>
      <c r="B282">
        <v>1.28</v>
      </c>
      <c r="C282">
        <f t="shared" si="79"/>
        <v>0.26666666666666666</v>
      </c>
      <c r="D282">
        <f t="shared" si="80"/>
        <v>0.78125</v>
      </c>
      <c r="E282">
        <v>0.34300000000000003</v>
      </c>
      <c r="F282">
        <f t="shared" si="81"/>
        <v>0.65700000000000003</v>
      </c>
      <c r="G282" cm="1">
        <f t="array" ref="G282">_xlfn.IFS(AND(I282&gt;J282,I282&gt;0,E282&gt;F282, E282&gt;0.6), 1, AND(J282&gt;I282,J282&gt;0,F282&gt;E282, F282&gt;0.6), 2, AND(I282&gt;J282,I282&gt;0,E282&gt;F282, E282&lt;0.6), 0,  AND(J282&gt;I282,J282&gt;0,F282&gt;E282, F282&lt;0.6), 0, AND(I282&lt;0,J282&lt;0), 0, AND(I282&gt;J282,I282&gt;0,E282&lt;F282), 0, AND(J282&gt;I282,J282&gt;0,F282&lt;E282), 0, AND(I282&gt;J282,I282&gt;0,E282=F282), 1, AND(J282&gt;I282,J282&gt;0,F282=E282), 2)</f>
        <v>0</v>
      </c>
      <c r="I282">
        <f t="shared" si="82"/>
        <v>0.1040909090909091</v>
      </c>
      <c r="J282">
        <f t="shared" si="83"/>
        <v>-0.56800000000000006</v>
      </c>
      <c r="K282" cm="1">
        <f t="array" ref="K282">_xlfn.IFS(AND(G282=H282,G282=1),K281-K281*I282+K281*I282*A282, AND(G282=H282,G282=2), K281-K281*J282+K281*J282*B282, AND(G282&lt;&gt;H282,G282=1), K281-K281*I282,AND(G282&lt;&gt;H282,G282=2),K281-K281*J282,G282=0,K281)</f>
        <v>1.7073339471434267E-2</v>
      </c>
      <c r="L282" t="s">
        <v>182</v>
      </c>
      <c r="M282" t="s">
        <v>29</v>
      </c>
      <c r="N282">
        <v>0.35899999999999999</v>
      </c>
    </row>
    <row r="283" spans="1:14" x14ac:dyDescent="0.25">
      <c r="A283">
        <v>1.28</v>
      </c>
      <c r="B283">
        <v>3.75</v>
      </c>
      <c r="C283">
        <f t="shared" si="79"/>
        <v>0.78125</v>
      </c>
      <c r="D283">
        <f t="shared" si="80"/>
        <v>0.26666666666666666</v>
      </c>
      <c r="E283">
        <v>0.71899999999999997</v>
      </c>
      <c r="F283">
        <f t="shared" si="81"/>
        <v>0.28100000000000003</v>
      </c>
      <c r="G283" cm="1">
        <f t="array" ref="G283">_xlfn.IFS(AND(I283&gt;J283,I283&gt;0,E283&gt;F283, E283&gt;0.6), 1, AND(J283&gt;I283,J283&gt;0,F283&gt;E283, F283&gt;0.6), 2, AND(I283&gt;J283,I283&gt;0,E283&gt;F283, E283&lt;0.6), 0,  AND(J283&gt;I283,J283&gt;0,F283&gt;E283, F283&lt;0.6), 0, AND(I283&lt;0,J283&lt;0), 0, AND(I283&gt;J283,I283&gt;0,E283&lt;F283), 0, AND(J283&gt;I283,J283&gt;0,F283&lt;E283), 0, AND(I283&gt;J283,I283&gt;0,E283=F283), 1, AND(J283&gt;I283,J283&gt;0,F283=E283), 2)</f>
        <v>0</v>
      </c>
      <c r="I283">
        <f t="shared" si="82"/>
        <v>-0.28457142857142859</v>
      </c>
      <c r="J283">
        <f t="shared" si="83"/>
        <v>1.9545454545454588E-2</v>
      </c>
      <c r="K283" cm="1">
        <f t="array" ref="K283">_xlfn.IFS(AND(G283=H283,G283=1),K282-K282*I283+K282*I283*A283, AND(G283=H283,G283=2), K282-K282*J283+K282*J283*B283, AND(G283&lt;&gt;H283,G283=1), K282-K282*I283,AND(G283&lt;&gt;H283,G283=2),K282-K282*J283,G283=0,K282)</f>
        <v>1.7073339471434267E-2</v>
      </c>
      <c r="L283" t="s">
        <v>186</v>
      </c>
      <c r="M283" t="s">
        <v>198</v>
      </c>
      <c r="N283">
        <v>0.36499999999999999</v>
      </c>
    </row>
    <row r="284" spans="1:14" x14ac:dyDescent="0.25">
      <c r="A284">
        <v>1.25</v>
      </c>
      <c r="B284">
        <v>4</v>
      </c>
      <c r="C284">
        <f t="shared" si="79"/>
        <v>0.8</v>
      </c>
      <c r="D284">
        <f t="shared" si="80"/>
        <v>0.25</v>
      </c>
      <c r="E284">
        <v>0.65500000000000003</v>
      </c>
      <c r="F284">
        <f t="shared" si="81"/>
        <v>0.34499999999999997</v>
      </c>
      <c r="G284" cm="1">
        <f t="array" ref="G284">_xlfn.IFS(AND(I284&gt;J284,I284&gt;0,E284&gt;F284, E284&gt;0.6), 1, AND(J284&gt;I284,J284&gt;0,F284&gt;E284, F284&gt;0.6), 2, AND(I284&gt;J284,I284&gt;0,E284&gt;F284, E284&lt;0.6), 0,  AND(J284&gt;I284,J284&gt;0,F284&gt;E284, F284&lt;0.6), 0, AND(I284&lt;0,J284&lt;0), 0, AND(I284&gt;J284,I284&gt;0,E284&lt;F284), 0, AND(J284&gt;I284,J284&gt;0,F284&lt;E284), 0, AND(I284&gt;J284,I284&gt;0,E284=F284), 1, AND(J284&gt;I284,J284&gt;0,F284=E284), 2)</f>
        <v>0</v>
      </c>
      <c r="I284">
        <f t="shared" si="82"/>
        <v>-0.72499999999999987</v>
      </c>
      <c r="J284">
        <f t="shared" si="83"/>
        <v>0.12666666666666662</v>
      </c>
      <c r="K284" cm="1">
        <f t="array" ref="K284">_xlfn.IFS(AND(G284=H284,G284=1),K283-K283*I284+K283*I284*A284, AND(G284=H284,G284=2), K283-K283*J284+K283*J284*B284, AND(G284&lt;&gt;H284,G284=1), K283-K283*I284,AND(G284&lt;&gt;H284,G284=2),K283-K283*J284,G284=0,K283)</f>
        <v>1.7073339471434267E-2</v>
      </c>
      <c r="L284" t="s">
        <v>35</v>
      </c>
      <c r="M284" t="s">
        <v>32</v>
      </c>
      <c r="N284">
        <v>0.36499999999999999</v>
      </c>
    </row>
    <row r="285" spans="1:14" x14ac:dyDescent="0.25">
      <c r="A285">
        <v>1.25</v>
      </c>
      <c r="B285">
        <v>4</v>
      </c>
      <c r="C285">
        <f t="shared" si="79"/>
        <v>0.8</v>
      </c>
      <c r="D285">
        <f t="shared" si="80"/>
        <v>0.25</v>
      </c>
      <c r="E285">
        <v>0.55700000000000005</v>
      </c>
      <c r="F285">
        <f t="shared" si="81"/>
        <v>0.44299999999999995</v>
      </c>
      <c r="G285" cm="1">
        <f t="array" ref="G285">_xlfn.IFS(AND(I285&gt;J285,I285&gt;0,E285&gt;F285, E285&gt;0.6), 1, AND(J285&gt;I285,J285&gt;0,F285&gt;E285, F285&gt;0.6), 2, AND(I285&gt;J285,I285&gt;0,E285&gt;F285, E285&lt;0.6), 0,  AND(J285&gt;I285,J285&gt;0,F285&gt;E285, F285&lt;0.6), 0, AND(I285&lt;0,J285&lt;0), 0, AND(I285&gt;J285,I285&gt;0,E285&lt;F285), 0, AND(J285&gt;I285,J285&gt;0,F285&lt;E285), 0, AND(I285&gt;J285,I285&gt;0,E285=F285), 1, AND(J285&gt;I285,J285&gt;0,F285=E285), 2)</f>
        <v>0</v>
      </c>
      <c r="I285">
        <f t="shared" si="82"/>
        <v>-1.2149999999999999</v>
      </c>
      <c r="J285">
        <f t="shared" si="83"/>
        <v>0.2573333333333333</v>
      </c>
      <c r="K285" cm="1">
        <f t="array" ref="K285">_xlfn.IFS(AND(G285=H285,G285=1),K284-K284*I285+K284*I285*A285, AND(G285=H285,G285=2), K284-K284*J285+K284*J285*B285, AND(G285&lt;&gt;H285,G285=1), K284-K284*I285,AND(G285&lt;&gt;H285,G285=2),K284-K284*J285,G285=0,K284)</f>
        <v>1.7073339471434267E-2</v>
      </c>
      <c r="L285" t="s">
        <v>119</v>
      </c>
      <c r="M285" t="s">
        <v>16</v>
      </c>
      <c r="N285">
        <v>0.68799999999999994</v>
      </c>
    </row>
    <row r="286" spans="1:14" x14ac:dyDescent="0.25">
      <c r="A286">
        <v>1.4</v>
      </c>
      <c r="B286">
        <v>3</v>
      </c>
      <c r="C286">
        <f t="shared" si="79"/>
        <v>0.7142857142857143</v>
      </c>
      <c r="D286">
        <f t="shared" si="80"/>
        <v>0.33333333333333331</v>
      </c>
      <c r="E286">
        <v>0.57299999999999995</v>
      </c>
      <c r="F286">
        <f t="shared" si="81"/>
        <v>0.42700000000000005</v>
      </c>
      <c r="G286" cm="1">
        <f t="array" ref="G286">_xlfn.IFS(AND(I286&gt;J286,I286&gt;0,E286&gt;F286, E286&gt;0.6), 1, AND(J286&gt;I286,J286&gt;0,F286&gt;E286, F286&gt;0.6), 2, AND(I286&gt;J286,I286&gt;0,E286&gt;F286, E286&lt;0.6), 0,  AND(J286&gt;I286,J286&gt;0,F286&gt;E286, F286&lt;0.6), 0, AND(I286&lt;0,J286&lt;0), 0, AND(I286&gt;J286,I286&gt;0,E286&lt;F286), 0, AND(J286&gt;I286,J286&gt;0,F286&lt;E286), 0, AND(I286&gt;J286,I286&gt;0,E286=F286), 1, AND(J286&gt;I286,J286&gt;0,F286=E286), 2)</f>
        <v>0</v>
      </c>
      <c r="I286">
        <f t="shared" si="82"/>
        <v>-0.49450000000000038</v>
      </c>
      <c r="J286">
        <f t="shared" si="83"/>
        <v>0.14050000000000007</v>
      </c>
      <c r="K286" cm="1">
        <f t="array" ref="K286">_xlfn.IFS(AND(G286=H286,G286=1),K285-K285*I286+K285*I286*A286, AND(G286=H286,G286=2), K285-K285*J286+K285*J286*B286, AND(G286&lt;&gt;H286,G286=1), K285-K285*I286,AND(G286&lt;&gt;H286,G286=2),K285-K285*J286,G286=0,K285)</f>
        <v>1.7073339471434267E-2</v>
      </c>
      <c r="L286" t="s">
        <v>18</v>
      </c>
      <c r="M286" t="s">
        <v>163</v>
      </c>
      <c r="N286">
        <v>0.54</v>
      </c>
    </row>
    <row r="287" spans="1:14" x14ac:dyDescent="0.25">
      <c r="A287">
        <v>1.53</v>
      </c>
      <c r="B287">
        <v>2.5</v>
      </c>
      <c r="C287">
        <f t="shared" si="79"/>
        <v>0.65359477124183007</v>
      </c>
      <c r="D287">
        <f t="shared" si="80"/>
        <v>0.4</v>
      </c>
      <c r="E287">
        <v>0.42699999999999999</v>
      </c>
      <c r="F287">
        <f t="shared" si="81"/>
        <v>0.57299999999999995</v>
      </c>
      <c r="G287" cm="1">
        <f t="array" ref="G287">_xlfn.IFS(AND(I287&gt;J287,I287&gt;0,E287&gt;F287, E287&gt;0.6), 1, AND(J287&gt;I287,J287&gt;0,F287&gt;E287, F287&gt;0.6), 2, AND(I287&gt;J287,I287&gt;0,E287&gt;F287, E287&lt;0.6), 0,  AND(J287&gt;I287,J287&gt;0,F287&gt;E287, F287&lt;0.6), 0, AND(I287&lt;0,J287&lt;0), 0, AND(I287&gt;J287,I287&gt;0,E287&lt;F287), 0, AND(J287&gt;I287,J287&gt;0,F287&lt;E287), 0, AND(I287&gt;J287,I287&gt;0,E287=F287), 1, AND(J287&gt;I287,J287&gt;0,F287=E287), 2)</f>
        <v>0</v>
      </c>
      <c r="I287">
        <f t="shared" si="82"/>
        <v>-0.65413207547169794</v>
      </c>
      <c r="J287">
        <f t="shared" si="83"/>
        <v>0.28833333333333327</v>
      </c>
      <c r="K287" cm="1">
        <f t="array" ref="K287">_xlfn.IFS(AND(G287=H287,G287=1),K286-K286*I287+K286*I287*A287, AND(G287=H287,G287=2), K286-K286*J287+K286*J287*B287, AND(G287&lt;&gt;H287,G287=1), K286-K286*I287,AND(G287&lt;&gt;H287,G287=2),K286-K286*J287,G287=0,K286)</f>
        <v>1.7073339471434267E-2</v>
      </c>
      <c r="L287" t="s">
        <v>72</v>
      </c>
      <c r="M287" t="s">
        <v>26</v>
      </c>
      <c r="N287">
        <v>0.5</v>
      </c>
    </row>
    <row r="288" spans="1:14" x14ac:dyDescent="0.25">
      <c r="A288">
        <v>1.1000000000000001</v>
      </c>
      <c r="B288">
        <v>7</v>
      </c>
      <c r="C288">
        <f t="shared" si="79"/>
        <v>0.90909090909090906</v>
      </c>
      <c r="D288">
        <f t="shared" si="80"/>
        <v>0.14285714285714285</v>
      </c>
      <c r="E288">
        <v>0.73799999999999999</v>
      </c>
      <c r="F288">
        <f t="shared" si="81"/>
        <v>0.26200000000000001</v>
      </c>
      <c r="G288" cm="1">
        <f t="array" ref="G288">_xlfn.IFS(AND(I288&gt;J288,I288&gt;0,E288&gt;F288, E288&gt;0.6), 1, AND(J288&gt;I288,J288&gt;0,F288&gt;E288, F288&gt;0.6), 2, AND(I288&gt;J288,I288&gt;0,E288&gt;F288, E288&lt;0.6), 0,  AND(J288&gt;I288,J288&gt;0,F288&gt;E288, F288&lt;0.6), 0, AND(I288&lt;0,J288&lt;0), 0, AND(I288&gt;J288,I288&gt;0,E288&lt;F288), 0, AND(J288&gt;I288,J288&gt;0,F288&lt;E288), 0, AND(I288&gt;J288,I288&gt;0,E288=F288), 1, AND(J288&gt;I288,J288&gt;0,F288=E288), 2)</f>
        <v>0</v>
      </c>
      <c r="I288">
        <f t="shared" si="82"/>
        <v>-1.8819999999999979</v>
      </c>
      <c r="J288">
        <f t="shared" si="83"/>
        <v>0.13900000000000001</v>
      </c>
      <c r="K288" cm="1">
        <f t="array" ref="K288">_xlfn.IFS(AND(G288=H288,G288=1),K287-K287*I288+K287*I288*A288, AND(G288=H288,G288=2), K287-K287*J288+K287*J288*B288, AND(G288&lt;&gt;H288,G288=1), K287-K287*I288,AND(G288&lt;&gt;H288,G288=2),K287-K287*J288,G288=0,K287)</f>
        <v>1.7073339471434267E-2</v>
      </c>
      <c r="L288" t="s">
        <v>181</v>
      </c>
      <c r="M288" t="s">
        <v>37</v>
      </c>
      <c r="N288">
        <v>0.48699999999999999</v>
      </c>
    </row>
    <row r="289" spans="1:18" x14ac:dyDescent="0.25">
      <c r="A289">
        <v>3.75</v>
      </c>
      <c r="B289">
        <v>1.28</v>
      </c>
      <c r="C289">
        <f t="shared" si="79"/>
        <v>0.26666666666666666</v>
      </c>
      <c r="D289">
        <f t="shared" si="80"/>
        <v>0.78125</v>
      </c>
      <c r="E289">
        <v>0.41799999999999998</v>
      </c>
      <c r="F289">
        <f t="shared" si="81"/>
        <v>0.58200000000000007</v>
      </c>
      <c r="G289" cm="1">
        <f t="array" ref="G289">_xlfn.IFS(AND(I289&gt;J289,I289&gt;0,E289&gt;F289, E289&gt;0.6), 1, AND(J289&gt;I289,J289&gt;0,F289&gt;E289, F289&gt;0.6), 2, AND(I289&gt;J289,I289&gt;0,E289&gt;F289, E289&lt;0.6), 0,  AND(J289&gt;I289,J289&gt;0,F289&gt;E289, F289&lt;0.6), 0, AND(I289&lt;0,J289&lt;0), 0, AND(I289&gt;J289,I289&gt;0,E289&lt;F289), 0, AND(J289&gt;I289,J289&gt;0,F289&lt;E289), 0, AND(I289&gt;J289,I289&gt;0,E289=F289), 1, AND(J289&gt;I289,J289&gt;0,F289=E289), 2)</f>
        <v>0</v>
      </c>
      <c r="I289">
        <f t="shared" si="82"/>
        <v>0.20636363636363633</v>
      </c>
      <c r="J289">
        <f t="shared" si="83"/>
        <v>-0.91085714285714259</v>
      </c>
      <c r="K289" cm="1">
        <f t="array" ref="K289">_xlfn.IFS(AND(G289=H289,G289=1),K288-K288*I289+K288*I289*A289, AND(G289=H289,G289=2), K288-K288*J289+K288*J289*B289, AND(G289&lt;&gt;H289,G289=1), K288-K288*I289,AND(G289&lt;&gt;H289,G289=2),K288-K288*J289,G289=0,K288)</f>
        <v>1.7073339471434267E-2</v>
      </c>
      <c r="L289" t="s">
        <v>199</v>
      </c>
      <c r="M289" t="s">
        <v>36</v>
      </c>
      <c r="N289">
        <v>0.34799999999999998</v>
      </c>
    </row>
    <row r="290" spans="1:18" x14ac:dyDescent="0.25">
      <c r="A290">
        <v>1.44</v>
      </c>
      <c r="B290">
        <v>2.75</v>
      </c>
      <c r="C290">
        <f t="shared" si="79"/>
        <v>0.69444444444444442</v>
      </c>
      <c r="D290">
        <f t="shared" si="80"/>
        <v>0.36363636363636365</v>
      </c>
      <c r="E290">
        <v>0.56699999999999995</v>
      </c>
      <c r="F290">
        <f t="shared" si="81"/>
        <v>0.43300000000000005</v>
      </c>
      <c r="G290" cm="1">
        <f t="array" ref="G290">_xlfn.IFS(AND(I290&gt;J290,I290&gt;0,E290&gt;F290, E290&gt;0.6), 1, AND(J290&gt;I290,J290&gt;0,F290&gt;E290, F290&gt;0.6), 2, AND(I290&gt;J290,I290&gt;0,E290&gt;F290, E290&lt;0.6), 0,  AND(J290&gt;I290,J290&gt;0,F290&gt;E290, F290&lt;0.6), 0, AND(I290&lt;0,J290&lt;0), 0, AND(I290&gt;J290,I290&gt;0,E290&lt;F290), 0, AND(J290&gt;I290,J290&gt;0,F290&lt;E290), 0, AND(I290&gt;J290,I290&gt;0,E290=F290), 1, AND(J290&gt;I290,J290&gt;0,F290=E290), 2)</f>
        <v>0</v>
      </c>
      <c r="I290">
        <f t="shared" si="82"/>
        <v>-0.4170909090909094</v>
      </c>
      <c r="J290">
        <f t="shared" si="83"/>
        <v>0.1090000000000001</v>
      </c>
      <c r="L290" t="s">
        <v>39</v>
      </c>
      <c r="M290" t="s">
        <v>128</v>
      </c>
      <c r="N290">
        <v>0.58799999999999997</v>
      </c>
    </row>
    <row r="291" spans="1:18" x14ac:dyDescent="0.25">
      <c r="A291">
        <v>1.72</v>
      </c>
      <c r="B291">
        <v>2.1</v>
      </c>
      <c r="C291">
        <f t="shared" si="79"/>
        <v>0.58139534883720934</v>
      </c>
      <c r="D291">
        <f t="shared" si="80"/>
        <v>0.47619047619047616</v>
      </c>
      <c r="E291">
        <v>0.70699999999999996</v>
      </c>
      <c r="F291">
        <f t="shared" si="81"/>
        <v>0.29300000000000004</v>
      </c>
      <c r="G291" cm="1">
        <f t="array" ref="G291">_xlfn.IFS(AND(I291&gt;J291,I291&gt;0,E291&gt;F291, E291&gt;0.6), 1, AND(J291&gt;I291,J291&gt;0,F291&gt;E291, F291&gt;0.6), 2, AND(I291&gt;J291,I291&gt;0,E291&gt;F291, E291&lt;0.6), 0,  AND(J291&gt;I291,J291&gt;0,F291&gt;E291, F291&lt;0.6), 0, AND(I291&lt;0,J291&lt;0), 0, AND(I291&gt;J291,I291&gt;0,E291&lt;F291), 0, AND(J291&gt;I291,J291&gt;0,F291&lt;E291), 0, AND(I291&gt;J291,I291&gt;0,E291=F291), 1, AND(J291&gt;I291,J291&gt;0,F291=E291), 2)</f>
        <v>1</v>
      </c>
      <c r="I291">
        <f t="shared" si="82"/>
        <v>0.30005555555555546</v>
      </c>
      <c r="J291">
        <f t="shared" si="83"/>
        <v>-0.34972727272727255</v>
      </c>
      <c r="L291" t="s">
        <v>126</v>
      </c>
      <c r="M291" t="s">
        <v>40</v>
      </c>
      <c r="N291">
        <v>0.53300000000000003</v>
      </c>
    </row>
    <row r="292" spans="1:18" x14ac:dyDescent="0.25">
      <c r="A292">
        <v>1.61</v>
      </c>
      <c r="B292">
        <v>2.2999999999999998</v>
      </c>
      <c r="C292">
        <f t="shared" si="79"/>
        <v>0.6211180124223602</v>
      </c>
      <c r="D292">
        <f t="shared" si="80"/>
        <v>0.43478260869565222</v>
      </c>
      <c r="E292">
        <v>0.58599999999999997</v>
      </c>
      <c r="F292">
        <f t="shared" si="81"/>
        <v>0.41400000000000003</v>
      </c>
      <c r="G292" cm="1">
        <f t="array" ref="G292">_xlfn.IFS(AND(I292&gt;J292,I292&gt;0,E292&gt;F292, E292&gt;0.6), 1, AND(J292&gt;I292,J292&gt;0,F292&gt;E292, F292&gt;0.6), 2, AND(I292&gt;J292,I292&gt;0,E292&gt;F292, E292&lt;0.6), 0,  AND(J292&gt;I292,J292&gt;0,F292&gt;E292, F292&lt;0.6), 0, AND(I292&lt;0,J292&lt;0), 0, AND(I292&gt;J292,I292&gt;0,E292&lt;F292), 0, AND(J292&gt;I292,J292&gt;0,F292&lt;E292), 0, AND(I292&gt;J292,I292&gt;0,E292=F292), 1, AND(J292&gt;I292,J292&gt;0,F292=E292), 2)</f>
        <v>0</v>
      </c>
      <c r="I292">
        <f t="shared" si="82"/>
        <v>-9.2688524590163968E-2</v>
      </c>
      <c r="J292">
        <f t="shared" si="83"/>
        <v>-3.6769230769230776E-2</v>
      </c>
      <c r="L292" t="s">
        <v>119</v>
      </c>
      <c r="M292" t="s">
        <v>150</v>
      </c>
      <c r="N292">
        <v>0.52600000000000002</v>
      </c>
    </row>
    <row r="293" spans="1:18" x14ac:dyDescent="0.25">
      <c r="A293">
        <v>4</v>
      </c>
      <c r="B293">
        <v>1.25</v>
      </c>
      <c r="C293">
        <f t="shared" si="79"/>
        <v>0.25</v>
      </c>
      <c r="D293">
        <f t="shared" si="80"/>
        <v>0.8</v>
      </c>
      <c r="E293">
        <v>0.255</v>
      </c>
      <c r="F293">
        <f t="shared" si="81"/>
        <v>0.745</v>
      </c>
      <c r="G293" cm="1">
        <f t="array" ref="G293">_xlfn.IFS(AND(I293&gt;J293,I293&gt;0,E293&gt;F293, E293&gt;0.6), 1, AND(J293&gt;I293,J293&gt;0,F293&gt;E293, F293&gt;0.6), 2, AND(I293&gt;J293,I293&gt;0,E293&gt;F293, E293&lt;0.6), 0,  AND(J293&gt;I293,J293&gt;0,F293&gt;E293, F293&lt;0.6), 0, AND(I293&lt;0,J293&lt;0), 0, AND(I293&gt;J293,I293&gt;0,E293&lt;F293), 0, AND(J293&gt;I293,J293&gt;0,F293&lt;E293), 0, AND(I293&gt;J293,I293&gt;0,E293=F293), 1, AND(J293&gt;I293,J293&gt;0,F293=E293), 2)</f>
        <v>0</v>
      </c>
      <c r="I293">
        <f t="shared" si="82"/>
        <v>6.6666666666666818E-3</v>
      </c>
      <c r="J293">
        <f t="shared" si="83"/>
        <v>-0.27500000000000002</v>
      </c>
      <c r="L293" t="s">
        <v>198</v>
      </c>
      <c r="M293" t="s">
        <v>145</v>
      </c>
      <c r="N293">
        <v>0.52300000000000002</v>
      </c>
      <c r="P293">
        <v>59.93</v>
      </c>
      <c r="Q293">
        <v>7.4090000000000003E-2</v>
      </c>
      <c r="R293">
        <f>P293*Q293</f>
        <v>4.4402137000000002</v>
      </c>
    </row>
    <row r="294" spans="1:18" x14ac:dyDescent="0.25">
      <c r="A294">
        <v>1.53</v>
      </c>
      <c r="B294">
        <v>2.5</v>
      </c>
      <c r="C294">
        <f t="shared" si="79"/>
        <v>0.65359477124183007</v>
      </c>
      <c r="D294">
        <f t="shared" si="80"/>
        <v>0.4</v>
      </c>
      <c r="E294">
        <v>0.60599999999999998</v>
      </c>
      <c r="F294">
        <f t="shared" si="81"/>
        <v>0.39400000000000002</v>
      </c>
      <c r="G294" cm="1">
        <f t="array" ref="G294">_xlfn.IFS(AND(I294&gt;J294,I294&gt;0,E294&gt;F294, E294&gt;0.6), 1, AND(J294&gt;I294,J294&gt;0,F294&gt;E294, F294&gt;0.6), 2, AND(I294&gt;J294,I294&gt;0,E294&gt;F294, E294&lt;0.6), 0,  AND(J294&gt;I294,J294&gt;0,F294&gt;E294, F294&lt;0.6), 0, AND(I294&lt;0,J294&lt;0), 0, AND(I294&gt;J294,I294&gt;0,E294&lt;F294), 0, AND(J294&gt;I294,J294&gt;0,F294&lt;E294), 0, AND(I294&gt;J294,I294&gt;0,E294=F294), 1, AND(J294&gt;I294,J294&gt;0,F294=E294), 2)</f>
        <v>0</v>
      </c>
      <c r="I294">
        <f t="shared" si="82"/>
        <v>-0.1373962264150943</v>
      </c>
      <c r="J294">
        <f t="shared" si="83"/>
        <v>-9.9999999999999534E-3</v>
      </c>
      <c r="L294" t="s">
        <v>27</v>
      </c>
      <c r="M294" t="s">
        <v>19</v>
      </c>
      <c r="N294">
        <v>0.48799999999999999</v>
      </c>
    </row>
    <row r="295" spans="1:18" x14ac:dyDescent="0.25">
      <c r="A295">
        <v>2.5</v>
      </c>
      <c r="B295">
        <v>1.53</v>
      </c>
      <c r="C295">
        <f t="shared" si="79"/>
        <v>0.4</v>
      </c>
      <c r="D295">
        <f t="shared" si="80"/>
        <v>0.65359477124183007</v>
      </c>
      <c r="E295">
        <v>0.25800000000000001</v>
      </c>
      <c r="F295">
        <f t="shared" si="81"/>
        <v>0.74199999999999999</v>
      </c>
      <c r="G295" cm="1">
        <f t="array" ref="G295">_xlfn.IFS(AND(I295&gt;J295,I295&gt;0,E295&gt;F295, E295&gt;0.6), 1, AND(J295&gt;I295,J295&gt;0,F295&gt;E295, F295&gt;0.6), 2, AND(I295&gt;J295,I295&gt;0,E295&gt;F295, E295&lt;0.6), 0,  AND(J295&gt;I295,J295&gt;0,F295&gt;E295, F295&lt;0.6), 0, AND(I295&lt;0,J295&lt;0), 0, AND(I295&gt;J295,I295&gt;0,E295&lt;F295), 0, AND(J295&gt;I295,J295&gt;0,F295&lt;E295), 0, AND(I295&gt;J295,I295&gt;0,E295=F295), 1, AND(J295&gt;I295,J295&gt;0,F295=E295), 2)</f>
        <v>2</v>
      </c>
      <c r="I295">
        <f t="shared" si="82"/>
        <v>-0.23666666666666664</v>
      </c>
      <c r="J295">
        <f t="shared" si="83"/>
        <v>0.25520754716981131</v>
      </c>
      <c r="L295" t="s">
        <v>29</v>
      </c>
      <c r="M295" t="s">
        <v>85</v>
      </c>
      <c r="N295">
        <v>0.52700000000000002</v>
      </c>
    </row>
    <row r="296" spans="1:18" x14ac:dyDescent="0.25">
      <c r="A296">
        <v>2.37</v>
      </c>
      <c r="B296">
        <v>1.57</v>
      </c>
      <c r="C296">
        <f t="shared" si="79"/>
        <v>0.42194092827004215</v>
      </c>
      <c r="D296">
        <f t="shared" si="80"/>
        <v>0.63694267515923564</v>
      </c>
      <c r="E296">
        <v>0.63600000000000001</v>
      </c>
      <c r="F296">
        <f t="shared" si="81"/>
        <v>0.36399999999999999</v>
      </c>
      <c r="G296" cm="1">
        <f t="array" ref="G296">_xlfn.IFS(AND(I296&gt;J296,I296&gt;0,E296&gt;F296, E296&gt;0.6), 1, AND(J296&gt;I296,J296&gt;0,F296&gt;E296, F296&gt;0.6), 2, AND(I296&gt;J296,I296&gt;0,E296&gt;F296, E296&lt;0.6), 0,  AND(J296&gt;I296,J296&gt;0,F296&gt;E296, F296&lt;0.6), 0, AND(I296&lt;0,J296&lt;0), 0, AND(I296&gt;J296,I296&gt;0,E296&lt;F296), 0, AND(J296&gt;I296,J296&gt;0,F296&lt;E296), 0, AND(I296&gt;J296,I296&gt;0,E296=F296), 1, AND(J296&gt;I296,J296&gt;0,F296=E296), 2)</f>
        <v>1</v>
      </c>
      <c r="I296">
        <f t="shared" si="82"/>
        <v>0.37030656934306572</v>
      </c>
      <c r="J296">
        <f t="shared" si="83"/>
        <v>-0.75178947368421045</v>
      </c>
      <c r="L296" t="s">
        <v>64</v>
      </c>
      <c r="M296" t="s">
        <v>194</v>
      </c>
      <c r="N296">
        <v>0.48099999999999998</v>
      </c>
    </row>
    <row r="297" spans="1:18" x14ac:dyDescent="0.25">
      <c r="A297">
        <v>3</v>
      </c>
      <c r="B297">
        <v>1.4</v>
      </c>
      <c r="C297">
        <f t="shared" si="79"/>
        <v>0.33333333333333331</v>
      </c>
      <c r="D297">
        <f t="shared" si="80"/>
        <v>0.7142857142857143</v>
      </c>
      <c r="E297">
        <v>0.58599999999999997</v>
      </c>
      <c r="F297">
        <f t="shared" si="81"/>
        <v>0.41400000000000003</v>
      </c>
      <c r="G297" cm="1">
        <f t="array" ref="G297">_xlfn.IFS(AND(I297&gt;J297,I297&gt;0,E297&gt;F297, E297&gt;0.6), 1, AND(J297&gt;I297,J297&gt;0,F297&gt;E297, F297&gt;0.6), 2, AND(I297&gt;J297,I297&gt;0,E297&gt;F297, E297&lt;0.6), 0,  AND(J297&gt;I297,J297&gt;0,F297&gt;E297, F297&lt;0.6), 0, AND(I297&lt;0,J297&lt;0), 0, AND(I297&gt;J297,I297&gt;0,E297&lt;F297), 0, AND(J297&gt;I297,J297&gt;0,F297&lt;E297), 0, AND(I297&gt;J297,I297&gt;0,E297=F297), 1, AND(J297&gt;I297,J297&gt;0,F297=E297), 2)</f>
        <v>0</v>
      </c>
      <c r="I297">
        <f t="shared" si="82"/>
        <v>0.37899999999999995</v>
      </c>
      <c r="J297">
        <f t="shared" si="83"/>
        <v>-1.0510000000000002</v>
      </c>
      <c r="L297" t="s">
        <v>32</v>
      </c>
      <c r="M297" t="s">
        <v>187</v>
      </c>
      <c r="N297">
        <v>0.48</v>
      </c>
    </row>
    <row r="298" spans="1:18" x14ac:dyDescent="0.25">
      <c r="A298">
        <v>2.2999999999999998</v>
      </c>
      <c r="B298">
        <v>1.61</v>
      </c>
      <c r="C298">
        <f t="shared" si="79"/>
        <v>0.43478260869565222</v>
      </c>
      <c r="D298">
        <f t="shared" si="80"/>
        <v>0.6211180124223602</v>
      </c>
      <c r="E298">
        <v>0.498</v>
      </c>
      <c r="F298">
        <f t="shared" si="81"/>
        <v>0.502</v>
      </c>
      <c r="G298" cm="1">
        <f t="array" ref="G298">_xlfn.IFS(AND(I298&gt;J298,I298&gt;0,E298&gt;F298, E298&gt;0.6), 1, AND(J298&gt;I298,J298&gt;0,F298&gt;E298, F298&gt;0.6), 2, AND(I298&gt;J298,I298&gt;0,E298&gt;F298, E298&lt;0.6), 0,  AND(J298&gt;I298,J298&gt;0,F298&gt;E298, F298&lt;0.6), 0, AND(I298&lt;0,J298&lt;0), 0, AND(I298&gt;J298,I298&gt;0,E298&lt;F298), 0, AND(J298&gt;I298,J298&gt;0,F298&lt;E298), 0, AND(I298&gt;J298,I298&gt;0,E298=F298), 1, AND(J298&gt;I298,J298&gt;0,F298=E298), 2)</f>
        <v>0</v>
      </c>
      <c r="I298">
        <f t="shared" si="82"/>
        <v>0.11184615384615382</v>
      </c>
      <c r="J298">
        <f t="shared" si="83"/>
        <v>-0.31439344262295066</v>
      </c>
      <c r="L298" t="s">
        <v>163</v>
      </c>
      <c r="M298" t="s">
        <v>13</v>
      </c>
      <c r="N298">
        <v>0.52400000000000002</v>
      </c>
    </row>
    <row r="299" spans="1:18" x14ac:dyDescent="0.25">
      <c r="A299">
        <v>1.1599999999999999</v>
      </c>
      <c r="B299">
        <v>5</v>
      </c>
      <c r="C299">
        <f t="shared" si="79"/>
        <v>0.86206896551724144</v>
      </c>
      <c r="D299">
        <f t="shared" si="80"/>
        <v>0.2</v>
      </c>
      <c r="E299">
        <v>0.79700000000000004</v>
      </c>
      <c r="F299">
        <f t="shared" si="81"/>
        <v>0.20299999999999996</v>
      </c>
      <c r="G299" cm="1">
        <f t="array" ref="G299">_xlfn.IFS(AND(I299&gt;J299,I299&gt;0,E299&gt;F299, E299&gt;0.6), 1, AND(J299&gt;I299,J299&gt;0,F299&gt;E299, F299&gt;0.6), 2, AND(I299&gt;J299,I299&gt;0,E299&gt;F299, E299&lt;0.6), 0,  AND(J299&gt;I299,J299&gt;0,F299&gt;E299, F299&lt;0.6), 0, AND(I299&lt;0,J299&lt;0), 0, AND(I299&gt;J299,I299&gt;0,E299&lt;F299), 0, AND(J299&gt;I299,J299&gt;0,F299&lt;E299), 0, AND(I299&gt;J299,I299&gt;0,E299=F299), 1, AND(J299&gt;I299,J299&gt;0,F299=E299), 2)</f>
        <v>0</v>
      </c>
      <c r="I299">
        <f t="shared" si="82"/>
        <v>-0.47175000000000022</v>
      </c>
      <c r="J299">
        <f t="shared" si="83"/>
        <v>3.7499999999999478E-3</v>
      </c>
      <c r="L299" t="s">
        <v>158</v>
      </c>
      <c r="M299" t="s">
        <v>188</v>
      </c>
      <c r="N299">
        <v>0.46100000000000002</v>
      </c>
    </row>
    <row r="300" spans="1:18" x14ac:dyDescent="0.25">
      <c r="A300">
        <v>1.61</v>
      </c>
      <c r="B300">
        <v>2.2999999999999998</v>
      </c>
      <c r="C300">
        <f t="shared" si="79"/>
        <v>0.6211180124223602</v>
      </c>
      <c r="D300">
        <f t="shared" si="80"/>
        <v>0.43478260869565222</v>
      </c>
      <c r="E300">
        <v>0.66100000000000003</v>
      </c>
      <c r="F300">
        <f t="shared" si="81"/>
        <v>0.33899999999999997</v>
      </c>
      <c r="G300" cm="1">
        <f t="array" ref="G300">_xlfn.IFS(AND(I300&gt;J300,I300&gt;0,E300&gt;F300, E300&gt;0.6), 1, AND(J300&gt;I300,J300&gt;0,F300&gt;E300, F300&gt;0.6), 2, AND(I300&gt;J300,I300&gt;0,E300&gt;F300, E300&lt;0.6), 0,  AND(J300&gt;I300,J300&gt;0,F300&gt;E300, F300&lt;0.6), 0, AND(I300&lt;0,J300&lt;0), 0, AND(I300&gt;J300,I300&gt;0,E300&lt;F300), 0, AND(J300&gt;I300,J300&gt;0,F300&lt;E300), 0, AND(I300&gt;J300,I300&gt;0,E300=F300), 1, AND(J300&gt;I300,J300&gt;0,F300=E300), 2)</f>
        <v>1</v>
      </c>
      <c r="I300">
        <f t="shared" si="82"/>
        <v>0.10526229508196738</v>
      </c>
      <c r="J300">
        <f t="shared" si="83"/>
        <v>-0.16946153846153855</v>
      </c>
      <c r="L300" t="s">
        <v>169</v>
      </c>
      <c r="M300" t="s">
        <v>189</v>
      </c>
      <c r="N300">
        <v>0.433</v>
      </c>
    </row>
    <row r="301" spans="1:18" x14ac:dyDescent="0.25">
      <c r="A301">
        <v>2.2999999999999998</v>
      </c>
      <c r="B301">
        <v>1.61</v>
      </c>
      <c r="C301">
        <f t="shared" si="79"/>
        <v>0.43478260869565222</v>
      </c>
      <c r="D301">
        <f t="shared" si="80"/>
        <v>0.6211180124223602</v>
      </c>
      <c r="E301">
        <v>0.312</v>
      </c>
      <c r="F301">
        <f t="shared" si="81"/>
        <v>0.68799999999999994</v>
      </c>
      <c r="G301" cm="1">
        <f t="array" ref="G301">_xlfn.IFS(AND(I301&gt;J301,I301&gt;0,E301&gt;F301, E301&gt;0.6), 1, AND(J301&gt;I301,J301&gt;0,F301&gt;E301, F301&gt;0.6), 2, AND(I301&gt;J301,I301&gt;0,E301&gt;F301, E301&lt;0.6), 0,  AND(J301&gt;I301,J301&gt;0,F301&gt;E301, F301&lt;0.6), 0, AND(I301&lt;0,J301&lt;0), 0, AND(I301&gt;J301,I301&gt;0,E301&lt;F301), 0, AND(J301&gt;I301,J301&gt;0,F301&lt;E301), 0, AND(I301&gt;J301,I301&gt;0,E301=F301), 1, AND(J301&gt;I301,J301&gt;0,F301=E301), 2)</f>
        <v>2</v>
      </c>
      <c r="I301">
        <f t="shared" si="82"/>
        <v>-0.21723076923076928</v>
      </c>
      <c r="J301">
        <f t="shared" si="83"/>
        <v>0.1765245901639344</v>
      </c>
      <c r="L301" t="s">
        <v>20</v>
      </c>
      <c r="M301" t="s">
        <v>132</v>
      </c>
      <c r="N301">
        <v>0.48499999999999999</v>
      </c>
    </row>
    <row r="302" spans="1:18" x14ac:dyDescent="0.25">
      <c r="A302">
        <v>2.62</v>
      </c>
      <c r="B302">
        <v>1.5</v>
      </c>
      <c r="C302">
        <f t="shared" si="79"/>
        <v>0.38167938931297707</v>
      </c>
      <c r="D302">
        <f t="shared" si="80"/>
        <v>0.66666666666666663</v>
      </c>
      <c r="E302">
        <v>0.377</v>
      </c>
      <c r="F302">
        <f t="shared" si="81"/>
        <v>0.623</v>
      </c>
      <c r="G302" cm="1">
        <f t="array" ref="G302">_xlfn.IFS(AND(I302&gt;J302,I302&gt;0,E302&gt;F302, E302&gt;0.6), 1, AND(J302&gt;I302,J302&gt;0,F302&gt;E302, F302&gt;0.6), 2, AND(I302&gt;J302,I302&gt;0,E302&gt;F302, E302&lt;0.6), 0,  AND(J302&gt;I302,J302&gt;0,F302&gt;E302, F302&lt;0.6), 0, AND(I302&lt;0,J302&lt;0), 0, AND(I302&gt;J302,I302&gt;0,E302&lt;F302), 0, AND(J302&gt;I302,J302&gt;0,F302&lt;E302), 0, AND(I302&gt;J302,I302&gt;0,E302=F302), 1, AND(J302&gt;I302,J302&gt;0,F302=E302), 2)</f>
        <v>0</v>
      </c>
      <c r="I302">
        <f t="shared" si="82"/>
        <v>-7.5679012345678531E-3</v>
      </c>
      <c r="J302">
        <f t="shared" si="83"/>
        <v>-0.13100000000000001</v>
      </c>
      <c r="L302" t="s">
        <v>50</v>
      </c>
      <c r="M302" t="s">
        <v>130</v>
      </c>
      <c r="N302">
        <v>0.59799999999999998</v>
      </c>
    </row>
    <row r="303" spans="1:18" x14ac:dyDescent="0.25">
      <c r="A303">
        <v>1.8</v>
      </c>
      <c r="B303">
        <v>2</v>
      </c>
      <c r="C303">
        <f t="shared" si="79"/>
        <v>0.55555555555555558</v>
      </c>
      <c r="D303">
        <f t="shared" si="80"/>
        <v>0.5</v>
      </c>
      <c r="E303">
        <v>0.51300000000000001</v>
      </c>
      <c r="F303">
        <f t="shared" si="81"/>
        <v>0.48699999999999999</v>
      </c>
      <c r="G303" cm="1">
        <f t="array" ref="G303">_xlfn.IFS(AND(I303&gt;J303,I303&gt;0,E303&gt;F303, E303&gt;0.6), 1, AND(J303&gt;I303,J303&gt;0,F303&gt;E303, F303&gt;0.6), 2, AND(I303&gt;J303,I303&gt;0,E303&gt;F303, E303&lt;0.6), 0,  AND(J303&gt;I303,J303&gt;0,F303&gt;E303, F303&lt;0.6), 0, AND(I303&lt;0,J303&lt;0), 0, AND(I303&gt;J303,I303&gt;0,E303&lt;F303), 0, AND(J303&gt;I303,J303&gt;0,F303&lt;E303), 0, AND(I303&gt;J303,I303&gt;0,E303=F303), 1, AND(J303&gt;I303,J303&gt;0,F303=E303), 2)</f>
        <v>0</v>
      </c>
      <c r="I303">
        <f t="shared" si="82"/>
        <v>-9.5749999999999891E-2</v>
      </c>
      <c r="J303">
        <f t="shared" si="83"/>
        <v>-2.6000000000000023E-2</v>
      </c>
      <c r="L303" t="s">
        <v>199</v>
      </c>
      <c r="M303" t="s">
        <v>72</v>
      </c>
      <c r="N303">
        <v>0.35599999999999998</v>
      </c>
    </row>
    <row r="304" spans="1:18" x14ac:dyDescent="0.25">
      <c r="A304">
        <v>1.1100000000000001</v>
      </c>
      <c r="B304">
        <v>6.5</v>
      </c>
      <c r="C304">
        <f t="shared" si="79"/>
        <v>0.9009009009009008</v>
      </c>
      <c r="D304">
        <f t="shared" si="80"/>
        <v>0.15384615384615385</v>
      </c>
      <c r="E304">
        <v>0.81899999999999995</v>
      </c>
      <c r="F304">
        <f t="shared" si="81"/>
        <v>0.18100000000000005</v>
      </c>
      <c r="G304" cm="1">
        <f t="array" ref="G304">_xlfn.IFS(AND(I304&gt;J304,I304&gt;0,E304&gt;F304, E304&gt;0.6), 1, AND(J304&gt;I304,J304&gt;0,F304&gt;E304, F304&gt;0.6), 2, AND(I304&gt;J304,I304&gt;0,E304&gt;F304, E304&lt;0.6), 0,  AND(J304&gt;I304,J304&gt;0,F304&gt;E304, F304&lt;0.6), 0, AND(I304&lt;0,J304&lt;0), 0, AND(I304&gt;J304,I304&gt;0,E304&lt;F304), 0, AND(J304&gt;I304,J304&gt;0,F304&lt;E304), 0, AND(I304&gt;J304,I304&gt;0,E304=F304), 1, AND(J304&gt;I304,J304&gt;0,F304=E304), 2)</f>
        <v>0</v>
      </c>
      <c r="I304">
        <f t="shared" si="82"/>
        <v>-0.82645454545454444</v>
      </c>
      <c r="J304">
        <f t="shared" si="83"/>
        <v>3.2090909090909142E-2</v>
      </c>
      <c r="L304" t="s">
        <v>165</v>
      </c>
      <c r="M304" t="s">
        <v>63</v>
      </c>
      <c r="N304">
        <v>0.40500000000000003</v>
      </c>
    </row>
    <row r="305" spans="1:14" x14ac:dyDescent="0.25">
      <c r="A305">
        <v>1.57</v>
      </c>
      <c r="B305">
        <v>2.37</v>
      </c>
      <c r="C305">
        <f t="shared" si="79"/>
        <v>0.63694267515923564</v>
      </c>
      <c r="D305">
        <f t="shared" si="80"/>
        <v>0.42194092827004215</v>
      </c>
      <c r="E305">
        <v>0.442</v>
      </c>
      <c r="F305">
        <f t="shared" si="81"/>
        <v>0.55800000000000005</v>
      </c>
      <c r="G305" cm="1">
        <f t="array" ref="G305">_xlfn.IFS(AND(I305&gt;J305,I305&gt;0,E305&gt;F305, E305&gt;0.6), 1, AND(J305&gt;I305,J305&gt;0,F305&gt;E305, F305&gt;0.6), 2, AND(I305&gt;J305,I305&gt;0,E305&gt;F305, E305&lt;0.6), 0,  AND(J305&gt;I305,J305&gt;0,F305&gt;E305, F305&lt;0.6), 0, AND(I305&lt;0,J305&lt;0), 0, AND(I305&gt;J305,I305&gt;0,E305&lt;F305), 0, AND(J305&gt;I305,J305&gt;0,F305&lt;E305), 0, AND(I305&gt;J305,I305&gt;0,E305=F305), 1, AND(J305&gt;I305,J305&gt;0,F305=E305), 2)</f>
        <v>0</v>
      </c>
      <c r="I305">
        <f t="shared" si="82"/>
        <v>-0.53694736842105262</v>
      </c>
      <c r="J305">
        <f t="shared" si="83"/>
        <v>0.2353722627737227</v>
      </c>
      <c r="L305" t="s">
        <v>181</v>
      </c>
      <c r="M305" t="s">
        <v>62</v>
      </c>
      <c r="N305">
        <v>0.57899999999999996</v>
      </c>
    </row>
    <row r="306" spans="1:14" x14ac:dyDescent="0.25">
      <c r="A306">
        <v>2.5</v>
      </c>
      <c r="B306">
        <v>1.53</v>
      </c>
      <c r="C306">
        <f t="shared" si="79"/>
        <v>0.4</v>
      </c>
      <c r="D306">
        <f t="shared" si="80"/>
        <v>0.65359477124183007</v>
      </c>
      <c r="E306">
        <v>0.39200000000000002</v>
      </c>
      <c r="F306">
        <f t="shared" si="81"/>
        <v>0.60799999999999998</v>
      </c>
      <c r="G306" cm="1">
        <f t="array" ref="G306">_xlfn.IFS(AND(I306&gt;J306,I306&gt;0,E306&gt;F306, E306&gt;0.6), 1, AND(J306&gt;I306,J306&gt;0,F306&gt;E306, F306&gt;0.6), 2, AND(I306&gt;J306,I306&gt;0,E306&gt;F306, E306&lt;0.6), 0,  AND(J306&gt;I306,J306&gt;0,F306&gt;E306, F306&lt;0.6), 0, AND(I306&lt;0,J306&lt;0), 0, AND(I306&gt;J306,I306&gt;0,E306&lt;F306), 0, AND(J306&gt;I306,J306&gt;0,F306&lt;E306), 0, AND(I306&gt;J306,I306&gt;0,E306=F306), 1, AND(J306&gt;I306,J306&gt;0,F306=E306), 2)</f>
        <v>0</v>
      </c>
      <c r="I306">
        <f t="shared" si="82"/>
        <v>-1.3333333333333308E-2</v>
      </c>
      <c r="J306">
        <f t="shared" si="83"/>
        <v>-0.13162264150943392</v>
      </c>
      <c r="L306" t="s">
        <v>150</v>
      </c>
      <c r="M306" t="s">
        <v>145</v>
      </c>
      <c r="N306">
        <v>0.48499999999999999</v>
      </c>
    </row>
    <row r="307" spans="1:14" x14ac:dyDescent="0.25">
      <c r="A307">
        <v>2.37</v>
      </c>
      <c r="B307">
        <v>1.57</v>
      </c>
      <c r="C307">
        <f t="shared" si="79"/>
        <v>0.42194092827004215</v>
      </c>
      <c r="D307">
        <f t="shared" si="80"/>
        <v>0.63694267515923564</v>
      </c>
      <c r="E307">
        <v>0.56299999999999994</v>
      </c>
      <c r="F307">
        <f t="shared" si="81"/>
        <v>0.43700000000000006</v>
      </c>
      <c r="G307" cm="1">
        <f t="array" ref="G307">_xlfn.IFS(AND(I307&gt;J307,I307&gt;0,E307&gt;F307, E307&gt;0.6), 1, AND(J307&gt;I307,J307&gt;0,F307&gt;E307, F307&gt;0.6), 2, AND(I307&gt;J307,I307&gt;0,E307&gt;F307, E307&lt;0.6), 0,  AND(J307&gt;I307,J307&gt;0,F307&gt;E307, F307&lt;0.6), 0, AND(I307&lt;0,J307&lt;0), 0, AND(I307&gt;J307,I307&gt;0,E307&lt;F307), 0, AND(J307&gt;I307,J307&gt;0,F307&lt;E307), 0, AND(I307&gt;J307,I307&gt;0,E307=F307), 1, AND(J307&gt;I307,J307&gt;0,F307=E307), 2)</f>
        <v>0</v>
      </c>
      <c r="I307">
        <f t="shared" si="82"/>
        <v>0.24402189781021894</v>
      </c>
      <c r="J307">
        <f t="shared" si="83"/>
        <v>-0.55071929824561383</v>
      </c>
      <c r="L307" t="s">
        <v>62</v>
      </c>
      <c r="M307" t="s">
        <v>130</v>
      </c>
      <c r="N307">
        <v>0.498</v>
      </c>
    </row>
    <row r="308" spans="1:14" x14ac:dyDescent="0.25">
      <c r="A308">
        <v>1.72</v>
      </c>
      <c r="B308">
        <v>2.1</v>
      </c>
      <c r="C308">
        <f t="shared" ref="C308:C323" si="84">1/A308</f>
        <v>0.58139534883720934</v>
      </c>
      <c r="D308">
        <f t="shared" ref="D308:D323" si="85">1/B308</f>
        <v>0.47619047619047616</v>
      </c>
      <c r="E308">
        <v>0.48499999999999999</v>
      </c>
      <c r="F308">
        <f t="shared" ref="F308:F323" si="86">1-E308</f>
        <v>0.51500000000000001</v>
      </c>
      <c r="G308" cm="1">
        <f t="array" ref="G308">_xlfn.IFS(AND(I308&gt;J308,I308&gt;0,E308&gt;F308, E308&gt;0.6), 1, AND(J308&gt;I308,J308&gt;0,F308&gt;E308, F308&gt;0.6), 2, AND(I308&gt;J308,I308&gt;0,E308&gt;F308, E308&lt;0.6), 0,  AND(J308&gt;I308,J308&gt;0,F308&gt;E308, F308&lt;0.6), 0, AND(I308&lt;0,J308&lt;0), 0, AND(I308&gt;J308,I308&gt;0,E308&lt;F308), 0, AND(J308&gt;I308,J308&gt;0,F308&lt;E308), 0, AND(I308&gt;J308,I308&gt;0,E308=F308), 1, AND(J308&gt;I308,J308&gt;0,F308=E308), 2)</f>
        <v>0</v>
      </c>
      <c r="I308">
        <f t="shared" ref="I308:I323" si="87">E308-(F308/(A308-1))</f>
        <v>-0.2302777777777778</v>
      </c>
      <c r="J308">
        <f t="shared" ref="J308:J323" si="88">F308-(E308/(B308-1))</f>
        <v>7.4090909090909152E-2</v>
      </c>
      <c r="L308" t="s">
        <v>195</v>
      </c>
      <c r="M308" t="s">
        <v>180</v>
      </c>
      <c r="N308">
        <v>0.88100000000000001</v>
      </c>
    </row>
    <row r="309" spans="1:14" x14ac:dyDescent="0.25">
      <c r="A309">
        <v>2.2000000000000002</v>
      </c>
      <c r="B309">
        <v>1.66</v>
      </c>
      <c r="C309">
        <f t="shared" si="84"/>
        <v>0.45454545454545453</v>
      </c>
      <c r="D309">
        <f t="shared" si="85"/>
        <v>0.60240963855421692</v>
      </c>
      <c r="E309">
        <v>0.39200000000000002</v>
      </c>
      <c r="F309">
        <f t="shared" si="86"/>
        <v>0.60799999999999998</v>
      </c>
      <c r="G309" cm="1">
        <f t="array" ref="G309">_xlfn.IFS(AND(I309&gt;J309,I309&gt;0,E309&gt;F309, E309&gt;0.6), 1, AND(J309&gt;I309,J309&gt;0,F309&gt;E309, F309&gt;0.6), 2, AND(I309&gt;J309,I309&gt;0,E309&gt;F309, E309&lt;0.6), 0,  AND(J309&gt;I309,J309&gt;0,F309&gt;E309, F309&lt;0.6), 0, AND(I309&lt;0,J309&lt;0), 0, AND(I309&gt;J309,I309&gt;0,E309&lt;F309), 0, AND(J309&gt;I309,J309&gt;0,F309&lt;E309), 0, AND(I309&gt;J309,I309&gt;0,E309=F309), 1, AND(J309&gt;I309,J309&gt;0,F309=E309), 2)</f>
        <v>2</v>
      </c>
      <c r="I309">
        <f t="shared" si="87"/>
        <v>-0.11466666666666658</v>
      </c>
      <c r="J309">
        <f t="shared" si="88"/>
        <v>1.4060606060605996E-2</v>
      </c>
      <c r="L309" t="s">
        <v>182</v>
      </c>
      <c r="M309" t="s">
        <v>52</v>
      </c>
      <c r="N309">
        <v>0.88100000000000001</v>
      </c>
    </row>
    <row r="310" spans="1:14" x14ac:dyDescent="0.25">
      <c r="A310">
        <v>4</v>
      </c>
      <c r="B310">
        <v>1.25</v>
      </c>
      <c r="C310">
        <f t="shared" si="84"/>
        <v>0.25</v>
      </c>
      <c r="D310">
        <f t="shared" si="85"/>
        <v>0.8</v>
      </c>
      <c r="E310">
        <v>0.214</v>
      </c>
      <c r="F310">
        <f t="shared" si="86"/>
        <v>0.78600000000000003</v>
      </c>
      <c r="G310" cm="1">
        <f t="array" ref="G310">_xlfn.IFS(AND(I310&gt;J310,I310&gt;0,E310&gt;F310, E310&gt;0.6), 1, AND(J310&gt;I310,J310&gt;0,F310&gt;E310, F310&gt;0.6), 2, AND(I310&gt;J310,I310&gt;0,E310&gt;F310, E310&lt;0.6), 0,  AND(J310&gt;I310,J310&gt;0,F310&gt;E310, F310&lt;0.6), 0, AND(I310&lt;0,J310&lt;0), 0, AND(I310&gt;J310,I310&gt;0,E310&lt;F310), 0, AND(J310&gt;I310,J310&gt;0,F310&lt;E310), 0, AND(I310&gt;J310,I310&gt;0,E310=F310), 1, AND(J310&gt;I310,J310&gt;0,F310=E310), 2)</f>
        <v>0</v>
      </c>
      <c r="I310">
        <f t="shared" si="87"/>
        <v>-4.8000000000000015E-2</v>
      </c>
      <c r="J310">
        <f t="shared" si="88"/>
        <v>-6.9999999999999951E-2</v>
      </c>
      <c r="L310" t="s">
        <v>200</v>
      </c>
      <c r="M310" t="s">
        <v>62</v>
      </c>
      <c r="N310">
        <v>0.88800000000000001</v>
      </c>
    </row>
    <row r="311" spans="1:14" x14ac:dyDescent="0.25">
      <c r="A311">
        <v>1.3</v>
      </c>
      <c r="B311">
        <v>3.5</v>
      </c>
      <c r="C311">
        <f t="shared" si="84"/>
        <v>0.76923076923076916</v>
      </c>
      <c r="D311">
        <f t="shared" si="85"/>
        <v>0.2857142857142857</v>
      </c>
      <c r="E311">
        <v>0.86799999999999999</v>
      </c>
      <c r="F311">
        <f t="shared" si="86"/>
        <v>0.13200000000000001</v>
      </c>
      <c r="G311" cm="1">
        <f t="array" ref="G311">_xlfn.IFS(AND(I311&gt;J311,I311&gt;0,E311&gt;F311, E311&gt;0.6), 1, AND(J311&gt;I311,J311&gt;0,F311&gt;E311, F311&gt;0.6), 2, AND(I311&gt;J311,I311&gt;0,E311&gt;F311, E311&lt;0.6), 0,  AND(J311&gt;I311,J311&gt;0,F311&gt;E311, F311&lt;0.6), 0, AND(I311&lt;0,J311&lt;0), 0, AND(I311&gt;J311,I311&gt;0,E311&lt;F311), 0, AND(J311&gt;I311,J311&gt;0,F311&lt;E311), 0, AND(I311&gt;J311,I311&gt;0,E311=F311), 1, AND(J311&gt;I311,J311&gt;0,F311=E311), 2)</f>
        <v>1</v>
      </c>
      <c r="I311">
        <f t="shared" si="87"/>
        <v>0.42800000000000005</v>
      </c>
      <c r="J311">
        <f t="shared" si="88"/>
        <v>-0.2152</v>
      </c>
      <c r="L311" t="s">
        <v>19</v>
      </c>
      <c r="M311" t="s">
        <v>201</v>
      </c>
      <c r="N311">
        <v>0.54600000000000004</v>
      </c>
    </row>
    <row r="312" spans="1:14" x14ac:dyDescent="0.25">
      <c r="A312">
        <v>2.75</v>
      </c>
      <c r="B312">
        <v>1.44</v>
      </c>
      <c r="C312">
        <f t="shared" si="84"/>
        <v>0.36363636363636365</v>
      </c>
      <c r="D312">
        <f t="shared" si="85"/>
        <v>0.69444444444444442</v>
      </c>
      <c r="E312">
        <v>0.29199999999999998</v>
      </c>
      <c r="F312">
        <f t="shared" si="86"/>
        <v>0.70799999999999996</v>
      </c>
      <c r="G312" cm="1">
        <f t="array" ref="G312">_xlfn.IFS(AND(I312&gt;J312,I312&gt;0,E312&gt;F312, E312&gt;0.6), 1, AND(J312&gt;I312,J312&gt;0,F312&gt;E312, F312&gt;0.6), 2, AND(I312&gt;J312,I312&gt;0,E312&gt;F312, E312&lt;0.6), 0,  AND(J312&gt;I312,J312&gt;0,F312&gt;E312, F312&lt;0.6), 0, AND(I312&lt;0,J312&lt;0), 0, AND(I312&gt;J312,I312&gt;0,E312&lt;F312), 0, AND(J312&gt;I312,J312&gt;0,F312&lt;E312), 0, AND(I312&gt;J312,I312&gt;0,E312=F312), 1, AND(J312&gt;I312,J312&gt;0,F312=E312), 2)</f>
        <v>2</v>
      </c>
      <c r="I312">
        <f t="shared" si="87"/>
        <v>-0.11257142857142854</v>
      </c>
      <c r="J312">
        <f t="shared" si="88"/>
        <v>4.4363636363636272E-2</v>
      </c>
      <c r="L312" t="s">
        <v>151</v>
      </c>
      <c r="M312" t="s">
        <v>86</v>
      </c>
      <c r="N312">
        <v>0.88400000000000001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107E8-43EC-4F94-985E-6AEF982068E3}">
  <dimension ref="A1:T271"/>
  <sheetViews>
    <sheetView zoomScale="79" workbookViewId="0">
      <selection activeCell="H272" sqref="H272"/>
    </sheetView>
  </sheetViews>
  <sheetFormatPr defaultRowHeight="15" x14ac:dyDescent="0.25"/>
  <cols>
    <col min="14" max="14" width="20.28515625" customWidth="1"/>
    <col min="15" max="15" width="21.7109375" customWidth="1"/>
  </cols>
  <sheetData>
    <row r="1" spans="1:16" x14ac:dyDescent="0.25">
      <c r="A1" t="s">
        <v>0</v>
      </c>
      <c r="B1" t="s">
        <v>1</v>
      </c>
      <c r="C1" t="s">
        <v>3</v>
      </c>
      <c r="D1" t="s">
        <v>4</v>
      </c>
      <c r="E1" t="s">
        <v>2</v>
      </c>
      <c r="F1" t="s">
        <v>5</v>
      </c>
      <c r="G1" t="s">
        <v>7</v>
      </c>
      <c r="H1" t="s">
        <v>8</v>
      </c>
      <c r="I1" t="s">
        <v>192</v>
      </c>
      <c r="J1" t="s">
        <v>191</v>
      </c>
      <c r="K1" t="s">
        <v>57</v>
      </c>
      <c r="L1" t="s">
        <v>58</v>
      </c>
      <c r="M1" t="s">
        <v>6</v>
      </c>
      <c r="N1" t="s">
        <v>9</v>
      </c>
      <c r="O1" t="s">
        <v>10</v>
      </c>
      <c r="P1" t="s">
        <v>142</v>
      </c>
    </row>
    <row r="2" spans="1:16" x14ac:dyDescent="0.25">
      <c r="M2">
        <v>100</v>
      </c>
    </row>
    <row r="3" spans="1:16" x14ac:dyDescent="0.25">
      <c r="A3">
        <v>2.0499999999999998</v>
      </c>
      <c r="B3">
        <v>1.8</v>
      </c>
      <c r="C3">
        <f>1/A3</f>
        <v>0.48780487804878053</v>
      </c>
      <c r="D3">
        <f>1/B3</f>
        <v>0.55555555555555558</v>
      </c>
      <c r="E3">
        <v>0.67500000000000004</v>
      </c>
      <c r="F3">
        <f>1-E3</f>
        <v>0.32499999999999996</v>
      </c>
      <c r="G3">
        <v>1</v>
      </c>
      <c r="H3">
        <v>1</v>
      </c>
      <c r="I3">
        <f>IF(K3&gt;0.1, 0.1, K3)</f>
        <v>0.1</v>
      </c>
      <c r="J3">
        <f>IF(L3&gt;0.1, 0.1, L3)</f>
        <v>-0.51875000000000004</v>
      </c>
      <c r="K3">
        <f>E3-(F3/(A3-1))</f>
        <v>0.36547619047619051</v>
      </c>
      <c r="L3">
        <f>F3-(E3/(B3-1))</f>
        <v>-0.51875000000000004</v>
      </c>
      <c r="M3" cm="1">
        <f t="array" ref="M3">_xlfn.IFS(AND(G3=H3,G3=1),M2-M2*I3+M2*I3*A3, AND(G3=H3,G3=2), M2-M2*J3+M2*J3*B3, AND(G3&lt;&gt;H3,G3=1), M2-M2*I3,AND(G3&lt;&gt;H3,G3=2),M2-M2*J3,G3=0,M2)</f>
        <v>110.5</v>
      </c>
      <c r="N3" t="s">
        <v>19</v>
      </c>
      <c r="O3" t="s">
        <v>20</v>
      </c>
    </row>
    <row r="4" spans="1:16" x14ac:dyDescent="0.25">
      <c r="A4">
        <v>2.61</v>
      </c>
      <c r="B4">
        <v>1.46</v>
      </c>
      <c r="C4">
        <f>1/A4</f>
        <v>0.38314176245210729</v>
      </c>
      <c r="D4">
        <f>1/B4</f>
        <v>0.68493150684931503</v>
      </c>
      <c r="E4">
        <v>0.24099999999999999</v>
      </c>
      <c r="F4">
        <f t="shared" ref="F4:F67" si="0">1-E4</f>
        <v>0.75900000000000001</v>
      </c>
      <c r="G4">
        <v>2</v>
      </c>
      <c r="H4">
        <v>2</v>
      </c>
      <c r="I4">
        <f t="shared" ref="I4:I67" si="1">IF(K4&gt;0.1, 0.1, K4)</f>
        <v>-0.23042857142857148</v>
      </c>
      <c r="J4">
        <f t="shared" ref="J4:J67" si="2">IF(L4&gt;0.1, 0.1, L4)</f>
        <v>0.1</v>
      </c>
      <c r="K4">
        <f t="shared" ref="K4:K67" si="3">E4-(F4/(A4-1))</f>
        <v>-0.23042857142857148</v>
      </c>
      <c r="L4">
        <f t="shared" ref="L4:L67" si="4">F4-(E4/(B4-1))</f>
        <v>0.23508695652173917</v>
      </c>
      <c r="M4" cm="1">
        <f t="array" ref="M4">_xlfn.IFS(AND(G4=H4,G4=1),M3-M3*I4+M3*I4*A4, AND(G4=H4,G4=2), M3-M3*J4+M3*J4*B4, AND(G4&lt;&gt;H4,G4=1), M3-M3*I4,AND(G4&lt;&gt;H4,G4=2),M3-M3*J4,G4=0,M3)</f>
        <v>115.583</v>
      </c>
      <c r="N4" t="s">
        <v>23</v>
      </c>
      <c r="O4" t="s">
        <v>24</v>
      </c>
    </row>
    <row r="5" spans="1:16" x14ac:dyDescent="0.25">
      <c r="A5">
        <v>1.29</v>
      </c>
      <c r="B5">
        <v>3.3</v>
      </c>
      <c r="C5">
        <f t="shared" ref="C5:D65" si="5">1/A5</f>
        <v>0.77519379844961234</v>
      </c>
      <c r="D5">
        <f t="shared" si="5"/>
        <v>0.30303030303030304</v>
      </c>
      <c r="E5">
        <v>0.87</v>
      </c>
      <c r="F5">
        <f t="shared" si="0"/>
        <v>0.13</v>
      </c>
      <c r="G5">
        <v>1</v>
      </c>
      <c r="H5">
        <v>1</v>
      </c>
      <c r="I5">
        <f t="shared" si="1"/>
        <v>0.1</v>
      </c>
      <c r="J5">
        <f t="shared" si="2"/>
        <v>-0.24826086956521742</v>
      </c>
      <c r="K5">
        <f t="shared" si="3"/>
        <v>0.42172413793103453</v>
      </c>
      <c r="L5">
        <f t="shared" si="4"/>
        <v>-0.24826086956521742</v>
      </c>
      <c r="M5" cm="1">
        <f t="array" ref="M5">_xlfn.IFS(AND(G5=H5,G5=1),M4-M4*I5+M4*I5*A5, AND(G5=H5,G5=2), M4-M4*J5+M4*J5*B5, AND(G5&lt;&gt;H5,G5=1), M4-M4*I5,AND(G5&lt;&gt;H5,G5=2),M4-M4*J5,G5=0,M4)</f>
        <v>118.934907</v>
      </c>
      <c r="N5" t="s">
        <v>22</v>
      </c>
      <c r="O5" t="s">
        <v>21</v>
      </c>
    </row>
    <row r="6" spans="1:16" x14ac:dyDescent="0.25">
      <c r="A6">
        <v>1.47</v>
      </c>
      <c r="B6">
        <v>2.56</v>
      </c>
      <c r="C6">
        <f t="shared" si="5"/>
        <v>0.68027210884353739</v>
      </c>
      <c r="D6">
        <f t="shared" si="5"/>
        <v>0.390625</v>
      </c>
      <c r="E6">
        <v>0.55800000000000005</v>
      </c>
      <c r="F6">
        <f t="shared" si="0"/>
        <v>0.44199999999999995</v>
      </c>
      <c r="H6">
        <v>2</v>
      </c>
      <c r="I6">
        <f t="shared" si="1"/>
        <v>-0.38242553191489348</v>
      </c>
      <c r="J6">
        <f t="shared" si="2"/>
        <v>8.430769230769225E-2</v>
      </c>
      <c r="K6">
        <f t="shared" si="3"/>
        <v>-0.38242553191489348</v>
      </c>
      <c r="L6">
        <f t="shared" si="4"/>
        <v>8.430769230769225E-2</v>
      </c>
      <c r="M6" cm="1">
        <f t="array" ref="M6">_xlfn.IFS(AND(G6=H6,G6=1),M5-M5*I6+M5*I6*A6, AND(G6=H6,G6=2), M5-M5*J6+M5*J6*B6, AND(G6&lt;&gt;H6,G6=1), M5-M5*I6,AND(G6&lt;&gt;H6,G6=2),M5-M5*J6,G6=0,M5)</f>
        <v>118.934907</v>
      </c>
      <c r="N6" t="s">
        <v>25</v>
      </c>
      <c r="O6" t="s">
        <v>26</v>
      </c>
    </row>
    <row r="7" spans="1:16" x14ac:dyDescent="0.25">
      <c r="A7">
        <v>1.35</v>
      </c>
      <c r="B7">
        <v>3.05</v>
      </c>
      <c r="C7">
        <f t="shared" si="5"/>
        <v>0.7407407407407407</v>
      </c>
      <c r="D7">
        <f t="shared" si="5"/>
        <v>0.32786885245901642</v>
      </c>
      <c r="E7">
        <v>0.80500000000000005</v>
      </c>
      <c r="F7">
        <f t="shared" si="0"/>
        <v>0.19499999999999995</v>
      </c>
      <c r="G7">
        <v>1</v>
      </c>
      <c r="H7">
        <v>1</v>
      </c>
      <c r="I7">
        <f t="shared" si="1"/>
        <v>0.1</v>
      </c>
      <c r="J7">
        <f t="shared" si="2"/>
        <v>-0.19768292682926841</v>
      </c>
      <c r="K7">
        <f t="shared" si="3"/>
        <v>0.24785714285714322</v>
      </c>
      <c r="L7">
        <f t="shared" si="4"/>
        <v>-0.19768292682926841</v>
      </c>
      <c r="M7" cm="1">
        <f t="array" ref="M7">_xlfn.IFS(AND(G7=H7,G7=1),M6-M6*I7+M6*I7*A7, AND(G7=H7,G7=2), M6-M6*J7+M6*J7*B7, AND(G7&lt;&gt;H7,G7=1), M6-M6*I7,AND(G7&lt;&gt;H7,G7=2),M6-M6*J7,G7=0,M6)</f>
        <v>123.09762874499999</v>
      </c>
      <c r="N7" t="s">
        <v>11</v>
      </c>
      <c r="O7" t="s">
        <v>12</v>
      </c>
    </row>
    <row r="8" spans="1:16" x14ac:dyDescent="0.25">
      <c r="A8">
        <v>1.33</v>
      </c>
      <c r="B8">
        <v>3.14</v>
      </c>
      <c r="C8">
        <f t="shared" si="5"/>
        <v>0.75187969924812026</v>
      </c>
      <c r="D8">
        <f t="shared" si="5"/>
        <v>0.31847133757961782</v>
      </c>
      <c r="E8">
        <v>0.626</v>
      </c>
      <c r="F8">
        <f t="shared" si="0"/>
        <v>0.374</v>
      </c>
      <c r="H8">
        <v>1</v>
      </c>
      <c r="I8">
        <f t="shared" si="1"/>
        <v>-0.50733333333333308</v>
      </c>
      <c r="J8">
        <f t="shared" si="2"/>
        <v>8.147663551401868E-2</v>
      </c>
      <c r="K8">
        <f t="shared" si="3"/>
        <v>-0.50733333333333308</v>
      </c>
      <c r="L8">
        <f t="shared" si="4"/>
        <v>8.147663551401868E-2</v>
      </c>
      <c r="M8" cm="1">
        <f t="array" ref="M8">_xlfn.IFS(AND(G8=H8,G8=1),M7-M7*I8+M7*I8*A8, AND(G8=H8,G8=2), M7-M7*J8+M7*J8*B8, AND(G8&lt;&gt;H8,G8=1), M7-M7*I8,AND(G8&lt;&gt;H8,G8=2),M7-M7*J8,G8=0,M7)</f>
        <v>123.09762874499999</v>
      </c>
      <c r="N8" t="s">
        <v>13</v>
      </c>
      <c r="O8" t="s">
        <v>14</v>
      </c>
    </row>
    <row r="9" spans="1:16" x14ac:dyDescent="0.25">
      <c r="A9">
        <v>1.85</v>
      </c>
      <c r="B9">
        <v>1.95</v>
      </c>
      <c r="C9">
        <f t="shared" si="5"/>
        <v>0.54054054054054046</v>
      </c>
      <c r="D9">
        <f t="shared" si="5"/>
        <v>0.51282051282051289</v>
      </c>
      <c r="E9">
        <v>0.23100000000000001</v>
      </c>
      <c r="F9">
        <f t="shared" si="0"/>
        <v>0.76900000000000002</v>
      </c>
      <c r="G9">
        <v>2</v>
      </c>
      <c r="H9">
        <v>2</v>
      </c>
      <c r="I9">
        <f t="shared" si="1"/>
        <v>-0.67370588235294115</v>
      </c>
      <c r="J9">
        <f t="shared" si="2"/>
        <v>0.1</v>
      </c>
      <c r="K9">
        <f t="shared" si="3"/>
        <v>-0.67370588235294115</v>
      </c>
      <c r="L9">
        <f t="shared" si="4"/>
        <v>0.52584210526315789</v>
      </c>
      <c r="M9" cm="1">
        <f t="array" ref="M9">_xlfn.IFS(AND(G9=H9,G9=1),M8-M8*I9+M8*I9*A9, AND(G9=H9,G9=2), M8-M8*J9+M8*J9*B9, AND(G9&lt;&gt;H9,G9=1), M8-M8*I9,AND(G9&lt;&gt;H9,G9=2),M8-M8*J9,G9=0,M8)</f>
        <v>134.791903475775</v>
      </c>
      <c r="N9" t="s">
        <v>15</v>
      </c>
      <c r="O9" t="s">
        <v>16</v>
      </c>
    </row>
    <row r="10" spans="1:16" x14ac:dyDescent="0.25">
      <c r="A10">
        <v>2.1</v>
      </c>
      <c r="B10">
        <v>1.72</v>
      </c>
      <c r="C10">
        <f t="shared" si="5"/>
        <v>0.47619047619047616</v>
      </c>
      <c r="D10">
        <f t="shared" si="5"/>
        <v>0.58139534883720934</v>
      </c>
      <c r="E10">
        <v>0.51400000000000001</v>
      </c>
      <c r="F10">
        <f t="shared" si="0"/>
        <v>0.48599999999999999</v>
      </c>
      <c r="G10">
        <v>1</v>
      </c>
      <c r="H10">
        <v>2</v>
      </c>
      <c r="I10">
        <f t="shared" si="1"/>
        <v>7.2181818181818236E-2</v>
      </c>
      <c r="J10">
        <f t="shared" si="2"/>
        <v>-0.22788888888888892</v>
      </c>
      <c r="K10">
        <f t="shared" si="3"/>
        <v>7.2181818181818236E-2</v>
      </c>
      <c r="L10">
        <f t="shared" si="4"/>
        <v>-0.22788888888888892</v>
      </c>
      <c r="M10" cm="1">
        <f t="array" ref="M10">_xlfn.IFS(AND(G10=H10,G10=1),M9-M9*I10+M9*I10*A10, AND(G10=H10,G10=2), M9-M9*J10+M9*J10*B10, AND(G10&lt;&gt;H10,G10=1), M9-M9*I10,AND(G10&lt;&gt;H10,G10=2),M9-M9*J10,G10=0,M9)</f>
        <v>125.06237880670541</v>
      </c>
      <c r="N10" t="s">
        <v>17</v>
      </c>
      <c r="O10" t="s">
        <v>18</v>
      </c>
    </row>
    <row r="11" spans="1:16" x14ac:dyDescent="0.25">
      <c r="A11">
        <v>1.53</v>
      </c>
      <c r="B11">
        <v>2.46</v>
      </c>
      <c r="C11">
        <f t="shared" si="5"/>
        <v>0.65359477124183007</v>
      </c>
      <c r="D11">
        <f t="shared" si="5"/>
        <v>0.4065040650406504</v>
      </c>
      <c r="E11">
        <v>0.5</v>
      </c>
      <c r="F11">
        <f t="shared" si="0"/>
        <v>0.5</v>
      </c>
      <c r="G11">
        <v>2</v>
      </c>
      <c r="H11">
        <v>1</v>
      </c>
      <c r="I11">
        <f t="shared" si="1"/>
        <v>-0.44339622641509424</v>
      </c>
      <c r="J11">
        <f t="shared" si="2"/>
        <v>0.1</v>
      </c>
      <c r="K11">
        <f t="shared" si="3"/>
        <v>-0.44339622641509424</v>
      </c>
      <c r="L11">
        <f t="shared" si="4"/>
        <v>0.15753424657534248</v>
      </c>
      <c r="M11" cm="1">
        <f t="array" ref="M11">_xlfn.IFS(AND(G11=H11,G11=1),M10-M10*I11+M10*I11*A11, AND(G11=H11,G11=2), M10-M10*J11+M10*J11*B11, AND(G11&lt;&gt;H11,G11=1), M10-M10*I11,AND(G11&lt;&gt;H11,G11=2),M10-M10*J11,G11=0,M10)</f>
        <v>112.55614092603487</v>
      </c>
      <c r="N11" t="s">
        <v>29</v>
      </c>
      <c r="O11" t="s">
        <v>30</v>
      </c>
    </row>
    <row r="12" spans="1:16" x14ac:dyDescent="0.25">
      <c r="A12">
        <v>1.37</v>
      </c>
      <c r="B12">
        <v>3.02</v>
      </c>
      <c r="C12">
        <f t="shared" si="5"/>
        <v>0.72992700729927007</v>
      </c>
      <c r="D12">
        <f t="shared" si="5"/>
        <v>0.33112582781456956</v>
      </c>
      <c r="E12">
        <v>0.72</v>
      </c>
      <c r="F12">
        <f t="shared" si="0"/>
        <v>0.28000000000000003</v>
      </c>
      <c r="H12">
        <v>2</v>
      </c>
      <c r="I12">
        <f t="shared" si="1"/>
        <v>-3.6756756756756603E-2</v>
      </c>
      <c r="J12">
        <f t="shared" si="2"/>
        <v>-7.6435643564356393E-2</v>
      </c>
      <c r="K12">
        <f t="shared" si="3"/>
        <v>-3.6756756756756603E-2</v>
      </c>
      <c r="L12">
        <f t="shared" si="4"/>
        <v>-7.6435643564356393E-2</v>
      </c>
      <c r="M12" cm="1">
        <f t="array" ref="M12">_xlfn.IFS(AND(G12=H12,G12=1),M11-M11*I12+M11*I12*A12, AND(G12=H12,G12=2), M11-M11*J12+M11*J12*B12, AND(G12&lt;&gt;H12,G12=1), M11-M11*I12,AND(G12&lt;&gt;H12,G12=2),M11-M11*J12,G12=0,M11)</f>
        <v>112.55614092603487</v>
      </c>
      <c r="N12" t="s">
        <v>27</v>
      </c>
      <c r="O12" t="s">
        <v>28</v>
      </c>
    </row>
    <row r="13" spans="1:16" x14ac:dyDescent="0.25">
      <c r="A13">
        <v>2.37</v>
      </c>
      <c r="B13">
        <v>1.54</v>
      </c>
      <c r="C13">
        <f t="shared" si="5"/>
        <v>0.42194092827004215</v>
      </c>
      <c r="D13">
        <f t="shared" si="5"/>
        <v>0.64935064935064934</v>
      </c>
      <c r="E13">
        <v>0.46800000000000003</v>
      </c>
      <c r="F13">
        <f t="shared" si="0"/>
        <v>0.53200000000000003</v>
      </c>
      <c r="H13">
        <v>2</v>
      </c>
      <c r="I13">
        <f t="shared" si="1"/>
        <v>7.9678832116788334E-2</v>
      </c>
      <c r="J13">
        <f t="shared" si="2"/>
        <v>-0.33466666666666667</v>
      </c>
      <c r="K13">
        <f t="shared" si="3"/>
        <v>7.9678832116788334E-2</v>
      </c>
      <c r="L13">
        <f t="shared" si="4"/>
        <v>-0.33466666666666667</v>
      </c>
      <c r="M13" cm="1">
        <f t="array" ref="M13">_xlfn.IFS(AND(G13=H13,G13=1),M12-M12*I13+M12*I13*A13, AND(G13=H13,G13=2), M12-M12*J13+M12*J13*B13, AND(G13&lt;&gt;H13,G13=1), M12-M12*I13,AND(G13&lt;&gt;H13,G13=2),M12-M12*J13,G13=0,M12)</f>
        <v>112.55614092603487</v>
      </c>
      <c r="N13" t="s">
        <v>31</v>
      </c>
      <c r="O13" t="s">
        <v>32</v>
      </c>
    </row>
    <row r="14" spans="1:16" x14ac:dyDescent="0.25">
      <c r="A14">
        <v>1.88</v>
      </c>
      <c r="B14">
        <v>1.92</v>
      </c>
      <c r="C14">
        <f t="shared" si="5"/>
        <v>0.53191489361702127</v>
      </c>
      <c r="D14">
        <f t="shared" si="5"/>
        <v>0.52083333333333337</v>
      </c>
      <c r="E14">
        <v>0.504</v>
      </c>
      <c r="F14">
        <f t="shared" si="0"/>
        <v>0.496</v>
      </c>
      <c r="H14">
        <v>2</v>
      </c>
      <c r="I14">
        <f t="shared" si="1"/>
        <v>-5.963636363636371E-2</v>
      </c>
      <c r="J14">
        <f t="shared" si="2"/>
        <v>-5.18260869565218E-2</v>
      </c>
      <c r="K14">
        <f t="shared" si="3"/>
        <v>-5.963636363636371E-2</v>
      </c>
      <c r="L14">
        <f t="shared" si="4"/>
        <v>-5.18260869565218E-2</v>
      </c>
      <c r="M14" cm="1">
        <f t="array" ref="M14">_xlfn.IFS(AND(G14=H14,G14=1),M13-M13*I14+M13*I14*A14, AND(G14=H14,G14=2), M13-M13*J14+M13*J14*B14, AND(G14&lt;&gt;H14,G14=1), M13-M13*I14,AND(G14&lt;&gt;H14,G14=2),M13-M13*J14,G14=0,M13)</f>
        <v>112.55614092603487</v>
      </c>
      <c r="N14" t="s">
        <v>33</v>
      </c>
      <c r="O14" t="s">
        <v>34</v>
      </c>
    </row>
    <row r="15" spans="1:16" x14ac:dyDescent="0.25">
      <c r="A15">
        <v>1.55</v>
      </c>
      <c r="B15">
        <v>2.35</v>
      </c>
      <c r="C15">
        <f t="shared" si="5"/>
        <v>0.64516129032258063</v>
      </c>
      <c r="D15">
        <f t="shared" si="5"/>
        <v>0.42553191489361702</v>
      </c>
      <c r="E15">
        <v>0.57499999999999996</v>
      </c>
      <c r="F15">
        <f t="shared" si="0"/>
        <v>0.42500000000000004</v>
      </c>
      <c r="H15">
        <v>1</v>
      </c>
      <c r="I15">
        <f t="shared" si="1"/>
        <v>-0.19772727272727275</v>
      </c>
      <c r="J15">
        <f t="shared" si="2"/>
        <v>-9.2592592592583012E-4</v>
      </c>
      <c r="K15">
        <f t="shared" si="3"/>
        <v>-0.19772727272727275</v>
      </c>
      <c r="L15">
        <f t="shared" si="4"/>
        <v>-9.2592592592583012E-4</v>
      </c>
      <c r="M15" cm="1">
        <f t="array" ref="M15">_xlfn.IFS(AND(G15=H15,G15=1),M14-M14*I15+M14*I15*A15, AND(G15=H15,G15=2), M14-M14*J15+M14*J15*B15, AND(G15&lt;&gt;H15,G15=1), M14-M14*I15,AND(G15&lt;&gt;H15,G15=2),M14-M14*J15,G15=0,M14)</f>
        <v>112.55614092603487</v>
      </c>
      <c r="N15" t="s">
        <v>35</v>
      </c>
      <c r="O15" t="s">
        <v>36</v>
      </c>
    </row>
    <row r="16" spans="1:16" x14ac:dyDescent="0.25">
      <c r="A16">
        <v>1.47</v>
      </c>
      <c r="B16">
        <v>2.56</v>
      </c>
      <c r="C16">
        <f t="shared" si="5"/>
        <v>0.68027210884353739</v>
      </c>
      <c r="D16">
        <f t="shared" si="5"/>
        <v>0.390625</v>
      </c>
      <c r="E16">
        <v>0.55800000000000005</v>
      </c>
      <c r="F16">
        <f t="shared" si="0"/>
        <v>0.44199999999999995</v>
      </c>
      <c r="H16">
        <v>2</v>
      </c>
      <c r="I16">
        <f t="shared" si="1"/>
        <v>-0.38242553191489348</v>
      </c>
      <c r="J16">
        <f t="shared" si="2"/>
        <v>8.430769230769225E-2</v>
      </c>
      <c r="K16">
        <f t="shared" si="3"/>
        <v>-0.38242553191489348</v>
      </c>
      <c r="L16">
        <f t="shared" si="4"/>
        <v>8.430769230769225E-2</v>
      </c>
      <c r="M16" cm="1">
        <f t="array" ref="M16">_xlfn.IFS(AND(G16=H16,G16=1),M15-M15*I16+M15*I16*A16, AND(G16=H16,G16=2), M15-M15*J16+M15*J16*B16, AND(G16&lt;&gt;H16,G16=1), M15-M15*I16,AND(G16&lt;&gt;H16,G16=2),M15-M15*J16,G16=0,M15)</f>
        <v>112.55614092603487</v>
      </c>
      <c r="N16" t="s">
        <v>37</v>
      </c>
      <c r="O16" t="s">
        <v>38</v>
      </c>
    </row>
    <row r="17" spans="1:15" x14ac:dyDescent="0.25">
      <c r="A17">
        <v>1.76</v>
      </c>
      <c r="B17">
        <v>2.0499999999999998</v>
      </c>
      <c r="C17">
        <f t="shared" si="5"/>
        <v>0.56818181818181823</v>
      </c>
      <c r="D17">
        <f t="shared" si="5"/>
        <v>0.48780487804878053</v>
      </c>
      <c r="E17">
        <v>0.56200000000000006</v>
      </c>
      <c r="F17">
        <f t="shared" si="0"/>
        <v>0.43799999999999994</v>
      </c>
      <c r="H17">
        <v>2</v>
      </c>
      <c r="I17">
        <f t="shared" si="1"/>
        <v>-1.431578947368406E-2</v>
      </c>
      <c r="J17">
        <f t="shared" si="2"/>
        <v>-9.7238095238095457E-2</v>
      </c>
      <c r="K17">
        <f t="shared" si="3"/>
        <v>-1.431578947368406E-2</v>
      </c>
      <c r="L17">
        <f t="shared" si="4"/>
        <v>-9.7238095238095457E-2</v>
      </c>
      <c r="M17" cm="1">
        <f t="array" ref="M17">_xlfn.IFS(AND(G17=H17,G17=1),M16-M16*I17+M16*I17*A17, AND(G17=H17,G17=2), M16-M16*J17+M16*J17*B17, AND(G17&lt;&gt;H17,G17=1), M16-M16*I17,AND(G17&lt;&gt;H17,G17=2),M16-M16*J17,G17=0,M16)</f>
        <v>112.55614092603487</v>
      </c>
      <c r="N17" t="s">
        <v>39</v>
      </c>
      <c r="O17" t="s">
        <v>40</v>
      </c>
    </row>
    <row r="18" spans="1:15" x14ac:dyDescent="0.25">
      <c r="A18">
        <v>1.47</v>
      </c>
      <c r="B18">
        <v>2.58</v>
      </c>
      <c r="C18">
        <f t="shared" si="5"/>
        <v>0.68027210884353739</v>
      </c>
      <c r="D18">
        <f t="shared" si="5"/>
        <v>0.38759689922480617</v>
      </c>
      <c r="E18">
        <v>0.49199999999999999</v>
      </c>
      <c r="F18">
        <f t="shared" si="0"/>
        <v>0.50800000000000001</v>
      </c>
      <c r="G18">
        <v>2</v>
      </c>
      <c r="H18">
        <v>1</v>
      </c>
      <c r="I18">
        <f t="shared" si="1"/>
        <v>-0.58885106382978725</v>
      </c>
      <c r="J18">
        <f t="shared" si="2"/>
        <v>0.1</v>
      </c>
      <c r="K18">
        <f t="shared" si="3"/>
        <v>-0.58885106382978725</v>
      </c>
      <c r="L18">
        <f t="shared" si="4"/>
        <v>0.19660759493670887</v>
      </c>
      <c r="M18" cm="1">
        <f t="array" ref="M18">_xlfn.IFS(AND(G18=H18,G18=1),M17-M17*I18+M17*I18*A18, AND(G18=H18,G18=2), M17-M17*J18+M17*J18*B18, AND(G18&lt;&gt;H18,G18=1), M17-M17*I18,AND(G18&lt;&gt;H18,G18=2),M17-M17*J18,G18=0,M17)</f>
        <v>101.30052683343138</v>
      </c>
      <c r="N18" t="s">
        <v>41</v>
      </c>
      <c r="O18" t="s">
        <v>42</v>
      </c>
    </row>
    <row r="19" spans="1:15" x14ac:dyDescent="0.25">
      <c r="A19">
        <v>2.08</v>
      </c>
      <c r="B19">
        <v>1.75</v>
      </c>
      <c r="C19">
        <f t="shared" si="5"/>
        <v>0.48076923076923073</v>
      </c>
      <c r="D19">
        <f t="shared" si="5"/>
        <v>0.5714285714285714</v>
      </c>
      <c r="E19">
        <v>0.49299999999999999</v>
      </c>
      <c r="F19">
        <f t="shared" si="0"/>
        <v>0.50700000000000001</v>
      </c>
      <c r="H19">
        <v>1</v>
      </c>
      <c r="I19">
        <f t="shared" si="1"/>
        <v>2.3555555555555552E-2</v>
      </c>
      <c r="J19">
        <f t="shared" si="2"/>
        <v>-0.15033333333333332</v>
      </c>
      <c r="K19">
        <f t="shared" si="3"/>
        <v>2.3555555555555552E-2</v>
      </c>
      <c r="L19">
        <f t="shared" si="4"/>
        <v>-0.15033333333333332</v>
      </c>
      <c r="M19" cm="1">
        <f t="array" ref="M19">_xlfn.IFS(AND(G19=H19,G19=1),M18-M18*I19+M18*I19*A19, AND(G19=H19,G19=2), M18-M18*J19+M18*J19*B19, AND(G19&lt;&gt;H19,G19=1), M18-M18*I19,AND(G19&lt;&gt;H19,G19=2),M18-M18*J19,G19=0,M18)</f>
        <v>101.30052683343138</v>
      </c>
      <c r="N19" t="s">
        <v>43</v>
      </c>
      <c r="O19" t="s">
        <v>44</v>
      </c>
    </row>
    <row r="20" spans="1:15" x14ac:dyDescent="0.25">
      <c r="A20">
        <v>2.1</v>
      </c>
      <c r="B20">
        <v>1.72</v>
      </c>
      <c r="C20">
        <f t="shared" si="5"/>
        <v>0.47619047619047616</v>
      </c>
      <c r="D20">
        <f t="shared" si="5"/>
        <v>0.58139534883720934</v>
      </c>
      <c r="E20">
        <v>0.59899999999999998</v>
      </c>
      <c r="F20">
        <f t="shared" si="0"/>
        <v>0.40100000000000002</v>
      </c>
      <c r="G20">
        <v>1</v>
      </c>
      <c r="H20">
        <v>2</v>
      </c>
      <c r="I20">
        <f t="shared" si="1"/>
        <v>0.1</v>
      </c>
      <c r="J20">
        <f t="shared" si="2"/>
        <v>-0.43094444444444446</v>
      </c>
      <c r="K20">
        <f t="shared" si="3"/>
        <v>0.23445454545454542</v>
      </c>
      <c r="L20">
        <f t="shared" si="4"/>
        <v>-0.43094444444444446</v>
      </c>
      <c r="M20" cm="1">
        <f t="array" ref="M20">_xlfn.IFS(AND(G20=H20,G20=1),M19-M19*I20+M19*I20*A20, AND(G20=H20,G20=2), M19-M19*J20+M19*J20*B20, AND(G20&lt;&gt;H20,G20=1), M19-M19*I20,AND(G20&lt;&gt;H20,G20=2),M19-M19*J20,G20=0,M19)</f>
        <v>91.170474150088239</v>
      </c>
      <c r="N20" t="s">
        <v>45</v>
      </c>
      <c r="O20" t="s">
        <v>46</v>
      </c>
    </row>
    <row r="21" spans="1:15" x14ac:dyDescent="0.25">
      <c r="A21">
        <v>1.55</v>
      </c>
      <c r="B21">
        <v>2.4</v>
      </c>
      <c r="C21">
        <f t="shared" si="5"/>
        <v>0.64516129032258063</v>
      </c>
      <c r="D21">
        <f t="shared" si="5"/>
        <v>0.41666666666666669</v>
      </c>
      <c r="E21">
        <v>0.496</v>
      </c>
      <c r="F21">
        <f t="shared" si="0"/>
        <v>0.504</v>
      </c>
      <c r="G21">
        <v>2</v>
      </c>
      <c r="H21">
        <v>1</v>
      </c>
      <c r="I21">
        <f t="shared" si="1"/>
        <v>-0.42036363636363627</v>
      </c>
      <c r="J21">
        <f t="shared" si="2"/>
        <v>0.1</v>
      </c>
      <c r="K21">
        <f t="shared" si="3"/>
        <v>-0.42036363636363627</v>
      </c>
      <c r="L21">
        <f t="shared" si="4"/>
        <v>0.14971428571428569</v>
      </c>
      <c r="M21" cm="1">
        <f t="array" ref="M21">_xlfn.IFS(AND(G21=H21,G21=1),M20-M20*I21+M20*I21*A21, AND(G21=H21,G21=2), M20-M20*J21+M20*J21*B21, AND(G21&lt;&gt;H21,G21=1), M20-M20*I21,AND(G21&lt;&gt;H21,G21=2),M20-M20*J21,G21=0,M20)</f>
        <v>82.053426735079412</v>
      </c>
      <c r="N21" t="s">
        <v>47</v>
      </c>
      <c r="O21" t="s">
        <v>48</v>
      </c>
    </row>
    <row r="22" spans="1:15" x14ac:dyDescent="0.25">
      <c r="A22">
        <v>4.8499999999999996</v>
      </c>
      <c r="B22">
        <v>1.17</v>
      </c>
      <c r="C22">
        <f t="shared" si="5"/>
        <v>0.2061855670103093</v>
      </c>
      <c r="D22">
        <f t="shared" si="5"/>
        <v>0.85470085470085477</v>
      </c>
      <c r="E22">
        <v>0.14899999999999999</v>
      </c>
      <c r="F22">
        <f t="shared" si="0"/>
        <v>0.85099999999999998</v>
      </c>
      <c r="I22">
        <f t="shared" si="1"/>
        <v>-7.2038961038961069E-2</v>
      </c>
      <c r="J22">
        <f t="shared" si="2"/>
        <v>-2.5470588235294467E-2</v>
      </c>
      <c r="K22">
        <f t="shared" si="3"/>
        <v>-7.2038961038961069E-2</v>
      </c>
      <c r="L22">
        <f t="shared" si="4"/>
        <v>-2.5470588235294467E-2</v>
      </c>
      <c r="M22" cm="1">
        <f t="array" ref="M22">_xlfn.IFS(AND(G22=H22,G22=1),M21-M21*I22+M21*I22*A22, AND(G22=H22,G22=2), M21-M21*J22+M21*J22*B22, AND(G22&lt;&gt;H22,G22=1), M21-M21*I22,AND(G22&lt;&gt;H22,G22=2),M21-M21*J22,G22=0,M21)</f>
        <v>82.053426735079412</v>
      </c>
      <c r="N22" t="s">
        <v>49</v>
      </c>
      <c r="O22" t="s">
        <v>50</v>
      </c>
    </row>
    <row r="23" spans="1:15" x14ac:dyDescent="0.25">
      <c r="A23">
        <v>2.15</v>
      </c>
      <c r="B23">
        <v>1.68</v>
      </c>
      <c r="C23">
        <f t="shared" si="5"/>
        <v>0.46511627906976744</v>
      </c>
      <c r="D23">
        <f t="shared" si="5"/>
        <v>0.59523809523809523</v>
      </c>
      <c r="E23">
        <v>0.49</v>
      </c>
      <c r="F23">
        <f t="shared" si="0"/>
        <v>0.51</v>
      </c>
      <c r="H23">
        <v>2</v>
      </c>
      <c r="I23">
        <f t="shared" si="1"/>
        <v>4.6521739130434725E-2</v>
      </c>
      <c r="J23">
        <f t="shared" si="2"/>
        <v>-0.21058823529411774</v>
      </c>
      <c r="K23">
        <f t="shared" si="3"/>
        <v>4.6521739130434725E-2</v>
      </c>
      <c r="L23">
        <f t="shared" si="4"/>
        <v>-0.21058823529411774</v>
      </c>
      <c r="M23" cm="1">
        <f t="array" ref="M23">_xlfn.IFS(AND(G23=H23,G23=1),M22-M22*I23+M22*I23*A23, AND(G23=H23,G23=2), M22-M22*J23+M22*J23*B23, AND(G23&lt;&gt;H23,G23=1), M22-M22*I23,AND(G23&lt;&gt;H23,G23=2),M22-M22*J23,G23=0,M22)</f>
        <v>82.053426735079412</v>
      </c>
      <c r="N23" t="s">
        <v>51</v>
      </c>
      <c r="O23" t="s">
        <v>52</v>
      </c>
    </row>
    <row r="24" spans="1:15" x14ac:dyDescent="0.25">
      <c r="A24">
        <v>2.46</v>
      </c>
      <c r="B24">
        <v>1.53</v>
      </c>
      <c r="C24">
        <f t="shared" si="5"/>
        <v>0.4065040650406504</v>
      </c>
      <c r="D24">
        <f t="shared" si="5"/>
        <v>0.65359477124183007</v>
      </c>
      <c r="E24">
        <v>0.26</v>
      </c>
      <c r="F24">
        <f t="shared" si="0"/>
        <v>0.74</v>
      </c>
      <c r="G24">
        <v>2</v>
      </c>
      <c r="H24">
        <v>2</v>
      </c>
      <c r="I24">
        <f t="shared" si="1"/>
        <v>-0.24684931506849317</v>
      </c>
      <c r="J24">
        <f t="shared" si="2"/>
        <v>0.1</v>
      </c>
      <c r="K24">
        <f t="shared" si="3"/>
        <v>-0.24684931506849317</v>
      </c>
      <c r="L24">
        <f t="shared" si="4"/>
        <v>0.24943396226415093</v>
      </c>
      <c r="M24" cm="1">
        <f t="array" ref="M24">_xlfn.IFS(AND(G24=H24,G24=1),M23-M23*I24+M23*I24*A24, AND(G24=H24,G24=2), M23-M23*J24+M23*J24*B24, AND(G24&lt;&gt;H24,G24=1), M23-M23*I24,AND(G24&lt;&gt;H24,G24=2),M23-M23*J24,G24=0,M23)</f>
        <v>86.402258352038615</v>
      </c>
      <c r="N24" t="s">
        <v>53</v>
      </c>
      <c r="O24" t="s">
        <v>54</v>
      </c>
    </row>
    <row r="25" spans="1:15" x14ac:dyDescent="0.25">
      <c r="A25">
        <v>4.4000000000000004</v>
      </c>
      <c r="B25">
        <v>1.2</v>
      </c>
      <c r="C25">
        <f t="shared" si="5"/>
        <v>0.22727272727272727</v>
      </c>
      <c r="D25">
        <f t="shared" si="5"/>
        <v>0.83333333333333337</v>
      </c>
      <c r="E25">
        <v>0.19600000000000001</v>
      </c>
      <c r="F25">
        <f t="shared" si="0"/>
        <v>0.80400000000000005</v>
      </c>
      <c r="H25">
        <v>2</v>
      </c>
      <c r="I25">
        <f t="shared" si="1"/>
        <v>-4.0470588235294092E-2</v>
      </c>
      <c r="J25">
        <f t="shared" si="2"/>
        <v>-0.17600000000000016</v>
      </c>
      <c r="K25">
        <f t="shared" si="3"/>
        <v>-4.0470588235294092E-2</v>
      </c>
      <c r="L25">
        <f t="shared" si="4"/>
        <v>-0.17600000000000016</v>
      </c>
      <c r="M25" cm="1">
        <f t="array" ref="M25">_xlfn.IFS(AND(G25=H25,G25=1),M24-M24*I25+M24*I25*A25, AND(G25=H25,G25=2), M24-M24*J25+M24*J25*B25, AND(G25&lt;&gt;H25,G25=1), M24-M24*I25,AND(G25&lt;&gt;H25,G25=2),M24-M24*J25,G25=0,M24)</f>
        <v>86.402258352038615</v>
      </c>
      <c r="N25" t="s">
        <v>55</v>
      </c>
      <c r="O25" t="s">
        <v>56</v>
      </c>
    </row>
    <row r="26" spans="1:15" x14ac:dyDescent="0.25">
      <c r="A26">
        <v>1.35</v>
      </c>
      <c r="B26">
        <v>3</v>
      </c>
      <c r="C26">
        <f t="shared" si="5"/>
        <v>0.7407407407407407</v>
      </c>
      <c r="D26">
        <f t="shared" si="5"/>
        <v>0.33333333333333331</v>
      </c>
      <c r="E26">
        <v>0.54300000000000004</v>
      </c>
      <c r="F26">
        <f t="shared" si="0"/>
        <v>0.45699999999999996</v>
      </c>
      <c r="H26">
        <v>2</v>
      </c>
      <c r="I26">
        <f t="shared" si="1"/>
        <v>-0.76271428571428534</v>
      </c>
      <c r="J26">
        <f t="shared" si="2"/>
        <v>0.1</v>
      </c>
      <c r="K26">
        <f t="shared" si="3"/>
        <v>-0.76271428571428534</v>
      </c>
      <c r="L26">
        <f t="shared" si="4"/>
        <v>0.18549999999999994</v>
      </c>
      <c r="M26" cm="1">
        <f t="array" ref="M26">_xlfn.IFS(AND(G26=H26,G26=1),M25-M25*I26+M25*I26*A26, AND(G26=H26,G26=2), M25-M25*J26+M25*J26*B26, AND(G26&lt;&gt;H26,G26=1), M25-M25*I26,AND(G26&lt;&gt;H26,G26=2),M25-M25*J26,G26=0,M25)</f>
        <v>86.402258352038615</v>
      </c>
      <c r="N26" t="s">
        <v>59</v>
      </c>
      <c r="O26" t="s">
        <v>32</v>
      </c>
    </row>
    <row r="27" spans="1:15" x14ac:dyDescent="0.25">
      <c r="A27">
        <v>4.5</v>
      </c>
      <c r="B27">
        <v>1.17</v>
      </c>
      <c r="C27">
        <f t="shared" si="5"/>
        <v>0.22222222222222221</v>
      </c>
      <c r="D27">
        <f t="shared" si="5"/>
        <v>0.85470085470085477</v>
      </c>
      <c r="E27">
        <v>0.442</v>
      </c>
      <c r="F27">
        <f t="shared" si="0"/>
        <v>0.55800000000000005</v>
      </c>
      <c r="H27">
        <v>2</v>
      </c>
      <c r="I27">
        <f t="shared" si="1"/>
        <v>0.1</v>
      </c>
      <c r="J27">
        <f t="shared" si="2"/>
        <v>-2.0420000000000007</v>
      </c>
      <c r="K27">
        <f t="shared" si="3"/>
        <v>0.28257142857142858</v>
      </c>
      <c r="L27">
        <f t="shared" si="4"/>
        <v>-2.0420000000000007</v>
      </c>
      <c r="M27" cm="1">
        <f t="array" ref="M27">_xlfn.IFS(AND(G27=H27,G27=1),M26-M26*I27+M26*I27*A27, AND(G27=H27,G27=2), M26-M26*J27+M26*J27*B27, AND(G27&lt;&gt;H27,G27=1), M26-M26*I27,AND(G27&lt;&gt;H27,G27=2),M26-M26*J27,G27=0,M26)</f>
        <v>86.402258352038615</v>
      </c>
      <c r="N27" t="s">
        <v>11</v>
      </c>
      <c r="O27" t="s">
        <v>60</v>
      </c>
    </row>
    <row r="28" spans="1:15" x14ac:dyDescent="0.25">
      <c r="A28">
        <v>2.66</v>
      </c>
      <c r="B28">
        <v>1.44</v>
      </c>
      <c r="C28">
        <f t="shared" si="5"/>
        <v>0.37593984962406013</v>
      </c>
      <c r="D28">
        <f t="shared" si="5"/>
        <v>0.69444444444444442</v>
      </c>
      <c r="E28">
        <v>0.35599999999999998</v>
      </c>
      <c r="F28">
        <f t="shared" si="0"/>
        <v>0.64400000000000002</v>
      </c>
      <c r="H28">
        <v>2</v>
      </c>
      <c r="I28">
        <f t="shared" si="1"/>
        <v>-3.1951807228915663E-2</v>
      </c>
      <c r="J28">
        <f t="shared" si="2"/>
        <v>-0.16509090909090918</v>
      </c>
      <c r="K28">
        <f t="shared" si="3"/>
        <v>-3.1951807228915663E-2</v>
      </c>
      <c r="L28">
        <f t="shared" si="4"/>
        <v>-0.16509090909090918</v>
      </c>
      <c r="M28" cm="1">
        <f t="array" ref="M28">_xlfn.IFS(AND(G28=H28,G28=1),M27-M27*I28+M27*I28*A28, AND(G28=H28,G28=2), M27-M27*J28+M27*J28*B28, AND(G28&lt;&gt;H28,G28=1), M27-M27*I28,AND(G28&lt;&gt;H28,G28=2),M27-M27*J28,G28=0,M27)</f>
        <v>86.402258352038615</v>
      </c>
      <c r="N28" t="s">
        <v>47</v>
      </c>
      <c r="O28" t="s">
        <v>56</v>
      </c>
    </row>
    <row r="29" spans="1:15" x14ac:dyDescent="0.25">
      <c r="A29">
        <v>1.05</v>
      </c>
      <c r="B29">
        <v>8.5</v>
      </c>
      <c r="C29">
        <f t="shared" si="5"/>
        <v>0.95238095238095233</v>
      </c>
      <c r="D29">
        <f t="shared" si="5"/>
        <v>0.11764705882352941</v>
      </c>
      <c r="E29">
        <v>0.81599999999999995</v>
      </c>
      <c r="F29">
        <f t="shared" si="0"/>
        <v>0.18400000000000005</v>
      </c>
      <c r="H29">
        <v>2</v>
      </c>
      <c r="I29">
        <f t="shared" si="1"/>
        <v>-2.8639999999999981</v>
      </c>
      <c r="J29">
        <f t="shared" si="2"/>
        <v>7.5200000000000058E-2</v>
      </c>
      <c r="K29">
        <f t="shared" si="3"/>
        <v>-2.8639999999999981</v>
      </c>
      <c r="L29">
        <f t="shared" si="4"/>
        <v>7.5200000000000058E-2</v>
      </c>
      <c r="M29" cm="1">
        <f t="array" ref="M29">_xlfn.IFS(AND(G29=H29,G29=1),M28-M28*I29+M28*I29*A29, AND(G29=H29,G29=2), M28-M28*J29+M28*J29*B29, AND(G29&lt;&gt;H29,G29=1), M28-M28*I29,AND(G29&lt;&gt;H29,G29=2),M28-M28*J29,G29=0,M28)</f>
        <v>86.402258352038615</v>
      </c>
      <c r="N29" t="s">
        <v>61</v>
      </c>
      <c r="O29" t="s">
        <v>16</v>
      </c>
    </row>
    <row r="30" spans="1:15" x14ac:dyDescent="0.25">
      <c r="A30">
        <v>1.51</v>
      </c>
      <c r="B30">
        <v>2.44</v>
      </c>
      <c r="C30">
        <f t="shared" si="5"/>
        <v>0.66225165562913912</v>
      </c>
      <c r="D30">
        <f t="shared" si="5"/>
        <v>0.4098360655737705</v>
      </c>
      <c r="E30">
        <v>0.63500000000000001</v>
      </c>
      <c r="F30">
        <f t="shared" si="0"/>
        <v>0.36499999999999999</v>
      </c>
      <c r="H30">
        <v>2</v>
      </c>
      <c r="I30">
        <f t="shared" si="1"/>
        <v>-8.0686274509803924E-2</v>
      </c>
      <c r="J30">
        <f t="shared" si="2"/>
        <v>-7.5972222222222274E-2</v>
      </c>
      <c r="K30">
        <f t="shared" si="3"/>
        <v>-8.0686274509803924E-2</v>
      </c>
      <c r="L30">
        <f t="shared" si="4"/>
        <v>-7.5972222222222274E-2</v>
      </c>
      <c r="M30" cm="1">
        <f t="array" ref="M30">_xlfn.IFS(AND(G30=H30,G30=1),M29-M29*I30+M29*I30*A30, AND(G30=H30,G30=2), M29-M29*J30+M29*J30*B30, AND(G30&lt;&gt;H30,G30=1), M29-M29*I30,AND(G30&lt;&gt;H30,G30=2),M29-M29*J30,G30=0,M29)</f>
        <v>86.402258352038615</v>
      </c>
      <c r="N30" t="s">
        <v>62</v>
      </c>
      <c r="O30" t="s">
        <v>54</v>
      </c>
    </row>
    <row r="31" spans="1:15" x14ac:dyDescent="0.25">
      <c r="A31">
        <v>3.02</v>
      </c>
      <c r="B31">
        <v>1.35</v>
      </c>
      <c r="C31">
        <f t="shared" si="5"/>
        <v>0.33112582781456956</v>
      </c>
      <c r="D31">
        <f t="shared" si="5"/>
        <v>0.7407407407407407</v>
      </c>
      <c r="E31">
        <v>0.313</v>
      </c>
      <c r="F31">
        <f t="shared" si="0"/>
        <v>0.68700000000000006</v>
      </c>
      <c r="H31">
        <v>2</v>
      </c>
      <c r="I31">
        <f t="shared" si="1"/>
        <v>-2.7099009900990123E-2</v>
      </c>
      <c r="J31">
        <f t="shared" si="2"/>
        <v>-0.20728571428571396</v>
      </c>
      <c r="K31">
        <f t="shared" si="3"/>
        <v>-2.7099009900990123E-2</v>
      </c>
      <c r="L31">
        <f t="shared" si="4"/>
        <v>-0.20728571428571396</v>
      </c>
      <c r="M31" cm="1">
        <f t="array" ref="M31">_xlfn.IFS(AND(G31=H31,G31=1),M30-M30*I31+M30*I31*A31, AND(G31=H31,G31=2), M30-M30*J31+M30*J31*B31, AND(G31&lt;&gt;H31,G31=1), M30-M30*I31,AND(G31&lt;&gt;H31,G31=2),M30-M30*J31,G31=0,M30)</f>
        <v>86.402258352038615</v>
      </c>
      <c r="N31" t="s">
        <v>34</v>
      </c>
      <c r="O31" t="s">
        <v>63</v>
      </c>
    </row>
    <row r="32" spans="1:15" x14ac:dyDescent="0.25">
      <c r="A32">
        <v>1.8</v>
      </c>
      <c r="B32">
        <v>1.98</v>
      </c>
      <c r="C32">
        <f t="shared" si="5"/>
        <v>0.55555555555555558</v>
      </c>
      <c r="D32">
        <f t="shared" si="5"/>
        <v>0.50505050505050508</v>
      </c>
      <c r="E32">
        <v>0.45</v>
      </c>
      <c r="F32">
        <f t="shared" si="0"/>
        <v>0.55000000000000004</v>
      </c>
      <c r="G32">
        <v>2</v>
      </c>
      <c r="H32">
        <v>2</v>
      </c>
      <c r="I32">
        <f t="shared" si="1"/>
        <v>-0.23749999999999999</v>
      </c>
      <c r="J32">
        <f t="shared" si="2"/>
        <v>9.0816326530612279E-2</v>
      </c>
      <c r="K32">
        <f t="shared" si="3"/>
        <v>-0.23749999999999999</v>
      </c>
      <c r="L32">
        <f t="shared" si="4"/>
        <v>9.0816326530612279E-2</v>
      </c>
      <c r="M32" cm="1">
        <f t="array" ref="M32">_xlfn.IFS(AND(G32=H32,G32=1),M31-M31*I32+M31*I32*A32, AND(G32=H32,G32=2), M31-M31*J32+M31*J32*B32, AND(G32&lt;&gt;H32,G32=1), M31-M31*I32,AND(G32&lt;&gt;H32,G32=2),M31-M31*J32,G32=0,M31)</f>
        <v>94.09205934537006</v>
      </c>
      <c r="N32" t="s">
        <v>52</v>
      </c>
      <c r="O32" t="s">
        <v>64</v>
      </c>
    </row>
    <row r="33" spans="1:15" x14ac:dyDescent="0.25">
      <c r="A33">
        <v>4</v>
      </c>
      <c r="B33">
        <v>1.22</v>
      </c>
      <c r="C33">
        <f t="shared" si="5"/>
        <v>0.25</v>
      </c>
      <c r="D33">
        <f t="shared" si="5"/>
        <v>0.81967213114754101</v>
      </c>
      <c r="E33">
        <v>0.33</v>
      </c>
      <c r="F33">
        <f t="shared" si="0"/>
        <v>0.66999999999999993</v>
      </c>
      <c r="H33">
        <v>1</v>
      </c>
      <c r="I33">
        <f t="shared" si="1"/>
        <v>0.1</v>
      </c>
      <c r="J33">
        <f t="shared" si="2"/>
        <v>-0.83000000000000029</v>
      </c>
      <c r="K33">
        <f t="shared" si="3"/>
        <v>0.10666666666666672</v>
      </c>
      <c r="L33">
        <f t="shared" si="4"/>
        <v>-0.83000000000000029</v>
      </c>
      <c r="M33" cm="1">
        <f t="array" ref="M33">_xlfn.IFS(AND(G33=H33,G33=1),M32-M32*I33+M32*I33*A33, AND(G33=H33,G33=2), M32-M32*J33+M32*J33*B33, AND(G33&lt;&gt;H33,G33=1), M32-M32*I33,AND(G33&lt;&gt;H33,G33=2),M32-M32*J33,G33=0,M32)</f>
        <v>94.09205934537006</v>
      </c>
      <c r="N33" t="s">
        <v>38</v>
      </c>
      <c r="O33" t="s">
        <v>13</v>
      </c>
    </row>
    <row r="34" spans="1:15" x14ac:dyDescent="0.25">
      <c r="A34">
        <v>1.41</v>
      </c>
      <c r="B34">
        <v>2.78</v>
      </c>
      <c r="C34">
        <f t="shared" si="5"/>
        <v>0.70921985815602839</v>
      </c>
      <c r="D34">
        <f t="shared" si="5"/>
        <v>0.35971223021582738</v>
      </c>
      <c r="E34">
        <v>0.59499999999999997</v>
      </c>
      <c r="F34">
        <f t="shared" si="0"/>
        <v>0.40500000000000003</v>
      </c>
      <c r="H34">
        <v>1</v>
      </c>
      <c r="I34">
        <f t="shared" si="1"/>
        <v>-0.39280487804878073</v>
      </c>
      <c r="J34">
        <f t="shared" si="2"/>
        <v>7.0730337078651673E-2</v>
      </c>
      <c r="K34">
        <f t="shared" si="3"/>
        <v>-0.39280487804878073</v>
      </c>
      <c r="L34">
        <f t="shared" si="4"/>
        <v>7.0730337078651673E-2</v>
      </c>
      <c r="M34" cm="1">
        <f t="array" ref="M34">_xlfn.IFS(AND(G34=H34,G34=1),M33-M33*I34+M33*I34*A34, AND(G34=H34,G34=2), M33-M33*J34+M33*J34*B34, AND(G34&lt;&gt;H34,G34=1), M33-M33*I34,AND(G34&lt;&gt;H34,G34=2),M33-M33*J34,G34=0,M33)</f>
        <v>94.09205934537006</v>
      </c>
      <c r="N34" t="s">
        <v>40</v>
      </c>
      <c r="O34" t="s">
        <v>41</v>
      </c>
    </row>
    <row r="35" spans="1:15" x14ac:dyDescent="0.25">
      <c r="A35">
        <v>1.1399999999999999</v>
      </c>
      <c r="B35">
        <v>5</v>
      </c>
      <c r="C35">
        <f t="shared" si="5"/>
        <v>0.87719298245614041</v>
      </c>
      <c r="D35">
        <f t="shared" si="5"/>
        <v>0.2</v>
      </c>
      <c r="E35">
        <v>0.63300000000000001</v>
      </c>
      <c r="F35">
        <f t="shared" si="0"/>
        <v>0.36699999999999999</v>
      </c>
      <c r="H35">
        <v>2</v>
      </c>
      <c r="I35">
        <f t="shared" si="1"/>
        <v>-1.9884285714285732</v>
      </c>
      <c r="J35">
        <f t="shared" si="2"/>
        <v>0.1</v>
      </c>
      <c r="K35">
        <f t="shared" si="3"/>
        <v>-1.9884285714285732</v>
      </c>
      <c r="L35">
        <f t="shared" si="4"/>
        <v>0.20874999999999999</v>
      </c>
      <c r="M35" cm="1">
        <f t="array" ref="M35">_xlfn.IFS(AND(G35=H35,G35=1),M34-M34*I35+M34*I35*A35, AND(G35=H35,G35=2), M34-M34*J35+M34*J35*B35, AND(G35&lt;&gt;H35,G35=1), M34-M34*I35,AND(G35&lt;&gt;H35,G35=2),M34-M34*J35,G35=0,M34)</f>
        <v>94.09205934537006</v>
      </c>
      <c r="N35" t="s">
        <v>65</v>
      </c>
      <c r="O35" t="s">
        <v>66</v>
      </c>
    </row>
    <row r="36" spans="1:15" x14ac:dyDescent="0.25">
      <c r="A36">
        <v>2.25</v>
      </c>
      <c r="B36">
        <v>1.57</v>
      </c>
      <c r="C36">
        <f t="shared" si="5"/>
        <v>0.44444444444444442</v>
      </c>
      <c r="D36">
        <f t="shared" si="5"/>
        <v>0.63694267515923564</v>
      </c>
      <c r="E36">
        <v>0.51700000000000002</v>
      </c>
      <c r="F36">
        <f t="shared" si="0"/>
        <v>0.48299999999999998</v>
      </c>
      <c r="G36">
        <v>1</v>
      </c>
      <c r="H36">
        <v>2</v>
      </c>
      <c r="I36">
        <f t="shared" si="1"/>
        <v>0.1</v>
      </c>
      <c r="J36">
        <f t="shared" si="2"/>
        <v>-0.42401754385964907</v>
      </c>
      <c r="K36">
        <f t="shared" si="3"/>
        <v>0.13060000000000005</v>
      </c>
      <c r="L36">
        <f t="shared" si="4"/>
        <v>-0.42401754385964907</v>
      </c>
      <c r="M36" cm="1">
        <f t="array" ref="M36">_xlfn.IFS(AND(G36=H36,G36=1),M35-M35*I36+M35*I36*A36, AND(G36=H36,G36=2), M35-M35*J36+M35*J36*B36, AND(G36&lt;&gt;H36,G36=1), M35-M35*I36,AND(G36&lt;&gt;H36,G36=2),M35-M35*J36,G36=0,M35)</f>
        <v>84.682853410833047</v>
      </c>
      <c r="N36" t="s">
        <v>67</v>
      </c>
      <c r="O36" t="s">
        <v>68</v>
      </c>
    </row>
    <row r="37" spans="1:15" x14ac:dyDescent="0.25">
      <c r="A37">
        <v>1.22</v>
      </c>
      <c r="B37">
        <v>3.75</v>
      </c>
      <c r="C37">
        <f t="shared" si="5"/>
        <v>0.81967213114754101</v>
      </c>
      <c r="D37">
        <f t="shared" si="5"/>
        <v>0.26666666666666666</v>
      </c>
      <c r="E37">
        <v>0.81799999999999995</v>
      </c>
      <c r="F37">
        <f t="shared" si="0"/>
        <v>0.18200000000000005</v>
      </c>
      <c r="H37">
        <v>1</v>
      </c>
      <c r="I37">
        <f t="shared" si="1"/>
        <v>-9.2727272727276544E-3</v>
      </c>
      <c r="J37">
        <f t="shared" si="2"/>
        <v>-0.11545454545454537</v>
      </c>
      <c r="K37">
        <f t="shared" si="3"/>
        <v>-9.2727272727276544E-3</v>
      </c>
      <c r="L37">
        <f t="shared" si="4"/>
        <v>-0.11545454545454537</v>
      </c>
      <c r="M37" cm="1">
        <f t="array" ref="M37">_xlfn.IFS(AND(G37=H37,G37=1),M36-M36*I37+M36*I37*A37, AND(G37=H37,G37=2), M36-M36*J37+M36*J37*B37, AND(G37&lt;&gt;H37,G37=1), M36-M36*I37,AND(G37&lt;&gt;H37,G37=2),M36-M36*J37,G37=0,M36)</f>
        <v>84.682853410833047</v>
      </c>
      <c r="N37" t="s">
        <v>69</v>
      </c>
      <c r="O37" t="s">
        <v>70</v>
      </c>
    </row>
    <row r="38" spans="1:15" x14ac:dyDescent="0.25">
      <c r="A38">
        <v>8.5</v>
      </c>
      <c r="B38">
        <v>1.05</v>
      </c>
      <c r="C38">
        <f t="shared" si="5"/>
        <v>0.11764705882352941</v>
      </c>
      <c r="D38">
        <f t="shared" si="5"/>
        <v>0.95238095238095233</v>
      </c>
      <c r="E38">
        <v>0.15</v>
      </c>
      <c r="F38">
        <f t="shared" si="0"/>
        <v>0.85</v>
      </c>
      <c r="H38">
        <v>1</v>
      </c>
      <c r="I38">
        <f t="shared" si="1"/>
        <v>3.6666666666666667E-2</v>
      </c>
      <c r="J38">
        <f t="shared" si="2"/>
        <v>-2.1499999999999972</v>
      </c>
      <c r="K38">
        <f t="shared" si="3"/>
        <v>3.6666666666666667E-2</v>
      </c>
      <c r="L38">
        <f t="shared" si="4"/>
        <v>-2.1499999999999972</v>
      </c>
      <c r="M38" cm="1">
        <f t="array" ref="M38">_xlfn.IFS(AND(G38=H38,G38=1),M37-M37*I38+M37*I38*A38, AND(G38=H38,G38=2), M37-M37*J38+M37*J38*B38, AND(G38&lt;&gt;H38,G38=1), M37-M37*I38,AND(G38&lt;&gt;H38,G38=2),M37-M37*J38,G38=0,M37)</f>
        <v>84.682853410833047</v>
      </c>
      <c r="N38" t="s">
        <v>71</v>
      </c>
      <c r="O38" t="s">
        <v>72</v>
      </c>
    </row>
    <row r="39" spans="1:15" x14ac:dyDescent="0.25">
      <c r="A39">
        <v>4.5</v>
      </c>
      <c r="B39">
        <v>1.1599999999999999</v>
      </c>
      <c r="C39">
        <f t="shared" si="5"/>
        <v>0.22222222222222221</v>
      </c>
      <c r="D39">
        <f t="shared" si="5"/>
        <v>0.86206896551724144</v>
      </c>
      <c r="E39">
        <v>0.2</v>
      </c>
      <c r="F39">
        <f t="shared" si="0"/>
        <v>0.8</v>
      </c>
      <c r="H39">
        <v>2</v>
      </c>
      <c r="I39">
        <f t="shared" si="1"/>
        <v>-2.8571428571428581E-2</v>
      </c>
      <c r="J39">
        <f t="shared" si="2"/>
        <v>-0.45000000000000062</v>
      </c>
      <c r="K39">
        <f t="shared" si="3"/>
        <v>-2.8571428571428581E-2</v>
      </c>
      <c r="L39">
        <f t="shared" si="4"/>
        <v>-0.45000000000000062</v>
      </c>
      <c r="M39" cm="1">
        <f t="array" ref="M39">_xlfn.IFS(AND(G39=H39,G39=1),M38-M38*I39+M38*I39*A39, AND(G39=H39,G39=2), M38-M38*J39+M38*J39*B39, AND(G39&lt;&gt;H39,G39=1), M38-M38*I39,AND(G39&lt;&gt;H39,G39=2),M38-M38*J39,G39=0,M38)</f>
        <v>84.682853410833047</v>
      </c>
      <c r="N39" t="s">
        <v>73</v>
      </c>
      <c r="O39" t="s">
        <v>74</v>
      </c>
    </row>
    <row r="40" spans="1:15" x14ac:dyDescent="0.25">
      <c r="A40">
        <v>1.72</v>
      </c>
      <c r="B40">
        <v>2</v>
      </c>
      <c r="C40">
        <f t="shared" si="5"/>
        <v>0.58139534883720934</v>
      </c>
      <c r="D40">
        <f t="shared" si="5"/>
        <v>0.5</v>
      </c>
      <c r="E40">
        <v>0.66400000000000003</v>
      </c>
      <c r="F40">
        <f t="shared" si="0"/>
        <v>0.33599999999999997</v>
      </c>
      <c r="G40">
        <v>1</v>
      </c>
      <c r="H40">
        <v>1</v>
      </c>
      <c r="I40">
        <f t="shared" si="1"/>
        <v>0.1</v>
      </c>
      <c r="J40">
        <f t="shared" si="2"/>
        <v>-0.32800000000000007</v>
      </c>
      <c r="K40">
        <f t="shared" si="3"/>
        <v>0.19733333333333342</v>
      </c>
      <c r="L40">
        <f t="shared" si="4"/>
        <v>-0.32800000000000007</v>
      </c>
      <c r="M40" cm="1">
        <f t="array" ref="M40">_xlfn.IFS(AND(G40=H40,G40=1),M39-M39*I40+M39*I40*A40, AND(G40=H40,G40=2), M39-M39*J40+M39*J40*B40, AND(G40&lt;&gt;H40,G40=1), M39-M39*I40,AND(G40&lt;&gt;H40,G40=2),M39-M39*J40,G40=0,M39)</f>
        <v>90.780018856413037</v>
      </c>
      <c r="N40" t="s">
        <v>75</v>
      </c>
      <c r="O40" t="s">
        <v>76</v>
      </c>
    </row>
    <row r="41" spans="1:15" x14ac:dyDescent="0.25">
      <c r="A41">
        <v>4.6500000000000004</v>
      </c>
      <c r="B41">
        <v>1.1599999999999999</v>
      </c>
      <c r="C41">
        <f t="shared" si="5"/>
        <v>0.21505376344086019</v>
      </c>
      <c r="D41">
        <f t="shared" si="5"/>
        <v>0.86206896551724144</v>
      </c>
      <c r="E41">
        <v>0.23799999999999999</v>
      </c>
      <c r="F41">
        <f t="shared" si="0"/>
        <v>0.76200000000000001</v>
      </c>
      <c r="H41">
        <v>2</v>
      </c>
      <c r="I41">
        <f t="shared" si="1"/>
        <v>2.923287671232877E-2</v>
      </c>
      <c r="J41">
        <f t="shared" si="2"/>
        <v>-0.7255000000000007</v>
      </c>
      <c r="K41">
        <f t="shared" si="3"/>
        <v>2.923287671232877E-2</v>
      </c>
      <c r="L41">
        <f t="shared" si="4"/>
        <v>-0.7255000000000007</v>
      </c>
      <c r="M41" cm="1">
        <f t="array" ref="M41">_xlfn.IFS(AND(G41=H41,G41=1),M40-M40*I41+M40*I41*A41, AND(G41=H41,G41=2), M40-M40*J41+M40*J41*B41, AND(G41&lt;&gt;H41,G41=1), M40-M40*I41,AND(G41&lt;&gt;H41,G41=2),M40-M40*J41,G41=0,M40)</f>
        <v>90.780018856413037</v>
      </c>
      <c r="N41" t="s">
        <v>77</v>
      </c>
      <c r="O41" t="s">
        <v>78</v>
      </c>
    </row>
    <row r="42" spans="1:15" x14ac:dyDescent="0.25">
      <c r="A42">
        <v>2.2000000000000002</v>
      </c>
      <c r="B42">
        <v>1.61</v>
      </c>
      <c r="C42">
        <f t="shared" si="5"/>
        <v>0.45454545454545453</v>
      </c>
      <c r="D42">
        <f t="shared" si="5"/>
        <v>0.6211180124223602</v>
      </c>
      <c r="E42">
        <v>0.53700000000000003</v>
      </c>
      <c r="F42">
        <f t="shared" si="0"/>
        <v>0.46299999999999997</v>
      </c>
      <c r="G42">
        <v>1</v>
      </c>
      <c r="H42">
        <v>1</v>
      </c>
      <c r="I42">
        <f t="shared" si="1"/>
        <v>0.1</v>
      </c>
      <c r="J42">
        <f t="shared" si="2"/>
        <v>-0.41732786885245898</v>
      </c>
      <c r="K42">
        <f t="shared" si="3"/>
        <v>0.15116666666666678</v>
      </c>
      <c r="L42">
        <f t="shared" si="4"/>
        <v>-0.41732786885245898</v>
      </c>
      <c r="M42" cm="1">
        <f t="array" ref="M42">_xlfn.IFS(AND(G42=H42,G42=1),M41-M41*I42+M41*I42*A42, AND(G42=H42,G42=2), M41-M41*J42+M41*J42*B42, AND(G42&lt;&gt;H42,G42=1), M41-M41*I42,AND(G42&lt;&gt;H42,G42=2),M41-M41*J42,G42=0,M41)</f>
        <v>101.67362111918261</v>
      </c>
      <c r="N42" t="s">
        <v>79</v>
      </c>
      <c r="O42" t="s">
        <v>80</v>
      </c>
    </row>
    <row r="43" spans="1:15" x14ac:dyDescent="0.25">
      <c r="A43">
        <v>1.6</v>
      </c>
      <c r="B43">
        <v>2.25</v>
      </c>
      <c r="C43">
        <f t="shared" si="5"/>
        <v>0.625</v>
      </c>
      <c r="D43">
        <f t="shared" si="5"/>
        <v>0.44444444444444442</v>
      </c>
      <c r="E43">
        <v>0.499</v>
      </c>
      <c r="F43">
        <f t="shared" si="0"/>
        <v>0.501</v>
      </c>
      <c r="G43">
        <v>2</v>
      </c>
      <c r="H43">
        <v>1</v>
      </c>
      <c r="I43">
        <f t="shared" si="1"/>
        <v>-0.33599999999999985</v>
      </c>
      <c r="J43">
        <f t="shared" si="2"/>
        <v>0.1</v>
      </c>
      <c r="K43">
        <f t="shared" si="3"/>
        <v>-0.33599999999999985</v>
      </c>
      <c r="L43">
        <f t="shared" si="4"/>
        <v>0.1018</v>
      </c>
      <c r="M43" cm="1">
        <f t="array" ref="M43">_xlfn.IFS(AND(G43=H43,G43=1),M42-M42*I43+M42*I43*A43, AND(G43=H43,G43=2), M42-M42*J43+M42*J43*B43, AND(G43&lt;&gt;H43,G43=1), M42-M42*I43,AND(G43&lt;&gt;H43,G43=2),M42-M42*J43,G43=0,M42)</f>
        <v>91.506259007264347</v>
      </c>
      <c r="N43" t="s">
        <v>81</v>
      </c>
      <c r="O43" t="s">
        <v>82</v>
      </c>
    </row>
    <row r="44" spans="1:15" x14ac:dyDescent="0.25">
      <c r="A44">
        <v>2.06</v>
      </c>
      <c r="B44">
        <v>1.71</v>
      </c>
      <c r="C44">
        <f t="shared" si="5"/>
        <v>0.4854368932038835</v>
      </c>
      <c r="D44">
        <f t="shared" si="5"/>
        <v>0.58479532163742687</v>
      </c>
      <c r="E44">
        <v>0.79100000000000004</v>
      </c>
      <c r="F44">
        <f t="shared" si="0"/>
        <v>0.20899999999999996</v>
      </c>
      <c r="G44">
        <v>1</v>
      </c>
      <c r="H44">
        <v>2</v>
      </c>
      <c r="I44">
        <f t="shared" si="1"/>
        <v>0.1</v>
      </c>
      <c r="J44">
        <f t="shared" si="2"/>
        <v>-0.90508450704225363</v>
      </c>
      <c r="K44">
        <f t="shared" si="3"/>
        <v>0.59383018867924542</v>
      </c>
      <c r="L44">
        <f t="shared" si="4"/>
        <v>-0.90508450704225363</v>
      </c>
      <c r="M44" cm="1">
        <f t="array" ref="M44">_xlfn.IFS(AND(G44=H44,G44=1),M43-M43*I44+M43*I44*A44, AND(G44=H44,G44=2), M43-M43*J44+M43*J44*B44, AND(G44&lt;&gt;H44,G44=1), M43-M43*I44,AND(G44&lt;&gt;H44,G44=2),M43-M43*J44,G44=0,M43)</f>
        <v>82.355633106537908</v>
      </c>
      <c r="N44" t="s">
        <v>83</v>
      </c>
      <c r="O44" t="s">
        <v>84</v>
      </c>
    </row>
    <row r="45" spans="1:15" x14ac:dyDescent="0.25">
      <c r="A45">
        <v>1.64</v>
      </c>
      <c r="B45">
        <v>2.2000000000000002</v>
      </c>
      <c r="C45">
        <f t="shared" si="5"/>
        <v>0.6097560975609756</v>
      </c>
      <c r="D45">
        <f t="shared" si="5"/>
        <v>0.45454545454545453</v>
      </c>
      <c r="E45">
        <v>0.55900000000000005</v>
      </c>
      <c r="F45">
        <f t="shared" si="0"/>
        <v>0.44099999999999995</v>
      </c>
      <c r="H45">
        <v>2</v>
      </c>
      <c r="I45">
        <f t="shared" si="1"/>
        <v>-0.13006249999999997</v>
      </c>
      <c r="J45">
        <f t="shared" si="2"/>
        <v>-2.4833333333333374E-2</v>
      </c>
      <c r="K45">
        <f t="shared" si="3"/>
        <v>-0.13006249999999997</v>
      </c>
      <c r="L45">
        <f t="shared" si="4"/>
        <v>-2.4833333333333374E-2</v>
      </c>
      <c r="M45" cm="1">
        <f t="array" ref="M45">_xlfn.IFS(AND(G45=H45,G45=1),M44-M44*I45+M44*I45*A45, AND(G45=H45,G45=2), M44-M44*J45+M44*J45*B45, AND(G45&lt;&gt;H45,G45=1), M44-M44*I45,AND(G45&lt;&gt;H45,G45=2),M44-M44*J45,G45=0,M44)</f>
        <v>82.355633106537908</v>
      </c>
      <c r="N45" t="s">
        <v>16</v>
      </c>
      <c r="O45" t="s">
        <v>60</v>
      </c>
    </row>
    <row r="46" spans="1:15" x14ac:dyDescent="0.25">
      <c r="A46">
        <v>2.91</v>
      </c>
      <c r="B46">
        <v>1.38</v>
      </c>
      <c r="C46">
        <f t="shared" si="5"/>
        <v>0.3436426116838488</v>
      </c>
      <c r="D46">
        <f t="shared" si="5"/>
        <v>0.7246376811594204</v>
      </c>
      <c r="E46">
        <v>5.8999999999999997E-2</v>
      </c>
      <c r="F46">
        <f t="shared" si="0"/>
        <v>0.94100000000000006</v>
      </c>
      <c r="G46">
        <v>2</v>
      </c>
      <c r="H46">
        <v>2</v>
      </c>
      <c r="I46">
        <f t="shared" si="1"/>
        <v>-0.43367015706806283</v>
      </c>
      <c r="J46">
        <f t="shared" si="2"/>
        <v>0.1</v>
      </c>
      <c r="K46">
        <f t="shared" si="3"/>
        <v>-0.43367015706806283</v>
      </c>
      <c r="L46">
        <f t="shared" si="4"/>
        <v>0.78573684210526318</v>
      </c>
      <c r="M46" cm="1">
        <f t="array" ref="M46">_xlfn.IFS(AND(G46=H46,G46=1),M45-M45*I46+M45*I46*A46, AND(G46=H46,G46=2), M45-M45*J46+M45*J46*B46, AND(G46&lt;&gt;H46,G46=1), M45-M45*I46,AND(G46&lt;&gt;H46,G46=2),M45-M45*J46,G46=0,M45)</f>
        <v>85.485147164586351</v>
      </c>
      <c r="N46" t="s">
        <v>32</v>
      </c>
      <c r="O46" t="s">
        <v>24</v>
      </c>
    </row>
    <row r="47" spans="1:15" x14ac:dyDescent="0.25">
      <c r="A47">
        <v>3.45</v>
      </c>
      <c r="B47">
        <v>1.28</v>
      </c>
      <c r="C47">
        <f t="shared" si="5"/>
        <v>0.28985507246376813</v>
      </c>
      <c r="D47">
        <f t="shared" si="5"/>
        <v>0.78125</v>
      </c>
      <c r="E47">
        <v>0.311</v>
      </c>
      <c r="F47">
        <f t="shared" si="0"/>
        <v>0.68900000000000006</v>
      </c>
      <c r="H47">
        <v>2</v>
      </c>
      <c r="I47">
        <f t="shared" si="1"/>
        <v>2.9775510204081646E-2</v>
      </c>
      <c r="J47">
        <f t="shared" si="2"/>
        <v>-0.42171428571428549</v>
      </c>
      <c r="K47">
        <f t="shared" si="3"/>
        <v>2.9775510204081646E-2</v>
      </c>
      <c r="L47">
        <f t="shared" si="4"/>
        <v>-0.42171428571428549</v>
      </c>
      <c r="M47" cm="1">
        <f t="array" ref="M47">_xlfn.IFS(AND(G47=H47,G47=1),M46-M46*I47+M46*I47*A47, AND(G47=H47,G47=2), M46-M46*J47+M46*J47*B47, AND(G47&lt;&gt;H47,G47=1), M46-M46*I47,AND(G47&lt;&gt;H47,G47=2),M46-M46*J47,G47=0,M46)</f>
        <v>85.485147164586351</v>
      </c>
      <c r="N47" t="s">
        <v>38</v>
      </c>
      <c r="O47" t="s">
        <v>63</v>
      </c>
    </row>
    <row r="48" spans="1:15" x14ac:dyDescent="0.25">
      <c r="A48">
        <v>2.25</v>
      </c>
      <c r="B48">
        <v>1.61</v>
      </c>
      <c r="C48">
        <f t="shared" si="5"/>
        <v>0.44444444444444442</v>
      </c>
      <c r="D48">
        <f t="shared" si="5"/>
        <v>0.6211180124223602</v>
      </c>
      <c r="E48">
        <v>0.432</v>
      </c>
      <c r="F48">
        <f t="shared" si="0"/>
        <v>0.56800000000000006</v>
      </c>
      <c r="H48">
        <v>2</v>
      </c>
      <c r="I48">
        <f t="shared" si="1"/>
        <v>-2.2400000000000031E-2</v>
      </c>
      <c r="J48">
        <f t="shared" si="2"/>
        <v>-0.1401967213114752</v>
      </c>
      <c r="K48">
        <f t="shared" si="3"/>
        <v>-2.2400000000000031E-2</v>
      </c>
      <c r="L48">
        <f t="shared" si="4"/>
        <v>-0.1401967213114752</v>
      </c>
      <c r="M48" cm="1">
        <f t="array" ref="M48">_xlfn.IFS(AND(G48=H48,G48=1),M47-M47*I48+M47*I48*A48, AND(G48=H48,G48=2), M47-M47*J48+M47*J48*B48, AND(G48&lt;&gt;H48,G48=1), M47-M47*I48,AND(G48&lt;&gt;H48,G48=2),M47-M47*J48,G48=0,M47)</f>
        <v>85.485147164586351</v>
      </c>
      <c r="N48" t="s">
        <v>54</v>
      </c>
      <c r="O48" t="s">
        <v>56</v>
      </c>
    </row>
    <row r="49" spans="1:15" x14ac:dyDescent="0.25">
      <c r="A49">
        <v>1.2</v>
      </c>
      <c r="B49">
        <v>4.25</v>
      </c>
      <c r="C49">
        <f t="shared" si="5"/>
        <v>0.83333333333333337</v>
      </c>
      <c r="D49">
        <f t="shared" si="5"/>
        <v>0.23529411764705882</v>
      </c>
      <c r="E49">
        <v>0.754</v>
      </c>
      <c r="F49">
        <f t="shared" si="0"/>
        <v>0.246</v>
      </c>
      <c r="H49">
        <v>1</v>
      </c>
      <c r="I49">
        <f t="shared" si="1"/>
        <v>-0.4760000000000002</v>
      </c>
      <c r="J49">
        <f t="shared" si="2"/>
        <v>1.3999999999999985E-2</v>
      </c>
      <c r="K49">
        <f t="shared" si="3"/>
        <v>-0.4760000000000002</v>
      </c>
      <c r="L49">
        <f t="shared" si="4"/>
        <v>1.3999999999999985E-2</v>
      </c>
      <c r="M49" cm="1">
        <f t="array" ref="M49">_xlfn.IFS(AND(G49=H49,G49=1),M48-M48*I49+M48*I49*A49, AND(G49=H49,G49=2), M48-M48*J49+M48*J49*B49, AND(G49&lt;&gt;H49,G49=1), M48-M48*I49,AND(G49&lt;&gt;H49,G49=2),M48-M48*J49,G49=0,M48)</f>
        <v>85.485147164586351</v>
      </c>
      <c r="N49" t="s">
        <v>85</v>
      </c>
      <c r="O49" t="s">
        <v>86</v>
      </c>
    </row>
    <row r="50" spans="1:15" x14ac:dyDescent="0.25">
      <c r="A50">
        <v>2.1800000000000002</v>
      </c>
      <c r="B50">
        <v>1.65</v>
      </c>
      <c r="C50">
        <f t="shared" si="5"/>
        <v>0.4587155963302752</v>
      </c>
      <c r="D50">
        <f t="shared" si="5"/>
        <v>0.60606060606060608</v>
      </c>
      <c r="E50">
        <v>0.34200000000000003</v>
      </c>
      <c r="F50">
        <f t="shared" si="0"/>
        <v>0.65799999999999992</v>
      </c>
      <c r="G50">
        <v>2</v>
      </c>
      <c r="H50">
        <v>2</v>
      </c>
      <c r="I50">
        <f t="shared" si="1"/>
        <v>-0.21562711864406764</v>
      </c>
      <c r="J50">
        <f t="shared" si="2"/>
        <v>0.1</v>
      </c>
      <c r="K50">
        <f t="shared" si="3"/>
        <v>-0.21562711864406764</v>
      </c>
      <c r="L50">
        <f t="shared" si="4"/>
        <v>0.13184615384615361</v>
      </c>
      <c r="M50" cm="1">
        <f t="array" ref="M50">_xlfn.IFS(AND(G50=H50,G50=1),M49-M49*I50+M49*I50*A50, AND(G50=H50,G50=2), M49-M49*J50+M49*J50*B50, AND(G50&lt;&gt;H50,G50=1), M49-M49*I50,AND(G50&lt;&gt;H50,G50=2),M49-M49*J50,G50=0,M49)</f>
        <v>91.041681730284452</v>
      </c>
      <c r="N50" t="s">
        <v>40</v>
      </c>
      <c r="O50" t="s">
        <v>64</v>
      </c>
    </row>
    <row r="51" spans="1:15" x14ac:dyDescent="0.25">
      <c r="A51">
        <v>1.3</v>
      </c>
      <c r="B51">
        <v>3.32</v>
      </c>
      <c r="C51">
        <f t="shared" si="5"/>
        <v>0.76923076923076916</v>
      </c>
      <c r="D51">
        <f t="shared" si="5"/>
        <v>0.30120481927710846</v>
      </c>
      <c r="E51">
        <v>0.53500000000000003</v>
      </c>
      <c r="F51">
        <f t="shared" si="0"/>
        <v>0.46499999999999997</v>
      </c>
      <c r="H51">
        <v>1</v>
      </c>
      <c r="I51">
        <f t="shared" si="1"/>
        <v>-1.0149999999999997</v>
      </c>
      <c r="J51">
        <f t="shared" si="2"/>
        <v>0.1</v>
      </c>
      <c r="K51">
        <f t="shared" si="3"/>
        <v>-1.0149999999999997</v>
      </c>
      <c r="L51">
        <f t="shared" si="4"/>
        <v>0.23439655172413787</v>
      </c>
      <c r="M51" cm="1">
        <f t="array" ref="M51">_xlfn.IFS(AND(G51=H51,G51=1),M50-M50*I51+M50*I51*A51, AND(G51=H51,G51=2), M50-M50*J51+M50*J51*B51, AND(G51&lt;&gt;H51,G51=1), M50-M50*I51,AND(G51&lt;&gt;H51,G51=2),M50-M50*J51,G51=0,M50)</f>
        <v>91.041681730284452</v>
      </c>
      <c r="N51" t="s">
        <v>46</v>
      </c>
      <c r="O51" t="s">
        <v>35</v>
      </c>
    </row>
    <row r="52" spans="1:15" x14ac:dyDescent="0.25">
      <c r="A52">
        <v>1.66</v>
      </c>
      <c r="B52">
        <v>2.1</v>
      </c>
      <c r="C52">
        <f t="shared" si="5"/>
        <v>0.60240963855421692</v>
      </c>
      <c r="D52">
        <f t="shared" si="5"/>
        <v>0.47619047619047616</v>
      </c>
      <c r="E52">
        <v>0.71099999999999997</v>
      </c>
      <c r="F52">
        <f t="shared" si="0"/>
        <v>0.28900000000000003</v>
      </c>
      <c r="G52">
        <v>1</v>
      </c>
      <c r="H52">
        <v>1</v>
      </c>
      <c r="I52">
        <f t="shared" si="1"/>
        <v>0.1</v>
      </c>
      <c r="J52">
        <f t="shared" si="2"/>
        <v>-0.35736363636363622</v>
      </c>
      <c r="K52">
        <f t="shared" si="3"/>
        <v>0.27312121212121199</v>
      </c>
      <c r="L52">
        <f t="shared" si="4"/>
        <v>-0.35736363636363622</v>
      </c>
      <c r="M52" cm="1">
        <f t="array" ref="M52">_xlfn.IFS(AND(G52=H52,G52=1),M51-M51*I52+M51*I52*A52, AND(G52=H52,G52=2), M51-M51*J52+M51*J52*B52, AND(G52&lt;&gt;H52,G52=1), M51-M51*I52,AND(G52&lt;&gt;H52,G52=2),M51-M51*J52,G52=0,M51)</f>
        <v>97.05043272448323</v>
      </c>
      <c r="N52" t="s">
        <v>87</v>
      </c>
      <c r="O52" t="s">
        <v>88</v>
      </c>
    </row>
    <row r="53" spans="1:15" x14ac:dyDescent="0.25">
      <c r="A53">
        <v>1.4</v>
      </c>
      <c r="B53">
        <v>2.75</v>
      </c>
      <c r="C53">
        <f t="shared" si="5"/>
        <v>0.7142857142857143</v>
      </c>
      <c r="D53">
        <f t="shared" si="5"/>
        <v>0.36363636363636365</v>
      </c>
      <c r="E53">
        <v>0.754</v>
      </c>
      <c r="F53">
        <f t="shared" si="0"/>
        <v>0.246</v>
      </c>
      <c r="G53">
        <v>1</v>
      </c>
      <c r="H53">
        <v>1</v>
      </c>
      <c r="I53">
        <f t="shared" si="1"/>
        <v>0.1</v>
      </c>
      <c r="J53">
        <f t="shared" si="2"/>
        <v>-0.18485714285714289</v>
      </c>
      <c r="K53">
        <f t="shared" si="3"/>
        <v>0.1389999999999999</v>
      </c>
      <c r="L53">
        <f t="shared" si="4"/>
        <v>-0.18485714285714289</v>
      </c>
      <c r="M53" cm="1">
        <f t="array" ref="M53">_xlfn.IFS(AND(G53=H53,G53=1),M52-M52*I53+M52*I53*A53, AND(G53=H53,G53=2), M52-M52*J53+M52*J53*B53, AND(G53&lt;&gt;H53,G53=1), M52-M52*I53,AND(G53&lt;&gt;H53,G53=2),M52-M52*J53,G53=0,M52)</f>
        <v>100.93245003346256</v>
      </c>
      <c r="N53" t="s">
        <v>89</v>
      </c>
      <c r="O53" t="s">
        <v>90</v>
      </c>
    </row>
    <row r="54" spans="1:15" x14ac:dyDescent="0.25">
      <c r="A54">
        <v>2.15</v>
      </c>
      <c r="B54">
        <v>1.67</v>
      </c>
      <c r="C54">
        <f t="shared" si="5"/>
        <v>0.46511627906976744</v>
      </c>
      <c r="D54">
        <f t="shared" si="5"/>
        <v>0.5988023952095809</v>
      </c>
      <c r="E54">
        <v>0.49299999999999999</v>
      </c>
      <c r="F54">
        <f t="shared" si="0"/>
        <v>0.50700000000000001</v>
      </c>
      <c r="H54">
        <v>2</v>
      </c>
      <c r="I54">
        <f t="shared" si="1"/>
        <v>5.2130434782608648E-2</v>
      </c>
      <c r="J54">
        <f t="shared" si="2"/>
        <v>-0.22882089552238816</v>
      </c>
      <c r="K54">
        <f t="shared" si="3"/>
        <v>5.2130434782608648E-2</v>
      </c>
      <c r="L54">
        <f t="shared" si="4"/>
        <v>-0.22882089552238816</v>
      </c>
      <c r="M54" cm="1">
        <f t="array" ref="M54">_xlfn.IFS(AND(G54=H54,G54=1),M53-M53*I54+M53*I54*A54, AND(G54=H54,G54=2), M53-M53*J54+M53*J54*B54, AND(G54&lt;&gt;H54,G54=1), M53-M53*I54,AND(G54&lt;&gt;H54,G54=2),M53-M53*J54,G54=0,M53)</f>
        <v>100.93245003346256</v>
      </c>
      <c r="N54" t="s">
        <v>24</v>
      </c>
      <c r="O54" t="s">
        <v>63</v>
      </c>
    </row>
    <row r="55" spans="1:15" x14ac:dyDescent="0.25">
      <c r="A55">
        <v>1.37</v>
      </c>
      <c r="B55">
        <v>2.92</v>
      </c>
      <c r="C55">
        <f t="shared" si="5"/>
        <v>0.72992700729927007</v>
      </c>
      <c r="D55">
        <f t="shared" si="5"/>
        <v>0.34246575342465752</v>
      </c>
      <c r="E55">
        <v>0.54600000000000004</v>
      </c>
      <c r="F55">
        <f t="shared" si="0"/>
        <v>0.45399999999999996</v>
      </c>
      <c r="H55">
        <v>1</v>
      </c>
      <c r="I55">
        <f t="shared" si="1"/>
        <v>-0.68102702702702644</v>
      </c>
      <c r="J55">
        <f t="shared" si="2"/>
        <v>0.1</v>
      </c>
      <c r="K55">
        <f t="shared" si="3"/>
        <v>-0.68102702702702644</v>
      </c>
      <c r="L55">
        <f t="shared" si="4"/>
        <v>0.16962499999999991</v>
      </c>
      <c r="M55" cm="1">
        <f t="array" ref="M55">_xlfn.IFS(AND(G55=H55,G55=1),M54-M54*I55+M54*I55*A55, AND(G55=H55,G55=2), M54-M54*J55+M54*J55*B55, AND(G55&lt;&gt;H55,G55=1), M54-M54*I55,AND(G55&lt;&gt;H55,G55=2),M54-M54*J55,G55=0,M54)</f>
        <v>100.93245003346256</v>
      </c>
      <c r="N55" t="s">
        <v>85</v>
      </c>
      <c r="O55" t="s">
        <v>64</v>
      </c>
    </row>
    <row r="56" spans="1:15" x14ac:dyDescent="0.25">
      <c r="A56">
        <v>2.65</v>
      </c>
      <c r="B56">
        <v>1.47</v>
      </c>
      <c r="C56">
        <f t="shared" si="5"/>
        <v>0.37735849056603776</v>
      </c>
      <c r="D56">
        <f t="shared" si="5"/>
        <v>0.68027210884353739</v>
      </c>
      <c r="E56">
        <v>0.51800000000000002</v>
      </c>
      <c r="F56">
        <f t="shared" si="0"/>
        <v>0.48199999999999998</v>
      </c>
      <c r="G56">
        <v>1</v>
      </c>
      <c r="H56">
        <v>2</v>
      </c>
      <c r="I56">
        <f t="shared" si="1"/>
        <v>0.1</v>
      </c>
      <c r="J56">
        <f t="shared" si="2"/>
        <v>-0.62012765957446825</v>
      </c>
      <c r="K56">
        <f t="shared" si="3"/>
        <v>0.2258787878787879</v>
      </c>
      <c r="L56">
        <f t="shared" si="4"/>
        <v>-0.62012765957446825</v>
      </c>
      <c r="M56" cm="1">
        <f t="array" ref="M56">_xlfn.IFS(AND(G56=H56,G56=1),M55-M55*I56+M55*I56*A56, AND(G56=H56,G56=2), M55-M55*J56+M55*J56*B56, AND(G56&lt;&gt;H56,G56=1), M55-M55*I56,AND(G56&lt;&gt;H56,G56=2),M55-M55*J56,G56=0,M55)</f>
        <v>90.839205030116304</v>
      </c>
      <c r="N56" t="s">
        <v>98</v>
      </c>
      <c r="O56" t="s">
        <v>99</v>
      </c>
    </row>
    <row r="57" spans="1:15" x14ac:dyDescent="0.25">
      <c r="A57">
        <v>2.35</v>
      </c>
      <c r="B57">
        <v>1.57</v>
      </c>
      <c r="C57">
        <f t="shared" si="5"/>
        <v>0.42553191489361702</v>
      </c>
      <c r="D57">
        <f t="shared" si="5"/>
        <v>0.63694267515923564</v>
      </c>
      <c r="E57">
        <v>0.40300000000000002</v>
      </c>
      <c r="F57">
        <f t="shared" si="0"/>
        <v>0.59699999999999998</v>
      </c>
      <c r="H57">
        <v>2</v>
      </c>
      <c r="I57">
        <f t="shared" si="1"/>
        <v>-3.9222222222222158E-2</v>
      </c>
      <c r="J57">
        <f t="shared" si="2"/>
        <v>-0.11001754385964913</v>
      </c>
      <c r="K57">
        <f t="shared" si="3"/>
        <v>-3.9222222222222158E-2</v>
      </c>
      <c r="L57">
        <f t="shared" si="4"/>
        <v>-0.11001754385964913</v>
      </c>
      <c r="M57" cm="1">
        <f t="array" ref="M57">_xlfn.IFS(AND(G57=H57,G57=1),M56-M56*I57+M56*I57*A57, AND(G57=H57,G57=2), M56-M56*J57+M56*J57*B57, AND(G57&lt;&gt;H57,G57=1), M56-M56*I57,AND(G57&lt;&gt;H57,G57=2),M56-M56*J57,G57=0,M56)</f>
        <v>90.839205030116304</v>
      </c>
      <c r="N57" t="s">
        <v>23</v>
      </c>
      <c r="O57" t="s">
        <v>34</v>
      </c>
    </row>
    <row r="58" spans="1:15" x14ac:dyDescent="0.25">
      <c r="A58">
        <v>1.75</v>
      </c>
      <c r="B58">
        <v>2.04</v>
      </c>
      <c r="C58">
        <f t="shared" si="5"/>
        <v>0.5714285714285714</v>
      </c>
      <c r="D58">
        <f t="shared" si="5"/>
        <v>0.49019607843137253</v>
      </c>
      <c r="E58">
        <v>0.26600000000000001</v>
      </c>
      <c r="F58">
        <f t="shared" si="0"/>
        <v>0.73399999999999999</v>
      </c>
      <c r="G58">
        <v>2</v>
      </c>
      <c r="H58">
        <v>2</v>
      </c>
      <c r="I58">
        <f t="shared" si="1"/>
        <v>-0.71266666666666667</v>
      </c>
      <c r="J58">
        <f t="shared" si="2"/>
        <v>0.1</v>
      </c>
      <c r="K58">
        <f t="shared" si="3"/>
        <v>-0.71266666666666667</v>
      </c>
      <c r="L58">
        <f t="shared" si="4"/>
        <v>0.47823076923076924</v>
      </c>
      <c r="M58" cm="1">
        <f t="array" ref="M58">_xlfn.IFS(AND(G58=H58,G58=1),M57-M57*I58+M57*I58*A58, AND(G58=H58,G58=2), M57-M57*J58+M57*J58*B58, AND(G58&lt;&gt;H58,G58=1), M57-M57*I58,AND(G58&lt;&gt;H58,G58=2),M57-M57*J58,G58=0,M57)</f>
        <v>100.2864823532484</v>
      </c>
      <c r="N58" t="s">
        <v>15</v>
      </c>
      <c r="O58" t="s">
        <v>14</v>
      </c>
    </row>
    <row r="59" spans="1:15" x14ac:dyDescent="0.25">
      <c r="A59">
        <v>3.15</v>
      </c>
      <c r="B59">
        <v>1.35</v>
      </c>
      <c r="C59">
        <f t="shared" si="5"/>
        <v>0.31746031746031744</v>
      </c>
      <c r="D59">
        <f t="shared" si="5"/>
        <v>0.7407407407407407</v>
      </c>
      <c r="E59">
        <v>0.27700000000000002</v>
      </c>
      <c r="F59">
        <f t="shared" si="0"/>
        <v>0.72299999999999998</v>
      </c>
      <c r="H59">
        <v>1</v>
      </c>
      <c r="I59">
        <f t="shared" si="1"/>
        <v>-5.927906976744185E-2</v>
      </c>
      <c r="J59">
        <f t="shared" si="2"/>
        <v>-6.8428571428571283E-2</v>
      </c>
      <c r="K59">
        <f t="shared" si="3"/>
        <v>-5.927906976744185E-2</v>
      </c>
      <c r="L59">
        <f t="shared" si="4"/>
        <v>-6.8428571428571283E-2</v>
      </c>
      <c r="M59" cm="1">
        <f t="array" ref="M59">_xlfn.IFS(AND(G59=H59,G59=1),M58-M58*I59+M58*I59*A59, AND(G59=H59,G59=2), M58-M58*J59+M58*J59*B59, AND(G59&lt;&gt;H59,G59=1), M58-M58*I59,AND(G59&lt;&gt;H59,G59=2),M58-M58*J59,G59=0,M58)</f>
        <v>100.2864823532484</v>
      </c>
      <c r="N59" t="s">
        <v>49</v>
      </c>
      <c r="O59" t="s">
        <v>30</v>
      </c>
    </row>
    <row r="60" spans="1:15" x14ac:dyDescent="0.25">
      <c r="A60">
        <v>1.23</v>
      </c>
      <c r="B60">
        <v>4</v>
      </c>
      <c r="C60">
        <f t="shared" si="5"/>
        <v>0.81300813008130079</v>
      </c>
      <c r="D60">
        <f t="shared" si="5"/>
        <v>0.25</v>
      </c>
      <c r="E60">
        <v>0.72899999999999998</v>
      </c>
      <c r="F60">
        <f t="shared" si="0"/>
        <v>0.27100000000000002</v>
      </c>
      <c r="H60">
        <v>1</v>
      </c>
      <c r="I60">
        <f t="shared" si="1"/>
        <v>-0.44926086956521749</v>
      </c>
      <c r="J60">
        <f t="shared" si="2"/>
        <v>2.8000000000000025E-2</v>
      </c>
      <c r="K60">
        <f t="shared" si="3"/>
        <v>-0.44926086956521749</v>
      </c>
      <c r="L60">
        <f t="shared" si="4"/>
        <v>2.8000000000000025E-2</v>
      </c>
      <c r="M60" cm="1">
        <f t="array" ref="M60">_xlfn.IFS(AND(G60=H60,G60=1),M59-M59*I60+M59*I60*A60, AND(G60=H60,G60=2), M59-M59*J60+M59*J60*B60, AND(G60&lt;&gt;H60,G60=1), M59-M59*I60,AND(G60&lt;&gt;H60,G60=2),M59-M59*J60,G60=0,M59)</f>
        <v>100.2864823532484</v>
      </c>
      <c r="N60" t="s">
        <v>18</v>
      </c>
      <c r="O60" t="s">
        <v>100</v>
      </c>
    </row>
    <row r="61" spans="1:15" x14ac:dyDescent="0.25">
      <c r="A61">
        <v>3</v>
      </c>
      <c r="B61">
        <v>1.37</v>
      </c>
      <c r="C61">
        <f t="shared" si="5"/>
        <v>0.33333333333333331</v>
      </c>
      <c r="D61">
        <f t="shared" si="5"/>
        <v>0.72992700729927007</v>
      </c>
      <c r="E61">
        <v>0.36699999999999999</v>
      </c>
      <c r="F61">
        <f t="shared" si="0"/>
        <v>0.63300000000000001</v>
      </c>
      <c r="H61">
        <v>2</v>
      </c>
      <c r="I61">
        <f t="shared" si="1"/>
        <v>5.0499999999999989E-2</v>
      </c>
      <c r="J61">
        <f t="shared" si="2"/>
        <v>-0.35889189189189163</v>
      </c>
      <c r="K61">
        <f t="shared" si="3"/>
        <v>5.0499999999999989E-2</v>
      </c>
      <c r="L61">
        <f t="shared" si="4"/>
        <v>-0.35889189189189163</v>
      </c>
      <c r="M61" cm="1">
        <f t="array" ref="M61">_xlfn.IFS(AND(G61=H61,G61=1),M60-M60*I61+M60*I61*A61, AND(G61=H61,G61=2), M60-M60*J61+M60*J61*B61, AND(G61&lt;&gt;H61,G61=1), M60-M60*I61,AND(G61&lt;&gt;H61,G61=2),M60-M60*J61,G61=0,M60)</f>
        <v>100.2864823532484</v>
      </c>
      <c r="N61" t="s">
        <v>38</v>
      </c>
      <c r="O61" t="s">
        <v>101</v>
      </c>
    </row>
    <row r="62" spans="1:15" x14ac:dyDescent="0.25">
      <c r="A62">
        <v>1.57</v>
      </c>
      <c r="B62">
        <v>2.25</v>
      </c>
      <c r="C62">
        <f t="shared" si="5"/>
        <v>0.63694267515923564</v>
      </c>
      <c r="D62">
        <f t="shared" si="5"/>
        <v>0.44444444444444442</v>
      </c>
      <c r="E62">
        <v>0.51600000000000001</v>
      </c>
      <c r="F62">
        <f t="shared" si="0"/>
        <v>0.48399999999999999</v>
      </c>
      <c r="H62">
        <v>2</v>
      </c>
      <c r="I62">
        <f t="shared" si="1"/>
        <v>-0.33312280701754371</v>
      </c>
      <c r="J62">
        <f t="shared" si="2"/>
        <v>7.1199999999999986E-2</v>
      </c>
      <c r="K62">
        <f t="shared" si="3"/>
        <v>-0.33312280701754371</v>
      </c>
      <c r="L62">
        <f t="shared" si="4"/>
        <v>7.1199999999999986E-2</v>
      </c>
      <c r="M62" cm="1">
        <f t="array" ref="M62">_xlfn.IFS(AND(G62=H62,G62=1),M61-M61*I62+M61*I62*A62, AND(G62=H62,G62=2), M61-M61*J62+M61*J62*B62, AND(G62&lt;&gt;H62,G62=1), M61-M61*I62,AND(G62&lt;&gt;H62,G62=2),M61-M61*J62,G62=0,M61)</f>
        <v>100.2864823532484</v>
      </c>
      <c r="N62" t="s">
        <v>102</v>
      </c>
      <c r="O62" t="s">
        <v>44</v>
      </c>
    </row>
    <row r="63" spans="1:15" x14ac:dyDescent="0.25">
      <c r="A63">
        <v>1.07</v>
      </c>
      <c r="B63">
        <v>7</v>
      </c>
      <c r="C63">
        <f t="shared" si="5"/>
        <v>0.93457943925233644</v>
      </c>
      <c r="D63">
        <f t="shared" si="5"/>
        <v>0.14285714285714285</v>
      </c>
      <c r="E63">
        <v>0.92</v>
      </c>
      <c r="F63">
        <f t="shared" si="0"/>
        <v>7.999999999999996E-2</v>
      </c>
      <c r="H63">
        <v>1</v>
      </c>
      <c r="I63">
        <f t="shared" si="1"/>
        <v>-0.2228571428571412</v>
      </c>
      <c r="J63">
        <f t="shared" si="2"/>
        <v>-7.3333333333333389E-2</v>
      </c>
      <c r="K63">
        <f t="shared" si="3"/>
        <v>-0.2228571428571412</v>
      </c>
      <c r="L63">
        <f t="shared" si="4"/>
        <v>-7.3333333333333389E-2</v>
      </c>
      <c r="M63" cm="1">
        <f t="array" ref="M63">_xlfn.IFS(AND(G63=H63,G63=1),M62-M62*I63+M62*I63*A63, AND(G63=H63,G63=2), M62-M62*J63+M62*J63*B63, AND(G63&lt;&gt;H63,G63=1), M62-M62*I63,AND(G63&lt;&gt;H63,G63=2),M62-M62*J63,G63=0,M62)</f>
        <v>100.2864823532484</v>
      </c>
      <c r="N63" t="s">
        <v>51</v>
      </c>
      <c r="O63" t="s">
        <v>103</v>
      </c>
    </row>
    <row r="64" spans="1:15" x14ac:dyDescent="0.25">
      <c r="A64">
        <v>1.25</v>
      </c>
      <c r="B64">
        <v>3.5</v>
      </c>
      <c r="C64">
        <f t="shared" si="5"/>
        <v>0.8</v>
      </c>
      <c r="D64">
        <f t="shared" si="5"/>
        <v>0.2857142857142857</v>
      </c>
      <c r="E64">
        <v>0.66</v>
      </c>
      <c r="F64">
        <f t="shared" si="0"/>
        <v>0.33999999999999997</v>
      </c>
      <c r="H64">
        <v>2</v>
      </c>
      <c r="I64">
        <f t="shared" si="1"/>
        <v>-0.69999999999999984</v>
      </c>
      <c r="J64">
        <f t="shared" si="2"/>
        <v>7.5999999999999956E-2</v>
      </c>
      <c r="K64">
        <f t="shared" si="3"/>
        <v>-0.69999999999999984</v>
      </c>
      <c r="L64">
        <f t="shared" si="4"/>
        <v>7.5999999999999956E-2</v>
      </c>
      <c r="M64" cm="1">
        <f t="array" ref="M64">_xlfn.IFS(AND(G64=H64,G64=1),M63-M63*I64+M63*I64*A64, AND(G64=H64,G64=2), M63-M63*J64+M63*J64*B64, AND(G64&lt;&gt;H64,G64=1), M63-M63*I64,AND(G64&lt;&gt;H64,G64=2),M63-M63*J64,G64=0,M63)</f>
        <v>100.2864823532484</v>
      </c>
      <c r="N64" t="s">
        <v>104</v>
      </c>
      <c r="O64" t="s">
        <v>105</v>
      </c>
    </row>
    <row r="65" spans="1:15" x14ac:dyDescent="0.25">
      <c r="A65">
        <v>2.37</v>
      </c>
      <c r="B65">
        <v>1.53</v>
      </c>
      <c r="C65">
        <f t="shared" si="5"/>
        <v>0.42194092827004215</v>
      </c>
      <c r="D65">
        <f t="shared" si="5"/>
        <v>0.65359477124183007</v>
      </c>
      <c r="E65">
        <v>0.318</v>
      </c>
      <c r="F65">
        <f t="shared" si="0"/>
        <v>0.68199999999999994</v>
      </c>
      <c r="G65">
        <v>2</v>
      </c>
      <c r="H65">
        <v>2</v>
      </c>
      <c r="I65">
        <f t="shared" si="1"/>
        <v>-0.17981021897810212</v>
      </c>
      <c r="J65">
        <f t="shared" si="2"/>
        <v>8.1999999999999962E-2</v>
      </c>
      <c r="K65">
        <f t="shared" si="3"/>
        <v>-0.17981021897810212</v>
      </c>
      <c r="L65">
        <f t="shared" si="4"/>
        <v>8.1999999999999962E-2</v>
      </c>
      <c r="M65" cm="1">
        <f t="array" ref="M65">_xlfn.IFS(AND(G65=H65,G65=1),M64-M64*I65+M64*I65*A65, AND(G65=H65,G65=2), M64-M64*J65+M64*J65*B65, AND(G65&lt;&gt;H65,G65=1), M64-M64*I65,AND(G65&lt;&gt;H65,G65=2),M64-M64*J65,G65=0,M64)</f>
        <v>104.64493287632058</v>
      </c>
      <c r="N65" t="s">
        <v>106</v>
      </c>
      <c r="O65" t="s">
        <v>17</v>
      </c>
    </row>
    <row r="66" spans="1:15" x14ac:dyDescent="0.25">
      <c r="A66">
        <v>3.45</v>
      </c>
      <c r="B66">
        <v>1.29</v>
      </c>
      <c r="C66">
        <f t="shared" ref="C66:D81" si="6">1/A66</f>
        <v>0.28985507246376813</v>
      </c>
      <c r="D66">
        <f t="shared" si="6"/>
        <v>0.77519379844961234</v>
      </c>
      <c r="E66">
        <v>0.40899999999999997</v>
      </c>
      <c r="F66">
        <f t="shared" si="0"/>
        <v>0.59099999999999997</v>
      </c>
      <c r="G66">
        <v>1</v>
      </c>
      <c r="H66">
        <v>2</v>
      </c>
      <c r="I66">
        <f t="shared" si="1"/>
        <v>0.1</v>
      </c>
      <c r="J66">
        <f t="shared" si="2"/>
        <v>-0.81934482758620675</v>
      </c>
      <c r="K66">
        <f t="shared" si="3"/>
        <v>0.16777551020408163</v>
      </c>
      <c r="L66">
        <f t="shared" si="4"/>
        <v>-0.81934482758620675</v>
      </c>
      <c r="M66" cm="1">
        <f t="array" ref="M66">_xlfn.IFS(AND(G66=H66,G66=1),M65-M65*I66+M65*I66*A66, AND(G66=H66,G66=2), M65-M65*J66+M65*J66*B66, AND(G66&lt;&gt;H66,G66=1), M65-M65*I66,AND(G66&lt;&gt;H66,G66=2),M65-M65*J66,G66=0,M65)</f>
        <v>94.180439588688529</v>
      </c>
      <c r="N66" t="s">
        <v>99</v>
      </c>
      <c r="O66" t="s">
        <v>34</v>
      </c>
    </row>
    <row r="67" spans="1:15" x14ac:dyDescent="0.25">
      <c r="A67">
        <v>1.72</v>
      </c>
      <c r="B67">
        <v>2</v>
      </c>
      <c r="C67">
        <f t="shared" si="6"/>
        <v>0.58139534883720934</v>
      </c>
      <c r="D67">
        <f t="shared" si="6"/>
        <v>0.5</v>
      </c>
      <c r="E67">
        <v>0.51300000000000001</v>
      </c>
      <c r="F67">
        <f t="shared" si="0"/>
        <v>0.48699999999999999</v>
      </c>
      <c r="H67">
        <v>2</v>
      </c>
      <c r="I67">
        <f t="shared" si="1"/>
        <v>-0.16338888888888892</v>
      </c>
      <c r="J67">
        <f t="shared" si="2"/>
        <v>-2.6000000000000023E-2</v>
      </c>
      <c r="K67">
        <f t="shared" si="3"/>
        <v>-0.16338888888888892</v>
      </c>
      <c r="L67">
        <f t="shared" si="4"/>
        <v>-2.6000000000000023E-2</v>
      </c>
      <c r="M67" cm="1">
        <f t="array" ref="M67">_xlfn.IFS(AND(G67=H67,G67=1),M66-M66*I67+M66*I67*A67, AND(G67=H67,G67=2), M66-M66*J67+M66*J67*B67, AND(G67&lt;&gt;H67,G67=1), M66-M66*I67,AND(G67&lt;&gt;H67,G67=2),M66-M66*J67,G67=0,M66)</f>
        <v>94.180439588688529</v>
      </c>
      <c r="N67" t="s">
        <v>33</v>
      </c>
      <c r="O67" t="s">
        <v>14</v>
      </c>
    </row>
    <row r="68" spans="1:15" x14ac:dyDescent="0.25">
      <c r="A68">
        <v>1.28</v>
      </c>
      <c r="B68">
        <v>3.25</v>
      </c>
      <c r="C68">
        <f t="shared" si="6"/>
        <v>0.78125</v>
      </c>
      <c r="D68">
        <f t="shared" si="6"/>
        <v>0.30769230769230771</v>
      </c>
      <c r="E68">
        <v>0.73799999999999999</v>
      </c>
      <c r="F68">
        <f t="shared" ref="F68:F131" si="7">1-E68</f>
        <v>0.26200000000000001</v>
      </c>
      <c r="H68">
        <v>1</v>
      </c>
      <c r="I68">
        <f t="shared" ref="I68:I131" si="8">IF(K68&gt;0.1, 0.1, K68)</f>
        <v>-0.19771428571428562</v>
      </c>
      <c r="J68">
        <f t="shared" ref="J68:J131" si="9">IF(L68&gt;0.1, 0.1, L68)</f>
        <v>-6.6000000000000003E-2</v>
      </c>
      <c r="K68">
        <f t="shared" ref="K68:K131" si="10">E68-(F68/(A68-1))</f>
        <v>-0.19771428571428562</v>
      </c>
      <c r="L68">
        <f t="shared" ref="L68:L131" si="11">F68-(E68/(B68-1))</f>
        <v>-6.6000000000000003E-2</v>
      </c>
      <c r="M68" cm="1">
        <f t="array" ref="M68">_xlfn.IFS(AND(G68=H68,G68=1),M67-M67*I68+M67*I68*A68, AND(G68=H68,G68=2), M67-M67*J68+M67*J68*B68, AND(G68&lt;&gt;H68,G68=1), M67-M67*I68,AND(G68&lt;&gt;H68,G68=2),M67-M67*J68,G68=0,M67)</f>
        <v>94.180439588688529</v>
      </c>
      <c r="N68" t="s">
        <v>18</v>
      </c>
      <c r="O68" t="s">
        <v>49</v>
      </c>
    </row>
    <row r="69" spans="1:15" x14ac:dyDescent="0.25">
      <c r="A69">
        <v>1.66</v>
      </c>
      <c r="B69">
        <v>2.1</v>
      </c>
      <c r="C69">
        <f t="shared" si="6"/>
        <v>0.60240963855421692</v>
      </c>
      <c r="D69">
        <f t="shared" si="6"/>
        <v>0.47619047619047616</v>
      </c>
      <c r="E69">
        <v>0.56899999999999995</v>
      </c>
      <c r="F69">
        <f t="shared" si="7"/>
        <v>0.43100000000000005</v>
      </c>
      <c r="H69">
        <v>2</v>
      </c>
      <c r="I69">
        <f t="shared" si="8"/>
        <v>-8.4030303030303233E-2</v>
      </c>
      <c r="J69">
        <f t="shared" si="9"/>
        <v>-8.6272727272727168E-2</v>
      </c>
      <c r="K69">
        <f t="shared" si="10"/>
        <v>-8.4030303030303233E-2</v>
      </c>
      <c r="L69">
        <f t="shared" si="11"/>
        <v>-8.6272727272727168E-2</v>
      </c>
      <c r="M69" cm="1">
        <f t="array" ref="M69">_xlfn.IFS(AND(G69=H69,G69=1),M68-M68*I69+M68*I69*A69, AND(G69=H69,G69=2), M68-M68*J69+M68*J69*B69, AND(G69&lt;&gt;H69,G69=1), M68-M68*I69,AND(G69&lt;&gt;H69,G69=2),M68-M68*J69,G69=0,M68)</f>
        <v>94.180439588688529</v>
      </c>
      <c r="N69" t="s">
        <v>107</v>
      </c>
      <c r="O69" t="s">
        <v>108</v>
      </c>
    </row>
    <row r="70" spans="1:15" x14ac:dyDescent="0.25">
      <c r="A70">
        <v>2.2000000000000002</v>
      </c>
      <c r="B70">
        <v>1.61</v>
      </c>
      <c r="C70">
        <f t="shared" si="6"/>
        <v>0.45454545454545453</v>
      </c>
      <c r="D70">
        <f t="shared" si="6"/>
        <v>0.6211180124223602</v>
      </c>
      <c r="E70">
        <v>0.40799999999999997</v>
      </c>
      <c r="F70">
        <f t="shared" si="7"/>
        <v>0.59200000000000008</v>
      </c>
      <c r="H70">
        <v>2</v>
      </c>
      <c r="I70">
        <f t="shared" si="8"/>
        <v>-8.5333333333333372E-2</v>
      </c>
      <c r="J70">
        <f t="shared" si="9"/>
        <v>-7.685245901639326E-2</v>
      </c>
      <c r="K70">
        <f t="shared" si="10"/>
        <v>-8.5333333333333372E-2</v>
      </c>
      <c r="L70">
        <f t="shared" si="11"/>
        <v>-7.685245901639326E-2</v>
      </c>
      <c r="M70" cm="1">
        <f t="array" ref="M70">_xlfn.IFS(AND(G70=H70,G70=1),M69-M69*I70+M69*I70*A70, AND(G70=H70,G70=2), M69-M69*J70+M69*J70*B70, AND(G70&lt;&gt;H70,G70=1), M69-M69*I70,AND(G70&lt;&gt;H70,G70=2),M69-M69*J70,G70=0,M69)</f>
        <v>94.180439588688529</v>
      </c>
      <c r="N70" t="s">
        <v>109</v>
      </c>
      <c r="O70" t="s">
        <v>110</v>
      </c>
    </row>
    <row r="71" spans="1:15" x14ac:dyDescent="0.25">
      <c r="A71">
        <v>1.4</v>
      </c>
      <c r="B71">
        <v>2.75</v>
      </c>
      <c r="C71">
        <f t="shared" si="6"/>
        <v>0.7142857142857143</v>
      </c>
      <c r="D71">
        <f t="shared" si="6"/>
        <v>0.36363636363636365</v>
      </c>
      <c r="E71">
        <v>0.63100000000000001</v>
      </c>
      <c r="F71">
        <f t="shared" si="7"/>
        <v>0.36899999999999999</v>
      </c>
      <c r="H71">
        <v>1</v>
      </c>
      <c r="I71">
        <f t="shared" si="8"/>
        <v>-0.2915000000000002</v>
      </c>
      <c r="J71">
        <f t="shared" si="9"/>
        <v>8.4285714285713964E-3</v>
      </c>
      <c r="K71">
        <f t="shared" si="10"/>
        <v>-0.2915000000000002</v>
      </c>
      <c r="L71">
        <f t="shared" si="11"/>
        <v>8.4285714285713964E-3</v>
      </c>
      <c r="M71" cm="1">
        <f t="array" ref="M71">_xlfn.IFS(AND(G71=H71,G71=1),M70-M70*I71+M70*I71*A71, AND(G71=H71,G71=2), M70-M70*J71+M70*J71*B71, AND(G71&lt;&gt;H71,G71=1), M70-M70*I71,AND(G71&lt;&gt;H71,G71=2),M70-M70*J71,G71=0,M70)</f>
        <v>94.180439588688529</v>
      </c>
      <c r="N71" t="s">
        <v>111</v>
      </c>
      <c r="O71" t="s">
        <v>112</v>
      </c>
    </row>
    <row r="72" spans="1:15" x14ac:dyDescent="0.25">
      <c r="A72">
        <v>1.9</v>
      </c>
      <c r="B72">
        <v>1.8</v>
      </c>
      <c r="C72">
        <f t="shared" si="6"/>
        <v>0.52631578947368418</v>
      </c>
      <c r="D72">
        <f t="shared" si="6"/>
        <v>0.55555555555555558</v>
      </c>
      <c r="E72">
        <v>0.47699999999999998</v>
      </c>
      <c r="F72">
        <f t="shared" si="7"/>
        <v>0.52300000000000002</v>
      </c>
      <c r="H72">
        <v>1</v>
      </c>
      <c r="I72">
        <f t="shared" si="8"/>
        <v>-0.10411111111111127</v>
      </c>
      <c r="J72">
        <f t="shared" si="9"/>
        <v>-7.3249999999999926E-2</v>
      </c>
      <c r="K72">
        <f t="shared" si="10"/>
        <v>-0.10411111111111127</v>
      </c>
      <c r="L72">
        <f t="shared" si="11"/>
        <v>-7.3249999999999926E-2</v>
      </c>
      <c r="M72" cm="1">
        <f t="array" ref="M72">_xlfn.IFS(AND(G72=H72,G72=1),M71-M71*I72+M71*I72*A72, AND(G72=H72,G72=2), M71-M71*J72+M71*J72*B72, AND(G72&lt;&gt;H72,G72=1), M71-M71*I72,AND(G72&lt;&gt;H72,G72=2),M71-M71*J72,G72=0,M71)</f>
        <v>94.180439588688529</v>
      </c>
      <c r="N72" t="s">
        <v>80</v>
      </c>
      <c r="O72" t="s">
        <v>113</v>
      </c>
    </row>
    <row r="73" spans="1:15" x14ac:dyDescent="0.25">
      <c r="A73">
        <v>2.25</v>
      </c>
      <c r="B73">
        <v>1.57</v>
      </c>
      <c r="C73">
        <f t="shared" si="6"/>
        <v>0.44444444444444442</v>
      </c>
      <c r="D73">
        <f t="shared" si="6"/>
        <v>0.63694267515923564</v>
      </c>
      <c r="E73">
        <v>0.75</v>
      </c>
      <c r="F73">
        <f t="shared" si="7"/>
        <v>0.25</v>
      </c>
      <c r="G73">
        <v>1</v>
      </c>
      <c r="H73">
        <v>2</v>
      </c>
      <c r="I73">
        <f t="shared" si="8"/>
        <v>0.1</v>
      </c>
      <c r="J73">
        <f t="shared" si="9"/>
        <v>-1.0657894736842104</v>
      </c>
      <c r="K73">
        <f t="shared" si="10"/>
        <v>0.55000000000000004</v>
      </c>
      <c r="L73">
        <f t="shared" si="11"/>
        <v>-1.0657894736842104</v>
      </c>
      <c r="M73" cm="1">
        <f t="array" ref="M73">_xlfn.IFS(AND(G73=H73,G73=1),M72-M72*I73+M72*I73*A73, AND(G73=H73,G73=2), M72-M72*J73+M72*J73*B73, AND(G73&lt;&gt;H73,G73=1), M72-M72*I73,AND(G73&lt;&gt;H73,G73=2),M72-M72*J73,G73=0,M72)</f>
        <v>84.762395629819679</v>
      </c>
      <c r="N73" t="s">
        <v>114</v>
      </c>
      <c r="O73" t="s">
        <v>115</v>
      </c>
    </row>
    <row r="74" spans="1:15" x14ac:dyDescent="0.25">
      <c r="A74">
        <v>1.4</v>
      </c>
      <c r="B74">
        <v>2.75</v>
      </c>
      <c r="C74">
        <f t="shared" si="6"/>
        <v>0.7142857142857143</v>
      </c>
      <c r="D74">
        <f t="shared" si="6"/>
        <v>0.36363636363636365</v>
      </c>
      <c r="E74">
        <v>0.36599999999999999</v>
      </c>
      <c r="F74">
        <f t="shared" si="7"/>
        <v>0.63400000000000001</v>
      </c>
      <c r="G74">
        <v>2</v>
      </c>
      <c r="H74">
        <v>1</v>
      </c>
      <c r="I74">
        <f t="shared" si="8"/>
        <v>-1.2190000000000003</v>
      </c>
      <c r="J74">
        <f t="shared" si="9"/>
        <v>0.1</v>
      </c>
      <c r="K74">
        <f t="shared" si="10"/>
        <v>-1.2190000000000003</v>
      </c>
      <c r="L74">
        <f t="shared" si="11"/>
        <v>0.42485714285714288</v>
      </c>
      <c r="M74" cm="1">
        <f t="array" ref="M74">_xlfn.IFS(AND(G74=H74,G74=1),M73-M73*I74+M73*I74*A74, AND(G74=H74,G74=2), M73-M73*J74+M73*J74*B74, AND(G74&lt;&gt;H74,G74=1), M73-M73*I74,AND(G74&lt;&gt;H74,G74=2),M73-M73*J74,G74=0,M73)</f>
        <v>76.286156066837705</v>
      </c>
      <c r="N74" t="s">
        <v>116</v>
      </c>
      <c r="O74" t="s">
        <v>117</v>
      </c>
    </row>
    <row r="75" spans="1:15" x14ac:dyDescent="0.25">
      <c r="A75">
        <v>1.67</v>
      </c>
      <c r="B75">
        <v>2.15</v>
      </c>
      <c r="C75">
        <f t="shared" si="6"/>
        <v>0.5988023952095809</v>
      </c>
      <c r="D75">
        <f t="shared" si="6"/>
        <v>0.46511627906976744</v>
      </c>
      <c r="E75">
        <v>0.503</v>
      </c>
      <c r="F75">
        <f t="shared" si="7"/>
        <v>0.497</v>
      </c>
      <c r="H75">
        <v>1</v>
      </c>
      <c r="I75">
        <f t="shared" si="8"/>
        <v>-0.23879104477611945</v>
      </c>
      <c r="J75">
        <f t="shared" si="9"/>
        <v>5.960869565217386E-2</v>
      </c>
      <c r="K75">
        <f t="shared" si="10"/>
        <v>-0.23879104477611945</v>
      </c>
      <c r="L75">
        <f t="shared" si="11"/>
        <v>5.960869565217386E-2</v>
      </c>
      <c r="M75" cm="1">
        <f t="array" ref="M75">_xlfn.IFS(AND(G75=H75,G75=1),M74-M74*I75+M74*I75*A75, AND(G75=H75,G75=2), M74-M74*J75+M74*J75*B75, AND(G75&lt;&gt;H75,G75=1), M74-M74*I75,AND(G75&lt;&gt;H75,G75=2),M74-M74*J75,G75=0,M74)</f>
        <v>76.286156066837705</v>
      </c>
      <c r="N75" t="s">
        <v>118</v>
      </c>
      <c r="O75" t="s">
        <v>119</v>
      </c>
    </row>
    <row r="76" spans="1:15" x14ac:dyDescent="0.25">
      <c r="A76">
        <v>2.08</v>
      </c>
      <c r="B76">
        <v>1.75</v>
      </c>
      <c r="C76">
        <f t="shared" si="6"/>
        <v>0.48076923076923073</v>
      </c>
      <c r="D76">
        <f t="shared" si="6"/>
        <v>0.5714285714285714</v>
      </c>
      <c r="E76">
        <v>0.52</v>
      </c>
      <c r="F76">
        <f t="shared" si="7"/>
        <v>0.48</v>
      </c>
      <c r="G76">
        <v>1</v>
      </c>
      <c r="H76">
        <v>1</v>
      </c>
      <c r="I76">
        <f t="shared" si="8"/>
        <v>7.5555555555555598E-2</v>
      </c>
      <c r="J76">
        <f t="shared" si="9"/>
        <v>-0.21333333333333337</v>
      </c>
      <c r="K76">
        <f t="shared" si="10"/>
        <v>7.5555555555555598E-2</v>
      </c>
      <c r="L76">
        <f t="shared" si="11"/>
        <v>-0.21333333333333337</v>
      </c>
      <c r="M76" cm="1">
        <f t="array" ref="M76">_xlfn.IFS(AND(G76=H76,G76=1),M75-M75*I76+M75*I76*A76, AND(G76=H76,G76=2), M75-M75*J76+M75*J76*B76, AND(G76&lt;&gt;H76,G76=1), M75-M75*I76,AND(G76&lt;&gt;H76,G76=2),M75-M75*J76,G76=0,M75)</f>
        <v>82.511106401891652</v>
      </c>
      <c r="N76" t="s">
        <v>39</v>
      </c>
      <c r="O76" t="s">
        <v>104</v>
      </c>
    </row>
    <row r="77" spans="1:15" x14ac:dyDescent="0.25">
      <c r="A77">
        <v>1.64</v>
      </c>
      <c r="B77">
        <v>2.2000000000000002</v>
      </c>
      <c r="C77">
        <f t="shared" si="6"/>
        <v>0.6097560975609756</v>
      </c>
      <c r="D77">
        <f t="shared" si="6"/>
        <v>0.45454545454545453</v>
      </c>
      <c r="E77">
        <v>0.64300000000000002</v>
      </c>
      <c r="F77">
        <f t="shared" si="7"/>
        <v>0.35699999999999998</v>
      </c>
      <c r="G77">
        <v>1</v>
      </c>
      <c r="H77">
        <v>2</v>
      </c>
      <c r="I77">
        <f t="shared" si="8"/>
        <v>8.5187499999999972E-2</v>
      </c>
      <c r="J77">
        <f t="shared" si="9"/>
        <v>-0.17883333333333329</v>
      </c>
      <c r="K77">
        <f t="shared" si="10"/>
        <v>8.5187499999999972E-2</v>
      </c>
      <c r="L77">
        <f t="shared" si="11"/>
        <v>-0.17883333333333329</v>
      </c>
      <c r="M77" cm="1">
        <f t="array" ref="M77">_xlfn.IFS(AND(G77=H77,G77=1),M76-M76*I77+M76*I77*A77, AND(G77=H77,G77=2), M76-M76*J77+M76*J77*B77, AND(G77&lt;&gt;H77,G77=1), M76-M76*I77,AND(G77&lt;&gt;H77,G77=2),M76-M76*J77,G77=0,M76)</f>
        <v>75.482191525280513</v>
      </c>
      <c r="N77" t="s">
        <v>120</v>
      </c>
      <c r="O77" t="s">
        <v>52</v>
      </c>
    </row>
    <row r="78" spans="1:15" x14ac:dyDescent="0.25">
      <c r="A78">
        <v>3.45</v>
      </c>
      <c r="B78">
        <v>1.28</v>
      </c>
      <c r="C78">
        <f t="shared" si="6"/>
        <v>0.28985507246376813</v>
      </c>
      <c r="D78">
        <f t="shared" si="6"/>
        <v>0.78125</v>
      </c>
      <c r="E78">
        <v>0.219</v>
      </c>
      <c r="F78">
        <f t="shared" si="7"/>
        <v>0.78100000000000003</v>
      </c>
      <c r="H78">
        <v>2</v>
      </c>
      <c r="I78">
        <f t="shared" si="8"/>
        <v>-9.9775510204081624E-2</v>
      </c>
      <c r="J78">
        <f t="shared" si="9"/>
        <v>-1.1428571428570011E-3</v>
      </c>
      <c r="K78">
        <f t="shared" si="10"/>
        <v>-9.9775510204081624E-2</v>
      </c>
      <c r="L78">
        <f t="shared" si="11"/>
        <v>-1.1428571428570011E-3</v>
      </c>
      <c r="M78" cm="1">
        <f t="array" ref="M78">_xlfn.IFS(AND(G78=H78,G78=1),M77-M77*I78+M77*I78*A78, AND(G78=H78,G78=2), M77-M77*J78+M77*J78*B78, AND(G78&lt;&gt;H78,G78=1), M77-M77*I78,AND(G78&lt;&gt;H78,G78=2),M77-M77*J78,G78=0,M77)</f>
        <v>75.482191525280513</v>
      </c>
      <c r="N78" t="s">
        <v>17</v>
      </c>
      <c r="O78" t="s">
        <v>121</v>
      </c>
    </row>
    <row r="79" spans="1:15" x14ac:dyDescent="0.25">
      <c r="A79">
        <v>1.3</v>
      </c>
      <c r="B79">
        <v>3.32</v>
      </c>
      <c r="C79">
        <f t="shared" si="6"/>
        <v>0.76923076923076916</v>
      </c>
      <c r="D79">
        <f t="shared" si="6"/>
        <v>0.30120481927710846</v>
      </c>
      <c r="E79">
        <v>0.77700000000000002</v>
      </c>
      <c r="F79">
        <f t="shared" si="7"/>
        <v>0.22299999999999998</v>
      </c>
      <c r="G79">
        <v>1</v>
      </c>
      <c r="H79">
        <v>1</v>
      </c>
      <c r="I79">
        <f t="shared" si="8"/>
        <v>3.3666666666666845E-2</v>
      </c>
      <c r="J79">
        <f t="shared" si="9"/>
        <v>-0.11191379310344834</v>
      </c>
      <c r="K79">
        <f t="shared" si="10"/>
        <v>3.3666666666666845E-2</v>
      </c>
      <c r="L79">
        <f t="shared" si="11"/>
        <v>-0.11191379310344834</v>
      </c>
      <c r="M79" cm="1">
        <f t="array" ref="M79">_xlfn.IFS(AND(G79=H79,G79=1),M78-M78*I79+M78*I79*A79, AND(G79=H79,G79=2), M78-M78*J79+M78*J79*B79, AND(G79&lt;&gt;H79,G79=1), M78-M78*I79,AND(G79&lt;&gt;H79,G79=2),M78-M78*J79,G79=0,M78)</f>
        <v>76.244561659685843</v>
      </c>
      <c r="N79" t="s">
        <v>122</v>
      </c>
      <c r="O79" t="s">
        <v>60</v>
      </c>
    </row>
    <row r="80" spans="1:15" x14ac:dyDescent="0.25">
      <c r="A80">
        <v>3.32</v>
      </c>
      <c r="B80">
        <v>1.3</v>
      </c>
      <c r="C80">
        <f t="shared" si="6"/>
        <v>0.30120481927710846</v>
      </c>
      <c r="D80">
        <f t="shared" si="6"/>
        <v>0.76923076923076916</v>
      </c>
      <c r="E80">
        <v>0.34399999999999997</v>
      </c>
      <c r="F80">
        <f t="shared" si="7"/>
        <v>0.65600000000000003</v>
      </c>
      <c r="H80">
        <v>2</v>
      </c>
      <c r="I80">
        <f t="shared" si="8"/>
        <v>6.124137931034479E-2</v>
      </c>
      <c r="J80">
        <f t="shared" si="9"/>
        <v>-0.49066666666666647</v>
      </c>
      <c r="K80">
        <f t="shared" si="10"/>
        <v>6.124137931034479E-2</v>
      </c>
      <c r="L80">
        <f t="shared" si="11"/>
        <v>-0.49066666666666647</v>
      </c>
      <c r="M80" cm="1">
        <f t="array" ref="M80">_xlfn.IFS(AND(G80=H80,G80=1),M79-M79*I80+M79*I80*A80, AND(G80=H80,G80=2), M79-M79*J80+M79*J80*B80, AND(G80&lt;&gt;H80,G80=1), M79-M79*I80,AND(G80&lt;&gt;H80,G80=2),M79-M79*J80,G80=0,M79)</f>
        <v>76.244561659685843</v>
      </c>
      <c r="N80" t="s">
        <v>123</v>
      </c>
      <c r="O80" t="s">
        <v>64</v>
      </c>
    </row>
    <row r="81" spans="1:15" x14ac:dyDescent="0.25">
      <c r="A81">
        <v>6</v>
      </c>
      <c r="B81">
        <v>1.1000000000000001</v>
      </c>
      <c r="C81">
        <f t="shared" si="6"/>
        <v>0.16666666666666666</v>
      </c>
      <c r="D81">
        <f t="shared" si="6"/>
        <v>0.90909090909090906</v>
      </c>
      <c r="E81">
        <v>0.16500000000000001</v>
      </c>
      <c r="F81">
        <f t="shared" si="7"/>
        <v>0.83499999999999996</v>
      </c>
      <c r="H81">
        <v>2</v>
      </c>
      <c r="I81">
        <f t="shared" si="8"/>
        <v>-1.999999999999974E-3</v>
      </c>
      <c r="J81">
        <f t="shared" si="9"/>
        <v>-0.81499999999999861</v>
      </c>
      <c r="K81">
        <f t="shared" si="10"/>
        <v>-1.999999999999974E-3</v>
      </c>
      <c r="L81">
        <f t="shared" si="11"/>
        <v>-0.81499999999999861</v>
      </c>
      <c r="M81" cm="1">
        <f t="array" ref="M81">_xlfn.IFS(AND(G81=H81,G81=1),M80-M80*I81+M80*I81*A81, AND(G81=H81,G81=2), M80-M80*J81+M80*J81*B81, AND(G81&lt;&gt;H81,G81=1), M80-M80*I81,AND(G81&lt;&gt;H81,G81=2),M80-M80*J81,G81=0,M80)</f>
        <v>76.244561659685843</v>
      </c>
      <c r="N81" t="s">
        <v>59</v>
      </c>
      <c r="O81" t="s">
        <v>124</v>
      </c>
    </row>
    <row r="82" spans="1:15" x14ac:dyDescent="0.25">
      <c r="A82">
        <v>3.45</v>
      </c>
      <c r="B82">
        <v>1.28</v>
      </c>
      <c r="C82">
        <f t="shared" ref="C82:D145" si="12">1/A82</f>
        <v>0.28985507246376813</v>
      </c>
      <c r="D82">
        <f t="shared" si="12"/>
        <v>0.78125</v>
      </c>
      <c r="E82">
        <v>0.308</v>
      </c>
      <c r="F82">
        <f t="shared" si="7"/>
        <v>0.69199999999999995</v>
      </c>
      <c r="H82">
        <v>2</v>
      </c>
      <c r="I82">
        <f t="shared" si="8"/>
        <v>2.5551020408163316E-2</v>
      </c>
      <c r="J82">
        <f t="shared" si="9"/>
        <v>-0.40799999999999992</v>
      </c>
      <c r="K82">
        <f t="shared" si="10"/>
        <v>2.5551020408163316E-2</v>
      </c>
      <c r="L82">
        <f t="shared" si="11"/>
        <v>-0.40799999999999992</v>
      </c>
      <c r="M82" cm="1">
        <f t="array" ref="M82">_xlfn.IFS(AND(G82=H82,G82=1),M81-M81*I82+M81*I82*A82, AND(G82=H82,G82=2), M81-M81*J82+M81*J82*B82, AND(G82&lt;&gt;H82,G82=1), M81-M81*I82,AND(G82&lt;&gt;H82,G82=2),M81-M81*J82,G82=0,M81)</f>
        <v>76.244561659685843</v>
      </c>
      <c r="N82" t="s">
        <v>26</v>
      </c>
      <c r="O82" t="s">
        <v>51</v>
      </c>
    </row>
    <row r="83" spans="1:15" x14ac:dyDescent="0.25">
      <c r="A83">
        <v>1.22</v>
      </c>
      <c r="B83">
        <v>4.05</v>
      </c>
      <c r="C83">
        <f t="shared" si="12"/>
        <v>0.81967213114754101</v>
      </c>
      <c r="D83">
        <f t="shared" si="12"/>
        <v>0.24691358024691359</v>
      </c>
      <c r="E83">
        <v>0.70199999999999996</v>
      </c>
      <c r="F83">
        <f t="shared" si="7"/>
        <v>0.29800000000000004</v>
      </c>
      <c r="H83">
        <v>1</v>
      </c>
      <c r="I83">
        <f t="shared" si="8"/>
        <v>-0.65254545454545498</v>
      </c>
      <c r="J83">
        <f t="shared" si="9"/>
        <v>6.7836065573770532E-2</v>
      </c>
      <c r="K83">
        <f t="shared" si="10"/>
        <v>-0.65254545454545498</v>
      </c>
      <c r="L83">
        <f t="shared" si="11"/>
        <v>6.7836065573770532E-2</v>
      </c>
      <c r="M83" cm="1">
        <f t="array" ref="M83">_xlfn.IFS(AND(G83=H83,G83=1),M82-M82*I83+M82*I83*A83, AND(G83=H83,G83=2), M82-M82*J83+M82*J83*B83, AND(G83&lt;&gt;H83,G83=1), M82-M82*I83,AND(G83&lt;&gt;H83,G83=2),M82-M82*J83,G83=0,M82)</f>
        <v>76.244561659685843</v>
      </c>
      <c r="N83" t="s">
        <v>125</v>
      </c>
      <c r="O83" t="s">
        <v>43</v>
      </c>
    </row>
    <row r="84" spans="1:15" x14ac:dyDescent="0.25">
      <c r="A84">
        <v>1.52</v>
      </c>
      <c r="B84">
        <v>2.42</v>
      </c>
      <c r="C84">
        <f t="shared" si="12"/>
        <v>0.65789473684210531</v>
      </c>
      <c r="D84">
        <f t="shared" si="12"/>
        <v>0.41322314049586778</v>
      </c>
      <c r="E84">
        <v>0.67900000000000005</v>
      </c>
      <c r="F84">
        <f t="shared" si="7"/>
        <v>0.32099999999999995</v>
      </c>
      <c r="G84">
        <v>1</v>
      </c>
      <c r="H84">
        <v>1</v>
      </c>
      <c r="I84">
        <f t="shared" si="8"/>
        <v>6.1692307692307824E-2</v>
      </c>
      <c r="J84">
        <f t="shared" si="9"/>
        <v>-0.15716901408450717</v>
      </c>
      <c r="K84">
        <f t="shared" si="10"/>
        <v>6.1692307692307824E-2</v>
      </c>
      <c r="L84">
        <f t="shared" si="11"/>
        <v>-0.15716901408450717</v>
      </c>
      <c r="M84" cm="1">
        <f t="array" ref="M84">_xlfn.IFS(AND(G84=H84,G84=1),M83-M83*I84+M83*I84*A84, AND(G84=H84,G84=2), M83-M83*J84+M83*J84*B84, AND(G84&lt;&gt;H84,G84=1), M83-M83*I84,AND(G84&lt;&gt;H84,G84=2),M83-M83*J84,G84=0,M83)</f>
        <v>78.690487197728558</v>
      </c>
      <c r="N84" t="s">
        <v>126</v>
      </c>
      <c r="O84" t="s">
        <v>54</v>
      </c>
    </row>
    <row r="85" spans="1:15" x14ac:dyDescent="0.25">
      <c r="A85">
        <v>1.58</v>
      </c>
      <c r="B85">
        <v>2.2799999999999998</v>
      </c>
      <c r="C85">
        <f t="shared" si="12"/>
        <v>0.63291139240506322</v>
      </c>
      <c r="D85">
        <f t="shared" si="12"/>
        <v>0.43859649122807021</v>
      </c>
      <c r="E85">
        <v>0.35299999999999998</v>
      </c>
      <c r="F85">
        <f t="shared" si="7"/>
        <v>0.64700000000000002</v>
      </c>
      <c r="G85">
        <v>2</v>
      </c>
      <c r="H85">
        <v>1</v>
      </c>
      <c r="I85">
        <f t="shared" si="8"/>
        <v>-0.76251724137931021</v>
      </c>
      <c r="J85">
        <f t="shared" si="9"/>
        <v>0.1</v>
      </c>
      <c r="K85">
        <f t="shared" si="10"/>
        <v>-0.76251724137931021</v>
      </c>
      <c r="L85">
        <f t="shared" si="11"/>
        <v>0.37121874999999999</v>
      </c>
      <c r="M85" cm="1">
        <f t="array" ref="M85">_xlfn.IFS(AND(G85=H85,G85=1),M84-M84*I85+M84*I85*A85, AND(G85=H85,G85=2), M84-M84*J85+M84*J85*B85, AND(G85&lt;&gt;H85,G85=1), M84-M84*I85,AND(G85&lt;&gt;H85,G85=2),M84-M84*J85,G85=0,M84)</f>
        <v>70.821438477955695</v>
      </c>
      <c r="N85" t="s">
        <v>53</v>
      </c>
      <c r="O85" t="s">
        <v>44</v>
      </c>
    </row>
    <row r="86" spans="1:15" x14ac:dyDescent="0.25">
      <c r="A86">
        <v>3.7</v>
      </c>
      <c r="B86">
        <v>1.25</v>
      </c>
      <c r="C86">
        <f t="shared" si="12"/>
        <v>0.27027027027027023</v>
      </c>
      <c r="D86">
        <f t="shared" si="12"/>
        <v>0.8</v>
      </c>
      <c r="E86">
        <v>0.39600000000000002</v>
      </c>
      <c r="F86">
        <f t="shared" si="7"/>
        <v>0.60399999999999998</v>
      </c>
      <c r="H86">
        <v>2</v>
      </c>
      <c r="I86">
        <f t="shared" si="8"/>
        <v>0.1</v>
      </c>
      <c r="J86">
        <f t="shared" si="9"/>
        <v>-0.98000000000000009</v>
      </c>
      <c r="K86">
        <f t="shared" si="10"/>
        <v>0.17229629629629634</v>
      </c>
      <c r="L86">
        <f t="shared" si="11"/>
        <v>-0.98000000000000009</v>
      </c>
      <c r="M86" cm="1">
        <f t="array" ref="M86">_xlfn.IFS(AND(G86=H86,G86=1),M85-M85*I86+M85*I86*A86, AND(G86=H86,G86=2), M85-M85*J86+M85*J86*B86, AND(G86&lt;&gt;H86,G86=1), M85-M85*I86,AND(G86&lt;&gt;H86,G86=2),M85-M85*J86,G86=0,M85)</f>
        <v>70.821438477955695</v>
      </c>
      <c r="N86" t="s">
        <v>45</v>
      </c>
      <c r="O86" t="s">
        <v>85</v>
      </c>
    </row>
    <row r="87" spans="1:15" x14ac:dyDescent="0.25">
      <c r="A87">
        <v>1.65</v>
      </c>
      <c r="B87">
        <v>2.1800000000000002</v>
      </c>
      <c r="C87">
        <f t="shared" si="12"/>
        <v>0.60606060606060608</v>
      </c>
      <c r="D87">
        <f t="shared" si="12"/>
        <v>0.4587155963302752</v>
      </c>
      <c r="E87">
        <v>0.61599999999999999</v>
      </c>
      <c r="F87">
        <f t="shared" si="7"/>
        <v>0.38400000000000001</v>
      </c>
      <c r="G87">
        <v>1</v>
      </c>
      <c r="H87">
        <v>1</v>
      </c>
      <c r="I87">
        <f t="shared" si="8"/>
        <v>2.5230769230769168E-2</v>
      </c>
      <c r="J87">
        <f t="shared" si="9"/>
        <v>-0.13803389830508461</v>
      </c>
      <c r="K87">
        <f t="shared" si="10"/>
        <v>2.5230769230769168E-2</v>
      </c>
      <c r="L87">
        <f t="shared" si="11"/>
        <v>-0.13803389830508461</v>
      </c>
      <c r="M87" cm="1">
        <f t="array" ref="M87">_xlfn.IFS(AND(G87=H87,G87=1),M86-M86*I87+M86*I87*A87, AND(G87=H87,G87=2), M86-M86*J87+M86*J87*B87, AND(G87&lt;&gt;H87,G87=1), M86-M86*I87,AND(G87&lt;&gt;H87,G87=2),M86-M86*J87,G87=0,M86)</f>
        <v>71.982910068994158</v>
      </c>
      <c r="N87" t="s">
        <v>127</v>
      </c>
      <c r="O87" t="s">
        <v>56</v>
      </c>
    </row>
    <row r="88" spans="1:15" x14ac:dyDescent="0.25">
      <c r="A88" s="1">
        <v>1.38</v>
      </c>
      <c r="B88" s="1">
        <v>2.91</v>
      </c>
      <c r="C88" s="1">
        <f t="shared" si="12"/>
        <v>0.7246376811594204</v>
      </c>
      <c r="D88" s="1">
        <f t="shared" si="12"/>
        <v>0.3436426116838488</v>
      </c>
      <c r="E88" s="1">
        <v>0.54300000000000004</v>
      </c>
      <c r="F88">
        <f t="shared" si="7"/>
        <v>0.45699999999999996</v>
      </c>
      <c r="G88" s="1"/>
      <c r="H88" s="1"/>
      <c r="I88">
        <f t="shared" si="8"/>
        <v>-0.65963157894736868</v>
      </c>
      <c r="J88">
        <f t="shared" si="9"/>
        <v>0.1</v>
      </c>
      <c r="K88" s="1">
        <f t="shared" si="10"/>
        <v>-0.65963157894736868</v>
      </c>
      <c r="L88" s="1">
        <f t="shared" si="11"/>
        <v>0.1727068062827225</v>
      </c>
      <c r="M88" cm="1">
        <f t="array" ref="M88">_xlfn.IFS(AND(G88=H88,G88=1),M87-M87*I88+M87*I88*A88, AND(G88=H88,G88=2), M87-M87*J88+M87*J88*B88, AND(G88&lt;&gt;H88,G88=1), M87-M87*I88,AND(G88&lt;&gt;H88,G88=2),M87-M87*J88,G88=0,M87)</f>
        <v>71.982910068994158</v>
      </c>
      <c r="N88" s="1" t="s">
        <v>128</v>
      </c>
      <c r="O88" s="1" t="s">
        <v>129</v>
      </c>
    </row>
    <row r="89" spans="1:15" x14ac:dyDescent="0.25">
      <c r="A89">
        <v>1.34</v>
      </c>
      <c r="B89">
        <v>3.06</v>
      </c>
      <c r="C89">
        <f t="shared" si="12"/>
        <v>0.74626865671641784</v>
      </c>
      <c r="D89">
        <f t="shared" si="12"/>
        <v>0.32679738562091504</v>
      </c>
      <c r="E89">
        <v>0.65300000000000002</v>
      </c>
      <c r="F89">
        <f t="shared" si="7"/>
        <v>0.34699999999999998</v>
      </c>
      <c r="H89">
        <v>1</v>
      </c>
      <c r="I89">
        <f t="shared" si="8"/>
        <v>-0.36758823529411733</v>
      </c>
      <c r="J89">
        <f t="shared" si="9"/>
        <v>3.0009708737864071E-2</v>
      </c>
      <c r="K89">
        <f t="shared" si="10"/>
        <v>-0.36758823529411733</v>
      </c>
      <c r="L89">
        <f t="shared" si="11"/>
        <v>3.0009708737864071E-2</v>
      </c>
      <c r="M89" cm="1">
        <f t="array" ref="M89">_xlfn.IFS(AND(G89=H89,G89=1),M88-M88*I89+M88*I89*A89, AND(G89=H89,G89=2), M88-M88*J89+M88*J89*B89, AND(G89&lt;&gt;H89,G89=1), M88-M88*I89,AND(G89&lt;&gt;H89,G89=2),M88-M88*J89,G89=0,M88)</f>
        <v>71.982910068994158</v>
      </c>
      <c r="N89" t="s">
        <v>130</v>
      </c>
      <c r="O89" t="s">
        <v>131</v>
      </c>
    </row>
    <row r="90" spans="1:15" x14ac:dyDescent="0.25">
      <c r="A90">
        <v>1.1399999999999999</v>
      </c>
      <c r="B90">
        <v>5.5</v>
      </c>
      <c r="C90">
        <f t="shared" si="12"/>
        <v>0.87719298245614041</v>
      </c>
      <c r="D90">
        <f t="shared" si="12"/>
        <v>0.18181818181818182</v>
      </c>
      <c r="E90">
        <v>0.93100000000000005</v>
      </c>
      <c r="F90">
        <f t="shared" si="7"/>
        <v>6.899999999999995E-2</v>
      </c>
      <c r="G90">
        <v>1</v>
      </c>
      <c r="H90">
        <v>1</v>
      </c>
      <c r="I90">
        <f t="shared" si="8"/>
        <v>0.1</v>
      </c>
      <c r="J90">
        <f t="shared" si="9"/>
        <v>-0.13788888888888895</v>
      </c>
      <c r="K90">
        <f t="shared" si="10"/>
        <v>0.43814285714285722</v>
      </c>
      <c r="L90">
        <f t="shared" si="11"/>
        <v>-0.13788888888888895</v>
      </c>
      <c r="M90" cm="1">
        <f t="array" ref="M90">_xlfn.IFS(AND(G90=H90,G90=1),M89-M89*I90+M89*I90*A90, AND(G90=H90,G90=2), M89-M89*J90+M89*J90*B90, AND(G90&lt;&gt;H90,G90=1), M89-M89*I90,AND(G90&lt;&gt;H90,G90=2),M89-M89*J90,G90=0,M89)</f>
        <v>72.990670809960079</v>
      </c>
      <c r="N90" t="s">
        <v>27</v>
      </c>
      <c r="O90" t="s">
        <v>91</v>
      </c>
    </row>
    <row r="91" spans="1:15" x14ac:dyDescent="0.25">
      <c r="A91">
        <v>1.33</v>
      </c>
      <c r="B91">
        <v>3.4</v>
      </c>
      <c r="C91">
        <f t="shared" si="12"/>
        <v>0.75187969924812026</v>
      </c>
      <c r="D91">
        <f t="shared" si="12"/>
        <v>0.29411764705882354</v>
      </c>
      <c r="E91">
        <v>0.60799999999999998</v>
      </c>
      <c r="F91">
        <f t="shared" si="7"/>
        <v>0.39200000000000002</v>
      </c>
      <c r="H91">
        <v>1</v>
      </c>
      <c r="I91">
        <f t="shared" si="8"/>
        <v>-0.57987878787878777</v>
      </c>
      <c r="J91">
        <f t="shared" si="9"/>
        <v>0.1</v>
      </c>
      <c r="K91">
        <f t="shared" si="10"/>
        <v>-0.57987878787878777</v>
      </c>
      <c r="L91">
        <f t="shared" si="11"/>
        <v>0.13866666666666666</v>
      </c>
      <c r="M91" cm="1">
        <f t="array" ref="M91">_xlfn.IFS(AND(G91=H91,G91=1),M90-M90*I91+M90*I91*A91, AND(G91=H91,G91=2), M90-M90*J91+M90*J91*B91, AND(G91&lt;&gt;H91,G91=1), M90-M90*I91,AND(G91&lt;&gt;H91,G91=2),M90-M90*J91,G91=0,M90)</f>
        <v>72.990670809960079</v>
      </c>
      <c r="N91" t="s">
        <v>24</v>
      </c>
      <c r="O91" t="s">
        <v>48</v>
      </c>
    </row>
    <row r="92" spans="1:15" x14ac:dyDescent="0.25">
      <c r="A92">
        <v>1.72</v>
      </c>
      <c r="B92">
        <v>2.1</v>
      </c>
      <c r="C92">
        <f t="shared" si="12"/>
        <v>0.58139534883720934</v>
      </c>
      <c r="D92">
        <f t="shared" si="12"/>
        <v>0.47619047619047616</v>
      </c>
      <c r="E92">
        <v>0.50800000000000001</v>
      </c>
      <c r="F92">
        <f t="shared" si="7"/>
        <v>0.49199999999999999</v>
      </c>
      <c r="H92">
        <v>2</v>
      </c>
      <c r="I92">
        <f t="shared" si="8"/>
        <v>-0.17533333333333334</v>
      </c>
      <c r="J92">
        <f t="shared" si="9"/>
        <v>3.0181818181818199E-2</v>
      </c>
      <c r="K92">
        <f t="shared" si="10"/>
        <v>-0.17533333333333334</v>
      </c>
      <c r="L92">
        <f t="shared" si="11"/>
        <v>3.0181818181818199E-2</v>
      </c>
      <c r="M92" cm="1">
        <f t="array" ref="M92">_xlfn.IFS(AND(G92=H92,G92=1),M91-M91*I92+M91*I92*A92, AND(G92=H92,G92=2), M91-M91*J92+M91*J92*B92, AND(G92&lt;&gt;H92,G92=1), M91-M91*I92,AND(G92&lt;&gt;H92,G92=2),M91-M91*J92,G92=0,M91)</f>
        <v>72.990670809960079</v>
      </c>
      <c r="N92" t="s">
        <v>92</v>
      </c>
      <c r="O92" t="s">
        <v>93</v>
      </c>
    </row>
    <row r="93" spans="1:15" x14ac:dyDescent="0.25">
      <c r="A93">
        <v>3.5</v>
      </c>
      <c r="B93">
        <v>1.3</v>
      </c>
      <c r="C93">
        <f t="shared" si="12"/>
        <v>0.2857142857142857</v>
      </c>
      <c r="D93">
        <f t="shared" si="12"/>
        <v>0.76923076923076916</v>
      </c>
      <c r="E93">
        <v>0.27600000000000002</v>
      </c>
      <c r="F93">
        <f t="shared" si="7"/>
        <v>0.72399999999999998</v>
      </c>
      <c r="H93">
        <v>2</v>
      </c>
      <c r="I93">
        <f t="shared" si="8"/>
        <v>-1.3599999999999945E-2</v>
      </c>
      <c r="J93">
        <f t="shared" si="9"/>
        <v>-0.19599999999999995</v>
      </c>
      <c r="K93">
        <f t="shared" si="10"/>
        <v>-1.3599999999999945E-2</v>
      </c>
      <c r="L93">
        <f t="shared" si="11"/>
        <v>-0.19599999999999995</v>
      </c>
      <c r="M93" cm="1">
        <f t="array" ref="M93">_xlfn.IFS(AND(G93=H93,G93=1),M92-M92*I93+M92*I93*A93, AND(G93=H93,G93=2), M92-M92*J93+M92*J93*B93, AND(G93&lt;&gt;H93,G93=1), M92-M92*I93,AND(G93&lt;&gt;H93,G93=2),M92-M92*J93,G93=0,M92)</f>
        <v>72.990670809960079</v>
      </c>
      <c r="N93" t="s">
        <v>37</v>
      </c>
      <c r="O93" t="s">
        <v>50</v>
      </c>
    </row>
    <row r="94" spans="1:15" x14ac:dyDescent="0.25">
      <c r="A94">
        <v>4</v>
      </c>
      <c r="B94">
        <v>1.25</v>
      </c>
      <c r="C94">
        <f t="shared" si="12"/>
        <v>0.25</v>
      </c>
      <c r="D94">
        <f t="shared" si="12"/>
        <v>0.8</v>
      </c>
      <c r="E94">
        <v>0.30599999999999999</v>
      </c>
      <c r="F94">
        <f t="shared" si="7"/>
        <v>0.69399999999999995</v>
      </c>
      <c r="H94">
        <v>2</v>
      </c>
      <c r="I94">
        <f t="shared" si="8"/>
        <v>7.4666666666666687E-2</v>
      </c>
      <c r="J94">
        <f t="shared" si="9"/>
        <v>-0.53</v>
      </c>
      <c r="K94">
        <f t="shared" si="10"/>
        <v>7.4666666666666687E-2</v>
      </c>
      <c r="L94">
        <f t="shared" si="11"/>
        <v>-0.53</v>
      </c>
      <c r="M94" cm="1">
        <f t="array" ref="M94">_xlfn.IFS(AND(G94=H94,G94=1),M93-M93*I94+M93*I94*A94, AND(G94=H94,G94=2), M93-M93*J94+M93*J94*B94, AND(G94&lt;&gt;H94,G94=1), M93-M93*I94,AND(G94&lt;&gt;H94,G94=2),M93-M93*J94,G94=0,M93)</f>
        <v>72.990670809960079</v>
      </c>
      <c r="N94" t="s">
        <v>16</v>
      </c>
      <c r="O94" t="s">
        <v>94</v>
      </c>
    </row>
    <row r="95" spans="1:15" x14ac:dyDescent="0.25">
      <c r="A95">
        <v>2.62</v>
      </c>
      <c r="B95">
        <v>1.5</v>
      </c>
      <c r="C95">
        <f t="shared" si="12"/>
        <v>0.38167938931297707</v>
      </c>
      <c r="D95">
        <f t="shared" si="12"/>
        <v>0.66666666666666663</v>
      </c>
      <c r="E95">
        <v>0.46200000000000002</v>
      </c>
      <c r="F95">
        <f t="shared" si="7"/>
        <v>0.53800000000000003</v>
      </c>
      <c r="H95">
        <v>2</v>
      </c>
      <c r="I95">
        <f t="shared" si="8"/>
        <v>0.1</v>
      </c>
      <c r="J95">
        <f t="shared" si="9"/>
        <v>-0.38600000000000001</v>
      </c>
      <c r="K95">
        <f t="shared" si="10"/>
        <v>0.12990123456790126</v>
      </c>
      <c r="L95">
        <f t="shared" si="11"/>
        <v>-0.38600000000000001</v>
      </c>
      <c r="M95" cm="1">
        <f t="array" ref="M95">_xlfn.IFS(AND(G95=H95,G95=1),M94-M94*I95+M94*I95*A95, AND(G95=H95,G95=2), M94-M94*J95+M94*J95*B95, AND(G95&lt;&gt;H95,G95=1), M94-M94*I95,AND(G95&lt;&gt;H95,G95=2),M94-M94*J95,G95=0,M94)</f>
        <v>72.990670809960079</v>
      </c>
      <c r="N95" t="s">
        <v>32</v>
      </c>
      <c r="O95" t="s">
        <v>29</v>
      </c>
    </row>
    <row r="96" spans="1:15" x14ac:dyDescent="0.25">
      <c r="A96">
        <v>1.1200000000000001</v>
      </c>
      <c r="B96">
        <v>6</v>
      </c>
      <c r="C96">
        <f t="shared" si="12"/>
        <v>0.89285714285714279</v>
      </c>
      <c r="D96">
        <f t="shared" si="12"/>
        <v>0.16666666666666666</v>
      </c>
      <c r="E96">
        <v>0.88200000000000001</v>
      </c>
      <c r="F96">
        <f t="shared" si="7"/>
        <v>0.11799999999999999</v>
      </c>
      <c r="H96">
        <v>1</v>
      </c>
      <c r="I96">
        <f t="shared" si="8"/>
        <v>-0.10133333333333239</v>
      </c>
      <c r="J96">
        <f t="shared" si="9"/>
        <v>-5.8400000000000007E-2</v>
      </c>
      <c r="K96">
        <f t="shared" si="10"/>
        <v>-0.10133333333333239</v>
      </c>
      <c r="L96">
        <f t="shared" si="11"/>
        <v>-5.8400000000000007E-2</v>
      </c>
      <c r="M96" cm="1">
        <f t="array" ref="M96">_xlfn.IFS(AND(G96=H96,G96=1),M95-M95*I96+M95*I96*A96, AND(G96=H96,G96=2), M95-M95*J96+M95*J96*B96, AND(G96&lt;&gt;H96,G96=1), M95-M95*I96,AND(G96&lt;&gt;H96,G96=2),M95-M95*J96,G96=0,M95)</f>
        <v>72.990670809960079</v>
      </c>
      <c r="N96" t="s">
        <v>19</v>
      </c>
      <c r="O96" t="s">
        <v>95</v>
      </c>
    </row>
    <row r="97" spans="1:16" x14ac:dyDescent="0.25">
      <c r="A97">
        <v>5.5</v>
      </c>
      <c r="B97">
        <v>1.1399999999999999</v>
      </c>
      <c r="C97">
        <f t="shared" si="12"/>
        <v>0.18181818181818182</v>
      </c>
      <c r="D97">
        <f t="shared" si="12"/>
        <v>0.87719298245614041</v>
      </c>
      <c r="E97">
        <v>9.5000000000000001E-2</v>
      </c>
      <c r="F97">
        <f t="shared" si="7"/>
        <v>0.90500000000000003</v>
      </c>
      <c r="G97">
        <v>2</v>
      </c>
      <c r="H97">
        <v>2</v>
      </c>
      <c r="I97">
        <f t="shared" si="8"/>
        <v>-0.10611111111111113</v>
      </c>
      <c r="J97">
        <f t="shared" si="9"/>
        <v>0.1</v>
      </c>
      <c r="K97">
        <f t="shared" si="10"/>
        <v>-0.10611111111111113</v>
      </c>
      <c r="L97">
        <f t="shared" si="11"/>
        <v>0.22642857142857098</v>
      </c>
      <c r="M97" cm="1">
        <f t="array" ref="M97">_xlfn.IFS(AND(G97=H97,G97=1),M96-M96*I97+M96*I97*A97, AND(G97=H97,G97=2), M96-M96*J97+M96*J97*B97, AND(G97&lt;&gt;H97,G97=1), M96-M96*I97,AND(G97&lt;&gt;H97,G97=2),M96-M96*J97,G97=0,M96)</f>
        <v>74.012540201299515</v>
      </c>
      <c r="N97" t="s">
        <v>96</v>
      </c>
      <c r="O97" t="s">
        <v>97</v>
      </c>
    </row>
    <row r="98" spans="1:16" x14ac:dyDescent="0.25">
      <c r="A98">
        <v>1.9</v>
      </c>
      <c r="B98">
        <v>1.9</v>
      </c>
      <c r="C98">
        <f t="shared" si="12"/>
        <v>0.52631578947368418</v>
      </c>
      <c r="D98">
        <f t="shared" si="12"/>
        <v>0.52631578947368418</v>
      </c>
      <c r="E98">
        <v>0.48399999999999999</v>
      </c>
      <c r="F98">
        <f t="shared" si="7"/>
        <v>0.51600000000000001</v>
      </c>
      <c r="H98">
        <v>2</v>
      </c>
      <c r="I98">
        <f t="shared" si="8"/>
        <v>-8.9333333333333376E-2</v>
      </c>
      <c r="J98">
        <f t="shared" si="9"/>
        <v>-2.1777777777777785E-2</v>
      </c>
      <c r="K98">
        <f t="shared" si="10"/>
        <v>-8.9333333333333376E-2</v>
      </c>
      <c r="L98">
        <f t="shared" si="11"/>
        <v>-2.1777777777777785E-2</v>
      </c>
      <c r="M98" cm="1">
        <f t="array" ref="M98">_xlfn.IFS(AND(G98=H98,G98=1),M97-M97*I98+M97*I98*A98, AND(G98=H98,G98=2), M97-M97*J98+M97*J98*B98, AND(G98&lt;&gt;H98,G98=1), M97-M97*I98,AND(G98&lt;&gt;H98,G98=2),M97-M97*J98,G98=0,M97)</f>
        <v>74.012540201299515</v>
      </c>
      <c r="N98" t="s">
        <v>47</v>
      </c>
      <c r="O98" t="s">
        <v>22</v>
      </c>
    </row>
    <row r="99" spans="1:16" x14ac:dyDescent="0.25">
      <c r="A99">
        <v>7.5</v>
      </c>
      <c r="B99">
        <v>1.06</v>
      </c>
      <c r="C99">
        <f t="shared" si="12"/>
        <v>0.13333333333333333</v>
      </c>
      <c r="D99">
        <f t="shared" si="12"/>
        <v>0.94339622641509424</v>
      </c>
      <c r="E99">
        <v>0.27400000000000002</v>
      </c>
      <c r="F99">
        <f t="shared" si="7"/>
        <v>0.72599999999999998</v>
      </c>
      <c r="H99">
        <v>2</v>
      </c>
      <c r="I99">
        <f t="shared" si="8"/>
        <v>0.1</v>
      </c>
      <c r="J99">
        <f t="shared" si="9"/>
        <v>-3.8406666666666629</v>
      </c>
      <c r="K99">
        <f t="shared" si="10"/>
        <v>0.16230769230769232</v>
      </c>
      <c r="L99">
        <f t="shared" si="11"/>
        <v>-3.8406666666666629</v>
      </c>
      <c r="M99" cm="1">
        <f t="array" ref="M99">_xlfn.IFS(AND(G99=H99,G99=1),M98-M98*I99+M98*I99*A99, AND(G99=H99,G99=2), M98-M98*J99+M98*J99*B99, AND(G99&lt;&gt;H99,G99=1), M98-M98*I99,AND(G99&lt;&gt;H99,G99=2),M98-M98*J99,G99=0,M98)</f>
        <v>74.012540201299515</v>
      </c>
      <c r="N99" t="s">
        <v>93</v>
      </c>
      <c r="O99" t="s">
        <v>132</v>
      </c>
    </row>
    <row r="100" spans="1:16" x14ac:dyDescent="0.25">
      <c r="A100">
        <v>1.42</v>
      </c>
      <c r="B100">
        <v>2.74</v>
      </c>
      <c r="C100">
        <f t="shared" si="12"/>
        <v>0.70422535211267612</v>
      </c>
      <c r="D100">
        <f t="shared" si="12"/>
        <v>0.36496350364963503</v>
      </c>
      <c r="E100">
        <v>0.60899999999999999</v>
      </c>
      <c r="F100">
        <f t="shared" si="7"/>
        <v>0.39100000000000001</v>
      </c>
      <c r="H100">
        <v>1</v>
      </c>
      <c r="I100">
        <f t="shared" si="8"/>
        <v>-0.32195238095238121</v>
      </c>
      <c r="J100">
        <f t="shared" si="9"/>
        <v>4.1000000000000092E-2</v>
      </c>
      <c r="K100">
        <f t="shared" si="10"/>
        <v>-0.32195238095238121</v>
      </c>
      <c r="L100">
        <f t="shared" si="11"/>
        <v>4.1000000000000092E-2</v>
      </c>
      <c r="M100" cm="1">
        <f t="array" ref="M100">_xlfn.IFS(AND(G100=H100,G100=1),M99-M99*I100+M99*I100*A100, AND(G100=H100,G100=2), M99-M99*J100+M99*J100*B100, AND(G100&lt;&gt;H100,G100=1), M99-M99*I100,AND(G100&lt;&gt;H100,G100=2),M99-M99*J100,G100=0,M99)</f>
        <v>74.012540201299515</v>
      </c>
      <c r="N100" t="s">
        <v>128</v>
      </c>
      <c r="O100" t="s">
        <v>102</v>
      </c>
    </row>
    <row r="101" spans="1:16" x14ac:dyDescent="0.25">
      <c r="A101">
        <v>2.2000000000000002</v>
      </c>
      <c r="B101">
        <v>1.61</v>
      </c>
      <c r="C101">
        <f t="shared" si="12"/>
        <v>0.45454545454545453</v>
      </c>
      <c r="D101">
        <f t="shared" si="12"/>
        <v>0.6211180124223602</v>
      </c>
      <c r="E101">
        <v>0.625</v>
      </c>
      <c r="F101">
        <f t="shared" si="7"/>
        <v>0.375</v>
      </c>
      <c r="G101">
        <v>1</v>
      </c>
      <c r="H101">
        <v>1</v>
      </c>
      <c r="I101">
        <f t="shared" si="8"/>
        <v>0.1</v>
      </c>
      <c r="J101">
        <f t="shared" si="9"/>
        <v>-0.64959016393442615</v>
      </c>
      <c r="K101">
        <f t="shared" si="10"/>
        <v>0.31250000000000006</v>
      </c>
      <c r="L101">
        <f t="shared" si="11"/>
        <v>-0.64959016393442615</v>
      </c>
      <c r="M101" cm="1">
        <f t="array" ref="M101">_xlfn.IFS(AND(G101=H101,G101=1),M100-M100*I101+M100*I101*A101, AND(G101=H101,G101=2), M100-M100*J101+M100*J101*B101, AND(G101&lt;&gt;H101,G101=1), M100-M100*I101,AND(G101&lt;&gt;H101,G101=2),M100-M100*J101,G101=0,M100)</f>
        <v>82.894045025455455</v>
      </c>
      <c r="N101" t="s">
        <v>133</v>
      </c>
      <c r="O101" t="s">
        <v>134</v>
      </c>
    </row>
    <row r="102" spans="1:16" x14ac:dyDescent="0.25">
      <c r="A102">
        <v>2.1</v>
      </c>
      <c r="B102">
        <v>1.66</v>
      </c>
      <c r="C102">
        <f t="shared" si="12"/>
        <v>0.47619047619047616</v>
      </c>
      <c r="D102">
        <f t="shared" si="12"/>
        <v>0.60240963855421692</v>
      </c>
      <c r="E102">
        <v>0.95699999999999996</v>
      </c>
      <c r="F102">
        <f t="shared" si="7"/>
        <v>4.3000000000000038E-2</v>
      </c>
      <c r="G102">
        <v>1</v>
      </c>
      <c r="H102">
        <v>2</v>
      </c>
      <c r="I102">
        <f t="shared" si="8"/>
        <v>0.1</v>
      </c>
      <c r="J102">
        <f t="shared" si="9"/>
        <v>-1.407</v>
      </c>
      <c r="K102">
        <f t="shared" si="10"/>
        <v>0.91790909090909079</v>
      </c>
      <c r="L102">
        <f t="shared" si="11"/>
        <v>-1.407</v>
      </c>
      <c r="M102" cm="1">
        <f t="array" ref="M102">_xlfn.IFS(AND(G102=H102,G102=1),M101-M101*I102+M101*I102*A102, AND(G102=H102,G102=2), M101-M101*J102+M101*J102*B102, AND(G102&lt;&gt;H102,G102=1), M101-M101*I102,AND(G102&lt;&gt;H102,G102=2),M101-M101*J102,G102=0,M101)</f>
        <v>74.604640522909904</v>
      </c>
      <c r="N102" t="s">
        <v>136</v>
      </c>
      <c r="O102" t="s">
        <v>137</v>
      </c>
    </row>
    <row r="103" spans="1:16" x14ac:dyDescent="0.25">
      <c r="A103">
        <v>1.25</v>
      </c>
      <c r="B103">
        <v>3.5</v>
      </c>
      <c r="C103">
        <f t="shared" si="12"/>
        <v>0.8</v>
      </c>
      <c r="D103">
        <f t="shared" si="12"/>
        <v>0.2857142857142857</v>
      </c>
      <c r="E103">
        <v>0.85399999999999998</v>
      </c>
      <c r="F103">
        <f t="shared" si="7"/>
        <v>0.14600000000000002</v>
      </c>
      <c r="G103">
        <v>1</v>
      </c>
      <c r="H103">
        <v>2</v>
      </c>
      <c r="I103">
        <f t="shared" si="8"/>
        <v>0.1</v>
      </c>
      <c r="J103">
        <f t="shared" si="9"/>
        <v>-0.1956</v>
      </c>
      <c r="K103">
        <f t="shared" si="10"/>
        <v>0.26999999999999991</v>
      </c>
      <c r="L103">
        <f t="shared" si="11"/>
        <v>-0.1956</v>
      </c>
      <c r="M103" cm="1">
        <f t="array" ref="M103">_xlfn.IFS(AND(G103=H103,G103=1),M102-M102*I103+M102*I103*A103, AND(G103=H103,G103=2), M102-M102*J103+M102*J103*B103, AND(G103&lt;&gt;H103,G103=1), M102-M102*I103,AND(G103&lt;&gt;H103,G103=2),M102-M102*J103,G103=0,M102)</f>
        <v>67.144176470618916</v>
      </c>
      <c r="N103" t="s">
        <v>78</v>
      </c>
      <c r="O103" t="s">
        <v>135</v>
      </c>
    </row>
    <row r="104" spans="1:16" x14ac:dyDescent="0.25">
      <c r="A104">
        <v>1.08</v>
      </c>
      <c r="B104">
        <v>6.5</v>
      </c>
      <c r="C104">
        <f t="shared" si="12"/>
        <v>0.92592592592592582</v>
      </c>
      <c r="D104">
        <f t="shared" si="12"/>
        <v>0.15384615384615385</v>
      </c>
      <c r="E104">
        <v>0.48799999999999999</v>
      </c>
      <c r="F104">
        <f t="shared" si="7"/>
        <v>0.51200000000000001</v>
      </c>
      <c r="G104">
        <v>2</v>
      </c>
      <c r="H104">
        <v>2</v>
      </c>
      <c r="I104">
        <f t="shared" si="8"/>
        <v>-5.9119999999999937</v>
      </c>
      <c r="J104">
        <f t="shared" si="9"/>
        <v>0.1</v>
      </c>
      <c r="K104">
        <f t="shared" si="10"/>
        <v>-5.9119999999999937</v>
      </c>
      <c r="L104">
        <f t="shared" si="11"/>
        <v>0.4232727272727273</v>
      </c>
      <c r="M104" cm="1">
        <f t="array" ref="M104">_xlfn.IFS(AND(G104=H104,G104=1),M103-M103*I104+M103*I104*A104, AND(G104=H104,G104=2), M103-M103*J104+M103*J104*B104, AND(G104&lt;&gt;H104,G104=1), M103-M103*I104,AND(G104&lt;&gt;H104,G104=2),M103-M103*J104,G104=0,M103)</f>
        <v>104.07347352945932</v>
      </c>
      <c r="N104" t="s">
        <v>138</v>
      </c>
      <c r="O104" t="s">
        <v>139</v>
      </c>
    </row>
    <row r="105" spans="1:16" x14ac:dyDescent="0.25">
      <c r="A105">
        <v>1.3</v>
      </c>
      <c r="B105">
        <v>3.2</v>
      </c>
      <c r="C105">
        <f t="shared" si="12"/>
        <v>0.76923076923076916</v>
      </c>
      <c r="D105">
        <f t="shared" si="12"/>
        <v>0.3125</v>
      </c>
      <c r="E105">
        <v>0.58199999999999996</v>
      </c>
      <c r="F105">
        <f t="shared" si="7"/>
        <v>0.41800000000000004</v>
      </c>
      <c r="H105">
        <v>1</v>
      </c>
      <c r="I105">
        <f t="shared" si="8"/>
        <v>-0.81133333333333335</v>
      </c>
      <c r="J105">
        <f t="shared" si="9"/>
        <v>0.1</v>
      </c>
      <c r="K105">
        <f t="shared" si="10"/>
        <v>-0.81133333333333335</v>
      </c>
      <c r="L105">
        <f t="shared" si="11"/>
        <v>0.15345454545454551</v>
      </c>
      <c r="M105" cm="1">
        <f t="array" ref="M105">_xlfn.IFS(AND(G105=H105,G105=1),M104-M104*I105+M104*I105*A105, AND(G105=H105,G105=2), M104-M104*J105+M104*J105*B105, AND(G105&lt;&gt;H105,G105=1), M104-M104*I105,AND(G105&lt;&gt;H105,G105=2),M104-M104*J105,G105=0,M104)</f>
        <v>104.07347352945932</v>
      </c>
      <c r="N105" t="s">
        <v>140</v>
      </c>
      <c r="O105" t="s">
        <v>141</v>
      </c>
      <c r="P105">
        <v>0.73199999999999998</v>
      </c>
    </row>
    <row r="106" spans="1:16" x14ac:dyDescent="0.25">
      <c r="A106">
        <v>2.25</v>
      </c>
      <c r="B106">
        <v>1.57</v>
      </c>
      <c r="C106">
        <f t="shared" si="12"/>
        <v>0.44444444444444442</v>
      </c>
      <c r="D106">
        <f t="shared" si="12"/>
        <v>0.63694267515923564</v>
      </c>
      <c r="E106">
        <v>6.4000000000000001E-2</v>
      </c>
      <c r="F106">
        <f t="shared" si="7"/>
        <v>0.93599999999999994</v>
      </c>
      <c r="G106">
        <v>2</v>
      </c>
      <c r="H106">
        <v>2</v>
      </c>
      <c r="I106">
        <f t="shared" si="8"/>
        <v>-0.68479999999999985</v>
      </c>
      <c r="J106">
        <f t="shared" si="9"/>
        <v>0.1</v>
      </c>
      <c r="K106">
        <f t="shared" si="10"/>
        <v>-0.68479999999999985</v>
      </c>
      <c r="L106">
        <f t="shared" si="11"/>
        <v>0.82371929824561396</v>
      </c>
      <c r="M106" cm="1">
        <f t="array" ref="M106">_xlfn.IFS(AND(G106=H106,G106=1),M105-M105*I106+M105*I106*A106, AND(G106=H106,G106=2), M105-M105*J106+M105*J106*B106, AND(G106&lt;&gt;H106,G106=1), M105-M105*I106,AND(G106&lt;&gt;H106,G106=2),M105-M105*J106,G106=0,M105)</f>
        <v>110.00566152063851</v>
      </c>
      <c r="N106" t="s">
        <v>143</v>
      </c>
      <c r="O106" t="s">
        <v>144</v>
      </c>
      <c r="P106">
        <v>0.27200000000000002</v>
      </c>
    </row>
    <row r="107" spans="1:16" x14ac:dyDescent="0.25">
      <c r="A107">
        <v>1.3</v>
      </c>
      <c r="B107">
        <v>3.32</v>
      </c>
      <c r="C107">
        <f t="shared" si="12"/>
        <v>0.76923076923076916</v>
      </c>
      <c r="D107">
        <f t="shared" si="12"/>
        <v>0.30120481927710846</v>
      </c>
      <c r="E107">
        <v>0.60799999999999998</v>
      </c>
      <c r="F107">
        <f t="shared" si="7"/>
        <v>0.39200000000000002</v>
      </c>
      <c r="H107">
        <v>1</v>
      </c>
      <c r="I107">
        <f t="shared" si="8"/>
        <v>-0.69866666666666644</v>
      </c>
      <c r="J107">
        <f t="shared" si="9"/>
        <v>0.1</v>
      </c>
      <c r="K107">
        <f t="shared" si="10"/>
        <v>-0.69866666666666644</v>
      </c>
      <c r="L107">
        <f t="shared" si="11"/>
        <v>0.12993103448275861</v>
      </c>
      <c r="M107" cm="1">
        <f t="array" ref="M107">_xlfn.IFS(AND(G107=H107,G107=1),M106-M106*I107+M106*I107*A107, AND(G107=H107,G107=2), M106-M106*J107+M106*J107*B107, AND(G107&lt;&gt;H107,G107=1), M106-M106*I107,AND(G107&lt;&gt;H107,G107=2),M106-M106*J107,G107=0,M106)</f>
        <v>110.00566152063851</v>
      </c>
      <c r="N107" t="s">
        <v>61</v>
      </c>
      <c r="O107" t="s">
        <v>50</v>
      </c>
      <c r="P107">
        <v>0.86199999999999999</v>
      </c>
    </row>
    <row r="108" spans="1:16" x14ac:dyDescent="0.25">
      <c r="A108">
        <v>1.76</v>
      </c>
      <c r="B108">
        <v>2.0499999999999998</v>
      </c>
      <c r="C108">
        <f t="shared" si="12"/>
        <v>0.56818181818181823</v>
      </c>
      <c r="D108">
        <f t="shared" si="12"/>
        <v>0.48780487804878053</v>
      </c>
      <c r="E108">
        <v>0.53900000000000003</v>
      </c>
      <c r="F108">
        <f t="shared" si="7"/>
        <v>0.46099999999999997</v>
      </c>
      <c r="H108">
        <v>2</v>
      </c>
      <c r="I108">
        <f t="shared" si="8"/>
        <v>-6.7578947368420961E-2</v>
      </c>
      <c r="J108">
        <f t="shared" si="9"/>
        <v>-5.2333333333333454E-2</v>
      </c>
      <c r="K108">
        <f t="shared" si="10"/>
        <v>-6.7578947368420961E-2</v>
      </c>
      <c r="L108">
        <f t="shared" si="11"/>
        <v>-5.2333333333333454E-2</v>
      </c>
      <c r="M108" cm="1">
        <f t="array" ref="M108">_xlfn.IFS(AND(G108=H108,G108=1),M107-M107*I108+M107*I108*A108, AND(G108=H108,G108=2), M107-M107*J108+M107*J108*B108, AND(G108&lt;&gt;H108,G108=1), M107-M107*I108,AND(G108&lt;&gt;H108,G108=2),M107-M107*J108,G108=0,M107)</f>
        <v>110.00566152063851</v>
      </c>
      <c r="N108" t="s">
        <v>27</v>
      </c>
      <c r="O108" t="s">
        <v>47</v>
      </c>
      <c r="P108">
        <v>0.84499999999999997</v>
      </c>
    </row>
    <row r="109" spans="1:16" x14ac:dyDescent="0.25">
      <c r="A109">
        <v>1.61</v>
      </c>
      <c r="B109">
        <v>2.25</v>
      </c>
      <c r="C109">
        <f t="shared" si="12"/>
        <v>0.6211180124223602</v>
      </c>
      <c r="D109">
        <f t="shared" si="12"/>
        <v>0.44444444444444442</v>
      </c>
      <c r="E109">
        <v>0.59499999999999997</v>
      </c>
      <c r="F109">
        <f t="shared" si="7"/>
        <v>0.40500000000000003</v>
      </c>
      <c r="H109">
        <v>1</v>
      </c>
      <c r="I109">
        <f t="shared" si="8"/>
        <v>-6.8934426229508183E-2</v>
      </c>
      <c r="J109">
        <f t="shared" si="9"/>
        <v>-7.0999999999999952E-2</v>
      </c>
      <c r="K109">
        <f t="shared" si="10"/>
        <v>-6.8934426229508183E-2</v>
      </c>
      <c r="L109">
        <f t="shared" si="11"/>
        <v>-7.0999999999999952E-2</v>
      </c>
      <c r="M109" cm="1">
        <f t="array" ref="M109">_xlfn.IFS(AND(G109=H109,G109=1),M108-M108*I109+M108*I109*A109, AND(G109=H109,G109=2), M108-M108*J109+M108*J109*B109, AND(G109&lt;&gt;H109,G109=1), M108-M108*I109,AND(G109&lt;&gt;H109,G109=2),M108-M108*J109,G109=0,M108)</f>
        <v>110.00566152063851</v>
      </c>
      <c r="N109" t="s">
        <v>62</v>
      </c>
      <c r="O109" t="s">
        <v>13</v>
      </c>
      <c r="P109">
        <v>0.85199999999999998</v>
      </c>
    </row>
    <row r="110" spans="1:16" x14ac:dyDescent="0.25">
      <c r="A110">
        <v>1.59</v>
      </c>
      <c r="B110">
        <v>2.2599999999999998</v>
      </c>
      <c r="C110">
        <f t="shared" si="12"/>
        <v>0.62893081761006286</v>
      </c>
      <c r="D110">
        <f t="shared" si="12"/>
        <v>0.44247787610619471</v>
      </c>
      <c r="E110">
        <v>0.60699999999999998</v>
      </c>
      <c r="F110">
        <f t="shared" si="7"/>
        <v>0.39300000000000002</v>
      </c>
      <c r="H110">
        <v>1</v>
      </c>
      <c r="I110">
        <f t="shared" si="8"/>
        <v>-5.9101694915254188E-2</v>
      </c>
      <c r="J110">
        <f t="shared" si="9"/>
        <v>-8.8746031746031795E-2</v>
      </c>
      <c r="K110">
        <f t="shared" si="10"/>
        <v>-5.9101694915254188E-2</v>
      </c>
      <c r="L110">
        <f t="shared" si="11"/>
        <v>-8.8746031746031795E-2</v>
      </c>
      <c r="M110" cm="1">
        <f t="array" ref="M110">_xlfn.IFS(AND(G110=H110,G110=1),M109-M109*I110+M109*I110*A110, AND(G110=H110,G110=2), M109-M109*J110+M109*J110*B110, AND(G110&lt;&gt;H110,G110=1), M109-M109*I110,AND(G110&lt;&gt;H110,G110=2),M109-M109*J110,G110=0,M109)</f>
        <v>110.00566152063851</v>
      </c>
      <c r="N110" t="s">
        <v>145</v>
      </c>
      <c r="O110" t="s">
        <v>29</v>
      </c>
      <c r="P110">
        <v>0.84499999999999997</v>
      </c>
    </row>
    <row r="111" spans="1:16" x14ac:dyDescent="0.25">
      <c r="A111">
        <v>3.69</v>
      </c>
      <c r="B111">
        <v>1.25</v>
      </c>
      <c r="C111">
        <f t="shared" si="12"/>
        <v>0.2710027100271003</v>
      </c>
      <c r="D111">
        <f t="shared" si="12"/>
        <v>0.8</v>
      </c>
      <c r="E111">
        <v>0.31900000000000001</v>
      </c>
      <c r="F111">
        <f t="shared" si="7"/>
        <v>0.68100000000000005</v>
      </c>
      <c r="H111">
        <v>1</v>
      </c>
      <c r="I111">
        <f t="shared" si="8"/>
        <v>6.5840148698884715E-2</v>
      </c>
      <c r="J111">
        <f t="shared" si="9"/>
        <v>-0.59499999999999997</v>
      </c>
      <c r="K111">
        <f t="shared" si="10"/>
        <v>6.5840148698884715E-2</v>
      </c>
      <c r="L111">
        <f t="shared" si="11"/>
        <v>-0.59499999999999997</v>
      </c>
      <c r="M111" cm="1">
        <f t="array" ref="M111">_xlfn.IFS(AND(G111=H111,G111=1),M110-M110*I111+M110*I111*A111, AND(G111=H111,G111=2), M110-M110*J111+M110*J111*B111, AND(G111&lt;&gt;H111,G111=1), M110-M110*I111,AND(G111&lt;&gt;H111,G111=2),M110-M110*J111,G111=0,M110)</f>
        <v>110.00566152063851</v>
      </c>
      <c r="N111" t="s">
        <v>19</v>
      </c>
      <c r="O111" t="s">
        <v>63</v>
      </c>
      <c r="P111">
        <v>0.84499999999999997</v>
      </c>
    </row>
    <row r="112" spans="1:16" x14ac:dyDescent="0.25">
      <c r="A112">
        <v>1.96</v>
      </c>
      <c r="B112">
        <v>1.84</v>
      </c>
      <c r="C112">
        <f t="shared" si="12"/>
        <v>0.51020408163265307</v>
      </c>
      <c r="D112">
        <f t="shared" si="12"/>
        <v>0.54347826086956519</v>
      </c>
      <c r="E112">
        <v>0.41299999999999998</v>
      </c>
      <c r="F112">
        <f t="shared" si="7"/>
        <v>0.58699999999999997</v>
      </c>
      <c r="G112">
        <v>2</v>
      </c>
      <c r="H112">
        <v>1</v>
      </c>
      <c r="I112">
        <f t="shared" si="8"/>
        <v>-0.19845833333333335</v>
      </c>
      <c r="J112">
        <f t="shared" si="9"/>
        <v>9.5333333333333381E-2</v>
      </c>
      <c r="K112">
        <f t="shared" si="10"/>
        <v>-0.19845833333333335</v>
      </c>
      <c r="L112">
        <f t="shared" si="11"/>
        <v>9.5333333333333381E-2</v>
      </c>
      <c r="M112" cm="1">
        <f t="array" ref="M112">_xlfn.IFS(AND(G112=H112,G112=1),M111-M111*I112+M111*I112*A112, AND(G112=H112,G112=2), M111-M111*J112+M111*J112*B112, AND(G112&lt;&gt;H112,G112=1), M111-M111*I112,AND(G112&lt;&gt;H112,G112=2),M111-M111*J112,G112=0,M111)</f>
        <v>99.518455122337627</v>
      </c>
      <c r="N112" t="s">
        <v>18</v>
      </c>
      <c r="O112" t="s">
        <v>97</v>
      </c>
      <c r="P112">
        <v>0.83799999999999997</v>
      </c>
    </row>
    <row r="113" spans="1:16" x14ac:dyDescent="0.25">
      <c r="A113">
        <v>1.72</v>
      </c>
      <c r="B113">
        <v>2.1</v>
      </c>
      <c r="C113">
        <f t="shared" si="12"/>
        <v>0.58139534883720934</v>
      </c>
      <c r="D113">
        <f t="shared" si="12"/>
        <v>0.47619047619047616</v>
      </c>
      <c r="E113">
        <v>0.51200000000000001</v>
      </c>
      <c r="F113">
        <f t="shared" si="7"/>
        <v>0.48799999999999999</v>
      </c>
      <c r="H113">
        <v>2</v>
      </c>
      <c r="I113">
        <f t="shared" si="8"/>
        <v>-0.1657777777777778</v>
      </c>
      <c r="J113">
        <f t="shared" si="9"/>
        <v>2.2545454545454535E-2</v>
      </c>
      <c r="K113">
        <f t="shared" si="10"/>
        <v>-0.1657777777777778</v>
      </c>
      <c r="L113">
        <f t="shared" si="11"/>
        <v>2.2545454545454535E-2</v>
      </c>
      <c r="M113" cm="1">
        <f t="array" ref="M113">_xlfn.IFS(AND(G113=H113,G113=1),M112-M112*I113+M112*I113*A113, AND(G113=H113,G113=2), M112-M112*J113+M112*J113*B113, AND(G113&lt;&gt;H113,G113=1), M112-M112*I113,AND(G113&lt;&gt;H113,G113=2),M112-M112*J113,G113=0,M112)</f>
        <v>99.518455122337627</v>
      </c>
      <c r="N113" t="s">
        <v>52</v>
      </c>
      <c r="O113" t="s">
        <v>118</v>
      </c>
      <c r="P113">
        <v>0.86099999999999999</v>
      </c>
    </row>
    <row r="114" spans="1:16" x14ac:dyDescent="0.25">
      <c r="A114">
        <v>3.14</v>
      </c>
      <c r="B114">
        <v>1.33</v>
      </c>
      <c r="C114">
        <f t="shared" si="12"/>
        <v>0.31847133757961782</v>
      </c>
      <c r="D114">
        <f t="shared" si="12"/>
        <v>0.75187969924812026</v>
      </c>
      <c r="E114">
        <v>0.30299999999999999</v>
      </c>
      <c r="F114">
        <f t="shared" si="7"/>
        <v>0.69700000000000006</v>
      </c>
      <c r="H114">
        <v>2</v>
      </c>
      <c r="I114">
        <f t="shared" si="8"/>
        <v>-2.270093457943928E-2</v>
      </c>
      <c r="J114">
        <f t="shared" si="9"/>
        <v>-0.22118181818181792</v>
      </c>
      <c r="K114">
        <f t="shared" si="10"/>
        <v>-2.270093457943928E-2</v>
      </c>
      <c r="L114">
        <f t="shared" si="11"/>
        <v>-0.22118181818181792</v>
      </c>
      <c r="M114" cm="1">
        <f t="array" ref="M114">_xlfn.IFS(AND(G114=H114,G114=1),M113-M113*I114+M113*I114*A114, AND(G114=H114,G114=2), M113-M113*J114+M113*J114*B114, AND(G114&lt;&gt;H114,G114=1), M113-M113*I114,AND(G114&lt;&gt;H114,G114=2),M113-M113*J114,G114=0,M113)</f>
        <v>99.518455122337627</v>
      </c>
      <c r="N114" t="s">
        <v>146</v>
      </c>
      <c r="O114" t="s">
        <v>121</v>
      </c>
      <c r="P114">
        <v>0.86299999999999999</v>
      </c>
    </row>
    <row r="115" spans="1:16" x14ac:dyDescent="0.25">
      <c r="A115">
        <v>1.1599999999999999</v>
      </c>
      <c r="B115">
        <v>4.5</v>
      </c>
      <c r="C115">
        <f t="shared" si="12"/>
        <v>0.86206896551724144</v>
      </c>
      <c r="D115">
        <f t="shared" si="12"/>
        <v>0.22222222222222221</v>
      </c>
      <c r="E115">
        <v>0.746</v>
      </c>
      <c r="F115">
        <f t="shared" si="7"/>
        <v>0.254</v>
      </c>
      <c r="H115">
        <v>1</v>
      </c>
      <c r="I115">
        <f t="shared" si="8"/>
        <v>-0.8415000000000008</v>
      </c>
      <c r="J115">
        <f t="shared" si="9"/>
        <v>4.085714285714287E-2</v>
      </c>
      <c r="K115">
        <f t="shared" si="10"/>
        <v>-0.8415000000000008</v>
      </c>
      <c r="L115">
        <f t="shared" si="11"/>
        <v>4.085714285714287E-2</v>
      </c>
      <c r="M115" cm="1">
        <f t="array" ref="M115">_xlfn.IFS(AND(G115=H115,G115=1),M114-M114*I115+M114*I115*A115, AND(G115=H115,G115=2), M114-M114*J115+M114*J115*B115, AND(G115&lt;&gt;H115,G115=1), M114-M114*I115,AND(G115&lt;&gt;H115,G115=2),M114-M114*J115,G115=0,M114)</f>
        <v>99.518455122337627</v>
      </c>
      <c r="N115" t="s">
        <v>40</v>
      </c>
      <c r="O115" t="s">
        <v>147</v>
      </c>
      <c r="P115">
        <v>0.754</v>
      </c>
    </row>
    <row r="116" spans="1:16" x14ac:dyDescent="0.25">
      <c r="A116">
        <v>2.37</v>
      </c>
      <c r="B116">
        <v>1.53</v>
      </c>
      <c r="C116">
        <f t="shared" si="12"/>
        <v>0.42194092827004215</v>
      </c>
      <c r="D116">
        <f t="shared" si="12"/>
        <v>0.65359477124183007</v>
      </c>
      <c r="E116">
        <v>0.249</v>
      </c>
      <c r="F116">
        <f t="shared" si="7"/>
        <v>0.751</v>
      </c>
      <c r="G116">
        <v>2</v>
      </c>
      <c r="H116">
        <v>1</v>
      </c>
      <c r="I116">
        <f t="shared" si="8"/>
        <v>-0.29917518248175179</v>
      </c>
      <c r="J116">
        <f t="shared" si="9"/>
        <v>0.1</v>
      </c>
      <c r="K116">
        <f t="shared" si="10"/>
        <v>-0.29917518248175179</v>
      </c>
      <c r="L116">
        <f t="shared" si="11"/>
        <v>0.28118867924528307</v>
      </c>
      <c r="M116" cm="1">
        <f t="array" ref="M116">_xlfn.IFS(AND(G116=H116,G116=1),M115-M115*I116+M115*I116*A116, AND(G116=H116,G116=2), M115-M115*J116+M115*J116*B116, AND(G116&lt;&gt;H116,G116=1), M115-M115*I116,AND(G116&lt;&gt;H116,G116=2),M115-M115*J116,G116=0,M115)</f>
        <v>89.566609610103868</v>
      </c>
      <c r="N116" t="s">
        <v>148</v>
      </c>
      <c r="O116" t="s">
        <v>149</v>
      </c>
      <c r="P116">
        <v>0.48699999999999999</v>
      </c>
    </row>
    <row r="117" spans="1:16" x14ac:dyDescent="0.25">
      <c r="A117">
        <v>1.28</v>
      </c>
      <c r="B117">
        <v>3.25</v>
      </c>
      <c r="C117">
        <f t="shared" si="12"/>
        <v>0.78125</v>
      </c>
      <c r="D117">
        <f t="shared" si="12"/>
        <v>0.30769230769230771</v>
      </c>
      <c r="E117">
        <v>0.82199999999999995</v>
      </c>
      <c r="F117">
        <f t="shared" si="7"/>
        <v>0.17800000000000005</v>
      </c>
      <c r="G117">
        <v>1</v>
      </c>
      <c r="H117">
        <v>1</v>
      </c>
      <c r="I117">
        <f t="shared" si="8"/>
        <v>0.1</v>
      </c>
      <c r="J117">
        <f t="shared" si="9"/>
        <v>-0.18733333333333324</v>
      </c>
      <c r="K117">
        <f t="shared" si="10"/>
        <v>0.18628571428571417</v>
      </c>
      <c r="L117">
        <f t="shared" si="11"/>
        <v>-0.18733333333333324</v>
      </c>
      <c r="M117" cm="1">
        <f t="array" ref="M117">_xlfn.IFS(AND(G117=H117,G117=1),M116-M116*I117+M116*I117*A117, AND(G117=H117,G117=2), M116-M116*J117+M116*J117*B117, AND(G117&lt;&gt;H117,G117=1), M116-M116*I117,AND(G117&lt;&gt;H117,G117=2),M116-M116*J117,G117=0,M116)</f>
        <v>92.074474679186778</v>
      </c>
      <c r="N117" t="s">
        <v>150</v>
      </c>
      <c r="O117" t="s">
        <v>116</v>
      </c>
      <c r="P117">
        <v>0.35699999999999998</v>
      </c>
    </row>
    <row r="118" spans="1:16" x14ac:dyDescent="0.25">
      <c r="A118">
        <v>1.1599999999999999</v>
      </c>
      <c r="B118">
        <v>4.5</v>
      </c>
      <c r="C118">
        <f t="shared" si="12"/>
        <v>0.86206896551724144</v>
      </c>
      <c r="D118">
        <f t="shared" si="12"/>
        <v>0.22222222222222221</v>
      </c>
      <c r="E118">
        <v>0.85899999999999999</v>
      </c>
      <c r="F118">
        <f t="shared" si="7"/>
        <v>0.14100000000000001</v>
      </c>
      <c r="H118">
        <v>1</v>
      </c>
      <c r="I118">
        <f t="shared" si="8"/>
        <v>-2.2250000000000547E-2</v>
      </c>
      <c r="J118">
        <f t="shared" si="9"/>
        <v>-0.1044285714285714</v>
      </c>
      <c r="K118">
        <f t="shared" si="10"/>
        <v>-2.2250000000000547E-2</v>
      </c>
      <c r="L118">
        <f t="shared" si="11"/>
        <v>-0.1044285714285714</v>
      </c>
      <c r="M118" cm="1">
        <f t="array" ref="M118">_xlfn.IFS(AND(G118=H118,G118=1),M117-M117*I118+M117*I118*A118, AND(G118=H118,G118=2), M117-M117*J118+M117*J118*B118, AND(G118&lt;&gt;H118,G118=1), M117-M117*I118,AND(G118&lt;&gt;H118,G118=2),M117-M117*J118,G118=0,M117)</f>
        <v>92.074474679186778</v>
      </c>
      <c r="N118" t="s">
        <v>140</v>
      </c>
      <c r="O118" t="s">
        <v>115</v>
      </c>
      <c r="P118">
        <v>0.36599999999999999</v>
      </c>
    </row>
    <row r="119" spans="1:16" x14ac:dyDescent="0.25">
      <c r="A119">
        <v>2.25</v>
      </c>
      <c r="B119">
        <v>1.57</v>
      </c>
      <c r="C119">
        <f t="shared" si="12"/>
        <v>0.44444444444444442</v>
      </c>
      <c r="D119">
        <f t="shared" si="12"/>
        <v>0.63694267515923564</v>
      </c>
      <c r="E119">
        <v>0.498</v>
      </c>
      <c r="F119">
        <f t="shared" si="7"/>
        <v>0.502</v>
      </c>
      <c r="H119">
        <v>2</v>
      </c>
      <c r="I119">
        <f t="shared" si="8"/>
        <v>9.6399999999999986E-2</v>
      </c>
      <c r="J119">
        <f t="shared" si="9"/>
        <v>-0.37168421052631573</v>
      </c>
      <c r="K119">
        <f t="shared" si="10"/>
        <v>9.6399999999999986E-2</v>
      </c>
      <c r="L119">
        <f t="shared" si="11"/>
        <v>-0.37168421052631573</v>
      </c>
      <c r="M119" cm="1">
        <f t="array" ref="M119">_xlfn.IFS(AND(G119=H119,G119=1),M118-M118*I119+M118*I119*A119, AND(G119=H119,G119=2), M118-M118*J119+M118*J119*B119, AND(G119&lt;&gt;H119,G119=1), M118-M118*I119,AND(G119&lt;&gt;H119,G119=2),M118-M118*J119,G119=0,M118)</f>
        <v>92.074474679186778</v>
      </c>
      <c r="N119" t="s">
        <v>144</v>
      </c>
      <c r="O119" t="s">
        <v>151</v>
      </c>
      <c r="P119">
        <v>0.623</v>
      </c>
    </row>
    <row r="120" spans="1:16" x14ac:dyDescent="0.25">
      <c r="A120">
        <v>3</v>
      </c>
      <c r="B120">
        <v>1.33</v>
      </c>
      <c r="C120">
        <f t="shared" si="12"/>
        <v>0.33333333333333331</v>
      </c>
      <c r="D120">
        <f t="shared" si="12"/>
        <v>0.75187969924812026</v>
      </c>
      <c r="E120">
        <v>0.23499999999999999</v>
      </c>
      <c r="F120">
        <f t="shared" si="7"/>
        <v>0.76500000000000001</v>
      </c>
      <c r="G120">
        <v>2</v>
      </c>
      <c r="H120">
        <v>2</v>
      </c>
      <c r="I120">
        <f t="shared" si="8"/>
        <v>-0.14750000000000002</v>
      </c>
      <c r="J120">
        <f t="shared" si="9"/>
        <v>5.2878787878788081E-2</v>
      </c>
      <c r="K120">
        <f t="shared" si="10"/>
        <v>-0.14750000000000002</v>
      </c>
      <c r="L120">
        <f t="shared" si="11"/>
        <v>5.2878787878788081E-2</v>
      </c>
      <c r="M120" cm="1">
        <f t="array" ref="M120">_xlfn.IFS(AND(G120=H120,G120=1),M119-M119*I120+M119*I120*A120, AND(G120=H120,G120=2), M119-M119*J120+M119*J120*B120, AND(G120&lt;&gt;H120,G120=1), M119-M119*I120,AND(G120&lt;&gt;H120,G120=2),M119-M119*J120,G120=0,M119)</f>
        <v>93.681174262338601</v>
      </c>
      <c r="N120" t="s">
        <v>152</v>
      </c>
      <c r="O120" t="s">
        <v>153</v>
      </c>
      <c r="P120">
        <v>0.28299999999999997</v>
      </c>
    </row>
    <row r="121" spans="1:16" x14ac:dyDescent="0.25">
      <c r="A121">
        <v>2.31</v>
      </c>
      <c r="B121">
        <v>1.57</v>
      </c>
      <c r="C121">
        <f t="shared" si="12"/>
        <v>0.4329004329004329</v>
      </c>
      <c r="D121">
        <f t="shared" si="12"/>
        <v>0.63694267515923564</v>
      </c>
      <c r="E121">
        <v>0.46600000000000003</v>
      </c>
      <c r="F121">
        <f t="shared" si="7"/>
        <v>0.53400000000000003</v>
      </c>
      <c r="H121">
        <v>1</v>
      </c>
      <c r="I121">
        <f t="shared" si="8"/>
        <v>5.8366412213740504E-2</v>
      </c>
      <c r="J121">
        <f t="shared" si="9"/>
        <v>-0.28354385964912276</v>
      </c>
      <c r="K121">
        <f t="shared" si="10"/>
        <v>5.8366412213740504E-2</v>
      </c>
      <c r="L121">
        <f t="shared" si="11"/>
        <v>-0.28354385964912276</v>
      </c>
      <c r="M121" cm="1">
        <f t="array" ref="M121">_xlfn.IFS(AND(G121=H121,G121=1),M120-M120*I121+M120*I121*A121, AND(G121=H121,G121=2), M120-M120*J121+M120*J121*B121, AND(G121&lt;&gt;H121,G121=1), M120-M120*I121,AND(G121&lt;&gt;H121,G121=2),M120-M120*J121,G121=0,M120)</f>
        <v>93.681174262338601</v>
      </c>
      <c r="N121" t="s">
        <v>24</v>
      </c>
      <c r="O121" t="s">
        <v>94</v>
      </c>
      <c r="P121">
        <v>0.85899999999999999</v>
      </c>
    </row>
    <row r="122" spans="1:16" x14ac:dyDescent="0.25">
      <c r="A122">
        <v>1.61</v>
      </c>
      <c r="B122">
        <v>2.25</v>
      </c>
      <c r="C122">
        <f t="shared" si="12"/>
        <v>0.6211180124223602</v>
      </c>
      <c r="D122">
        <f t="shared" si="12"/>
        <v>0.44444444444444442</v>
      </c>
      <c r="E122">
        <v>0.59399999999999997</v>
      </c>
      <c r="F122">
        <f t="shared" si="7"/>
        <v>0.40600000000000003</v>
      </c>
      <c r="H122">
        <v>1</v>
      </c>
      <c r="I122">
        <f t="shared" si="8"/>
        <v>-7.1573770491803246E-2</v>
      </c>
      <c r="J122">
        <f t="shared" si="9"/>
        <v>-6.9199999999999928E-2</v>
      </c>
      <c r="K122">
        <f t="shared" si="10"/>
        <v>-7.1573770491803246E-2</v>
      </c>
      <c r="L122">
        <f t="shared" si="11"/>
        <v>-6.9199999999999928E-2</v>
      </c>
      <c r="M122" cm="1">
        <f t="array" ref="M122">_xlfn.IFS(AND(G122=H122,G122=1),M121-M121*I122+M121*I122*A122, AND(G122=H122,G122=2), M121-M121*J122+M121*J122*B122, AND(G122&lt;&gt;H122,G122=1), M121-M121*I122,AND(G122&lt;&gt;H122,G122=2),M121-M121*J122,G122=0,M121)</f>
        <v>93.681174262338601</v>
      </c>
      <c r="N122" t="s">
        <v>62</v>
      </c>
      <c r="O122" t="s">
        <v>13</v>
      </c>
      <c r="P122">
        <v>0.85699999999999998</v>
      </c>
    </row>
    <row r="123" spans="1:16" x14ac:dyDescent="0.25">
      <c r="A123">
        <v>2.67</v>
      </c>
      <c r="B123">
        <v>1.44</v>
      </c>
      <c r="C123">
        <f t="shared" si="12"/>
        <v>0.37453183520599254</v>
      </c>
      <c r="D123">
        <f t="shared" si="12"/>
        <v>0.69444444444444442</v>
      </c>
      <c r="E123">
        <v>0.38800000000000001</v>
      </c>
      <c r="F123">
        <f t="shared" si="7"/>
        <v>0.61199999999999999</v>
      </c>
      <c r="H123">
        <v>1</v>
      </c>
      <c r="I123">
        <f t="shared" si="8"/>
        <v>2.1532934131736514E-2</v>
      </c>
      <c r="J123">
        <f t="shared" si="9"/>
        <v>-0.26981818181818196</v>
      </c>
      <c r="K123">
        <f t="shared" si="10"/>
        <v>2.1532934131736514E-2</v>
      </c>
      <c r="L123">
        <f t="shared" si="11"/>
        <v>-0.26981818181818196</v>
      </c>
      <c r="M123" cm="1">
        <f t="array" ref="M123">_xlfn.IFS(AND(G123=H123,G123=1),M122-M122*I123+M122*I123*A123, AND(G123=H123,G123=2), M122-M122*J123+M122*J123*B123, AND(G123&lt;&gt;H123,G123=1), M122-M122*I123,AND(G123&lt;&gt;H123,G123=2),M122-M122*J123,G123=0,M122)</f>
        <v>93.681174262338601</v>
      </c>
      <c r="N123" t="s">
        <v>47</v>
      </c>
      <c r="O123" t="s">
        <v>132</v>
      </c>
      <c r="P123">
        <v>0.90900000000000003</v>
      </c>
    </row>
    <row r="124" spans="1:16" x14ac:dyDescent="0.25">
      <c r="A124">
        <v>7</v>
      </c>
      <c r="B124">
        <v>1.1000000000000001</v>
      </c>
      <c r="C124">
        <f t="shared" si="12"/>
        <v>0.14285714285714285</v>
      </c>
      <c r="D124">
        <f t="shared" si="12"/>
        <v>0.90909090909090906</v>
      </c>
      <c r="E124">
        <v>0.123</v>
      </c>
      <c r="F124">
        <f t="shared" si="7"/>
        <v>0.877</v>
      </c>
      <c r="H124">
        <v>2</v>
      </c>
      <c r="I124">
        <f t="shared" si="8"/>
        <v>-2.3166666666666669E-2</v>
      </c>
      <c r="J124">
        <f t="shared" si="9"/>
        <v>-0.35299999999999887</v>
      </c>
      <c r="K124">
        <f t="shared" si="10"/>
        <v>-2.3166666666666669E-2</v>
      </c>
      <c r="L124">
        <f t="shared" si="11"/>
        <v>-0.35299999999999887</v>
      </c>
      <c r="M124" cm="1">
        <f t="array" ref="M124">_xlfn.IFS(AND(G124=H124,G124=1),M123-M123*I124+M123*I124*A124, AND(G124=H124,G124=2), M123-M123*J124+M123*J124*B124, AND(G124&lt;&gt;H124,G124=1), M123-M123*I124,AND(G124&lt;&gt;H124,G124=2),M123-M123*J124,G124=0,M123)</f>
        <v>93.681174262338601</v>
      </c>
      <c r="N124" t="s">
        <v>53</v>
      </c>
      <c r="O124" t="s">
        <v>85</v>
      </c>
      <c r="P124">
        <v>0.84499999999999997</v>
      </c>
    </row>
    <row r="125" spans="1:16" x14ac:dyDescent="0.25">
      <c r="A125">
        <v>5.2</v>
      </c>
      <c r="B125">
        <v>1.1399999999999999</v>
      </c>
      <c r="C125">
        <f t="shared" si="12"/>
        <v>0.19230769230769229</v>
      </c>
      <c r="D125">
        <f t="shared" si="12"/>
        <v>0.87719298245614041</v>
      </c>
      <c r="E125">
        <v>0.17100000000000001</v>
      </c>
      <c r="F125">
        <f t="shared" si="7"/>
        <v>0.82899999999999996</v>
      </c>
      <c r="H125">
        <v>2</v>
      </c>
      <c r="I125">
        <f t="shared" si="8"/>
        <v>-2.6380952380952338E-2</v>
      </c>
      <c r="J125">
        <f t="shared" si="9"/>
        <v>-0.39242857142857246</v>
      </c>
      <c r="K125">
        <f t="shared" si="10"/>
        <v>-2.6380952380952338E-2</v>
      </c>
      <c r="L125">
        <f t="shared" si="11"/>
        <v>-0.39242857142857246</v>
      </c>
      <c r="M125" cm="1">
        <f t="array" ref="M125">_xlfn.IFS(AND(G125=H125,G125=1),M124-M124*I125+M124*I125*A125, AND(G125=H125,G125=2), M124-M124*J125+M124*J125*B125, AND(G125&lt;&gt;H125,G125=1), M124-M124*I125,AND(G125&lt;&gt;H125,G125=2),M124-M124*J125,G125=0,M124)</f>
        <v>93.681174262338601</v>
      </c>
      <c r="N125" t="s">
        <v>39</v>
      </c>
      <c r="O125" t="s">
        <v>124</v>
      </c>
      <c r="P125">
        <v>0.89100000000000001</v>
      </c>
    </row>
    <row r="126" spans="1:16" x14ac:dyDescent="0.25">
      <c r="A126">
        <v>1.22</v>
      </c>
      <c r="B126">
        <v>4</v>
      </c>
      <c r="C126">
        <f t="shared" si="12"/>
        <v>0.81967213114754101</v>
      </c>
      <c r="D126">
        <f t="shared" si="12"/>
        <v>0.25</v>
      </c>
      <c r="E126">
        <v>0.73399999999999999</v>
      </c>
      <c r="F126">
        <f t="shared" si="7"/>
        <v>0.26600000000000001</v>
      </c>
      <c r="H126">
        <v>2</v>
      </c>
      <c r="I126">
        <f t="shared" si="8"/>
        <v>-0.47509090909090923</v>
      </c>
      <c r="J126">
        <f t="shared" si="9"/>
        <v>2.1333333333333343E-2</v>
      </c>
      <c r="K126">
        <f t="shared" si="10"/>
        <v>-0.47509090909090923</v>
      </c>
      <c r="L126">
        <f t="shared" si="11"/>
        <v>2.1333333333333343E-2</v>
      </c>
      <c r="M126" cm="1">
        <f t="array" ref="M126">_xlfn.IFS(AND(G126=H126,G126=1),M125-M125*I126+M125*I126*A126, AND(G126=H126,G126=2), M125-M125*J126+M125*J126*B126, AND(G126&lt;&gt;H126,G126=1), M125-M125*I126,AND(G126&lt;&gt;H126,G126=2),M125-M125*J126,G126=0,M125)</f>
        <v>93.681174262338601</v>
      </c>
      <c r="N126" t="s">
        <v>130</v>
      </c>
      <c r="O126" t="s">
        <v>51</v>
      </c>
      <c r="P126">
        <v>0.86699999999999999</v>
      </c>
    </row>
    <row r="127" spans="1:16" x14ac:dyDescent="0.25">
      <c r="A127">
        <v>2.75</v>
      </c>
      <c r="B127">
        <v>1.44</v>
      </c>
      <c r="C127">
        <f t="shared" si="12"/>
        <v>0.36363636363636365</v>
      </c>
      <c r="D127">
        <f t="shared" si="12"/>
        <v>0.69444444444444442</v>
      </c>
      <c r="E127">
        <v>0.29499999999999998</v>
      </c>
      <c r="F127">
        <f t="shared" si="7"/>
        <v>0.70500000000000007</v>
      </c>
      <c r="G127">
        <v>2</v>
      </c>
      <c r="H127">
        <v>1</v>
      </c>
      <c r="I127">
        <f t="shared" si="8"/>
        <v>-0.10785714285714293</v>
      </c>
      <c r="J127">
        <f t="shared" si="9"/>
        <v>3.4545454545454546E-2</v>
      </c>
      <c r="K127">
        <f t="shared" si="10"/>
        <v>-0.10785714285714293</v>
      </c>
      <c r="L127">
        <f t="shared" si="11"/>
        <v>3.4545454545454546E-2</v>
      </c>
      <c r="M127" cm="1">
        <f t="array" ref="M127">_xlfn.IFS(AND(G127=H127,G127=1),M126-M126*I127+M126*I127*A127, AND(G127=H127,G127=2), M126-M126*J127+M126*J127*B127, AND(G127&lt;&gt;H127,G127=1), M126-M126*I127,AND(G127&lt;&gt;H127,G127=2),M126-M126*J127,G127=0,M126)</f>
        <v>90.444915515094181</v>
      </c>
      <c r="N127" t="s">
        <v>118</v>
      </c>
      <c r="O127" t="s">
        <v>121</v>
      </c>
      <c r="P127">
        <v>0.84699999999999998</v>
      </c>
    </row>
    <row r="128" spans="1:16" x14ac:dyDescent="0.25">
      <c r="A128">
        <v>1.5</v>
      </c>
      <c r="B128">
        <v>2.5</v>
      </c>
      <c r="C128">
        <f t="shared" si="12"/>
        <v>0.66666666666666663</v>
      </c>
      <c r="D128">
        <f t="shared" si="12"/>
        <v>0.4</v>
      </c>
      <c r="E128">
        <v>0.78500000000000003</v>
      </c>
      <c r="F128">
        <f t="shared" si="7"/>
        <v>0.21499999999999997</v>
      </c>
      <c r="G128">
        <v>1</v>
      </c>
      <c r="H128">
        <v>1</v>
      </c>
      <c r="I128">
        <f t="shared" si="8"/>
        <v>0.1</v>
      </c>
      <c r="J128">
        <f t="shared" si="9"/>
        <v>-0.30833333333333335</v>
      </c>
      <c r="K128">
        <f t="shared" si="10"/>
        <v>0.35500000000000009</v>
      </c>
      <c r="L128">
        <f t="shared" si="11"/>
        <v>-0.30833333333333335</v>
      </c>
      <c r="M128" cm="1">
        <f t="array" ref="M128">_xlfn.IFS(AND(G128=H128,G128=1),M127-M127*I128+M127*I128*A128, AND(G128=H128,G128=2), M127-M127*J128+M127*J128*B128, AND(G128&lt;&gt;H128,G128=1), M127-M127*I128,AND(G128&lt;&gt;H128,G128=2),M127-M127*J128,G128=0,M127)</f>
        <v>94.967161290848878</v>
      </c>
      <c r="N128" t="s">
        <v>133</v>
      </c>
      <c r="O128" t="s">
        <v>135</v>
      </c>
      <c r="P128">
        <v>0.47799999999999998</v>
      </c>
    </row>
    <row r="129" spans="1:16" x14ac:dyDescent="0.25">
      <c r="A129">
        <v>1.33</v>
      </c>
      <c r="B129">
        <v>3</v>
      </c>
      <c r="C129">
        <f t="shared" si="12"/>
        <v>0.75187969924812026</v>
      </c>
      <c r="D129">
        <f t="shared" si="12"/>
        <v>0.33333333333333331</v>
      </c>
      <c r="E129">
        <v>0.80500000000000005</v>
      </c>
      <c r="F129">
        <f t="shared" si="7"/>
        <v>0.19499999999999995</v>
      </c>
      <c r="G129">
        <v>1</v>
      </c>
      <c r="H129">
        <v>2</v>
      </c>
      <c r="I129">
        <f t="shared" si="8"/>
        <v>0.1</v>
      </c>
      <c r="J129">
        <f t="shared" si="9"/>
        <v>-0.20750000000000007</v>
      </c>
      <c r="K129">
        <f t="shared" si="10"/>
        <v>0.21409090909090944</v>
      </c>
      <c r="L129">
        <f t="shared" si="11"/>
        <v>-0.20750000000000007</v>
      </c>
      <c r="M129" cm="1">
        <f t="array" ref="M129">_xlfn.IFS(AND(G129=H129,G129=1),M128-M128*I129+M128*I129*A129, AND(G129=H129,G129=2), M128-M128*J129+M128*J129*B129, AND(G129&lt;&gt;H129,G129=1), M128-M128*I129,AND(G129&lt;&gt;H129,G129=2),M128-M128*J129,G129=0,M128)</f>
        <v>85.47044516176399</v>
      </c>
      <c r="N129" t="s">
        <v>154</v>
      </c>
      <c r="O129" t="s">
        <v>155</v>
      </c>
      <c r="P129">
        <v>0.48199999999999998</v>
      </c>
    </row>
    <row r="130" spans="1:16" x14ac:dyDescent="0.25">
      <c r="A130">
        <v>1.66</v>
      </c>
      <c r="B130">
        <v>2.1</v>
      </c>
      <c r="C130">
        <f t="shared" si="12"/>
        <v>0.60240963855421692</v>
      </c>
      <c r="D130">
        <f t="shared" si="12"/>
        <v>0.47619047619047616</v>
      </c>
      <c r="E130">
        <v>0.94599999999999995</v>
      </c>
      <c r="F130">
        <f t="shared" si="7"/>
        <v>5.4000000000000048E-2</v>
      </c>
      <c r="G130">
        <v>1</v>
      </c>
      <c r="H130">
        <v>2</v>
      </c>
      <c r="I130">
        <f t="shared" si="8"/>
        <v>0.1</v>
      </c>
      <c r="J130">
        <f t="shared" si="9"/>
        <v>-0.80599999999999983</v>
      </c>
      <c r="K130">
        <f t="shared" si="10"/>
        <v>0.86418181818181805</v>
      </c>
      <c r="L130">
        <f t="shared" si="11"/>
        <v>-0.80599999999999983</v>
      </c>
      <c r="M130" cm="1">
        <f t="array" ref="M130">_xlfn.IFS(AND(G130=H130,G130=1),M129-M129*I130+M129*I130*A130, AND(G130=H130,G130=2), M129-M129*J130+M129*J130*B130, AND(G130&lt;&gt;H130,G130=1), M129-M129*I130,AND(G130&lt;&gt;H130,G130=2),M129-M129*J130,G130=0,M129)</f>
        <v>76.923400645587591</v>
      </c>
      <c r="N130" t="s">
        <v>156</v>
      </c>
      <c r="O130" t="s">
        <v>137</v>
      </c>
      <c r="P130">
        <v>0.17599999999999999</v>
      </c>
    </row>
    <row r="131" spans="1:16" x14ac:dyDescent="0.25">
      <c r="A131">
        <v>1.46</v>
      </c>
      <c r="B131">
        <v>2.58</v>
      </c>
      <c r="C131">
        <f t="shared" si="12"/>
        <v>0.68493150684931503</v>
      </c>
      <c r="D131">
        <f t="shared" si="12"/>
        <v>0.38759689922480617</v>
      </c>
      <c r="E131">
        <v>0.61399999999999999</v>
      </c>
      <c r="F131">
        <f t="shared" si="7"/>
        <v>0.38600000000000001</v>
      </c>
      <c r="H131">
        <v>1</v>
      </c>
      <c r="I131">
        <f t="shared" si="8"/>
        <v>-0.22513043478260875</v>
      </c>
      <c r="J131">
        <f t="shared" si="9"/>
        <v>-2.6075949367088125E-3</v>
      </c>
      <c r="K131">
        <f t="shared" si="10"/>
        <v>-0.22513043478260875</v>
      </c>
      <c r="L131">
        <f t="shared" si="11"/>
        <v>-2.6075949367088125E-3</v>
      </c>
      <c r="M131" cm="1">
        <f t="array" ref="M131">_xlfn.IFS(AND(G131=H131,G131=1),M130-M130*I131+M130*I131*A131, AND(G131=H131,G131=2), M130-M130*J131+M130*J131*B131, AND(G131&lt;&gt;H131,G131=1), M130-M130*I131,AND(G131&lt;&gt;H131,G131=2),M130-M130*J131,G131=0,M130)</f>
        <v>76.923400645587591</v>
      </c>
      <c r="N131" t="s">
        <v>145</v>
      </c>
      <c r="O131" t="s">
        <v>47</v>
      </c>
      <c r="P131">
        <v>0.84499999999999997</v>
      </c>
    </row>
    <row r="132" spans="1:16" x14ac:dyDescent="0.25">
      <c r="A132">
        <v>1.86</v>
      </c>
      <c r="B132">
        <v>1.92</v>
      </c>
      <c r="C132">
        <f t="shared" si="12"/>
        <v>0.5376344086021505</v>
      </c>
      <c r="D132">
        <f t="shared" si="12"/>
        <v>0.52083333333333337</v>
      </c>
      <c r="E132">
        <v>0.42</v>
      </c>
      <c r="F132">
        <f t="shared" ref="F132:F172" si="13">1-E132</f>
        <v>0.58000000000000007</v>
      </c>
      <c r="G132">
        <v>2</v>
      </c>
      <c r="H132">
        <v>2</v>
      </c>
      <c r="I132">
        <f t="shared" ref="I132:I195" si="14">IF(K132&gt;0.1, 0.1, K132)</f>
        <v>-0.25441860465116278</v>
      </c>
      <c r="J132">
        <f t="shared" ref="J132:J195" si="15">IF(L132&gt;0.1, 0.1, L132)</f>
        <v>0.1</v>
      </c>
      <c r="K132">
        <f t="shared" ref="K132:K172" si="16">E132-(F132/(A132-1))</f>
        <v>-0.25441860465116278</v>
      </c>
      <c r="L132">
        <f t="shared" ref="L132:L172" si="17">F132-(E132/(B132-1))</f>
        <v>0.12347826086956526</v>
      </c>
      <c r="M132" cm="1">
        <f t="array" ref="M132">_xlfn.IFS(AND(G132=H132,G132=1),M131-M131*I132+M131*I132*A132, AND(G132=H132,G132=2), M131-M131*J132+M131*J132*B132, AND(G132&lt;&gt;H132,G132=1), M131-M131*I132,AND(G132&lt;&gt;H132,G132=2),M131-M131*J132,G132=0,M131)</f>
        <v>84.000353504981646</v>
      </c>
      <c r="N132" t="s">
        <v>18</v>
      </c>
      <c r="O132" t="s">
        <v>24</v>
      </c>
      <c r="P132">
        <v>0.83499999999999996</v>
      </c>
    </row>
    <row r="133" spans="1:16" x14ac:dyDescent="0.25">
      <c r="A133">
        <v>4.05</v>
      </c>
      <c r="B133">
        <v>1.22</v>
      </c>
      <c r="C133">
        <f t="shared" si="12"/>
        <v>0.24691358024691359</v>
      </c>
      <c r="D133">
        <f t="shared" si="12"/>
        <v>0.81967213114754101</v>
      </c>
      <c r="E133">
        <v>0.21199999999999999</v>
      </c>
      <c r="F133">
        <f t="shared" si="13"/>
        <v>0.78800000000000003</v>
      </c>
      <c r="H133">
        <v>2</v>
      </c>
      <c r="I133">
        <f t="shared" si="14"/>
        <v>-4.6360655737704953E-2</v>
      </c>
      <c r="J133">
        <f t="shared" si="15"/>
        <v>-0.1756363636363637</v>
      </c>
      <c r="K133">
        <f t="shared" si="16"/>
        <v>-4.6360655737704953E-2</v>
      </c>
      <c r="L133">
        <f t="shared" si="17"/>
        <v>-0.1756363636363637</v>
      </c>
      <c r="M133" cm="1">
        <f t="array" ref="M133">_xlfn.IFS(AND(G133=H133,G133=1),M132-M132*I133+M132*I133*A133, AND(G133=H133,G133=2), M132-M132*J133+M132*J133*B133, AND(G133&lt;&gt;H133,G133=1), M132-M132*I133,AND(G133&lt;&gt;H133,G133=2),M132-M132*J133,G133=0,M132)</f>
        <v>84.000353504981646</v>
      </c>
      <c r="N133" t="s">
        <v>118</v>
      </c>
      <c r="O133" t="s">
        <v>124</v>
      </c>
      <c r="P133">
        <v>0.86499999999999999</v>
      </c>
    </row>
    <row r="134" spans="1:16" x14ac:dyDescent="0.25">
      <c r="A134">
        <v>2.2000000000000002</v>
      </c>
      <c r="B134">
        <v>1.61</v>
      </c>
      <c r="C134">
        <f t="shared" si="12"/>
        <v>0.45454545454545453</v>
      </c>
      <c r="D134">
        <f t="shared" si="12"/>
        <v>0.6211180124223602</v>
      </c>
      <c r="E134">
        <v>0.19900000000000001</v>
      </c>
      <c r="F134">
        <f t="shared" si="13"/>
        <v>0.80099999999999993</v>
      </c>
      <c r="G134">
        <v>2</v>
      </c>
      <c r="H134">
        <v>2</v>
      </c>
      <c r="I134">
        <f t="shared" si="14"/>
        <v>-0.46849999999999986</v>
      </c>
      <c r="J134">
        <f t="shared" si="15"/>
        <v>0.1</v>
      </c>
      <c r="K134">
        <f t="shared" si="16"/>
        <v>-0.46849999999999986</v>
      </c>
      <c r="L134">
        <f t="shared" si="17"/>
        <v>0.47477049180327868</v>
      </c>
      <c r="M134" cm="1">
        <f t="array" ref="M134">_xlfn.IFS(AND(G134=H134,G134=1),M133-M133*I134+M133*I134*A134, AND(G134=H134,G134=2), M133-M133*J134+M133*J134*B134, AND(G134&lt;&gt;H134,G134=1), M133-M133*I134,AND(G134&lt;&gt;H134,G134=2),M133-M133*J134,G134=0,M133)</f>
        <v>89.12437506878554</v>
      </c>
      <c r="N134" t="s">
        <v>155</v>
      </c>
      <c r="O134" t="s">
        <v>133</v>
      </c>
      <c r="P134">
        <v>0.47099999999999997</v>
      </c>
    </row>
    <row r="135" spans="1:16" x14ac:dyDescent="0.25">
      <c r="A135">
        <v>2.2000000000000002</v>
      </c>
      <c r="B135">
        <v>1.61</v>
      </c>
      <c r="C135">
        <f t="shared" si="12"/>
        <v>0.45454545454545453</v>
      </c>
      <c r="D135">
        <f t="shared" si="12"/>
        <v>0.6211180124223602</v>
      </c>
      <c r="E135">
        <v>0.45900000000000002</v>
      </c>
      <c r="F135">
        <f t="shared" si="13"/>
        <v>0.54099999999999993</v>
      </c>
      <c r="H135">
        <v>1</v>
      </c>
      <c r="I135">
        <f t="shared" si="14"/>
        <v>8.1666666666668219E-3</v>
      </c>
      <c r="J135">
        <f t="shared" si="15"/>
        <v>-0.21145901639344256</v>
      </c>
      <c r="K135">
        <f t="shared" si="16"/>
        <v>8.1666666666668219E-3</v>
      </c>
      <c r="L135">
        <f t="shared" si="17"/>
        <v>-0.21145901639344256</v>
      </c>
      <c r="M135" cm="1">
        <f t="array" ref="M135">_xlfn.IFS(AND(G135=H135,G135=1),M134-M134*I135+M134*I135*A135, AND(G135=H135,G135=2), M134-M134*J135+M134*J135*B135, AND(G135&lt;&gt;H135,G135=1), M134-M134*I135,AND(G135&lt;&gt;H135,G135=2),M134-M134*J135,G135=0,M134)</f>
        <v>89.12437506878554</v>
      </c>
      <c r="N135" t="s">
        <v>150</v>
      </c>
      <c r="O135" t="s">
        <v>140</v>
      </c>
      <c r="P135">
        <v>0.75700000000000001</v>
      </c>
    </row>
    <row r="136" spans="1:16" x14ac:dyDescent="0.25">
      <c r="A136">
        <v>4</v>
      </c>
      <c r="B136">
        <v>1.22</v>
      </c>
      <c r="C136">
        <f t="shared" si="12"/>
        <v>0.25</v>
      </c>
      <c r="D136">
        <f t="shared" si="12"/>
        <v>0.81967213114754101</v>
      </c>
      <c r="E136">
        <v>0.33300000000000002</v>
      </c>
      <c r="F136">
        <f t="shared" si="13"/>
        <v>0.66700000000000004</v>
      </c>
      <c r="H136">
        <v>1</v>
      </c>
      <c r="I136">
        <f t="shared" si="14"/>
        <v>0.1</v>
      </c>
      <c r="J136">
        <f t="shared" si="15"/>
        <v>-0.84663636363636385</v>
      </c>
      <c r="K136">
        <f t="shared" si="16"/>
        <v>0.11066666666666666</v>
      </c>
      <c r="L136">
        <f t="shared" si="17"/>
        <v>-0.84663636363636385</v>
      </c>
      <c r="M136" cm="1">
        <f t="array" ref="M136">_xlfn.IFS(AND(G136=H136,G136=1),M135-M135*I136+M135*I136*A136, AND(G136=H136,G136=2), M135-M135*J136+M135*J136*B136, AND(G136&lt;&gt;H136,G136=1), M135-M135*I136,AND(G136&lt;&gt;H136,G136=2),M135-M135*J136,G136=0,M135)</f>
        <v>89.12437506878554</v>
      </c>
      <c r="N136" t="s">
        <v>51</v>
      </c>
      <c r="O136" t="s">
        <v>85</v>
      </c>
      <c r="P136">
        <v>0.86</v>
      </c>
    </row>
    <row r="137" spans="1:16" x14ac:dyDescent="0.25">
      <c r="A137">
        <v>1.4</v>
      </c>
      <c r="B137">
        <v>2.75</v>
      </c>
      <c r="C137">
        <f t="shared" si="12"/>
        <v>0.7142857142857143</v>
      </c>
      <c r="D137">
        <f t="shared" si="12"/>
        <v>0.36363636363636365</v>
      </c>
      <c r="E137">
        <v>0.61599999999999999</v>
      </c>
      <c r="F137">
        <f t="shared" si="13"/>
        <v>0.38400000000000001</v>
      </c>
      <c r="H137">
        <v>2</v>
      </c>
      <c r="I137">
        <f t="shared" si="14"/>
        <v>-0.34400000000000019</v>
      </c>
      <c r="J137">
        <f t="shared" si="15"/>
        <v>3.2000000000000028E-2</v>
      </c>
      <c r="K137">
        <f t="shared" si="16"/>
        <v>-0.34400000000000019</v>
      </c>
      <c r="L137">
        <f t="shared" si="17"/>
        <v>3.2000000000000028E-2</v>
      </c>
      <c r="M137" cm="1">
        <f t="array" ref="M137">_xlfn.IFS(AND(G137=H137,G137=1),M136-M136*I137+M136*I137*A137, AND(G137=H137,G137=2), M136-M136*J137+M136*J137*B137, AND(G137&lt;&gt;H137,G137=1), M136-M136*I137,AND(G137&lt;&gt;H137,G137=2),M136-M136*J137,G137=0,M136)</f>
        <v>89.12437506878554</v>
      </c>
      <c r="N137" t="s">
        <v>151</v>
      </c>
      <c r="O137" t="s">
        <v>157</v>
      </c>
      <c r="P137">
        <v>0.47</v>
      </c>
    </row>
    <row r="138" spans="1:16" x14ac:dyDescent="0.25">
      <c r="A138">
        <v>4.5</v>
      </c>
      <c r="B138">
        <v>1.18</v>
      </c>
      <c r="C138">
        <f t="shared" si="12"/>
        <v>0.22222222222222221</v>
      </c>
      <c r="D138">
        <f t="shared" si="12"/>
        <v>0.84745762711864414</v>
      </c>
      <c r="E138">
        <v>0.161</v>
      </c>
      <c r="F138">
        <f t="shared" si="13"/>
        <v>0.83899999999999997</v>
      </c>
      <c r="H138">
        <v>2</v>
      </c>
      <c r="I138">
        <f t="shared" si="14"/>
        <v>-7.8714285714285709E-2</v>
      </c>
      <c r="J138">
        <f t="shared" si="15"/>
        <v>-5.5444444444444851E-2</v>
      </c>
      <c r="K138">
        <f t="shared" si="16"/>
        <v>-7.8714285714285709E-2</v>
      </c>
      <c r="L138">
        <f t="shared" si="17"/>
        <v>-5.5444444444444851E-2</v>
      </c>
      <c r="M138" cm="1">
        <f t="array" ref="M138">_xlfn.IFS(AND(G138=H138,G138=1),M137-M137*I138+M137*I138*A138, AND(G138=H138,G138=2), M137-M137*J138+M137*J138*B138, AND(G138&lt;&gt;H138,G138=1), M137-M137*I138,AND(G138&lt;&gt;H138,G138=2),M137-M137*J138,G138=0,M137)</f>
        <v>89.12437506878554</v>
      </c>
      <c r="N138" t="s">
        <v>148</v>
      </c>
      <c r="O138" t="s">
        <v>40</v>
      </c>
      <c r="P138">
        <v>0.499</v>
      </c>
    </row>
    <row r="139" spans="1:16" x14ac:dyDescent="0.25">
      <c r="A139">
        <v>1.53</v>
      </c>
      <c r="B139">
        <v>2.37</v>
      </c>
      <c r="C139">
        <f t="shared" si="12"/>
        <v>0.65359477124183007</v>
      </c>
      <c r="D139">
        <f t="shared" si="12"/>
        <v>0.42194092827004215</v>
      </c>
      <c r="E139">
        <v>0.47499999999999998</v>
      </c>
      <c r="F139">
        <f t="shared" si="13"/>
        <v>0.52500000000000002</v>
      </c>
      <c r="G139">
        <v>2</v>
      </c>
      <c r="H139">
        <v>2</v>
      </c>
      <c r="I139">
        <f t="shared" si="14"/>
        <v>-0.51556603773584908</v>
      </c>
      <c r="J139">
        <f t="shared" si="15"/>
        <v>0.1</v>
      </c>
      <c r="K139">
        <f t="shared" si="16"/>
        <v>-0.51556603773584908</v>
      </c>
      <c r="L139">
        <f t="shared" si="17"/>
        <v>0.17828467153284677</v>
      </c>
      <c r="M139" cm="1">
        <f t="array" ref="M139">_xlfn.IFS(AND(G139=H139,G139=1),M138-M138*I139+M138*I139*A139, AND(G139=H139,G139=2), M138-M138*J139+M138*J139*B139, AND(G139&lt;&gt;H139,G139=1), M138-M138*I139,AND(G139&lt;&gt;H139,G139=2),M138-M138*J139,G139=0,M138)</f>
        <v>101.33441445320915</v>
      </c>
      <c r="N139" t="s">
        <v>14</v>
      </c>
      <c r="O139" t="s">
        <v>44</v>
      </c>
      <c r="P139">
        <v>0.80300000000000005</v>
      </c>
    </row>
    <row r="140" spans="1:16" x14ac:dyDescent="0.25">
      <c r="A140">
        <v>2.62</v>
      </c>
      <c r="B140">
        <v>1.5</v>
      </c>
      <c r="C140">
        <f t="shared" si="12"/>
        <v>0.38167938931297707</v>
      </c>
      <c r="D140">
        <f t="shared" si="12"/>
        <v>0.66666666666666663</v>
      </c>
      <c r="E140">
        <v>0.35299999999999998</v>
      </c>
      <c r="F140">
        <f t="shared" si="13"/>
        <v>0.64700000000000002</v>
      </c>
      <c r="H140">
        <v>1</v>
      </c>
      <c r="I140">
        <f t="shared" si="14"/>
        <v>-4.6382716049382711E-2</v>
      </c>
      <c r="J140">
        <f t="shared" si="15"/>
        <v>-5.8999999999999941E-2</v>
      </c>
      <c r="K140">
        <f t="shared" si="16"/>
        <v>-4.6382716049382711E-2</v>
      </c>
      <c r="L140">
        <f t="shared" si="17"/>
        <v>-5.8999999999999941E-2</v>
      </c>
      <c r="M140" cm="1">
        <f t="array" ref="M140">_xlfn.IFS(AND(G140=H140,G140=1),M139-M139*I140+M139*I140*A140, AND(G140=H140,G140=2), M139-M139*J140+M139*J140*B140, AND(G140&lt;&gt;H140,G140=1), M139-M139*I140,AND(G140&lt;&gt;H140,G140=2),M139-M139*J140,G140=0,M139)</f>
        <v>101.33441445320915</v>
      </c>
      <c r="N140" t="s">
        <v>16</v>
      </c>
      <c r="O140" t="s">
        <v>146</v>
      </c>
      <c r="P140">
        <v>0.85599999999999998</v>
      </c>
    </row>
    <row r="141" spans="1:16" x14ac:dyDescent="0.25">
      <c r="A141">
        <v>2.2000000000000002</v>
      </c>
      <c r="B141">
        <v>1.66</v>
      </c>
      <c r="C141">
        <f t="shared" si="12"/>
        <v>0.45454545454545453</v>
      </c>
      <c r="D141">
        <f t="shared" si="12"/>
        <v>0.60240963855421692</v>
      </c>
      <c r="E141">
        <v>0.438</v>
      </c>
      <c r="F141">
        <f t="shared" si="13"/>
        <v>0.56200000000000006</v>
      </c>
      <c r="H141">
        <v>1</v>
      </c>
      <c r="I141">
        <f t="shared" si="14"/>
        <v>-3.0333333333333323E-2</v>
      </c>
      <c r="J141">
        <f t="shared" si="15"/>
        <v>-0.10163636363636364</v>
      </c>
      <c r="K141">
        <f t="shared" si="16"/>
        <v>-3.0333333333333323E-2</v>
      </c>
      <c r="L141">
        <f t="shared" si="17"/>
        <v>-0.10163636363636364</v>
      </c>
      <c r="M141" cm="1">
        <f t="array" ref="M141">_xlfn.IFS(AND(G141=H141,G141=1),M140-M140*I141+M140*I141*A141, AND(G141=H141,G141=2), M140-M140*J141+M140*J141*B141, AND(G141&lt;&gt;H141,G141=1), M140-M140*I141,AND(G141&lt;&gt;H141,G141=2),M140-M140*J141,G141=0,M140)</f>
        <v>101.33441445320915</v>
      </c>
      <c r="N141" t="s">
        <v>27</v>
      </c>
      <c r="O141" t="s">
        <v>119</v>
      </c>
      <c r="P141">
        <v>0.89200000000000002</v>
      </c>
    </row>
    <row r="142" spans="1:16" x14ac:dyDescent="0.25">
      <c r="A142">
        <v>1.57</v>
      </c>
      <c r="B142">
        <v>2.37</v>
      </c>
      <c r="C142">
        <f t="shared" si="12"/>
        <v>0.63694267515923564</v>
      </c>
      <c r="D142">
        <f t="shared" si="12"/>
        <v>0.42194092827004215</v>
      </c>
      <c r="E142">
        <v>0.55700000000000005</v>
      </c>
      <c r="F142">
        <f t="shared" si="13"/>
        <v>0.44299999999999995</v>
      </c>
      <c r="H142">
        <v>2</v>
      </c>
      <c r="I142">
        <f t="shared" si="14"/>
        <v>-0.22019298245614016</v>
      </c>
      <c r="J142">
        <f t="shared" si="15"/>
        <v>3.6430656934306527E-2</v>
      </c>
      <c r="K142">
        <f t="shared" si="16"/>
        <v>-0.22019298245614016</v>
      </c>
      <c r="L142">
        <f t="shared" si="17"/>
        <v>3.6430656934306527E-2</v>
      </c>
      <c r="M142" cm="1">
        <f t="array" ref="M142">_xlfn.IFS(AND(G142=H142,G142=1),M141-M141*I142+M141*I142*A142, AND(G142=H142,G142=2), M141-M141*J142+M141*J142*B142, AND(G142&lt;&gt;H142,G142=1), M141-M141*I142,AND(G142&lt;&gt;H142,G142=2),M141-M141*J142,G142=0,M141)</f>
        <v>101.33441445320915</v>
      </c>
      <c r="N142" t="s">
        <v>63</v>
      </c>
      <c r="O142" t="s">
        <v>97</v>
      </c>
      <c r="P142">
        <v>0.86</v>
      </c>
    </row>
    <row r="143" spans="1:16" x14ac:dyDescent="0.25">
      <c r="A143">
        <v>4</v>
      </c>
      <c r="B143">
        <v>1.25</v>
      </c>
      <c r="C143">
        <f t="shared" si="12"/>
        <v>0.25</v>
      </c>
      <c r="D143">
        <f t="shared" si="12"/>
        <v>0.8</v>
      </c>
      <c r="E143">
        <v>0.23599999999999999</v>
      </c>
      <c r="F143">
        <f t="shared" si="13"/>
        <v>0.76400000000000001</v>
      </c>
      <c r="H143">
        <v>2</v>
      </c>
      <c r="I143">
        <f t="shared" si="14"/>
        <v>-1.8666666666666665E-2</v>
      </c>
      <c r="J143">
        <f t="shared" si="15"/>
        <v>-0.17999999999999994</v>
      </c>
      <c r="K143">
        <f t="shared" si="16"/>
        <v>-1.8666666666666665E-2</v>
      </c>
      <c r="L143">
        <f t="shared" si="17"/>
        <v>-0.17999999999999994</v>
      </c>
      <c r="M143" cm="1">
        <f t="array" ref="M143">_xlfn.IFS(AND(G143=H143,G143=1),M142-M142*I143+M142*I143*A143, AND(G143=H143,G143=2), M142-M142*J143+M142*J143*B143, AND(G143&lt;&gt;H143,G143=1), M142-M142*I143,AND(G143&lt;&gt;H143,G143=2),M142-M142*J143,G143=0,M142)</f>
        <v>101.33441445320915</v>
      </c>
      <c r="N143" t="s">
        <v>42</v>
      </c>
      <c r="O143" t="s">
        <v>158</v>
      </c>
      <c r="P143">
        <v>0.89700000000000002</v>
      </c>
    </row>
    <row r="144" spans="1:16" x14ac:dyDescent="0.25">
      <c r="A144">
        <v>1.1100000000000001</v>
      </c>
      <c r="B144">
        <v>6.5</v>
      </c>
      <c r="C144">
        <f t="shared" si="12"/>
        <v>0.9009009009009008</v>
      </c>
      <c r="D144">
        <f t="shared" si="12"/>
        <v>0.15384615384615385</v>
      </c>
      <c r="E144">
        <v>0.81200000000000006</v>
      </c>
      <c r="F144">
        <f t="shared" si="13"/>
        <v>0.18799999999999994</v>
      </c>
      <c r="H144">
        <v>1</v>
      </c>
      <c r="I144">
        <f t="shared" si="14"/>
        <v>-0.89709090909090694</v>
      </c>
      <c r="J144">
        <f t="shared" si="15"/>
        <v>4.0363636363636296E-2</v>
      </c>
      <c r="K144">
        <f t="shared" si="16"/>
        <v>-0.89709090909090694</v>
      </c>
      <c r="L144">
        <f t="shared" si="17"/>
        <v>4.0363636363636296E-2</v>
      </c>
      <c r="M144" cm="1">
        <f t="array" ref="M144">_xlfn.IFS(AND(G144=H144,G144=1),M143-M143*I144+M143*I144*A144, AND(G144=H144,G144=2), M143-M143*J144+M143*J144*B144, AND(G144&lt;&gt;H144,G144=1), M143-M143*I144,AND(G144&lt;&gt;H144,G144=2),M143-M143*J144,G144=0,M143)</f>
        <v>101.33441445320915</v>
      </c>
      <c r="N144" t="s">
        <v>126</v>
      </c>
      <c r="O144" t="s">
        <v>159</v>
      </c>
      <c r="P144">
        <v>0.84499999999999997</v>
      </c>
    </row>
    <row r="145" spans="1:16" x14ac:dyDescent="0.25">
      <c r="A145">
        <v>3</v>
      </c>
      <c r="B145">
        <v>1.4</v>
      </c>
      <c r="C145">
        <f t="shared" si="12"/>
        <v>0.33333333333333331</v>
      </c>
      <c r="D145">
        <f t="shared" si="12"/>
        <v>0.7142857142857143</v>
      </c>
      <c r="E145">
        <v>0.38500000000000001</v>
      </c>
      <c r="F145">
        <f t="shared" si="13"/>
        <v>0.61499999999999999</v>
      </c>
      <c r="H145">
        <v>1</v>
      </c>
      <c r="I145">
        <f t="shared" si="14"/>
        <v>7.7500000000000013E-2</v>
      </c>
      <c r="J145">
        <f t="shared" si="15"/>
        <v>-0.34750000000000025</v>
      </c>
      <c r="K145">
        <f t="shared" si="16"/>
        <v>7.7500000000000013E-2</v>
      </c>
      <c r="L145">
        <f t="shared" si="17"/>
        <v>-0.34750000000000025</v>
      </c>
      <c r="M145" cm="1">
        <f t="array" ref="M145">_xlfn.IFS(AND(G145=H145,G145=1),M144-M144*I145+M144*I145*A145, AND(G145=H145,G145=2), M144-M144*J145+M144*J145*B145, AND(G145&lt;&gt;H145,G145=1), M144-M144*I145,AND(G145&lt;&gt;H145,G145=2),M144-M144*J145,G145=0,M144)</f>
        <v>101.33441445320915</v>
      </c>
      <c r="N145" t="s">
        <v>26</v>
      </c>
      <c r="O145" t="s">
        <v>13</v>
      </c>
      <c r="P145">
        <v>0.84399999999999997</v>
      </c>
    </row>
    <row r="146" spans="1:16" x14ac:dyDescent="0.25">
      <c r="A146">
        <v>1.9</v>
      </c>
      <c r="B146">
        <v>1.9</v>
      </c>
      <c r="C146">
        <f t="shared" ref="C146:D161" si="18">1/A146</f>
        <v>0.52631578947368418</v>
      </c>
      <c r="D146">
        <f t="shared" si="18"/>
        <v>0.52631578947368418</v>
      </c>
      <c r="E146">
        <v>0.373</v>
      </c>
      <c r="F146">
        <f t="shared" si="13"/>
        <v>0.627</v>
      </c>
      <c r="G146">
        <v>2</v>
      </c>
      <c r="H146">
        <v>2</v>
      </c>
      <c r="I146">
        <f t="shared" si="14"/>
        <v>-0.32366666666666677</v>
      </c>
      <c r="J146">
        <f t="shared" si="15"/>
        <v>0.1</v>
      </c>
      <c r="K146">
        <f t="shared" si="16"/>
        <v>-0.32366666666666677</v>
      </c>
      <c r="L146">
        <f t="shared" si="17"/>
        <v>0.2125555555555555</v>
      </c>
      <c r="M146" cm="1">
        <f t="array" ref="M146">_xlfn.IFS(AND(G146=H146,G146=1),M145-M145*I146+M145*I146*A146, AND(G146=H146,G146=2), M145-M145*J146+M145*J146*B146, AND(G146&lt;&gt;H146,G146=1), M145-M145*I146,AND(G146&lt;&gt;H146,G146=2),M145-M145*J146,G146=0,M145)</f>
        <v>110.45451175399798</v>
      </c>
      <c r="N146" t="s">
        <v>59</v>
      </c>
      <c r="O146" t="s">
        <v>45</v>
      </c>
      <c r="P146">
        <v>0.84499999999999997</v>
      </c>
    </row>
    <row r="147" spans="1:16" x14ac:dyDescent="0.25">
      <c r="A147">
        <v>1.28</v>
      </c>
      <c r="B147">
        <v>3.75</v>
      </c>
      <c r="C147">
        <f t="shared" si="18"/>
        <v>0.78125</v>
      </c>
      <c r="D147">
        <f t="shared" si="18"/>
        <v>0.26666666666666666</v>
      </c>
      <c r="E147">
        <v>0.68700000000000006</v>
      </c>
      <c r="F147">
        <f t="shared" si="13"/>
        <v>0.31299999999999994</v>
      </c>
      <c r="H147">
        <v>1</v>
      </c>
      <c r="I147">
        <f t="shared" si="14"/>
        <v>-0.43085714285714261</v>
      </c>
      <c r="J147">
        <f t="shared" si="15"/>
        <v>6.3181818181818117E-2</v>
      </c>
      <c r="K147">
        <f t="shared" si="16"/>
        <v>-0.43085714285714261</v>
      </c>
      <c r="L147">
        <f t="shared" si="17"/>
        <v>6.3181818181818117E-2</v>
      </c>
      <c r="M147" cm="1">
        <f t="array" ref="M147">_xlfn.IFS(AND(G147=H147,G147=1),M146-M146*I147+M146*I147*A147, AND(G147=H147,G147=2), M146-M146*J147+M146*J147*B147, AND(G147&lt;&gt;H147,G147=1), M146-M146*I147,AND(G147&lt;&gt;H147,G147=2),M146-M146*J147,G147=0,M146)</f>
        <v>110.45451175399798</v>
      </c>
      <c r="N147" t="s">
        <v>131</v>
      </c>
      <c r="O147" t="s">
        <v>25</v>
      </c>
      <c r="P147">
        <v>0.86299999999999999</v>
      </c>
    </row>
    <row r="148" spans="1:16" x14ac:dyDescent="0.25">
      <c r="A148">
        <v>1.2</v>
      </c>
      <c r="B148">
        <v>4.5</v>
      </c>
      <c r="C148">
        <f t="shared" si="18"/>
        <v>0.83333333333333337</v>
      </c>
      <c r="D148">
        <f t="shared" si="18"/>
        <v>0.22222222222222221</v>
      </c>
      <c r="E148">
        <v>0.68700000000000006</v>
      </c>
      <c r="F148">
        <f t="shared" si="13"/>
        <v>0.31299999999999994</v>
      </c>
      <c r="H148">
        <v>1</v>
      </c>
      <c r="I148">
        <f t="shared" si="14"/>
        <v>-0.87800000000000011</v>
      </c>
      <c r="J148">
        <f t="shared" si="15"/>
        <v>0.1</v>
      </c>
      <c r="K148">
        <f t="shared" si="16"/>
        <v>-0.87800000000000011</v>
      </c>
      <c r="L148">
        <f t="shared" si="17"/>
        <v>0.11671428571428563</v>
      </c>
      <c r="M148" cm="1">
        <f t="array" ref="M148">_xlfn.IFS(AND(G148=H148,G148=1),M147-M147*I148+M147*I148*A148, AND(G148=H148,G148=2), M147-M147*J148+M147*J148*B148, AND(G148&lt;&gt;H148,G148=1), M147-M147*I148,AND(G148&lt;&gt;H148,G148=2),M147-M147*J148,G148=0,M147)</f>
        <v>110.45451175399798</v>
      </c>
      <c r="N148" t="s">
        <v>50</v>
      </c>
      <c r="O148" t="s">
        <v>48</v>
      </c>
      <c r="P148">
        <v>0.82099999999999995</v>
      </c>
    </row>
    <row r="149" spans="1:16" x14ac:dyDescent="0.25">
      <c r="A149">
        <v>3.4</v>
      </c>
      <c r="B149">
        <v>1.33</v>
      </c>
      <c r="C149">
        <f t="shared" si="18"/>
        <v>0.29411764705882354</v>
      </c>
      <c r="D149">
        <f t="shared" si="18"/>
        <v>0.75187969924812026</v>
      </c>
      <c r="E149">
        <v>0.32900000000000001</v>
      </c>
      <c r="F149">
        <f t="shared" si="13"/>
        <v>0.67100000000000004</v>
      </c>
      <c r="H149">
        <v>1</v>
      </c>
      <c r="I149">
        <f t="shared" si="14"/>
        <v>4.9416666666666664E-2</v>
      </c>
      <c r="J149">
        <f t="shared" si="15"/>
        <v>-0.3259696969696968</v>
      </c>
      <c r="K149">
        <f t="shared" si="16"/>
        <v>4.9416666666666664E-2</v>
      </c>
      <c r="L149">
        <f t="shared" si="17"/>
        <v>-0.3259696969696968</v>
      </c>
      <c r="M149" cm="1">
        <f t="array" ref="M149">_xlfn.IFS(AND(G149=H149,G149=1),M148-M148*I149+M148*I149*A149, AND(G149=H149,G149=2), M148-M148*J149+M148*J149*B149, AND(G149&lt;&gt;H149,G149=1), M148-M148*I149,AND(G149&lt;&gt;H149,G149=2),M148-M148*J149,G149=0,M148)</f>
        <v>110.45451175399798</v>
      </c>
      <c r="N149" t="s">
        <v>22</v>
      </c>
      <c r="O149" t="s">
        <v>62</v>
      </c>
      <c r="P149">
        <v>0.84199999999999997</v>
      </c>
    </row>
    <row r="150" spans="1:16" x14ac:dyDescent="0.25">
      <c r="A150">
        <v>3.5</v>
      </c>
      <c r="B150">
        <v>1.3</v>
      </c>
      <c r="C150">
        <f t="shared" si="18"/>
        <v>0.2857142857142857</v>
      </c>
      <c r="D150">
        <f t="shared" si="18"/>
        <v>0.76923076923076916</v>
      </c>
      <c r="E150">
        <v>0.27500000000000002</v>
      </c>
      <c r="F150">
        <f t="shared" si="13"/>
        <v>0.72499999999999998</v>
      </c>
      <c r="H150">
        <v>2</v>
      </c>
      <c r="I150">
        <f t="shared" si="14"/>
        <v>-1.4999999999999958E-2</v>
      </c>
      <c r="J150">
        <f t="shared" si="15"/>
        <v>-0.19166666666666665</v>
      </c>
      <c r="K150">
        <f t="shared" si="16"/>
        <v>-1.4999999999999958E-2</v>
      </c>
      <c r="L150">
        <f t="shared" si="17"/>
        <v>-0.19166666666666665</v>
      </c>
      <c r="M150" cm="1">
        <f t="array" ref="M150">_xlfn.IFS(AND(G150=H150,G150=1),M149-M149*I150+M149*I150*A150, AND(G150=H150,G150=2), M149-M149*J150+M149*J150*B150, AND(G150&lt;&gt;H150,G150=1), M149-M149*I150,AND(G150&lt;&gt;H150,G150=2),M149-M149*J150,G150=0,M149)</f>
        <v>110.45451175399798</v>
      </c>
      <c r="N150" t="s">
        <v>19</v>
      </c>
      <c r="O150" t="s">
        <v>64</v>
      </c>
      <c r="P150">
        <v>0.86599999999999999</v>
      </c>
    </row>
    <row r="151" spans="1:16" x14ac:dyDescent="0.25">
      <c r="A151">
        <v>1.66</v>
      </c>
      <c r="B151">
        <v>2.2000000000000002</v>
      </c>
      <c r="C151">
        <f t="shared" si="18"/>
        <v>0.60240963855421692</v>
      </c>
      <c r="D151">
        <f t="shared" si="18"/>
        <v>0.45454545454545453</v>
      </c>
      <c r="E151">
        <v>0.60199999999999998</v>
      </c>
      <c r="F151">
        <f t="shared" si="13"/>
        <v>0.39800000000000002</v>
      </c>
      <c r="H151">
        <v>0</v>
      </c>
      <c r="I151">
        <f t="shared" si="14"/>
        <v>-1.0303030303031591E-3</v>
      </c>
      <c r="J151">
        <f t="shared" si="15"/>
        <v>-0.10366666666666657</v>
      </c>
      <c r="K151">
        <f t="shared" si="16"/>
        <v>-1.0303030303031591E-3</v>
      </c>
      <c r="L151">
        <f t="shared" si="17"/>
        <v>-0.10366666666666657</v>
      </c>
      <c r="M151" cm="1">
        <f t="array" ref="M151">_xlfn.IFS(AND(G151=H151,G151=1),M150-M150*I151+M150*I151*A151, AND(G151=H151,G151=2), M150-M150*J151+M150*J151*B151, AND(G151&lt;&gt;H151,G151=1), M150-M150*I151,AND(G151&lt;&gt;H151,G151=2),M150-M150*J151,G151=0,M150)</f>
        <v>110.45451175399798</v>
      </c>
      <c r="N151" t="s">
        <v>56</v>
      </c>
      <c r="O151" t="s">
        <v>39</v>
      </c>
      <c r="P151">
        <v>0.86699999999999999</v>
      </c>
    </row>
    <row r="152" spans="1:16" x14ac:dyDescent="0.25">
      <c r="A152">
        <v>1.57</v>
      </c>
      <c r="B152">
        <v>2.37</v>
      </c>
      <c r="C152">
        <f t="shared" si="18"/>
        <v>0.63694267515923564</v>
      </c>
      <c r="D152">
        <f t="shared" si="18"/>
        <v>0.42194092827004215</v>
      </c>
      <c r="E152">
        <v>0.48799999999999999</v>
      </c>
      <c r="F152">
        <f t="shared" si="13"/>
        <v>0.51200000000000001</v>
      </c>
      <c r="G152">
        <v>2</v>
      </c>
      <c r="H152">
        <v>1</v>
      </c>
      <c r="I152">
        <f t="shared" si="14"/>
        <v>-0.41024561403508764</v>
      </c>
      <c r="J152">
        <f t="shared" si="15"/>
        <v>0.1</v>
      </c>
      <c r="K152">
        <f t="shared" si="16"/>
        <v>-0.41024561403508764</v>
      </c>
      <c r="L152">
        <f t="shared" si="17"/>
        <v>0.15579562043795625</v>
      </c>
      <c r="M152" cm="1">
        <f t="array" ref="M152">_xlfn.IFS(AND(G152=H152,G152=1),M151-M151*I152+M151*I152*A152, AND(G152=H152,G152=2), M151-M151*J152+M151*J152*B152, AND(G152&lt;&gt;H152,G152=1), M151-M151*I152,AND(G152&lt;&gt;H152,G152=2),M151-M151*J152,G152=0,M151)</f>
        <v>99.409060578598172</v>
      </c>
      <c r="N152" t="s">
        <v>54</v>
      </c>
      <c r="O152" t="s">
        <v>123</v>
      </c>
      <c r="P152">
        <v>0.871</v>
      </c>
    </row>
    <row r="153" spans="1:16" x14ac:dyDescent="0.25">
      <c r="A153">
        <v>3.5</v>
      </c>
      <c r="B153">
        <v>1.3</v>
      </c>
      <c r="C153">
        <f t="shared" si="18"/>
        <v>0.2857142857142857</v>
      </c>
      <c r="D153">
        <f t="shared" si="18"/>
        <v>0.76923076923076916</v>
      </c>
      <c r="E153">
        <v>0.40600000000000003</v>
      </c>
      <c r="F153">
        <f t="shared" si="13"/>
        <v>0.59399999999999997</v>
      </c>
      <c r="H153">
        <v>0</v>
      </c>
      <c r="I153">
        <f t="shared" si="14"/>
        <v>0.1</v>
      </c>
      <c r="J153">
        <f t="shared" si="15"/>
        <v>-0.7593333333333333</v>
      </c>
      <c r="K153">
        <f t="shared" si="16"/>
        <v>0.16840000000000005</v>
      </c>
      <c r="L153">
        <f t="shared" si="17"/>
        <v>-0.7593333333333333</v>
      </c>
      <c r="M153" cm="1">
        <f t="array" ref="M153">_xlfn.IFS(AND(G153=H153,G153=1),M152-M152*I153+M152*I153*A153, AND(G153=H153,G153=2), M152-M152*J153+M152*J153*B153, AND(G153&lt;&gt;H153,G153=1), M152-M152*I153,AND(G153&lt;&gt;H153,G153=2),M152-M152*J153,G153=0,M152)</f>
        <v>99.409060578598172</v>
      </c>
      <c r="N153" t="s">
        <v>166</v>
      </c>
      <c r="O153" t="s">
        <v>161</v>
      </c>
      <c r="P153">
        <v>0.81200000000000006</v>
      </c>
    </row>
    <row r="154" spans="1:16" x14ac:dyDescent="0.25">
      <c r="A154">
        <v>2.2999999999999998</v>
      </c>
      <c r="B154">
        <v>1.61</v>
      </c>
      <c r="C154">
        <f t="shared" si="18"/>
        <v>0.43478260869565222</v>
      </c>
      <c r="D154">
        <f t="shared" si="18"/>
        <v>0.6211180124223602</v>
      </c>
      <c r="E154">
        <v>0.439</v>
      </c>
      <c r="F154">
        <f t="shared" si="13"/>
        <v>0.56099999999999994</v>
      </c>
      <c r="H154">
        <v>1</v>
      </c>
      <c r="I154">
        <f t="shared" si="14"/>
        <v>7.4615384615384639E-3</v>
      </c>
      <c r="J154">
        <f t="shared" si="15"/>
        <v>-0.15867213114754097</v>
      </c>
      <c r="K154">
        <f t="shared" si="16"/>
        <v>7.4615384615384639E-3</v>
      </c>
      <c r="L154">
        <f t="shared" si="17"/>
        <v>-0.15867213114754097</v>
      </c>
      <c r="M154" cm="1">
        <f t="array" ref="M154">_xlfn.IFS(AND(G154=H154,G154=1),M153-M153*I154+M153*I154*A154, AND(G154=H154,G154=2), M153-M153*J154+M153*J154*B154, AND(G154&lt;&gt;H154,G154=1), M153-M153*I154,AND(G154&lt;&gt;H154,G154=2),M153-M153*J154,G154=0,M153)</f>
        <v>99.409060578598172</v>
      </c>
      <c r="N154" t="s">
        <v>154</v>
      </c>
      <c r="O154" t="s">
        <v>86</v>
      </c>
      <c r="P154">
        <v>0.754</v>
      </c>
    </row>
    <row r="155" spans="1:16" x14ac:dyDescent="0.25">
      <c r="A155">
        <v>2.2000000000000002</v>
      </c>
      <c r="B155">
        <v>1.66</v>
      </c>
      <c r="C155">
        <f t="shared" si="18"/>
        <v>0.45454545454545453</v>
      </c>
      <c r="D155">
        <f t="shared" si="18"/>
        <v>0.60240963855421692</v>
      </c>
      <c r="E155">
        <v>0.45400000000000001</v>
      </c>
      <c r="F155">
        <f t="shared" si="13"/>
        <v>0.54600000000000004</v>
      </c>
      <c r="H155">
        <v>2</v>
      </c>
      <c r="I155">
        <f t="shared" si="14"/>
        <v>-9.9999999999994538E-4</v>
      </c>
      <c r="J155">
        <f t="shared" si="15"/>
        <v>-0.14187878787878794</v>
      </c>
      <c r="K155">
        <f t="shared" si="16"/>
        <v>-9.9999999999994538E-4</v>
      </c>
      <c r="L155">
        <f t="shared" si="17"/>
        <v>-0.14187878787878794</v>
      </c>
      <c r="M155" cm="1">
        <f t="array" ref="M155">_xlfn.IFS(AND(G155=H155,G155=1),M154-M154*I155+M154*I155*A155, AND(G155=H155,G155=2), M154-M154*J155+M154*J155*B155, AND(G155&lt;&gt;H155,G155=1), M154-M154*I155,AND(G155&lt;&gt;H155,G155=2),M154-M154*J155,G155=0,M154)</f>
        <v>99.409060578598172</v>
      </c>
      <c r="N155" t="s">
        <v>37</v>
      </c>
      <c r="O155" t="s">
        <v>43</v>
      </c>
      <c r="P155">
        <v>0.86099999999999999</v>
      </c>
    </row>
    <row r="156" spans="1:16" x14ac:dyDescent="0.25">
      <c r="A156">
        <v>1.57</v>
      </c>
      <c r="B156">
        <v>2.37</v>
      </c>
      <c r="C156">
        <f t="shared" si="18"/>
        <v>0.63694267515923564</v>
      </c>
      <c r="D156">
        <f t="shared" si="18"/>
        <v>0.42194092827004215</v>
      </c>
      <c r="E156">
        <v>0.52900000000000003</v>
      </c>
      <c r="F156">
        <f t="shared" si="13"/>
        <v>0.47099999999999997</v>
      </c>
      <c r="H156">
        <v>0</v>
      </c>
      <c r="I156">
        <f t="shared" si="14"/>
        <v>-0.29731578947368409</v>
      </c>
      <c r="J156">
        <f t="shared" si="15"/>
        <v>8.48686131386861E-2</v>
      </c>
      <c r="K156">
        <f t="shared" si="16"/>
        <v>-0.29731578947368409</v>
      </c>
      <c r="L156">
        <f t="shared" si="17"/>
        <v>8.48686131386861E-2</v>
      </c>
      <c r="M156" cm="1">
        <f t="array" ref="M156">_xlfn.IFS(AND(G156=H156,G156=1),M155-M155*I156+M155*I156*A156, AND(G156=H156,G156=2), M155-M155*J156+M155*J156*B156, AND(G156&lt;&gt;H156,G156=1), M155-M155*I156,AND(G156&lt;&gt;H156,G156=2),M155-M155*J156,G156=0,M155)</f>
        <v>99.409060578598172</v>
      </c>
      <c r="N156" t="s">
        <v>52</v>
      </c>
      <c r="O156" t="s">
        <v>46</v>
      </c>
      <c r="P156">
        <v>0.81</v>
      </c>
    </row>
    <row r="157" spans="1:16" x14ac:dyDescent="0.25">
      <c r="A157">
        <v>1.1599999999999999</v>
      </c>
      <c r="B157">
        <v>5</v>
      </c>
      <c r="C157">
        <f t="shared" si="18"/>
        <v>0.86206896551724144</v>
      </c>
      <c r="D157">
        <f t="shared" si="18"/>
        <v>0.2</v>
      </c>
      <c r="E157">
        <v>0.78</v>
      </c>
      <c r="F157">
        <f t="shared" si="13"/>
        <v>0.21999999999999997</v>
      </c>
      <c r="H157">
        <v>1</v>
      </c>
      <c r="I157">
        <f t="shared" si="14"/>
        <v>-0.59500000000000042</v>
      </c>
      <c r="J157">
        <f t="shared" si="15"/>
        <v>2.4999999999999967E-2</v>
      </c>
      <c r="K157">
        <f t="shared" si="16"/>
        <v>-0.59500000000000042</v>
      </c>
      <c r="L157">
        <f t="shared" si="17"/>
        <v>2.4999999999999967E-2</v>
      </c>
      <c r="M157" cm="1">
        <f t="array" ref="M157">_xlfn.IFS(AND(G157=H157,G157=1),M156-M156*I157+M156*I157*A157, AND(G157=H157,G157=2), M156-M156*J157+M156*J157*B157, AND(G157&lt;&gt;H157,G157=1), M156-M156*I157,AND(G157&lt;&gt;H157,G157=2),M156-M156*J157,G157=0,M156)</f>
        <v>99.409060578598172</v>
      </c>
      <c r="N157" t="s">
        <v>122</v>
      </c>
      <c r="O157" t="s">
        <v>44</v>
      </c>
      <c r="P157">
        <v>0.82499999999999996</v>
      </c>
    </row>
    <row r="158" spans="1:16" x14ac:dyDescent="0.25">
      <c r="A158">
        <v>1.72</v>
      </c>
      <c r="B158">
        <v>2.1</v>
      </c>
      <c r="C158">
        <f t="shared" si="18"/>
        <v>0.58139534883720934</v>
      </c>
      <c r="D158">
        <f t="shared" si="18"/>
        <v>0.47619047619047616</v>
      </c>
      <c r="E158">
        <v>0.48899999999999999</v>
      </c>
      <c r="F158">
        <f t="shared" si="13"/>
        <v>0.51100000000000001</v>
      </c>
      <c r="H158">
        <v>1</v>
      </c>
      <c r="I158">
        <f t="shared" si="14"/>
        <v>-0.22072222222222226</v>
      </c>
      <c r="J158">
        <f t="shared" si="15"/>
        <v>6.6454545454545488E-2</v>
      </c>
      <c r="K158">
        <f t="shared" si="16"/>
        <v>-0.22072222222222226</v>
      </c>
      <c r="L158">
        <f t="shared" si="17"/>
        <v>6.6454545454545488E-2</v>
      </c>
      <c r="M158" cm="1">
        <f t="array" ref="M158">_xlfn.IFS(AND(G158=H158,G158=1),M157-M157*I158+M157*I158*A158, AND(G158=H158,G158=2), M157-M157*J158+M157*J158*B158, AND(G158&lt;&gt;H158,G158=1), M157-M157*I158,AND(G158&lt;&gt;H158,G158=2),M157-M157*J158,G158=0,M157)</f>
        <v>99.409060578598172</v>
      </c>
      <c r="N158" t="s">
        <v>29</v>
      </c>
      <c r="O158" t="s">
        <v>47</v>
      </c>
      <c r="P158">
        <v>0.85499999999999998</v>
      </c>
    </row>
    <row r="159" spans="1:16" x14ac:dyDescent="0.25">
      <c r="A159">
        <v>1.28</v>
      </c>
      <c r="B159">
        <v>3.75</v>
      </c>
      <c r="C159">
        <f t="shared" si="18"/>
        <v>0.78125</v>
      </c>
      <c r="D159">
        <f t="shared" si="18"/>
        <v>0.26666666666666666</v>
      </c>
      <c r="E159">
        <v>0.68200000000000005</v>
      </c>
      <c r="F159">
        <f t="shared" si="13"/>
        <v>0.31799999999999995</v>
      </c>
      <c r="H159">
        <v>1</v>
      </c>
      <c r="I159">
        <f t="shared" si="14"/>
        <v>-0.4537142857142854</v>
      </c>
      <c r="J159">
        <f t="shared" si="15"/>
        <v>6.9999999999999923E-2</v>
      </c>
      <c r="K159">
        <f t="shared" si="16"/>
        <v>-0.4537142857142854</v>
      </c>
      <c r="L159">
        <f t="shared" si="17"/>
        <v>6.9999999999999923E-2</v>
      </c>
      <c r="M159" cm="1">
        <f t="array" ref="M159">_xlfn.IFS(AND(G159=H159,G159=1),M158-M158*I159+M158*I159*A159, AND(G159=H159,G159=2), M158-M158*J159+M158*J159*B159, AND(G159&lt;&gt;H159,G159=1), M158-M158*I159,AND(G159&lt;&gt;H159,G159=2),M158-M158*J159,G159=0,M158)</f>
        <v>99.409060578598172</v>
      </c>
      <c r="N159" t="s">
        <v>94</v>
      </c>
      <c r="O159" t="s">
        <v>30</v>
      </c>
      <c r="P159">
        <v>0.83799999999999997</v>
      </c>
    </row>
    <row r="160" spans="1:16" x14ac:dyDescent="0.25">
      <c r="A160">
        <v>2.2999999999999998</v>
      </c>
      <c r="B160">
        <v>1.61</v>
      </c>
      <c r="C160">
        <f t="shared" si="18"/>
        <v>0.43478260869565222</v>
      </c>
      <c r="D160">
        <f t="shared" si="18"/>
        <v>0.6211180124223602</v>
      </c>
      <c r="E160">
        <v>0.43</v>
      </c>
      <c r="F160">
        <f t="shared" si="13"/>
        <v>0.57000000000000006</v>
      </c>
      <c r="H160">
        <v>2</v>
      </c>
      <c r="I160">
        <f t="shared" si="14"/>
        <v>-8.4615384615385758E-3</v>
      </c>
      <c r="J160">
        <f t="shared" si="15"/>
        <v>-0.13491803278688508</v>
      </c>
      <c r="K160">
        <f t="shared" si="16"/>
        <v>-8.4615384615385758E-3</v>
      </c>
      <c r="L160">
        <f t="shared" si="17"/>
        <v>-0.13491803278688508</v>
      </c>
      <c r="M160" cm="1">
        <f t="array" ref="M160">_xlfn.IFS(AND(G160=H160,G160=1),M159-M159*I160+M159*I160*A160, AND(G160=H160,G160=2), M159-M159*J160+M159*J160*B160, AND(G160&lt;&gt;H160,G160=1), M159-M159*I160,AND(G160&lt;&gt;H160,G160=2),M159-M159*J160,G160=0,M159)</f>
        <v>99.409060578598172</v>
      </c>
      <c r="N160" t="s">
        <v>128</v>
      </c>
      <c r="O160" t="s">
        <v>145</v>
      </c>
      <c r="P160">
        <v>0.86899999999999999</v>
      </c>
    </row>
    <row r="161" spans="1:16" x14ac:dyDescent="0.25">
      <c r="A161">
        <v>3.5</v>
      </c>
      <c r="B161">
        <v>1.3</v>
      </c>
      <c r="C161">
        <f t="shared" si="18"/>
        <v>0.2857142857142857</v>
      </c>
      <c r="D161">
        <f t="shared" si="18"/>
        <v>0.76923076923076916</v>
      </c>
      <c r="E161">
        <v>0.36199999999999999</v>
      </c>
      <c r="F161">
        <f t="shared" si="13"/>
        <v>0.63800000000000001</v>
      </c>
      <c r="H161">
        <v>2</v>
      </c>
      <c r="I161">
        <f t="shared" si="14"/>
        <v>0.1</v>
      </c>
      <c r="J161">
        <f t="shared" si="15"/>
        <v>-0.56866666666666654</v>
      </c>
      <c r="K161">
        <f t="shared" si="16"/>
        <v>0.10680000000000001</v>
      </c>
      <c r="L161">
        <f t="shared" si="17"/>
        <v>-0.56866666666666654</v>
      </c>
      <c r="M161" cm="1">
        <f t="array" ref="M161">_xlfn.IFS(AND(G161=H161,G161=1),M160-M160*I161+M160*I161*A161, AND(G161=H161,G161=2), M160-M160*J161+M160*J161*B161, AND(G161&lt;&gt;H161,G161=1), M160-M160*I161,AND(G161&lt;&gt;H161,G161=2),M160-M160*J161,G161=0,M160)</f>
        <v>99.409060578598172</v>
      </c>
      <c r="N161" t="s">
        <v>160</v>
      </c>
      <c r="O161" t="s">
        <v>118</v>
      </c>
      <c r="P161">
        <v>0.81200000000000006</v>
      </c>
    </row>
    <row r="162" spans="1:16" x14ac:dyDescent="0.25">
      <c r="A162">
        <v>1.53</v>
      </c>
      <c r="B162">
        <v>2.5</v>
      </c>
      <c r="C162">
        <f t="shared" ref="C162:D177" si="19">1/A162</f>
        <v>0.65359477124183007</v>
      </c>
      <c r="D162">
        <f t="shared" si="19"/>
        <v>0.4</v>
      </c>
      <c r="E162">
        <v>0.62</v>
      </c>
      <c r="F162">
        <f t="shared" si="13"/>
        <v>0.38</v>
      </c>
      <c r="H162">
        <v>1</v>
      </c>
      <c r="I162">
        <f t="shared" si="14"/>
        <v>-9.6981132075471654E-2</v>
      </c>
      <c r="J162">
        <f t="shared" si="15"/>
        <v>-3.3333333333333326E-2</v>
      </c>
      <c r="K162">
        <f t="shared" si="16"/>
        <v>-9.6981132075471654E-2</v>
      </c>
      <c r="L162">
        <f t="shared" si="17"/>
        <v>-3.3333333333333326E-2</v>
      </c>
      <c r="M162" cm="1">
        <f t="array" ref="M162">_xlfn.IFS(AND(G162=H162,G162=1),M161-M161*I162+M161*I162*A162, AND(G162=H162,G162=2), M161-M161*J162+M161*J162*B162, AND(G162&lt;&gt;H162,G162=1), M161-M161*I162,AND(G162&lt;&gt;H162,G162=2),M161-M161*J162,G162=0,M161)</f>
        <v>99.409060578598172</v>
      </c>
      <c r="N162" t="s">
        <v>24</v>
      </c>
      <c r="O162" t="s">
        <v>35</v>
      </c>
      <c r="P162">
        <v>0.86599999999999999</v>
      </c>
    </row>
    <row r="163" spans="1:16" x14ac:dyDescent="0.25">
      <c r="A163">
        <v>3.4</v>
      </c>
      <c r="B163">
        <v>1.33</v>
      </c>
      <c r="C163">
        <f t="shared" si="19"/>
        <v>0.29411764705882354</v>
      </c>
      <c r="D163">
        <f t="shared" si="19"/>
        <v>0.75187969924812026</v>
      </c>
      <c r="E163">
        <v>0.252</v>
      </c>
      <c r="F163">
        <f t="shared" si="13"/>
        <v>0.748</v>
      </c>
      <c r="H163">
        <v>2</v>
      </c>
      <c r="I163">
        <f t="shared" si="14"/>
        <v>-5.9666666666666701E-2</v>
      </c>
      <c r="J163">
        <f t="shared" si="15"/>
        <v>-1.5636363636363448E-2</v>
      </c>
      <c r="K163">
        <f t="shared" si="16"/>
        <v>-5.9666666666666701E-2</v>
      </c>
      <c r="L163">
        <f t="shared" si="17"/>
        <v>-1.5636363636363448E-2</v>
      </c>
      <c r="M163" cm="1">
        <f t="array" ref="M163">_xlfn.IFS(AND(G163=H163,G163=1),M162-M162*I163+M162*I163*A163, AND(G163=H163,G163=2), M162-M162*J163+M162*J163*B163, AND(G163&lt;&gt;H163,G163=1), M162-M162*I163,AND(G163&lt;&gt;H163,G163=2),M162-M162*J163,G163=0,M162)</f>
        <v>99.409060578598172</v>
      </c>
      <c r="N163" t="s">
        <v>33</v>
      </c>
      <c r="O163" t="s">
        <v>125</v>
      </c>
      <c r="P163">
        <v>0.84899999999999998</v>
      </c>
    </row>
    <row r="164" spans="1:16" x14ac:dyDescent="0.25">
      <c r="A164">
        <v>1.5</v>
      </c>
      <c r="B164">
        <v>2.62</v>
      </c>
      <c r="C164">
        <f t="shared" si="19"/>
        <v>0.66666666666666663</v>
      </c>
      <c r="D164">
        <f t="shared" si="19"/>
        <v>0.38167938931297707</v>
      </c>
      <c r="E164">
        <v>0.64700000000000002</v>
      </c>
      <c r="F164">
        <f t="shared" si="13"/>
        <v>0.35299999999999998</v>
      </c>
      <c r="H164">
        <v>2</v>
      </c>
      <c r="I164">
        <f t="shared" si="14"/>
        <v>-5.8999999999999941E-2</v>
      </c>
      <c r="J164">
        <f t="shared" si="15"/>
        <v>-4.6382716049382711E-2</v>
      </c>
      <c r="K164">
        <f t="shared" si="16"/>
        <v>-5.8999999999999941E-2</v>
      </c>
      <c r="L164">
        <f t="shared" si="17"/>
        <v>-4.6382716049382711E-2</v>
      </c>
      <c r="M164" cm="1">
        <f t="array" ref="M164">_xlfn.IFS(AND(G164=H164,G164=1),M163-M163*I164+M163*I164*A164, AND(G164=H164,G164=2), M163-M163*J164+M163*J164*B164, AND(G164&lt;&gt;H164,G164=1), M163-M163*I164,AND(G164&lt;&gt;H164,G164=2),M163-M163*J164,G164=0,M163)</f>
        <v>99.409060578598172</v>
      </c>
      <c r="N164" t="s">
        <v>51</v>
      </c>
      <c r="O164" t="s">
        <v>163</v>
      </c>
      <c r="P164">
        <v>0.85</v>
      </c>
    </row>
    <row r="165" spans="1:16" x14ac:dyDescent="0.25">
      <c r="A165">
        <v>1.083</v>
      </c>
      <c r="B165">
        <v>8</v>
      </c>
      <c r="C165">
        <f t="shared" si="19"/>
        <v>0.92336103416435833</v>
      </c>
      <c r="D165">
        <f t="shared" si="19"/>
        <v>0.125</v>
      </c>
      <c r="E165">
        <v>0.89600000000000002</v>
      </c>
      <c r="F165">
        <f t="shared" si="13"/>
        <v>0.10399999999999998</v>
      </c>
      <c r="H165">
        <v>1</v>
      </c>
      <c r="I165">
        <f t="shared" si="14"/>
        <v>-0.35701204819277133</v>
      </c>
      <c r="J165">
        <f t="shared" si="15"/>
        <v>-2.4000000000000021E-2</v>
      </c>
      <c r="K165">
        <f t="shared" si="16"/>
        <v>-0.35701204819277133</v>
      </c>
      <c r="L165">
        <f t="shared" si="17"/>
        <v>-2.4000000000000021E-2</v>
      </c>
      <c r="M165" cm="1">
        <f t="array" ref="M165">_xlfn.IFS(AND(G165=H165,G165=1),M164-M164*I165+M164*I165*A165, AND(G165=H165,G165=2), M164-M164*J165+M164*J165*B165, AND(G165&lt;&gt;H165,G165=1), M164-M164*I165,AND(G165&lt;&gt;H165,G165=2),M164-M164*J165,G165=0,M164)</f>
        <v>99.409060578598172</v>
      </c>
      <c r="N165" t="s">
        <v>164</v>
      </c>
      <c r="O165" t="s">
        <v>54</v>
      </c>
      <c r="P165">
        <v>0.879</v>
      </c>
    </row>
    <row r="166" spans="1:16" x14ac:dyDescent="0.25">
      <c r="A166">
        <v>1.3</v>
      </c>
      <c r="B166">
        <v>3.5</v>
      </c>
      <c r="C166">
        <f t="shared" si="19"/>
        <v>0.76923076923076916</v>
      </c>
      <c r="D166">
        <f t="shared" si="19"/>
        <v>0.2857142857142857</v>
      </c>
      <c r="E166">
        <v>0.71799999999999997</v>
      </c>
      <c r="F166">
        <f t="shared" si="13"/>
        <v>0.28200000000000003</v>
      </c>
      <c r="H166">
        <v>1</v>
      </c>
      <c r="I166">
        <f t="shared" si="14"/>
        <v>-0.22199999999999998</v>
      </c>
      <c r="J166">
        <f t="shared" si="15"/>
        <v>-5.1999999999999824E-3</v>
      </c>
      <c r="K166">
        <f t="shared" si="16"/>
        <v>-0.22199999999999998</v>
      </c>
      <c r="L166">
        <f t="shared" si="17"/>
        <v>-5.1999999999999824E-3</v>
      </c>
      <c r="M166" cm="1">
        <f t="array" ref="M166">_xlfn.IFS(AND(G166=H166,G166=1),M165-M165*I166+M165*I166*A166, AND(G166=H166,G166=2), M165-M165*J166+M165*J166*B166, AND(G166&lt;&gt;H166,G166=1), M165-M165*I166,AND(G166&lt;&gt;H166,G166=2),M165-M165*J166,G166=0,M165)</f>
        <v>99.409060578598172</v>
      </c>
      <c r="N166" t="s">
        <v>127</v>
      </c>
      <c r="O166" t="s">
        <v>27</v>
      </c>
      <c r="P166">
        <v>0.872</v>
      </c>
    </row>
    <row r="167" spans="1:16" x14ac:dyDescent="0.25">
      <c r="A167">
        <v>3</v>
      </c>
      <c r="B167">
        <v>1.4</v>
      </c>
      <c r="C167">
        <f t="shared" si="19"/>
        <v>0.33333333333333331</v>
      </c>
      <c r="D167">
        <f t="shared" si="19"/>
        <v>0.7142857142857143</v>
      </c>
      <c r="E167">
        <v>0.28399999999999997</v>
      </c>
      <c r="F167">
        <f t="shared" si="13"/>
        <v>0.71599999999999997</v>
      </c>
      <c r="H167">
        <v>2</v>
      </c>
      <c r="I167">
        <f t="shared" si="14"/>
        <v>-7.400000000000001E-2</v>
      </c>
      <c r="J167">
        <f t="shared" si="15"/>
        <v>5.9999999999998943E-3</v>
      </c>
      <c r="K167">
        <f t="shared" si="16"/>
        <v>-7.400000000000001E-2</v>
      </c>
      <c r="L167">
        <f t="shared" si="17"/>
        <v>5.9999999999998943E-3</v>
      </c>
      <c r="M167" cm="1">
        <f t="array" ref="M167">_xlfn.IFS(AND(G167=H167,G167=1),M166-M166*I167+M166*I167*A167, AND(G167=H167,G167=2), M166-M166*J167+M166*J167*B167, AND(G167&lt;&gt;H167,G167=1), M166-M166*I167,AND(G167&lt;&gt;H167,G167=2),M166-M166*J167,G167=0,M166)</f>
        <v>99.409060578598172</v>
      </c>
      <c r="N167" t="s">
        <v>29</v>
      </c>
      <c r="O167" t="s">
        <v>120</v>
      </c>
      <c r="P167">
        <v>0.84899999999999998</v>
      </c>
    </row>
    <row r="168" spans="1:16" x14ac:dyDescent="0.25">
      <c r="A168">
        <v>1.8</v>
      </c>
      <c r="B168">
        <v>2</v>
      </c>
      <c r="C168">
        <f t="shared" si="19"/>
        <v>0.55555555555555558</v>
      </c>
      <c r="D168">
        <f t="shared" si="19"/>
        <v>0.5</v>
      </c>
      <c r="E168">
        <v>0.51200000000000001</v>
      </c>
      <c r="F168">
        <f t="shared" si="13"/>
        <v>0.48799999999999999</v>
      </c>
      <c r="H168">
        <v>1</v>
      </c>
      <c r="I168">
        <f t="shared" si="14"/>
        <v>-9.7999999999999976E-2</v>
      </c>
      <c r="J168">
        <f t="shared" si="15"/>
        <v>-2.4000000000000021E-2</v>
      </c>
      <c r="K168">
        <f t="shared" si="16"/>
        <v>-9.7999999999999976E-2</v>
      </c>
      <c r="L168">
        <f t="shared" si="17"/>
        <v>-2.4000000000000021E-2</v>
      </c>
      <c r="M168" cm="1">
        <f t="array" ref="M168">_xlfn.IFS(AND(G168=H168,G168=1),M167-M167*I168+M167*I168*A168, AND(G168=H168,G168=2), M167-M167*J168+M167*J168*B168, AND(G168&lt;&gt;H168,G168=1), M167-M167*I168,AND(G168&lt;&gt;H168,G168=2),M167-M167*J168,G168=0,M167)</f>
        <v>99.409060578598172</v>
      </c>
      <c r="N168" t="s">
        <v>131</v>
      </c>
      <c r="O168" t="s">
        <v>94</v>
      </c>
      <c r="P168">
        <v>0.86399999999999999</v>
      </c>
    </row>
    <row r="169" spans="1:16" x14ac:dyDescent="0.25">
      <c r="A169">
        <v>1.44</v>
      </c>
      <c r="B169">
        <v>2.75</v>
      </c>
      <c r="C169">
        <f t="shared" si="19"/>
        <v>0.69444444444444442</v>
      </c>
      <c r="D169">
        <f t="shared" si="19"/>
        <v>0.36363636363636365</v>
      </c>
      <c r="E169">
        <v>0.59699999999999998</v>
      </c>
      <c r="F169">
        <f t="shared" si="13"/>
        <v>0.40300000000000002</v>
      </c>
      <c r="H169">
        <v>1</v>
      </c>
      <c r="I169">
        <f t="shared" si="14"/>
        <v>-0.31890909090909114</v>
      </c>
      <c r="J169">
        <f t="shared" si="15"/>
        <v>6.1857142857142888E-2</v>
      </c>
      <c r="K169">
        <f t="shared" si="16"/>
        <v>-0.31890909090909114</v>
      </c>
      <c r="L169">
        <f t="shared" si="17"/>
        <v>6.1857142857142888E-2</v>
      </c>
      <c r="M169" cm="1">
        <f t="array" ref="M169">_xlfn.IFS(AND(G169=H169,G169=1),M168-M168*I169+M168*I169*A169, AND(G169=H169,G169=2), M168-M168*J169+M168*J169*B169, AND(G169&lt;&gt;H169,G169=1), M168-M168*I169,AND(G169&lt;&gt;H169,G169=2),M168-M168*J169,G169=0,M168)</f>
        <v>99.409060578598172</v>
      </c>
      <c r="N169" t="s">
        <v>126</v>
      </c>
      <c r="O169" t="s">
        <v>45</v>
      </c>
      <c r="P169">
        <v>0.86199999999999999</v>
      </c>
    </row>
    <row r="170" spans="1:16" x14ac:dyDescent="0.25">
      <c r="A170">
        <v>1.1599999999999999</v>
      </c>
      <c r="B170">
        <v>5</v>
      </c>
      <c r="C170">
        <f t="shared" si="19"/>
        <v>0.86206896551724144</v>
      </c>
      <c r="D170">
        <f t="shared" si="19"/>
        <v>0.2</v>
      </c>
      <c r="E170">
        <v>0.79200000000000004</v>
      </c>
      <c r="F170">
        <f t="shared" si="13"/>
        <v>0.20799999999999996</v>
      </c>
      <c r="H170">
        <v>2</v>
      </c>
      <c r="I170">
        <f t="shared" si="14"/>
        <v>-0.50800000000000045</v>
      </c>
      <c r="J170">
        <f t="shared" si="15"/>
        <v>9.9999999999999534E-3</v>
      </c>
      <c r="K170">
        <f t="shared" si="16"/>
        <v>-0.50800000000000045</v>
      </c>
      <c r="L170">
        <f t="shared" si="17"/>
        <v>9.9999999999999534E-3</v>
      </c>
      <c r="M170" cm="1">
        <f t="array" ref="M170">_xlfn.IFS(AND(G170=H170,G170=1),M169-M169*I170+M169*I170*A170, AND(G170=H170,G170=2), M169-M169*J170+M169*J170*B170, AND(G170&lt;&gt;H170,G170=1), M169-M169*I170,AND(G170&lt;&gt;H170,G170=2),M169-M169*J170,G170=0,M169)</f>
        <v>99.409060578598172</v>
      </c>
      <c r="N170" t="s">
        <v>130</v>
      </c>
      <c r="O170" t="s">
        <v>17</v>
      </c>
      <c r="P170">
        <v>0.84799999999999998</v>
      </c>
    </row>
    <row r="171" spans="1:16" x14ac:dyDescent="0.25">
      <c r="A171">
        <v>1.36</v>
      </c>
      <c r="B171">
        <v>3.2</v>
      </c>
      <c r="C171">
        <f t="shared" si="19"/>
        <v>0.73529411764705876</v>
      </c>
      <c r="D171">
        <f t="shared" si="19"/>
        <v>0.3125</v>
      </c>
      <c r="E171">
        <v>0.66600000000000004</v>
      </c>
      <c r="F171">
        <f t="shared" si="13"/>
        <v>0.33399999999999996</v>
      </c>
      <c r="H171">
        <v>2</v>
      </c>
      <c r="I171">
        <f t="shared" si="14"/>
        <v>-0.26177777777777744</v>
      </c>
      <c r="J171">
        <f t="shared" si="15"/>
        <v>3.127272727272723E-2</v>
      </c>
      <c r="K171">
        <f t="shared" si="16"/>
        <v>-0.26177777777777744</v>
      </c>
      <c r="L171">
        <f t="shared" si="17"/>
        <v>3.127272727272723E-2</v>
      </c>
      <c r="M171" cm="1">
        <f t="array" ref="M171">_xlfn.IFS(AND(G171=H171,G171=1),M170-M170*I171+M170*I171*A171, AND(G171=H171,G171=2), M170-M170*J171+M170*J171*B171, AND(G171&lt;&gt;H171,G171=1), M170-M170*I171,AND(G171&lt;&gt;H171,G171=2),M170-M170*J171,G171=0,M170)</f>
        <v>99.409060578598172</v>
      </c>
      <c r="N171" t="s">
        <v>85</v>
      </c>
      <c r="O171" t="s">
        <v>118</v>
      </c>
      <c r="P171">
        <v>0.82899999999999996</v>
      </c>
    </row>
    <row r="172" spans="1:16" x14ac:dyDescent="0.25">
      <c r="A172">
        <v>3.5</v>
      </c>
      <c r="B172">
        <v>1.3</v>
      </c>
      <c r="C172">
        <f t="shared" si="19"/>
        <v>0.2857142857142857</v>
      </c>
      <c r="D172">
        <f t="shared" si="19"/>
        <v>0.76923076923076916</v>
      </c>
      <c r="E172">
        <v>0.309</v>
      </c>
      <c r="F172">
        <f t="shared" si="13"/>
        <v>0.69100000000000006</v>
      </c>
      <c r="H172">
        <v>2</v>
      </c>
      <c r="I172">
        <f t="shared" si="14"/>
        <v>3.2599999999999962E-2</v>
      </c>
      <c r="J172">
        <f t="shared" si="15"/>
        <v>-0.33899999999999975</v>
      </c>
      <c r="K172">
        <f t="shared" si="16"/>
        <v>3.2599999999999962E-2</v>
      </c>
      <c r="L172">
        <f t="shared" si="17"/>
        <v>-0.33899999999999975</v>
      </c>
      <c r="M172" cm="1">
        <f t="array" ref="M172">_xlfn.IFS(AND(G172=H172,G172=1),M171-M171*I172+M171*I172*A172, AND(G172=H172,G172=2), M171-M171*J172+M171*J172*B172, AND(G172&lt;&gt;H172,G172=1), M171-M171*I172,AND(G172&lt;&gt;H172,G172=2),M171-M171*J172,G172=0,M171)</f>
        <v>99.409060578598172</v>
      </c>
      <c r="N172" t="s">
        <v>16</v>
      </c>
      <c r="O172" t="s">
        <v>125</v>
      </c>
      <c r="P172">
        <v>0.86399999999999999</v>
      </c>
    </row>
    <row r="173" spans="1:16" x14ac:dyDescent="0.25">
      <c r="A173">
        <v>3.2</v>
      </c>
      <c r="B173">
        <v>1.36</v>
      </c>
      <c r="C173">
        <f t="shared" si="19"/>
        <v>0.3125</v>
      </c>
      <c r="D173">
        <f t="shared" si="19"/>
        <v>0.73529411764705876</v>
      </c>
      <c r="E173">
        <v>0.32</v>
      </c>
      <c r="F173">
        <f>1-E173</f>
        <v>0.67999999999999994</v>
      </c>
      <c r="H173">
        <v>1</v>
      </c>
      <c r="I173">
        <f t="shared" si="14"/>
        <v>1.0909090909090979E-2</v>
      </c>
      <c r="J173">
        <f t="shared" si="15"/>
        <v>-0.20888888888888868</v>
      </c>
      <c r="K173">
        <f>E173-(F173/(A173-1))</f>
        <v>1.0909090909090979E-2</v>
      </c>
      <c r="L173">
        <f>F173-(E173/(B173-1))</f>
        <v>-0.20888888888888868</v>
      </c>
      <c r="M173" cm="1">
        <f t="array" ref="M173">_xlfn.IFS(AND(G173=H173,G173=1),M172-M172*I173+M172*I173*A173, AND(G173=H173,G173=2), M172-M172*J173+M172*J173*B173, AND(G173&lt;&gt;H173,G173=1), M172-M172*I173,AND(G173&lt;&gt;H173,G173=2),M172-M172*J173,G173=0,M172)</f>
        <v>99.409060578598172</v>
      </c>
      <c r="N173" t="s">
        <v>163</v>
      </c>
      <c r="O173" t="s">
        <v>64</v>
      </c>
      <c r="P173">
        <v>0.85199999999999998</v>
      </c>
    </row>
    <row r="174" spans="1:16" x14ac:dyDescent="0.25">
      <c r="A174">
        <v>2</v>
      </c>
      <c r="B174">
        <v>1.8</v>
      </c>
      <c r="C174">
        <f t="shared" si="19"/>
        <v>0.5</v>
      </c>
      <c r="D174">
        <f t="shared" si="19"/>
        <v>0.55555555555555558</v>
      </c>
      <c r="E174">
        <v>0.42899999999999999</v>
      </c>
      <c r="F174">
        <f>1-E174</f>
        <v>0.57099999999999995</v>
      </c>
      <c r="H174">
        <v>1</v>
      </c>
      <c r="I174">
        <f t="shared" si="14"/>
        <v>-0.14199999999999996</v>
      </c>
      <c r="J174">
        <f t="shared" si="15"/>
        <v>3.4749999999999948E-2</v>
      </c>
      <c r="K174">
        <f>E174-(F174/(A174-1))</f>
        <v>-0.14199999999999996</v>
      </c>
      <c r="L174">
        <f>F174-(E174/(B174-1))</f>
        <v>3.4749999999999948E-2</v>
      </c>
      <c r="M174" cm="1">
        <f t="array" ref="M174">_xlfn.IFS(AND(G174=H174,G174=1),M173-M173*I174+M173*I174*A174, AND(G174=H174,G174=2), M173-M173*J174+M173*J174*B174, AND(G174&lt;&gt;H174,G174=1), M173-M173*I174,AND(G174&lt;&gt;H174,G174=2),M173-M173*J174,G174=0,M173)</f>
        <v>99.409060578598172</v>
      </c>
      <c r="N174" t="s">
        <v>97</v>
      </c>
      <c r="O174" t="s">
        <v>24</v>
      </c>
      <c r="P174">
        <v>0.86099999999999999</v>
      </c>
    </row>
    <row r="175" spans="1:16" x14ac:dyDescent="0.25">
      <c r="A175">
        <v>10</v>
      </c>
      <c r="B175">
        <v>1.06</v>
      </c>
      <c r="C175">
        <f t="shared" si="19"/>
        <v>0.1</v>
      </c>
      <c r="D175">
        <f t="shared" si="19"/>
        <v>0.94339622641509424</v>
      </c>
      <c r="E175">
        <v>9.5000000000000001E-2</v>
      </c>
      <c r="F175">
        <f>1-E175</f>
        <v>0.90500000000000003</v>
      </c>
      <c r="H175">
        <v>2</v>
      </c>
      <c r="I175">
        <f t="shared" si="14"/>
        <v>-5.5555555555555636E-3</v>
      </c>
      <c r="J175">
        <f t="shared" si="15"/>
        <v>-0.6783333333333319</v>
      </c>
      <c r="K175">
        <f>E175-(F175/(A175-1))</f>
        <v>-5.5555555555555636E-3</v>
      </c>
      <c r="L175">
        <f>F175-(E175/(B175-1))</f>
        <v>-0.6783333333333319</v>
      </c>
      <c r="M175" cm="1">
        <f t="array" ref="M175">_xlfn.IFS(AND(G175=H175,G175=1),M174-M174*I175+M174*I175*A175, AND(G175=H175,G175=2), M174-M174*J175+M174*J175*B175, AND(G175&lt;&gt;H175,G175=1), M174-M174*I175,AND(G175&lt;&gt;H175,G175=2),M174-M174*J175,G175=0,M174)</f>
        <v>99.409060578598172</v>
      </c>
      <c r="N175" t="s">
        <v>26</v>
      </c>
      <c r="O175" t="s">
        <v>124</v>
      </c>
      <c r="P175">
        <v>0.871</v>
      </c>
    </row>
    <row r="176" spans="1:16" x14ac:dyDescent="0.25">
      <c r="A176">
        <v>6</v>
      </c>
      <c r="B176">
        <v>1.1200000000000001</v>
      </c>
      <c r="C176">
        <f t="shared" si="19"/>
        <v>0.16666666666666666</v>
      </c>
      <c r="D176">
        <f t="shared" si="19"/>
        <v>0.89285714285714279</v>
      </c>
      <c r="E176">
        <v>0.20499999999999999</v>
      </c>
      <c r="F176">
        <f>1-E176</f>
        <v>0.79500000000000004</v>
      </c>
      <c r="H176">
        <v>2</v>
      </c>
      <c r="I176">
        <f t="shared" si="14"/>
        <v>4.5999999999999985E-2</v>
      </c>
      <c r="J176">
        <f t="shared" si="15"/>
        <v>-0.91333333333333167</v>
      </c>
      <c r="K176">
        <f>E176-(F176/(A176-1))</f>
        <v>4.5999999999999985E-2</v>
      </c>
      <c r="L176">
        <f>F176-(E176/(B176-1))</f>
        <v>-0.91333333333333167</v>
      </c>
      <c r="M176" cm="1">
        <f t="array" ref="M176">_xlfn.IFS(AND(G176=H176,G176=1),M175-M175*I176+M175*I176*A176, AND(G176=H176,G176=2), M175-M175*J176+M175*J176*B176, AND(G176&lt;&gt;H176,G176=1), M175-M175*I176,AND(G176&lt;&gt;H176,G176=2),M175-M175*J176,G176=0,M175)</f>
        <v>99.409060578598172</v>
      </c>
      <c r="N176" t="s">
        <v>50</v>
      </c>
      <c r="O176" t="s">
        <v>165</v>
      </c>
      <c r="P176">
        <v>0.83299999999999996</v>
      </c>
    </row>
    <row r="177" spans="1:16" x14ac:dyDescent="0.25">
      <c r="A177">
        <v>1.57</v>
      </c>
      <c r="B177">
        <v>2.37</v>
      </c>
      <c r="C177">
        <f t="shared" si="19"/>
        <v>0.63694267515923564</v>
      </c>
      <c r="D177">
        <f t="shared" si="19"/>
        <v>0.42194092827004215</v>
      </c>
      <c r="E177">
        <v>0.52300000000000002</v>
      </c>
      <c r="F177">
        <f t="shared" ref="F177:F240" si="20">1-E177</f>
        <v>0.47699999999999998</v>
      </c>
      <c r="H177">
        <v>2</v>
      </c>
      <c r="I177">
        <f t="shared" si="14"/>
        <v>-0.3138421052631577</v>
      </c>
      <c r="J177">
        <f t="shared" si="15"/>
        <v>9.5248175182481742E-2</v>
      </c>
      <c r="K177">
        <f t="shared" ref="K177:K240" si="21">E177-(F177/(A177-1))</f>
        <v>-0.3138421052631577</v>
      </c>
      <c r="L177">
        <f t="shared" ref="L177:L240" si="22">F177-(E177/(B177-1))</f>
        <v>9.5248175182481742E-2</v>
      </c>
      <c r="M177" cm="1">
        <f t="array" ref="M177">_xlfn.IFS(AND(G177=H177,G177=1),M176-M176*I177+M176*I177*A177, AND(G177=H177,G177=2), M176-M176*J177+M176*J177*B177, AND(G177&lt;&gt;H177,G177=1), M176-M176*I177,AND(G177&lt;&gt;H177,G177=2),M176-M176*J177,G177=0,M176)</f>
        <v>99.409060578598172</v>
      </c>
      <c r="N177" t="s">
        <v>17</v>
      </c>
      <c r="O177" t="s">
        <v>22</v>
      </c>
      <c r="P177">
        <v>0.84799999999999998</v>
      </c>
    </row>
    <row r="178" spans="1:16" x14ac:dyDescent="0.25">
      <c r="A178">
        <v>4</v>
      </c>
      <c r="B178">
        <v>1.25</v>
      </c>
      <c r="C178">
        <f t="shared" ref="C178:D193" si="23">1/A178</f>
        <v>0.25</v>
      </c>
      <c r="D178">
        <f t="shared" si="23"/>
        <v>0.8</v>
      </c>
      <c r="E178">
        <v>0.26900000000000002</v>
      </c>
      <c r="F178">
        <f t="shared" si="20"/>
        <v>0.73099999999999998</v>
      </c>
      <c r="H178">
        <v>2</v>
      </c>
      <c r="I178">
        <f t="shared" si="14"/>
        <v>2.5333333333333347E-2</v>
      </c>
      <c r="J178">
        <f t="shared" si="15"/>
        <v>-0.34500000000000008</v>
      </c>
      <c r="K178">
        <f t="shared" si="21"/>
        <v>2.5333333333333347E-2</v>
      </c>
      <c r="L178">
        <f t="shared" si="22"/>
        <v>-0.34500000000000008</v>
      </c>
      <c r="M178" cm="1">
        <f t="array" ref="M178">_xlfn.IFS(AND(G178=H178,G178=1),M177-M177*I178+M177*I178*A178, AND(G178=H178,G178=2), M177-M177*J178+M177*J178*B178, AND(G178&lt;&gt;H178,G178=1), M177-M177*I178,AND(G178&lt;&gt;H178,G178=2),M177-M177*J178,G178=0,M177)</f>
        <v>99.409060578598172</v>
      </c>
      <c r="N178" t="s">
        <v>102</v>
      </c>
      <c r="O178" t="s">
        <v>120</v>
      </c>
      <c r="P178">
        <v>0.84899999999999998</v>
      </c>
    </row>
    <row r="179" spans="1:16" x14ac:dyDescent="0.25">
      <c r="A179">
        <v>1.61</v>
      </c>
      <c r="B179">
        <v>2.2999999999999998</v>
      </c>
      <c r="C179">
        <f t="shared" si="23"/>
        <v>0.6211180124223602</v>
      </c>
      <c r="D179">
        <f t="shared" si="23"/>
        <v>0.43478260869565222</v>
      </c>
      <c r="E179">
        <v>0.60199999999999998</v>
      </c>
      <c r="F179">
        <f t="shared" si="20"/>
        <v>0.39800000000000002</v>
      </c>
      <c r="H179">
        <v>2</v>
      </c>
      <c r="I179">
        <f t="shared" si="14"/>
        <v>-5.0459016393442524E-2</v>
      </c>
      <c r="J179">
        <f t="shared" si="15"/>
        <v>-6.5076923076923088E-2</v>
      </c>
      <c r="K179">
        <f t="shared" si="21"/>
        <v>-5.0459016393442524E-2</v>
      </c>
      <c r="L179">
        <f t="shared" si="22"/>
        <v>-6.5076923076923088E-2</v>
      </c>
      <c r="M179" cm="1">
        <f t="array" ref="M179">_xlfn.IFS(AND(G179=H179,G179=1),M178-M178*I179+M178*I179*A179, AND(G179=H179,G179=2), M178-M178*J179+M178*J179*B179, AND(G179&lt;&gt;H179,G179=1), M178-M178*I179,AND(G179&lt;&gt;H179,G179=2),M178-M178*J179,G179=0,M178)</f>
        <v>99.409060578598172</v>
      </c>
      <c r="N179" t="s">
        <v>126</v>
      </c>
      <c r="O179" t="s">
        <v>145</v>
      </c>
      <c r="P179">
        <v>0.93300000000000005</v>
      </c>
    </row>
    <row r="180" spans="1:16" x14ac:dyDescent="0.25">
      <c r="A180">
        <v>1.1399999999999999</v>
      </c>
      <c r="B180">
        <v>5.5</v>
      </c>
      <c r="C180">
        <f t="shared" si="23"/>
        <v>0.87719298245614041</v>
      </c>
      <c r="D180">
        <f t="shared" si="23"/>
        <v>0.18181818181818182</v>
      </c>
      <c r="E180">
        <v>0.85</v>
      </c>
      <c r="F180">
        <f t="shared" si="20"/>
        <v>0.15000000000000002</v>
      </c>
      <c r="H180">
        <v>1</v>
      </c>
      <c r="I180">
        <f t="shared" si="14"/>
        <v>-0.22142857142857231</v>
      </c>
      <c r="J180">
        <f t="shared" si="15"/>
        <v>-3.8888888888888862E-2</v>
      </c>
      <c r="K180">
        <f t="shared" si="21"/>
        <v>-0.22142857142857231</v>
      </c>
      <c r="L180">
        <f t="shared" si="22"/>
        <v>-3.8888888888888862E-2</v>
      </c>
      <c r="M180" cm="1">
        <f t="array" ref="M180">_xlfn.IFS(AND(G180=H180,G180=1),M179-M179*I180+M179*I180*A180, AND(G180=H180,G180=2), M179-M179*J180+M179*J180*B180, AND(G180&lt;&gt;H180,G180=1), M179-M179*I180,AND(G180&lt;&gt;H180,G180=2),M179-M179*J180,G180=0,M179)</f>
        <v>99.409060578598172</v>
      </c>
      <c r="N180" t="s">
        <v>164</v>
      </c>
      <c r="O180" t="s">
        <v>125</v>
      </c>
      <c r="P180">
        <v>0.89700000000000002</v>
      </c>
    </row>
    <row r="181" spans="1:16" x14ac:dyDescent="0.25">
      <c r="A181">
        <v>4</v>
      </c>
      <c r="B181">
        <v>1.25</v>
      </c>
      <c r="C181">
        <f t="shared" si="23"/>
        <v>0.25</v>
      </c>
      <c r="D181">
        <f t="shared" si="23"/>
        <v>0.8</v>
      </c>
      <c r="E181">
        <v>0.217</v>
      </c>
      <c r="F181">
        <f t="shared" si="20"/>
        <v>0.78300000000000003</v>
      </c>
      <c r="H181">
        <v>2</v>
      </c>
      <c r="I181">
        <f t="shared" si="14"/>
        <v>-4.4000000000000011E-2</v>
      </c>
      <c r="J181">
        <f t="shared" si="15"/>
        <v>-8.4999999999999964E-2</v>
      </c>
      <c r="K181">
        <f t="shared" si="21"/>
        <v>-4.4000000000000011E-2</v>
      </c>
      <c r="L181">
        <f t="shared" si="22"/>
        <v>-8.4999999999999964E-2</v>
      </c>
      <c r="M181" cm="1">
        <f t="array" ref="M181">_xlfn.IFS(AND(G181=H181,G181=1),M180-M180*I181+M180*I181*A181, AND(G181=H181,G181=2), M180-M180*J181+M180*J181*B181, AND(G181&lt;&gt;H181,G181=1), M180-M180*I181,AND(G181&lt;&gt;H181,G181=2),M180-M180*J181,G181=0,M180)</f>
        <v>99.409060578598172</v>
      </c>
      <c r="N181" t="s">
        <v>131</v>
      </c>
      <c r="O181" t="s">
        <v>124</v>
      </c>
      <c r="P181">
        <v>0.86599999999999999</v>
      </c>
    </row>
    <row r="182" spans="1:16" x14ac:dyDescent="0.25">
      <c r="A182">
        <v>1.33</v>
      </c>
      <c r="B182">
        <v>3.4</v>
      </c>
      <c r="C182">
        <f t="shared" si="23"/>
        <v>0.75187969924812026</v>
      </c>
      <c r="D182">
        <f t="shared" si="23"/>
        <v>0.29411764705882354</v>
      </c>
      <c r="E182">
        <v>0.69299999999999995</v>
      </c>
      <c r="F182">
        <f t="shared" si="20"/>
        <v>0.30700000000000005</v>
      </c>
      <c r="H182">
        <v>1</v>
      </c>
      <c r="I182">
        <f t="shared" si="14"/>
        <v>-0.23730303030303035</v>
      </c>
      <c r="J182">
        <f t="shared" si="15"/>
        <v>1.8250000000000044E-2</v>
      </c>
      <c r="K182">
        <f t="shared" si="21"/>
        <v>-0.23730303030303035</v>
      </c>
      <c r="L182">
        <f t="shared" si="22"/>
        <v>1.8250000000000044E-2</v>
      </c>
      <c r="M182" cm="1">
        <f t="array" ref="M182">_xlfn.IFS(AND(G182=H182,G182=1),M181-M181*I182+M181*I182*A182, AND(G182=H182,G182=2), M181-M181*J182+M181*J182*B182, AND(G182&lt;&gt;H182,G182=1), M181-M181*I182,AND(G182&lt;&gt;H182,G182=2),M181-M181*J182,G182=0,M181)</f>
        <v>99.409060578598172</v>
      </c>
      <c r="N182" t="s">
        <v>127</v>
      </c>
      <c r="O182" t="s">
        <v>163</v>
      </c>
      <c r="P182">
        <v>0.85099999999999998</v>
      </c>
    </row>
    <row r="183" spans="1:16" x14ac:dyDescent="0.25">
      <c r="A183">
        <v>5</v>
      </c>
      <c r="B183">
        <v>1.1599999999999999</v>
      </c>
      <c r="C183">
        <f t="shared" si="23"/>
        <v>0.2</v>
      </c>
      <c r="D183">
        <f t="shared" si="23"/>
        <v>0.86206896551724144</v>
      </c>
      <c r="E183">
        <v>0.17499999999999999</v>
      </c>
      <c r="F183">
        <f t="shared" si="20"/>
        <v>0.82499999999999996</v>
      </c>
      <c r="H183">
        <v>2</v>
      </c>
      <c r="I183">
        <f t="shared" si="14"/>
        <v>-3.125E-2</v>
      </c>
      <c r="J183">
        <f t="shared" si="15"/>
        <v>-0.26875000000000049</v>
      </c>
      <c r="K183">
        <f t="shared" si="21"/>
        <v>-3.125E-2</v>
      </c>
      <c r="L183">
        <f t="shared" si="22"/>
        <v>-0.26875000000000049</v>
      </c>
      <c r="M183" cm="1">
        <f t="array" ref="M183">_xlfn.IFS(AND(G183=H183,G183=1),M182-M182*I183+M182*I183*A183, AND(G183=H183,G183=2), M182-M182*J183+M182*J183*B183, AND(G183&lt;&gt;H183,G183=1), M182-M182*I183,AND(G183&lt;&gt;H183,G183=2),M182-M182*J183,G183=0,M182)</f>
        <v>99.409060578598172</v>
      </c>
      <c r="N183" t="s">
        <v>97</v>
      </c>
      <c r="O183" t="s">
        <v>165</v>
      </c>
      <c r="P183">
        <v>0.84899999999999998</v>
      </c>
    </row>
    <row r="184" spans="1:16" x14ac:dyDescent="0.25">
      <c r="A184">
        <v>1.2</v>
      </c>
      <c r="B184">
        <v>4.5</v>
      </c>
      <c r="C184">
        <f t="shared" si="23"/>
        <v>0.83333333333333337</v>
      </c>
      <c r="D184">
        <f t="shared" si="23"/>
        <v>0.22222222222222221</v>
      </c>
      <c r="E184">
        <v>0.67500000000000004</v>
      </c>
      <c r="F184">
        <f t="shared" si="20"/>
        <v>0.32499999999999996</v>
      </c>
      <c r="H184">
        <v>2</v>
      </c>
      <c r="I184">
        <f t="shared" si="14"/>
        <v>-0.95000000000000018</v>
      </c>
      <c r="J184">
        <f t="shared" si="15"/>
        <v>0.1</v>
      </c>
      <c r="K184">
        <f t="shared" si="21"/>
        <v>-0.95000000000000018</v>
      </c>
      <c r="L184">
        <f t="shared" si="22"/>
        <v>0.13214285714285709</v>
      </c>
      <c r="M184" cm="1">
        <f t="array" ref="M184">_xlfn.IFS(AND(G184=H184,G184=1),M183-M183*I184+M183*I184*A184, AND(G184=H184,G184=2), M183-M183*J184+M183*J184*B184, AND(G184&lt;&gt;H184,G184=1), M183-M183*I184,AND(G184&lt;&gt;H184,G184=2),M183-M183*J184,G184=0,M183)</f>
        <v>99.409060578598172</v>
      </c>
      <c r="N184" t="s">
        <v>118</v>
      </c>
      <c r="O184" t="s">
        <v>154</v>
      </c>
      <c r="P184">
        <v>0.81200000000000006</v>
      </c>
    </row>
    <row r="185" spans="1:16" x14ac:dyDescent="0.25">
      <c r="A185">
        <v>3.75</v>
      </c>
      <c r="B185">
        <v>1.28</v>
      </c>
      <c r="C185">
        <f t="shared" si="23"/>
        <v>0.26666666666666666</v>
      </c>
      <c r="D185">
        <f t="shared" si="23"/>
        <v>0.78125</v>
      </c>
      <c r="E185">
        <v>0.29099999999999998</v>
      </c>
      <c r="F185">
        <f t="shared" si="20"/>
        <v>0.70900000000000007</v>
      </c>
      <c r="H185">
        <v>2</v>
      </c>
      <c r="I185">
        <f t="shared" si="14"/>
        <v>3.3181818181818146E-2</v>
      </c>
      <c r="J185">
        <f t="shared" si="15"/>
        <v>-0.33028571428571407</v>
      </c>
      <c r="K185">
        <f t="shared" si="21"/>
        <v>3.3181818181818146E-2</v>
      </c>
      <c r="L185">
        <f t="shared" si="22"/>
        <v>-0.33028571428571407</v>
      </c>
      <c r="M185" cm="1">
        <f t="array" ref="M185">_xlfn.IFS(AND(G185=H185,G185=1),M184-M184*I185+M184*I185*A185, AND(G185=H185,G185=2), M184-M184*J185+M184*J185*B185, AND(G185&lt;&gt;H185,G185=1), M184-M184*I185,AND(G185&lt;&gt;H185,G185=2),M184-M184*J185,G185=0,M184)</f>
        <v>99.409060578598172</v>
      </c>
      <c r="N185" t="s">
        <v>22</v>
      </c>
      <c r="O185" t="s">
        <v>120</v>
      </c>
      <c r="P185">
        <v>0.84699999999999998</v>
      </c>
    </row>
    <row r="186" spans="1:16" x14ac:dyDescent="0.25">
      <c r="A186">
        <v>1.1599999999999999</v>
      </c>
      <c r="B186">
        <v>5</v>
      </c>
      <c r="C186">
        <f t="shared" si="23"/>
        <v>0.86206896551724144</v>
      </c>
      <c r="D186">
        <f t="shared" si="23"/>
        <v>0.2</v>
      </c>
      <c r="E186">
        <v>0.83099999999999996</v>
      </c>
      <c r="F186">
        <f t="shared" si="20"/>
        <v>0.16900000000000004</v>
      </c>
      <c r="H186">
        <v>1</v>
      </c>
      <c r="I186">
        <f t="shared" si="14"/>
        <v>-0.22525000000000084</v>
      </c>
      <c r="J186">
        <f t="shared" si="15"/>
        <v>-3.8749999999999951E-2</v>
      </c>
      <c r="K186">
        <f t="shared" si="21"/>
        <v>-0.22525000000000084</v>
      </c>
      <c r="L186">
        <f t="shared" si="22"/>
        <v>-3.8749999999999951E-2</v>
      </c>
      <c r="M186" cm="1">
        <f t="array" ref="M186">_xlfn.IFS(AND(G186=H186,G186=1),M185-M185*I186+M185*I186*A186, AND(G186=H186,G186=2), M185-M185*J186+M185*J186*B186, AND(G186&lt;&gt;H186,G186=1), M185-M185*I186,AND(G186&lt;&gt;H186,G186=2),M185-M185*J186,G186=0,M185)</f>
        <v>99.409060578598172</v>
      </c>
      <c r="N186" t="s">
        <v>164</v>
      </c>
      <c r="O186" t="s">
        <v>145</v>
      </c>
      <c r="P186">
        <v>0.9</v>
      </c>
    </row>
    <row r="187" spans="1:16" x14ac:dyDescent="0.25">
      <c r="A187">
        <v>10</v>
      </c>
      <c r="B187">
        <v>1.0620000000000001</v>
      </c>
      <c r="C187">
        <f t="shared" si="23"/>
        <v>0.1</v>
      </c>
      <c r="D187">
        <f t="shared" si="23"/>
        <v>0.94161958568738224</v>
      </c>
      <c r="E187">
        <v>0.13100000000000001</v>
      </c>
      <c r="F187">
        <f t="shared" si="20"/>
        <v>0.86899999999999999</v>
      </c>
      <c r="H187">
        <v>2</v>
      </c>
      <c r="I187">
        <f t="shared" si="14"/>
        <v>3.4444444444444444E-2</v>
      </c>
      <c r="J187">
        <f t="shared" si="15"/>
        <v>-1.2439032258064497</v>
      </c>
      <c r="K187">
        <f t="shared" si="21"/>
        <v>3.4444444444444444E-2</v>
      </c>
      <c r="L187">
        <f t="shared" si="22"/>
        <v>-1.2439032258064497</v>
      </c>
      <c r="M187" cm="1">
        <f t="array" ref="M187">_xlfn.IFS(AND(G187=H187,G187=1),M186-M186*I187+M186*I187*A187, AND(G187=H187,G187=2), M186-M186*J187+M186*J187*B187, AND(G187&lt;&gt;H187,G187=1), M186-M186*I187,AND(G187&lt;&gt;H187,G187=2),M186-M186*J187,G187=0,M186)</f>
        <v>99.409060578598172</v>
      </c>
      <c r="N187" t="s">
        <v>154</v>
      </c>
      <c r="O187" t="s">
        <v>165</v>
      </c>
      <c r="P187">
        <v>0.82299999999999995</v>
      </c>
    </row>
    <row r="188" spans="1:16" x14ac:dyDescent="0.25">
      <c r="A188">
        <v>3</v>
      </c>
      <c r="B188">
        <v>1.4</v>
      </c>
      <c r="C188">
        <f t="shared" si="23"/>
        <v>0.33333333333333331</v>
      </c>
      <c r="D188">
        <f t="shared" si="23"/>
        <v>0.7142857142857143</v>
      </c>
      <c r="E188">
        <v>0.26800000000000002</v>
      </c>
      <c r="F188">
        <f t="shared" si="20"/>
        <v>0.73199999999999998</v>
      </c>
      <c r="H188">
        <v>2</v>
      </c>
      <c r="I188">
        <f t="shared" si="14"/>
        <v>-9.7999999999999976E-2</v>
      </c>
      <c r="J188">
        <f t="shared" si="15"/>
        <v>6.1999999999999833E-2</v>
      </c>
      <c r="K188">
        <f t="shared" si="21"/>
        <v>-9.7999999999999976E-2</v>
      </c>
      <c r="L188">
        <f t="shared" si="22"/>
        <v>6.1999999999999833E-2</v>
      </c>
      <c r="M188" cm="1">
        <f t="array" ref="M188">_xlfn.IFS(AND(G188=H188,G188=1),M187-M187*I188+M187*I188*A188, AND(G188=H188,G188=2), M187-M187*J188+M187*J188*B188, AND(G188&lt;&gt;H188,G188=1), M187-M187*I188,AND(G188&lt;&gt;H188,G188=2),M187-M187*J188,G188=0,M187)</f>
        <v>99.409060578598172</v>
      </c>
      <c r="N188" t="s">
        <v>127</v>
      </c>
      <c r="O188" t="s">
        <v>124</v>
      </c>
      <c r="P188">
        <v>0.86899999999999999</v>
      </c>
    </row>
    <row r="189" spans="1:16" x14ac:dyDescent="0.25">
      <c r="A189">
        <v>1.1599999999999999</v>
      </c>
      <c r="B189">
        <v>5</v>
      </c>
      <c r="C189">
        <f t="shared" si="23"/>
        <v>0.86206896551724144</v>
      </c>
      <c r="D189">
        <f t="shared" si="23"/>
        <v>0.2</v>
      </c>
      <c r="E189">
        <v>0.78600000000000003</v>
      </c>
      <c r="F189">
        <f t="shared" si="20"/>
        <v>0.21399999999999997</v>
      </c>
      <c r="H189">
        <v>1</v>
      </c>
      <c r="I189">
        <f t="shared" si="14"/>
        <v>-0.55150000000000055</v>
      </c>
      <c r="J189">
        <f t="shared" si="15"/>
        <v>1.749999999999996E-2</v>
      </c>
      <c r="K189">
        <f t="shared" si="21"/>
        <v>-0.55150000000000055</v>
      </c>
      <c r="L189">
        <f t="shared" si="22"/>
        <v>1.749999999999996E-2</v>
      </c>
      <c r="M189" cm="1">
        <f t="array" ref="M189">_xlfn.IFS(AND(G189=H189,G189=1),M188-M188*I189+M188*I189*A189, AND(G189=H189,G189=2), M188-M188*J189+M188*J189*B189, AND(G189&lt;&gt;H189,G189=1), M188-M188*I189,AND(G189&lt;&gt;H189,G189=2),M188-M188*J189,G189=0,M188)</f>
        <v>99.409060578598172</v>
      </c>
      <c r="N189" t="s">
        <v>164</v>
      </c>
      <c r="O189" t="s">
        <v>120</v>
      </c>
      <c r="P189">
        <v>0.85799999999999998</v>
      </c>
    </row>
    <row r="190" spans="1:16" x14ac:dyDescent="0.25">
      <c r="A190">
        <v>2.1</v>
      </c>
      <c r="B190">
        <v>1.72</v>
      </c>
      <c r="C190">
        <f t="shared" si="23"/>
        <v>0.47619047619047616</v>
      </c>
      <c r="D190">
        <f t="shared" si="23"/>
        <v>0.58139534883720934</v>
      </c>
      <c r="E190">
        <v>0.48599999999999999</v>
      </c>
      <c r="F190">
        <f t="shared" si="20"/>
        <v>0.51400000000000001</v>
      </c>
      <c r="H190">
        <v>2</v>
      </c>
      <c r="I190">
        <f t="shared" si="14"/>
        <v>1.8727272727272759E-2</v>
      </c>
      <c r="J190">
        <f t="shared" si="15"/>
        <v>-0.16100000000000003</v>
      </c>
      <c r="K190">
        <f t="shared" si="21"/>
        <v>1.8727272727272759E-2</v>
      </c>
      <c r="L190">
        <f t="shared" si="22"/>
        <v>-0.16100000000000003</v>
      </c>
      <c r="M190" cm="1">
        <f t="array" ref="M190">_xlfn.IFS(AND(G190=H190,G190=1),M189-M189*I190+M189*I190*A190, AND(G190=H190,G190=2), M189-M189*J190+M189*J190*B190, AND(G190&lt;&gt;H190,G190=1), M189-M189*I190,AND(G190&lt;&gt;H190,G190=2),M189-M189*J190,G190=0,M189)</f>
        <v>99.409060578598172</v>
      </c>
      <c r="N190" t="s">
        <v>124</v>
      </c>
      <c r="O190" t="s">
        <v>165</v>
      </c>
      <c r="P190">
        <v>0.92900000000000005</v>
      </c>
    </row>
    <row r="191" spans="1:16" x14ac:dyDescent="0.25">
      <c r="A191">
        <v>2</v>
      </c>
      <c r="B191">
        <v>1.8</v>
      </c>
      <c r="C191">
        <f t="shared" si="23"/>
        <v>0.5</v>
      </c>
      <c r="D191">
        <f t="shared" si="23"/>
        <v>0.55555555555555558</v>
      </c>
      <c r="E191">
        <v>0.54</v>
      </c>
      <c r="F191">
        <f t="shared" si="20"/>
        <v>0.45999999999999996</v>
      </c>
      <c r="H191">
        <v>1</v>
      </c>
      <c r="I191">
        <f t="shared" si="14"/>
        <v>8.0000000000000071E-2</v>
      </c>
      <c r="J191">
        <f t="shared" si="15"/>
        <v>-0.21500000000000008</v>
      </c>
      <c r="K191">
        <f t="shared" si="21"/>
        <v>8.0000000000000071E-2</v>
      </c>
      <c r="L191">
        <f t="shared" si="22"/>
        <v>-0.21500000000000008</v>
      </c>
      <c r="M191" cm="1">
        <f t="array" ref="M191">_xlfn.IFS(AND(G191=H191,G191=1),M190-M190*I191+M190*I191*A191, AND(G191=H191,G191=2), M190-M190*J191+M190*J191*B191, AND(G191&lt;&gt;H191,G191=1), M190-M190*I191,AND(G191&lt;&gt;H191,G191=2),M190-M190*J191,G191=0,M190)</f>
        <v>99.409060578598172</v>
      </c>
      <c r="N191" t="s">
        <v>164</v>
      </c>
      <c r="O191" t="s">
        <v>165</v>
      </c>
      <c r="P191">
        <v>0.93300000000000005</v>
      </c>
    </row>
    <row r="192" spans="1:16" x14ac:dyDescent="0.25">
      <c r="A192">
        <v>29</v>
      </c>
      <c r="B192">
        <v>1.0005999999999999</v>
      </c>
      <c r="C192">
        <f t="shared" si="23"/>
        <v>3.4482758620689655E-2</v>
      </c>
      <c r="D192">
        <f t="shared" si="23"/>
        <v>0.99940035978412955</v>
      </c>
      <c r="E192">
        <v>7.9000000000000001E-2</v>
      </c>
      <c r="F192">
        <f t="shared" si="20"/>
        <v>0.92100000000000004</v>
      </c>
      <c r="H192">
        <v>2</v>
      </c>
      <c r="I192">
        <f t="shared" si="14"/>
        <v>4.6107142857142853E-2</v>
      </c>
      <c r="J192">
        <f t="shared" si="15"/>
        <v>-130.74566666668119</v>
      </c>
      <c r="K192">
        <f t="shared" si="21"/>
        <v>4.6107142857142853E-2</v>
      </c>
      <c r="L192">
        <f t="shared" si="22"/>
        <v>-130.74566666668119</v>
      </c>
      <c r="M192" cm="1">
        <f t="array" ref="M192">_xlfn.IFS(AND(G192=H192,G192=1),M191-M191*I192+M191*I192*A192, AND(G192=H192,G192=2), M191-M191*J192+M191*J192*B192, AND(G192&lt;&gt;H192,G192=1), M191-M191*I192,AND(G192&lt;&gt;H192,G192=2),M191-M191*J192,G192=0,M191)</f>
        <v>99.409060578598172</v>
      </c>
      <c r="N192" t="s">
        <v>167</v>
      </c>
      <c r="O192" t="s">
        <v>29</v>
      </c>
      <c r="P192">
        <v>0.30299999999999999</v>
      </c>
    </row>
    <row r="193" spans="1:16" x14ac:dyDescent="0.25">
      <c r="A193">
        <v>1.5</v>
      </c>
      <c r="B193">
        <v>2.62</v>
      </c>
      <c r="C193">
        <f t="shared" si="23"/>
        <v>0.66666666666666663</v>
      </c>
      <c r="D193">
        <f t="shared" si="23"/>
        <v>0.38167938931297707</v>
      </c>
      <c r="E193">
        <v>0.6</v>
      </c>
      <c r="F193">
        <f t="shared" si="20"/>
        <v>0.4</v>
      </c>
      <c r="H193">
        <v>1</v>
      </c>
      <c r="I193">
        <f t="shared" si="14"/>
        <v>-0.20000000000000007</v>
      </c>
      <c r="J193">
        <f t="shared" si="15"/>
        <v>2.9629629629629672E-2</v>
      </c>
      <c r="K193">
        <f t="shared" si="21"/>
        <v>-0.20000000000000007</v>
      </c>
      <c r="L193">
        <f t="shared" si="22"/>
        <v>2.9629629629629672E-2</v>
      </c>
      <c r="M193" cm="1">
        <f t="array" ref="M193">_xlfn.IFS(AND(G193=H193,G193=1),M192-M192*I193+M192*I193*A193, AND(G193=H193,G193=2), M192-M192*J193+M192*J193*B193, AND(G193&lt;&gt;H193,G193=1), M192-M192*I193,AND(G193&lt;&gt;H193,G193=2),M192-M192*J193,G193=0,M192)</f>
        <v>99.409060578598172</v>
      </c>
      <c r="N193" t="s">
        <v>54</v>
      </c>
      <c r="O193" t="s">
        <v>16</v>
      </c>
      <c r="P193">
        <v>0.85199999999999998</v>
      </c>
    </row>
    <row r="194" spans="1:16" x14ac:dyDescent="0.25">
      <c r="A194">
        <v>1.9</v>
      </c>
      <c r="B194">
        <v>1.9</v>
      </c>
      <c r="C194">
        <f t="shared" ref="C194:D214" si="24">1/A194</f>
        <v>0.52631578947368418</v>
      </c>
      <c r="D194">
        <f t="shared" si="24"/>
        <v>0.52631578947368418</v>
      </c>
      <c r="E194">
        <v>0.49099999999999999</v>
      </c>
      <c r="F194">
        <f t="shared" si="20"/>
        <v>0.50900000000000001</v>
      </c>
      <c r="H194">
        <v>1</v>
      </c>
      <c r="I194">
        <f t="shared" si="14"/>
        <v>-7.4555555555555597E-2</v>
      </c>
      <c r="J194">
        <f t="shared" si="15"/>
        <v>-3.6555555555555563E-2</v>
      </c>
      <c r="K194">
        <f t="shared" si="21"/>
        <v>-7.4555555555555597E-2</v>
      </c>
      <c r="L194">
        <f t="shared" si="22"/>
        <v>-3.6555555555555563E-2</v>
      </c>
      <c r="M194" cm="1">
        <f t="array" ref="M194">_xlfn.IFS(AND(G194=H194,G194=1),M193-M193*I194+M193*I194*A194, AND(G194=H194,G194=2), M193-M193*J194+M193*J194*B194, AND(G194&lt;&gt;H194,G194=1), M193-M193*I194,AND(G194&lt;&gt;H194,G194=2),M193-M193*J194,G194=0,M193)</f>
        <v>99.409060578598172</v>
      </c>
      <c r="N194" t="s">
        <v>35</v>
      </c>
      <c r="O194" t="s">
        <v>13</v>
      </c>
      <c r="P194">
        <v>0.84499999999999997</v>
      </c>
    </row>
    <row r="195" spans="1:16" x14ac:dyDescent="0.25">
      <c r="A195">
        <v>2.1</v>
      </c>
      <c r="B195">
        <v>1.66</v>
      </c>
      <c r="C195">
        <f t="shared" si="24"/>
        <v>0.47619047619047616</v>
      </c>
      <c r="D195">
        <f t="shared" si="24"/>
        <v>0.60240963855421692</v>
      </c>
      <c r="E195">
        <v>0.17699999999999999</v>
      </c>
      <c r="F195">
        <f t="shared" si="20"/>
        <v>0.82299999999999995</v>
      </c>
      <c r="H195">
        <v>1</v>
      </c>
      <c r="I195">
        <f t="shared" si="14"/>
        <v>-0.57118181818181801</v>
      </c>
      <c r="J195">
        <f t="shared" si="15"/>
        <v>0.1</v>
      </c>
      <c r="K195">
        <f t="shared" si="21"/>
        <v>-0.57118181818181801</v>
      </c>
      <c r="L195">
        <f t="shared" si="22"/>
        <v>0.55481818181818177</v>
      </c>
      <c r="M195" cm="1">
        <f t="array" ref="M195">_xlfn.IFS(AND(G195=H195,G195=1),M194-M194*I195+M194*I195*A195, AND(G195=H195,G195=2), M194-M194*J195+M194*J195*B195, AND(G195&lt;&gt;H195,G195=1), M194-M194*I195,AND(G195&lt;&gt;H195,G195=2),M194-M194*J195,G195=0,M194)</f>
        <v>99.409060578598172</v>
      </c>
      <c r="N195" t="s">
        <v>168</v>
      </c>
      <c r="O195" t="s">
        <v>150</v>
      </c>
      <c r="P195">
        <v>0.33400000000000002</v>
      </c>
    </row>
    <row r="196" spans="1:16" x14ac:dyDescent="0.25">
      <c r="A196">
        <v>1.4</v>
      </c>
      <c r="B196">
        <v>2.75</v>
      </c>
      <c r="C196">
        <f t="shared" si="24"/>
        <v>0.7142857142857143</v>
      </c>
      <c r="D196">
        <f t="shared" si="24"/>
        <v>0.36363636363636365</v>
      </c>
      <c r="E196">
        <v>0.53600000000000003</v>
      </c>
      <c r="F196">
        <f t="shared" si="20"/>
        <v>0.46399999999999997</v>
      </c>
      <c r="H196">
        <v>1</v>
      </c>
      <c r="I196">
        <f t="shared" ref="I196:I259" si="25">IF(K196&gt;0.1, 0.1, K196)</f>
        <v>-0.62400000000000011</v>
      </c>
      <c r="J196">
        <f t="shared" ref="J196:J259" si="26">IF(L196&gt;0.1, 0.1, L196)</f>
        <v>0.1</v>
      </c>
      <c r="K196">
        <f t="shared" si="21"/>
        <v>-0.62400000000000011</v>
      </c>
      <c r="L196">
        <f t="shared" si="22"/>
        <v>0.15771428571428564</v>
      </c>
      <c r="M196" cm="1">
        <f t="array" ref="M196">_xlfn.IFS(AND(G196=H196,G196=1),M195-M195*I196+M195*I196*A196, AND(G196=H196,G196=2), M195-M195*J196+M195*J196*B196, AND(G196&lt;&gt;H196,G196=1), M195-M195*I196,AND(G196&lt;&gt;H196,G196=2),M195-M195*J196,G196=0,M195)</f>
        <v>99.409060578598172</v>
      </c>
      <c r="N196" t="s">
        <v>169</v>
      </c>
      <c r="O196" t="s">
        <v>170</v>
      </c>
      <c r="P196">
        <v>0.76600000000000001</v>
      </c>
    </row>
    <row r="197" spans="1:16" x14ac:dyDescent="0.25">
      <c r="A197">
        <v>2.2999999999999998</v>
      </c>
      <c r="B197">
        <v>1.61</v>
      </c>
      <c r="C197">
        <f t="shared" si="24"/>
        <v>0.43478260869565222</v>
      </c>
      <c r="D197">
        <f t="shared" si="24"/>
        <v>0.6211180124223602</v>
      </c>
      <c r="E197">
        <v>0.499</v>
      </c>
      <c r="F197">
        <f t="shared" si="20"/>
        <v>0.501</v>
      </c>
      <c r="H197">
        <v>0</v>
      </c>
      <c r="I197">
        <f t="shared" si="25"/>
        <v>0.1</v>
      </c>
      <c r="J197">
        <f t="shared" si="26"/>
        <v>-0.31703278688524572</v>
      </c>
      <c r="K197">
        <f t="shared" si="21"/>
        <v>0.11361538461538456</v>
      </c>
      <c r="L197">
        <f t="shared" si="22"/>
        <v>-0.31703278688524572</v>
      </c>
      <c r="M197" cm="1">
        <f t="array" ref="M197">_xlfn.IFS(AND(G197=H197,G197=1),M196-M196*I197+M196*I197*A197, AND(G197=H197,G197=2), M196-M196*J197+M196*J197*B197, AND(G197&lt;&gt;H197,G197=1), M196-M196*I197,AND(G197&lt;&gt;H197,G197=2),M196-M196*J197,G197=0,M196)</f>
        <v>99.409060578598172</v>
      </c>
      <c r="N197" t="s">
        <v>171</v>
      </c>
      <c r="O197" t="s">
        <v>163</v>
      </c>
      <c r="P197">
        <v>0.86699999999999999</v>
      </c>
    </row>
    <row r="198" spans="1:16" x14ac:dyDescent="0.25">
      <c r="A198">
        <v>2.1</v>
      </c>
      <c r="B198">
        <v>1.72</v>
      </c>
      <c r="C198">
        <f t="shared" si="24"/>
        <v>0.47619047619047616</v>
      </c>
      <c r="D198">
        <f t="shared" si="24"/>
        <v>0.58139534883720934</v>
      </c>
      <c r="E198">
        <v>0.48799999999999999</v>
      </c>
      <c r="F198">
        <f t="shared" si="20"/>
        <v>0.51200000000000001</v>
      </c>
      <c r="H198">
        <v>1</v>
      </c>
      <c r="I198">
        <f t="shared" si="25"/>
        <v>2.2545454545454535E-2</v>
      </c>
      <c r="J198">
        <f t="shared" si="26"/>
        <v>-0.1657777777777778</v>
      </c>
      <c r="K198">
        <f t="shared" si="21"/>
        <v>2.2545454545454535E-2</v>
      </c>
      <c r="L198">
        <f t="shared" si="22"/>
        <v>-0.1657777777777778</v>
      </c>
      <c r="M198" cm="1">
        <f t="array" ref="M198">_xlfn.IFS(AND(G198=H198,G198=1),M197-M197*I198+M197*I198*A198, AND(G198=H198,G198=2), M197-M197*J198+M197*J198*B198, AND(G198&lt;&gt;H198,G198=1), M197-M197*I198,AND(G198&lt;&gt;H198,G198=2),M197-M197*J198,G198=0,M197)</f>
        <v>99.409060578598172</v>
      </c>
      <c r="N198" t="s">
        <v>172</v>
      </c>
      <c r="O198" t="s">
        <v>173</v>
      </c>
      <c r="P198">
        <v>9.0999999999999998E-2</v>
      </c>
    </row>
    <row r="199" spans="1:16" x14ac:dyDescent="0.25">
      <c r="A199">
        <v>4</v>
      </c>
      <c r="B199">
        <v>1.25</v>
      </c>
      <c r="C199">
        <f t="shared" si="24"/>
        <v>0.25</v>
      </c>
      <c r="D199">
        <f t="shared" si="24"/>
        <v>0.8</v>
      </c>
      <c r="E199">
        <v>0.17</v>
      </c>
      <c r="F199">
        <f t="shared" si="20"/>
        <v>0.83</v>
      </c>
      <c r="H199">
        <v>2</v>
      </c>
      <c r="I199">
        <f t="shared" si="25"/>
        <v>-0.10666666666666666</v>
      </c>
      <c r="J199">
        <f t="shared" si="26"/>
        <v>0.1</v>
      </c>
      <c r="K199">
        <f t="shared" si="21"/>
        <v>-0.10666666666666666</v>
      </c>
      <c r="L199">
        <f t="shared" si="22"/>
        <v>0.14999999999999991</v>
      </c>
      <c r="M199" cm="1">
        <f t="array" ref="M199">_xlfn.IFS(AND(G199=H199,G199=1),M198-M198*I199+M198*I199*A199, AND(G199=H199,G199=2), M198-M198*J199+M198*J199*B199, AND(G199&lt;&gt;H199,G199=1), M198-M198*I199,AND(G199&lt;&gt;H199,G199=2),M198-M198*J199,G199=0,M198)</f>
        <v>99.409060578598172</v>
      </c>
      <c r="N199" t="s">
        <v>174</v>
      </c>
      <c r="O199" t="s">
        <v>51</v>
      </c>
      <c r="P199">
        <v>0.82699999999999996</v>
      </c>
    </row>
    <row r="200" spans="1:16" x14ac:dyDescent="0.25">
      <c r="A200">
        <v>4.33</v>
      </c>
      <c r="B200">
        <v>1.22</v>
      </c>
      <c r="C200">
        <f t="shared" si="24"/>
        <v>0.23094688221709006</v>
      </c>
      <c r="D200">
        <f t="shared" si="24"/>
        <v>0.81967213114754101</v>
      </c>
      <c r="E200">
        <v>0.24399999999999999</v>
      </c>
      <c r="F200">
        <f t="shared" si="20"/>
        <v>0.75600000000000001</v>
      </c>
      <c r="H200">
        <v>2</v>
      </c>
      <c r="I200">
        <f t="shared" si="25"/>
        <v>1.6972972972972983E-2</v>
      </c>
      <c r="J200">
        <f t="shared" si="26"/>
        <v>-0.35309090909090912</v>
      </c>
      <c r="K200">
        <f t="shared" si="21"/>
        <v>1.6972972972972983E-2</v>
      </c>
      <c r="L200">
        <f t="shared" si="22"/>
        <v>-0.35309090909090912</v>
      </c>
      <c r="M200" cm="1">
        <f t="array" ref="M200">_xlfn.IFS(AND(G200=H200,G200=1),M199-M199*I200+M199*I200*A200, AND(G200=H200,G200=2), M199-M199*J200+M199*J200*B200, AND(G200&lt;&gt;H200,G200=1), M199-M199*I200,AND(G200&lt;&gt;H200,G200=2),M199-M199*J200,G200=0,M199)</f>
        <v>99.409060578598172</v>
      </c>
      <c r="N200" t="s">
        <v>175</v>
      </c>
      <c r="O200" t="s">
        <v>59</v>
      </c>
      <c r="P200">
        <v>0.746</v>
      </c>
    </row>
    <row r="201" spans="1:16" x14ac:dyDescent="0.25">
      <c r="A201">
        <v>2.2000000000000002</v>
      </c>
      <c r="B201">
        <v>1.66</v>
      </c>
      <c r="C201">
        <f t="shared" si="24"/>
        <v>0.45454545454545453</v>
      </c>
      <c r="D201">
        <f t="shared" si="24"/>
        <v>0.60240963855421692</v>
      </c>
      <c r="E201">
        <v>0.56399999999999995</v>
      </c>
      <c r="F201">
        <f t="shared" si="20"/>
        <v>0.43600000000000005</v>
      </c>
      <c r="H201">
        <v>2</v>
      </c>
      <c r="I201">
        <f t="shared" si="25"/>
        <v>0.1</v>
      </c>
      <c r="J201">
        <f t="shared" si="26"/>
        <v>-0.41854545454545455</v>
      </c>
      <c r="K201">
        <f t="shared" si="21"/>
        <v>0.2006666666666666</v>
      </c>
      <c r="L201">
        <f t="shared" si="22"/>
        <v>-0.41854545454545455</v>
      </c>
      <c r="M201" cm="1">
        <f t="array" ref="M201">_xlfn.IFS(AND(G201=H201,G201=1),M200-M200*I201+M200*I201*A201, AND(G201=H201,G201=2), M200-M200*J201+M200*J201*B201, AND(G201&lt;&gt;H201,G201=1), M200-M200*I201,AND(G201&lt;&gt;H201,G201=2),M200-M200*J201,G201=0,M200)</f>
        <v>99.409060578598172</v>
      </c>
      <c r="N201" t="s">
        <v>27</v>
      </c>
      <c r="O201" t="s">
        <v>86</v>
      </c>
      <c r="P201">
        <v>0.84499999999999997</v>
      </c>
    </row>
    <row r="202" spans="1:16" x14ac:dyDescent="0.25">
      <c r="A202">
        <v>1.1399999999999999</v>
      </c>
      <c r="B202">
        <v>5.5</v>
      </c>
      <c r="C202">
        <f t="shared" si="24"/>
        <v>0.87719298245614041</v>
      </c>
      <c r="D202">
        <f t="shared" si="24"/>
        <v>0.18181818181818182</v>
      </c>
      <c r="E202">
        <v>0.89800000000000002</v>
      </c>
      <c r="F202">
        <f t="shared" si="20"/>
        <v>0.10199999999999998</v>
      </c>
      <c r="H202">
        <v>1</v>
      </c>
      <c r="I202">
        <f t="shared" si="25"/>
        <v>0.1</v>
      </c>
      <c r="J202">
        <f t="shared" si="26"/>
        <v>-9.755555555555559E-2</v>
      </c>
      <c r="K202">
        <f t="shared" si="21"/>
        <v>0.16942857142857104</v>
      </c>
      <c r="L202">
        <f t="shared" si="22"/>
        <v>-9.755555555555559E-2</v>
      </c>
      <c r="M202" cm="1">
        <f t="array" ref="M202">_xlfn.IFS(AND(G202=H202,G202=1),M201-M201*I202+M201*I202*A202, AND(G202=H202,G202=2), M201-M201*J202+M201*J202*B202, AND(G202&lt;&gt;H202,G202=1), M201-M201*I202,AND(G202&lt;&gt;H202,G202=2),M201-M201*J202,G202=0,M201)</f>
        <v>99.409060578598172</v>
      </c>
      <c r="N202" t="s">
        <v>18</v>
      </c>
      <c r="O202" t="s">
        <v>96</v>
      </c>
      <c r="P202">
        <v>0.48599999999999999</v>
      </c>
    </row>
    <row r="203" spans="1:16" x14ac:dyDescent="0.25">
      <c r="A203">
        <v>3.2</v>
      </c>
      <c r="B203">
        <v>1.36</v>
      </c>
      <c r="C203">
        <f t="shared" si="24"/>
        <v>0.3125</v>
      </c>
      <c r="D203">
        <f t="shared" si="24"/>
        <v>0.73529411764705876</v>
      </c>
      <c r="E203">
        <v>0.49</v>
      </c>
      <c r="F203">
        <f t="shared" si="20"/>
        <v>0.51</v>
      </c>
      <c r="H203">
        <v>1</v>
      </c>
      <c r="I203">
        <f t="shared" si="25"/>
        <v>0.1</v>
      </c>
      <c r="J203">
        <f t="shared" si="26"/>
        <v>-0.85111111111111071</v>
      </c>
      <c r="K203">
        <f t="shared" si="21"/>
        <v>0.25818181818181818</v>
      </c>
      <c r="L203">
        <f t="shared" si="22"/>
        <v>-0.85111111111111071</v>
      </c>
      <c r="M203" cm="1">
        <f t="array" ref="M203">_xlfn.IFS(AND(G203=H203,G203=1),M202-M202*I203+M202*I203*A203, AND(G203=H203,G203=2), M202-M202*J203+M202*J203*B203, AND(G203&lt;&gt;H203,G203=1), M202-M202*I203,AND(G203&lt;&gt;H203,G203=2),M202-M202*J203,G203=0,M202)</f>
        <v>99.409060578598172</v>
      </c>
      <c r="N203" t="s">
        <v>32</v>
      </c>
      <c r="O203" t="s">
        <v>101</v>
      </c>
      <c r="P203">
        <v>0.86399999999999999</v>
      </c>
    </row>
    <row r="204" spans="1:16" x14ac:dyDescent="0.25">
      <c r="A204">
        <v>1.083</v>
      </c>
      <c r="B204">
        <v>8</v>
      </c>
      <c r="C204">
        <f t="shared" si="24"/>
        <v>0.92336103416435833</v>
      </c>
      <c r="D204">
        <f t="shared" si="24"/>
        <v>0.125</v>
      </c>
      <c r="E204">
        <v>0.86799999999999999</v>
      </c>
      <c r="F204">
        <f t="shared" si="20"/>
        <v>0.13200000000000001</v>
      </c>
      <c r="H204">
        <v>1</v>
      </c>
      <c r="I204">
        <f t="shared" si="25"/>
        <v>-0.72236144578313322</v>
      </c>
      <c r="J204">
        <f t="shared" si="26"/>
        <v>8.0000000000000071E-3</v>
      </c>
      <c r="K204">
        <f t="shared" si="21"/>
        <v>-0.72236144578313322</v>
      </c>
      <c r="L204">
        <f t="shared" si="22"/>
        <v>8.0000000000000071E-3</v>
      </c>
      <c r="M204" cm="1">
        <f t="array" ref="M204">_xlfn.IFS(AND(G204=H204,G204=1),M203-M203*I204+M203*I204*A204, AND(G204=H204,G204=2), M203-M203*J204+M203*J204*B204, AND(G204&lt;&gt;H204,G204=1), M203-M203*I204,AND(G204&lt;&gt;H204,G204=2),M203-M203*J204,G204=0,M203)</f>
        <v>99.409060578598172</v>
      </c>
      <c r="N204" t="s">
        <v>52</v>
      </c>
      <c r="O204" t="s">
        <v>176</v>
      </c>
      <c r="P204">
        <v>0.55900000000000005</v>
      </c>
    </row>
    <row r="205" spans="1:16" x14ac:dyDescent="0.25">
      <c r="A205">
        <v>4.5</v>
      </c>
      <c r="B205">
        <v>1.2</v>
      </c>
      <c r="C205">
        <f t="shared" si="24"/>
        <v>0.22222222222222221</v>
      </c>
      <c r="D205">
        <f t="shared" si="24"/>
        <v>0.83333333333333337</v>
      </c>
      <c r="E205">
        <v>0.252</v>
      </c>
      <c r="F205">
        <f t="shared" si="20"/>
        <v>0.748</v>
      </c>
      <c r="H205">
        <v>2</v>
      </c>
      <c r="I205">
        <f t="shared" si="25"/>
        <v>3.8285714285714284E-2</v>
      </c>
      <c r="J205">
        <f t="shared" si="26"/>
        <v>-0.51200000000000023</v>
      </c>
      <c r="K205">
        <f t="shared" si="21"/>
        <v>3.8285714285714284E-2</v>
      </c>
      <c r="L205">
        <f t="shared" si="22"/>
        <v>-0.51200000000000023</v>
      </c>
      <c r="M205" cm="1">
        <f t="array" ref="M205">_xlfn.IFS(AND(G205=H205,G205=1),M204-M204*I205+M204*I205*A205, AND(G205=H205,G205=2), M204-M204*J205+M204*J205*B205, AND(G205&lt;&gt;H205,G205=1), M204-M204*I205,AND(G205&lt;&gt;H205,G205=2),M204-M204*J205,G205=0,M204)</f>
        <v>99.409060578598172</v>
      </c>
      <c r="N205" t="s">
        <v>34</v>
      </c>
      <c r="O205" t="s">
        <v>145</v>
      </c>
      <c r="P205">
        <v>0.84499999999999997</v>
      </c>
    </row>
    <row r="206" spans="1:16" x14ac:dyDescent="0.25">
      <c r="A206">
        <v>1.9</v>
      </c>
      <c r="B206">
        <v>1.9</v>
      </c>
      <c r="C206">
        <f t="shared" si="24"/>
        <v>0.52631578947368418</v>
      </c>
      <c r="D206">
        <f t="shared" si="24"/>
        <v>0.52631578947368418</v>
      </c>
      <c r="E206">
        <v>0.54300000000000004</v>
      </c>
      <c r="F206">
        <f t="shared" si="20"/>
        <v>0.45699999999999996</v>
      </c>
      <c r="H206">
        <v>1</v>
      </c>
      <c r="I206">
        <f t="shared" si="25"/>
        <v>3.5222222222222266E-2</v>
      </c>
      <c r="J206">
        <f t="shared" si="26"/>
        <v>-0.14633333333333343</v>
      </c>
      <c r="K206">
        <f t="shared" si="21"/>
        <v>3.5222222222222266E-2</v>
      </c>
      <c r="L206">
        <f t="shared" si="22"/>
        <v>-0.14633333333333343</v>
      </c>
      <c r="M206" cm="1">
        <f t="array" ref="M206">_xlfn.IFS(AND(G206=H206,G206=1),M205-M205*I206+M205*I206*A206, AND(G206=H206,G206=2), M205-M205*J206+M205*J206*B206, AND(G206&lt;&gt;H206,G206=1), M205-M205*I206,AND(G206&lt;&gt;H206,G206=2),M205-M205*J206,G206=0,M205)</f>
        <v>99.409060578598172</v>
      </c>
      <c r="N206" t="s">
        <v>119</v>
      </c>
      <c r="O206" t="s">
        <v>35</v>
      </c>
      <c r="P206">
        <v>0.84799999999999998</v>
      </c>
    </row>
    <row r="207" spans="1:16" x14ac:dyDescent="0.25">
      <c r="A207">
        <v>3.5</v>
      </c>
      <c r="B207">
        <v>1.3</v>
      </c>
      <c r="C207">
        <f t="shared" si="24"/>
        <v>0.2857142857142857</v>
      </c>
      <c r="D207">
        <f t="shared" si="24"/>
        <v>0.76923076923076916</v>
      </c>
      <c r="E207">
        <v>0.33500000000000002</v>
      </c>
      <c r="F207">
        <f t="shared" si="20"/>
        <v>0.66500000000000004</v>
      </c>
      <c r="H207">
        <v>2</v>
      </c>
      <c r="I207">
        <f t="shared" si="25"/>
        <v>6.9000000000000006E-2</v>
      </c>
      <c r="J207">
        <f t="shared" si="26"/>
        <v>-0.45166666666666644</v>
      </c>
      <c r="K207">
        <f t="shared" si="21"/>
        <v>6.9000000000000006E-2</v>
      </c>
      <c r="L207">
        <f t="shared" si="22"/>
        <v>-0.45166666666666644</v>
      </c>
      <c r="M207" cm="1">
        <f t="array" ref="M207">_xlfn.IFS(AND(G207=H207,G207=1),M206-M206*I207+M206*I207*A207, AND(G207=H207,G207=2), M206-M206*J207+M206*J207*B207, AND(G207&lt;&gt;H207,G207=1), M206-M206*I207,AND(G207&lt;&gt;H207,G207=2),M206-M206*J207,G207=0,M206)</f>
        <v>99.409060578598172</v>
      </c>
      <c r="N207" t="s">
        <v>32</v>
      </c>
      <c r="O207" t="s">
        <v>51</v>
      </c>
      <c r="P207">
        <v>0.84699999999999998</v>
      </c>
    </row>
    <row r="208" spans="1:16" x14ac:dyDescent="0.25">
      <c r="A208">
        <v>7</v>
      </c>
      <c r="B208">
        <v>1.1000000000000001</v>
      </c>
      <c r="C208">
        <f t="shared" si="24"/>
        <v>0.14285714285714285</v>
      </c>
      <c r="D208">
        <f t="shared" si="24"/>
        <v>0.90909090909090906</v>
      </c>
      <c r="E208">
        <v>0.16700000000000001</v>
      </c>
      <c r="F208">
        <f t="shared" si="20"/>
        <v>0.83299999999999996</v>
      </c>
      <c r="H208">
        <v>2</v>
      </c>
      <c r="I208">
        <f t="shared" si="25"/>
        <v>2.8166666666666673E-2</v>
      </c>
      <c r="J208">
        <f t="shared" si="26"/>
        <v>-0.83699999999999863</v>
      </c>
      <c r="K208">
        <f t="shared" si="21"/>
        <v>2.8166666666666673E-2</v>
      </c>
      <c r="L208">
        <f t="shared" si="22"/>
        <v>-0.83699999999999863</v>
      </c>
      <c r="M208" cm="1">
        <f t="array" ref="M208">_xlfn.IFS(AND(G208=H208,G208=1),M207-M207*I208+M207*I208*A208, AND(G208=H208,G208=2), M207-M207*J208+M207*J208*B208, AND(G208&lt;&gt;H208,G208=1), M207-M207*I208,AND(G208&lt;&gt;H208,G208=2),M207-M207*J208,G208=0,M207)</f>
        <v>99.409060578598172</v>
      </c>
      <c r="N208" t="s">
        <v>172</v>
      </c>
      <c r="O208" t="s">
        <v>132</v>
      </c>
      <c r="P208">
        <v>0.66200000000000003</v>
      </c>
    </row>
    <row r="209" spans="1:16" x14ac:dyDescent="0.25">
      <c r="A209">
        <v>1.1399999999999999</v>
      </c>
      <c r="B209">
        <v>5.5</v>
      </c>
      <c r="C209">
        <f t="shared" si="24"/>
        <v>0.87719298245614041</v>
      </c>
      <c r="D209">
        <f t="shared" si="24"/>
        <v>0.18181818181818182</v>
      </c>
      <c r="E209">
        <v>0.66800000000000004</v>
      </c>
      <c r="F209">
        <f t="shared" si="20"/>
        <v>0.33199999999999996</v>
      </c>
      <c r="H209">
        <v>1</v>
      </c>
      <c r="I209">
        <f t="shared" si="25"/>
        <v>-1.7034285714285726</v>
      </c>
      <c r="J209">
        <f t="shared" si="26"/>
        <v>0.1</v>
      </c>
      <c r="K209">
        <f t="shared" si="21"/>
        <v>-1.7034285714285726</v>
      </c>
      <c r="L209">
        <f t="shared" si="22"/>
        <v>0.1835555555555555</v>
      </c>
      <c r="M209" cm="1">
        <f t="array" ref="M209">_xlfn.IFS(AND(G209=H209,G209=1),M208-M208*I209+M208*I209*A209, AND(G209=H209,G209=2), M208-M208*J209+M208*J209*B209, AND(G209&lt;&gt;H209,G209=1), M208-M208*I209,AND(G209&lt;&gt;H209,G209=2),M208-M208*J209,G209=0,M208)</f>
        <v>99.409060578598172</v>
      </c>
      <c r="N209" t="s">
        <v>86</v>
      </c>
      <c r="O209" t="s">
        <v>177</v>
      </c>
      <c r="P209">
        <v>0.76</v>
      </c>
    </row>
    <row r="210" spans="1:16" x14ac:dyDescent="0.25">
      <c r="A210">
        <v>1.8</v>
      </c>
      <c r="B210">
        <v>2</v>
      </c>
      <c r="C210">
        <f t="shared" si="24"/>
        <v>0.55555555555555558</v>
      </c>
      <c r="D210">
        <f t="shared" si="24"/>
        <v>0.5</v>
      </c>
      <c r="E210">
        <v>0.51100000000000001</v>
      </c>
      <c r="F210">
        <f t="shared" si="20"/>
        <v>0.48899999999999999</v>
      </c>
      <c r="H210">
        <v>2</v>
      </c>
      <c r="I210">
        <f t="shared" si="25"/>
        <v>-0.10024999999999995</v>
      </c>
      <c r="J210">
        <f t="shared" si="26"/>
        <v>-2.200000000000002E-2</v>
      </c>
      <c r="K210">
        <f t="shared" si="21"/>
        <v>-0.10024999999999995</v>
      </c>
      <c r="L210">
        <f t="shared" si="22"/>
        <v>-2.200000000000002E-2</v>
      </c>
      <c r="M210" cm="1">
        <f t="array" ref="M210">_xlfn.IFS(AND(G210=H210,G210=1),M209-M209*I210+M209*I210*A210, AND(G210=H210,G210=2), M209-M209*J210+M209*J210*B210, AND(G210&lt;&gt;H210,G210=1), M209-M209*I210,AND(G210&lt;&gt;H210,G210=2),M209-M209*J210,G210=0,M209)</f>
        <v>99.409060578598172</v>
      </c>
      <c r="N210" t="s">
        <v>54</v>
      </c>
      <c r="O210" t="s">
        <v>18</v>
      </c>
      <c r="P210">
        <v>0.84699999999999998</v>
      </c>
    </row>
    <row r="211" spans="1:16" x14ac:dyDescent="0.25">
      <c r="A211">
        <v>3</v>
      </c>
      <c r="B211">
        <v>1.4</v>
      </c>
      <c r="C211">
        <f t="shared" si="24"/>
        <v>0.33333333333333331</v>
      </c>
      <c r="D211">
        <f t="shared" si="24"/>
        <v>0.7142857142857143</v>
      </c>
      <c r="E211">
        <v>0.32600000000000001</v>
      </c>
      <c r="F211">
        <f t="shared" si="20"/>
        <v>0.67399999999999993</v>
      </c>
      <c r="H211">
        <v>1</v>
      </c>
      <c r="I211">
        <f t="shared" si="25"/>
        <v>-1.0999999999999954E-2</v>
      </c>
      <c r="J211">
        <f t="shared" si="26"/>
        <v>-0.14100000000000024</v>
      </c>
      <c r="K211">
        <f t="shared" si="21"/>
        <v>-1.0999999999999954E-2</v>
      </c>
      <c r="L211">
        <f t="shared" si="22"/>
        <v>-0.14100000000000024</v>
      </c>
      <c r="M211" cm="1">
        <f t="array" ref="M211">_xlfn.IFS(AND(G211=H211,G211=1),M210-M210*I211+M210*I211*A211, AND(G211=H211,G211=2), M210-M210*J211+M210*J211*B211, AND(G211&lt;&gt;H211,G211=1), M210-M210*I211,AND(G211&lt;&gt;H211,G211=2),M210-M210*J211,G211=0,M210)</f>
        <v>99.409060578598172</v>
      </c>
      <c r="N211" t="s">
        <v>29</v>
      </c>
      <c r="O211" t="s">
        <v>145</v>
      </c>
      <c r="P211">
        <v>0.86599999999999999</v>
      </c>
    </row>
    <row r="212" spans="1:16" x14ac:dyDescent="0.25">
      <c r="A212">
        <v>1.33</v>
      </c>
      <c r="B212">
        <v>3.4</v>
      </c>
      <c r="C212">
        <f t="shared" si="24"/>
        <v>0.75187969924812026</v>
      </c>
      <c r="D212">
        <f t="shared" si="24"/>
        <v>0.29411764705882354</v>
      </c>
      <c r="E212">
        <v>0.67300000000000004</v>
      </c>
      <c r="F212">
        <f t="shared" si="20"/>
        <v>0.32699999999999996</v>
      </c>
      <c r="H212">
        <v>2</v>
      </c>
      <c r="I212">
        <f t="shared" si="25"/>
        <v>-0.31790909090909047</v>
      </c>
      <c r="J212">
        <f t="shared" si="26"/>
        <v>4.6583333333333254E-2</v>
      </c>
      <c r="K212">
        <f t="shared" si="21"/>
        <v>-0.31790909090909047</v>
      </c>
      <c r="L212">
        <f t="shared" si="22"/>
        <v>4.6583333333333254E-2</v>
      </c>
      <c r="M212" cm="1">
        <f t="array" ref="M212">_xlfn.IFS(AND(G212=H212,G212=1),M211-M211*I212+M211*I212*A212, AND(G212=H212,G212=2), M211-M211*J212+M211*J212*B212, AND(G212&lt;&gt;H212,G212=1), M211-M211*I212,AND(G212&lt;&gt;H212,G212=2),M211-M211*J212,G212=0,M211)</f>
        <v>99.409060578598172</v>
      </c>
      <c r="N212" t="s">
        <v>85</v>
      </c>
      <c r="O212" t="s">
        <v>52</v>
      </c>
      <c r="P212">
        <v>0.84499999999999997</v>
      </c>
    </row>
    <row r="213" spans="1:16" x14ac:dyDescent="0.25">
      <c r="A213">
        <v>2.75</v>
      </c>
      <c r="B213">
        <v>1.44</v>
      </c>
      <c r="C213">
        <f t="shared" si="24"/>
        <v>0.36363636363636365</v>
      </c>
      <c r="D213">
        <f t="shared" si="24"/>
        <v>0.69444444444444442</v>
      </c>
      <c r="E213">
        <v>0.315</v>
      </c>
      <c r="F213">
        <f t="shared" si="20"/>
        <v>0.68500000000000005</v>
      </c>
      <c r="H213">
        <v>2</v>
      </c>
      <c r="I213">
        <f t="shared" si="25"/>
        <v>-7.6428571428571457E-2</v>
      </c>
      <c r="J213">
        <f t="shared" si="26"/>
        <v>-3.0909090909090997E-2</v>
      </c>
      <c r="K213">
        <f t="shared" si="21"/>
        <v>-7.6428571428571457E-2</v>
      </c>
      <c r="L213">
        <f t="shared" si="22"/>
        <v>-3.0909090909090997E-2</v>
      </c>
      <c r="M213" cm="1">
        <f t="array" ref="M213">_xlfn.IFS(AND(G213=H213,G213=1),M212-M212*I213+M212*I213*A213, AND(G213=H213,G213=2), M212-M212*J213+M212*J213*B213, AND(G213&lt;&gt;H213,G213=1), M212-M212*I213,AND(G213&lt;&gt;H213,G213=2),M212-M212*J213,G213=0,M212)</f>
        <v>99.409060578598172</v>
      </c>
      <c r="N213" t="s">
        <v>59</v>
      </c>
      <c r="O213" t="s">
        <v>122</v>
      </c>
      <c r="P213">
        <v>0.86299999999999999</v>
      </c>
    </row>
    <row r="214" spans="1:16" x14ac:dyDescent="0.25">
      <c r="A214">
        <v>2.75</v>
      </c>
      <c r="B214">
        <v>1.44</v>
      </c>
      <c r="C214">
        <f t="shared" si="24"/>
        <v>0.36363636363636365</v>
      </c>
      <c r="D214">
        <f t="shared" si="24"/>
        <v>0.69444444444444442</v>
      </c>
      <c r="E214">
        <v>0.374</v>
      </c>
      <c r="F214">
        <f t="shared" si="20"/>
        <v>0.626</v>
      </c>
      <c r="H214">
        <v>2</v>
      </c>
      <c r="I214">
        <f t="shared" si="25"/>
        <v>1.6285714285714292E-2</v>
      </c>
      <c r="J214">
        <f t="shared" si="26"/>
        <v>-0.22400000000000009</v>
      </c>
      <c r="K214">
        <f t="shared" si="21"/>
        <v>1.6285714285714292E-2</v>
      </c>
      <c r="L214">
        <f t="shared" si="22"/>
        <v>-0.22400000000000009</v>
      </c>
      <c r="M214" cm="1">
        <f t="array" ref="M214">_xlfn.IFS(AND(G214=H214,G214=1),M213-M213*I214+M213*I214*A214, AND(G214=H214,G214=2), M213-M213*J214+M213*J214*B214, AND(G214&lt;&gt;H214,G214=1), M213-M213*I214,AND(G214&lt;&gt;H214,G214=2),M213-M213*J214,G214=0,M213)</f>
        <v>99.409060578598172</v>
      </c>
      <c r="N214" t="s">
        <v>18</v>
      </c>
      <c r="O214" t="s">
        <v>122</v>
      </c>
      <c r="P214">
        <v>0.84499999999999997</v>
      </c>
    </row>
    <row r="215" spans="1:16" x14ac:dyDescent="0.25">
      <c r="A215">
        <v>1.53</v>
      </c>
      <c r="B215">
        <v>2.5</v>
      </c>
      <c r="C215">
        <f t="shared" ref="C215:D230" si="27">1/A215</f>
        <v>0.65359477124183007</v>
      </c>
      <c r="D215">
        <f t="shared" si="27"/>
        <v>0.4</v>
      </c>
      <c r="E215">
        <v>0.58399999999999996</v>
      </c>
      <c r="F215">
        <f t="shared" si="20"/>
        <v>0.41600000000000004</v>
      </c>
      <c r="H215">
        <v>2</v>
      </c>
      <c r="I215">
        <f t="shared" si="25"/>
        <v>-0.20090566037735857</v>
      </c>
      <c r="J215">
        <f t="shared" si="26"/>
        <v>2.6666666666666727E-2</v>
      </c>
      <c r="K215">
        <f t="shared" si="21"/>
        <v>-0.20090566037735857</v>
      </c>
      <c r="L215">
        <f t="shared" si="22"/>
        <v>2.6666666666666727E-2</v>
      </c>
      <c r="M215" cm="1">
        <f t="array" ref="M215">_xlfn.IFS(AND(G215=H215,G215=1),M214-M214*I215+M214*I215*A215, AND(G215=H215,G215=2), M214-M214*J215+M214*J215*B215, AND(G215&lt;&gt;H215,G215=1), M214-M214*I215,AND(G215&lt;&gt;H215,G215=2),M214-M214*J215,G215=0,M214)</f>
        <v>99.409060578598172</v>
      </c>
      <c r="N215" t="s">
        <v>52</v>
      </c>
      <c r="O215" t="s">
        <v>29</v>
      </c>
      <c r="P215">
        <v>0.84199999999999997</v>
      </c>
    </row>
    <row r="216" spans="1:16" x14ac:dyDescent="0.25">
      <c r="A216">
        <v>2.75</v>
      </c>
      <c r="B216">
        <v>1.44</v>
      </c>
      <c r="C216">
        <f t="shared" si="27"/>
        <v>0.36363636363636365</v>
      </c>
      <c r="D216">
        <f t="shared" si="27"/>
        <v>0.69444444444444442</v>
      </c>
      <c r="E216">
        <v>0.36</v>
      </c>
      <c r="F216">
        <f t="shared" si="20"/>
        <v>0.64</v>
      </c>
      <c r="H216">
        <v>2</v>
      </c>
      <c r="I216">
        <f t="shared" si="25"/>
        <v>-5.7142857142857273E-3</v>
      </c>
      <c r="J216">
        <f t="shared" si="26"/>
        <v>-0.17818181818181822</v>
      </c>
      <c r="K216">
        <f t="shared" si="21"/>
        <v>-5.7142857142857273E-3</v>
      </c>
      <c r="L216">
        <f t="shared" si="22"/>
        <v>-0.17818181818181822</v>
      </c>
      <c r="M216" cm="1">
        <f t="array" ref="M216">_xlfn.IFS(AND(G216=H216,G216=1),M215-M215*I216+M215*I216*A216, AND(G216=H216,G216=2), M215-M215*J216+M215*J216*B216, AND(G216&lt;&gt;H216,G216=1), M215-M215*I216,AND(G216&lt;&gt;H216,G216=2),M215-M215*J216,G216=0,M215)</f>
        <v>99.409060578598172</v>
      </c>
      <c r="N216" t="s">
        <v>86</v>
      </c>
      <c r="O216" t="s">
        <v>132</v>
      </c>
      <c r="P216">
        <v>0.83899999999999997</v>
      </c>
    </row>
    <row r="217" spans="1:16" x14ac:dyDescent="0.25">
      <c r="A217">
        <v>1.72</v>
      </c>
      <c r="B217">
        <v>2.1</v>
      </c>
      <c r="C217">
        <f t="shared" si="27"/>
        <v>0.58139534883720934</v>
      </c>
      <c r="D217">
        <f t="shared" si="27"/>
        <v>0.47619047619047616</v>
      </c>
      <c r="E217">
        <v>0.43099999999999999</v>
      </c>
      <c r="F217">
        <f t="shared" si="20"/>
        <v>0.56899999999999995</v>
      </c>
      <c r="H217">
        <v>2</v>
      </c>
      <c r="I217">
        <f t="shared" si="25"/>
        <v>-0.35927777777777775</v>
      </c>
      <c r="J217">
        <f t="shared" si="26"/>
        <v>0.1</v>
      </c>
      <c r="K217">
        <f t="shared" si="21"/>
        <v>-0.35927777777777775</v>
      </c>
      <c r="L217">
        <f t="shared" si="22"/>
        <v>0.17718181818181816</v>
      </c>
      <c r="M217" cm="1">
        <f t="array" ref="M217">_xlfn.IFS(AND(G217=H217,G217=1),M216-M216*I217+M216*I217*A217, AND(G217=H217,G217=2), M216-M216*J217+M216*J217*B217, AND(G217&lt;&gt;H217,G217=1), M216-M216*I217,AND(G217&lt;&gt;H217,G217=2),M216-M216*J217,G217=0,M216)</f>
        <v>99.409060578598172</v>
      </c>
      <c r="N217" t="s">
        <v>119</v>
      </c>
      <c r="O217" t="s">
        <v>51</v>
      </c>
      <c r="P217">
        <v>0.91200000000000003</v>
      </c>
    </row>
    <row r="218" spans="1:16" x14ac:dyDescent="0.25">
      <c r="A218">
        <v>2.2000000000000002</v>
      </c>
      <c r="B218">
        <v>1.66</v>
      </c>
      <c r="C218">
        <f t="shared" si="27"/>
        <v>0.45454545454545453</v>
      </c>
      <c r="D218">
        <f t="shared" si="27"/>
        <v>0.60240963855421692</v>
      </c>
      <c r="E218">
        <v>0.35899999999999999</v>
      </c>
      <c r="F218">
        <f t="shared" si="20"/>
        <v>0.64100000000000001</v>
      </c>
      <c r="H218">
        <v>1</v>
      </c>
      <c r="I218">
        <f t="shared" si="25"/>
        <v>-0.17516666666666658</v>
      </c>
      <c r="J218">
        <f t="shared" si="26"/>
        <v>9.7060606060606069E-2</v>
      </c>
      <c r="K218">
        <f t="shared" si="21"/>
        <v>-0.17516666666666658</v>
      </c>
      <c r="L218">
        <f t="shared" si="22"/>
        <v>9.7060606060606069E-2</v>
      </c>
      <c r="M218" cm="1">
        <f t="array" ref="M218">_xlfn.IFS(AND(G218=H218,G218=1),M217-M217*I218+M217*I218*A218, AND(G218=H218,G218=2), M217-M217*J218+M217*J218*B218, AND(G218&lt;&gt;H218,G218=1), M217-M217*I218,AND(G218&lt;&gt;H218,G218=2),M217-M217*J218,G218=0,M217)</f>
        <v>99.409060578598172</v>
      </c>
      <c r="N218" t="s">
        <v>29</v>
      </c>
      <c r="O218" t="s">
        <v>51</v>
      </c>
      <c r="P218">
        <v>0.86</v>
      </c>
    </row>
    <row r="219" spans="1:16" x14ac:dyDescent="0.25">
      <c r="A219">
        <v>2.2999999999999998</v>
      </c>
      <c r="B219">
        <v>1.61</v>
      </c>
      <c r="C219">
        <f t="shared" si="27"/>
        <v>0.43478260869565222</v>
      </c>
      <c r="D219">
        <f t="shared" si="27"/>
        <v>0.6211180124223602</v>
      </c>
      <c r="E219">
        <v>0.41099999999999998</v>
      </c>
      <c r="F219">
        <f t="shared" si="20"/>
        <v>0.58899999999999997</v>
      </c>
      <c r="H219">
        <v>1</v>
      </c>
      <c r="I219">
        <f t="shared" si="25"/>
        <v>-4.2076923076923123E-2</v>
      </c>
      <c r="J219">
        <f t="shared" si="26"/>
        <v>-8.4770491803278558E-2</v>
      </c>
      <c r="K219">
        <f t="shared" si="21"/>
        <v>-4.2076923076923123E-2</v>
      </c>
      <c r="L219">
        <f t="shared" si="22"/>
        <v>-8.4770491803278558E-2</v>
      </c>
      <c r="M219" cm="1">
        <f t="array" ref="M219">_xlfn.IFS(AND(G219=H219,G219=1),M218-M218*I219+M218*I219*A219, AND(G219=H219,G219=2), M218-M218*J219+M218*J219*B219, AND(G219&lt;&gt;H219,G219=1), M218-M218*I219,AND(G219&lt;&gt;H219,G219=2),M218-M218*J219,G219=0,M218)</f>
        <v>99.409060578598172</v>
      </c>
      <c r="N219" t="s">
        <v>132</v>
      </c>
      <c r="O219" t="s">
        <v>122</v>
      </c>
      <c r="P219">
        <v>0.89700000000000002</v>
      </c>
    </row>
    <row r="220" spans="1:16" x14ac:dyDescent="0.25">
      <c r="A220">
        <v>2.62</v>
      </c>
      <c r="B220">
        <v>1.5</v>
      </c>
      <c r="C220">
        <f t="shared" si="27"/>
        <v>0.38167938931297707</v>
      </c>
      <c r="D220">
        <f t="shared" si="27"/>
        <v>0.66666666666666663</v>
      </c>
      <c r="E220">
        <v>0.40500000000000003</v>
      </c>
      <c r="F220">
        <f t="shared" si="20"/>
        <v>0.59499999999999997</v>
      </c>
      <c r="H220">
        <v>1</v>
      </c>
      <c r="I220">
        <f t="shared" si="25"/>
        <v>3.771604938271611E-2</v>
      </c>
      <c r="J220">
        <f t="shared" si="26"/>
        <v>-0.21500000000000008</v>
      </c>
      <c r="K220">
        <f t="shared" si="21"/>
        <v>3.771604938271611E-2</v>
      </c>
      <c r="L220">
        <f t="shared" si="22"/>
        <v>-0.21500000000000008</v>
      </c>
      <c r="M220" cm="1">
        <f t="array" ref="M220">_xlfn.IFS(AND(G220=H220,G220=1),M219-M219*I220+M219*I220*A220, AND(G220=H220,G220=2), M219-M219*J220+M219*J220*B220, AND(G220&lt;&gt;H220,G220=1), M219-M219*I220,AND(G220&lt;&gt;H220,G220=2),M219-M219*J220,G220=0,M219)</f>
        <v>99.409060578598172</v>
      </c>
      <c r="N220" t="s">
        <v>29</v>
      </c>
      <c r="O220" t="s">
        <v>132</v>
      </c>
      <c r="P220">
        <v>0.83499999999999996</v>
      </c>
    </row>
    <row r="221" spans="1:16" x14ac:dyDescent="0.25">
      <c r="A221">
        <v>1.1599999999999999</v>
      </c>
      <c r="B221">
        <v>5</v>
      </c>
      <c r="C221">
        <f t="shared" si="27"/>
        <v>0.86206896551724144</v>
      </c>
      <c r="D221">
        <f t="shared" si="27"/>
        <v>0.2</v>
      </c>
      <c r="E221">
        <v>0.754</v>
      </c>
      <c r="F221">
        <f t="shared" si="20"/>
        <v>0.246</v>
      </c>
      <c r="H221">
        <v>1</v>
      </c>
      <c r="I221">
        <f t="shared" si="25"/>
        <v>-0.78350000000000075</v>
      </c>
      <c r="J221">
        <f t="shared" si="26"/>
        <v>5.7499999999999996E-2</v>
      </c>
      <c r="K221">
        <f t="shared" si="21"/>
        <v>-0.78350000000000075</v>
      </c>
      <c r="L221">
        <f t="shared" si="22"/>
        <v>5.7499999999999996E-2</v>
      </c>
      <c r="M221" cm="1">
        <f t="array" ref="M221">_xlfn.IFS(AND(G221=H221,G221=1),M220-M220*I221+M220*I221*A221, AND(G221=H221,G221=2), M220-M220*J221+M220*J221*B221, AND(G221&lt;&gt;H221,G221=1), M220-M220*I221,AND(G221&lt;&gt;H221,G221=2),M220-M220*J221,G221=0,M220)</f>
        <v>99.409060578598172</v>
      </c>
      <c r="N221" t="s">
        <v>165</v>
      </c>
      <c r="O221" t="s">
        <v>120</v>
      </c>
      <c r="P221">
        <v>0.79700000000000004</v>
      </c>
    </row>
    <row r="222" spans="1:16" x14ac:dyDescent="0.25">
      <c r="A222">
        <v>1.4</v>
      </c>
      <c r="B222">
        <v>3</v>
      </c>
      <c r="C222">
        <f t="shared" si="27"/>
        <v>0.7142857142857143</v>
      </c>
      <c r="D222">
        <f t="shared" si="27"/>
        <v>0.33333333333333331</v>
      </c>
      <c r="E222">
        <v>0.69299999999999995</v>
      </c>
      <c r="F222">
        <f t="shared" si="20"/>
        <v>0.30700000000000005</v>
      </c>
      <c r="H222">
        <v>1</v>
      </c>
      <c r="I222">
        <f t="shared" si="25"/>
        <v>-7.4500000000000344E-2</v>
      </c>
      <c r="J222">
        <f t="shared" si="26"/>
        <v>-3.9499999999999924E-2</v>
      </c>
      <c r="K222">
        <f t="shared" si="21"/>
        <v>-7.4500000000000344E-2</v>
      </c>
      <c r="L222">
        <f t="shared" si="22"/>
        <v>-3.9499999999999924E-2</v>
      </c>
      <c r="M222" cm="1">
        <f t="array" ref="M222">_xlfn.IFS(AND(G222=H222,G222=1),M221-M221*I222+M221*I222*A222, AND(G222=H222,G222=2), M221-M221*J222+M221*J222*B222, AND(G222&lt;&gt;H222,G222=1), M221-M221*I222,AND(G222&lt;&gt;H222,G222=2),M221-M221*J222,G222=0,M221)</f>
        <v>99.409060578598172</v>
      </c>
      <c r="N222" t="s">
        <v>124</v>
      </c>
      <c r="O222" t="s">
        <v>121</v>
      </c>
      <c r="P222">
        <v>0.80500000000000005</v>
      </c>
    </row>
    <row r="223" spans="1:16" x14ac:dyDescent="0.25">
      <c r="A223">
        <v>1.1200000000000001</v>
      </c>
      <c r="B223">
        <v>6</v>
      </c>
      <c r="C223">
        <f t="shared" si="27"/>
        <v>0.89285714285714279</v>
      </c>
      <c r="D223">
        <f t="shared" si="27"/>
        <v>0.16666666666666666</v>
      </c>
      <c r="E223">
        <v>0.80800000000000005</v>
      </c>
      <c r="F223">
        <f t="shared" si="20"/>
        <v>0.19199999999999995</v>
      </c>
      <c r="I223">
        <f t="shared" si="25"/>
        <v>-0.79199999999999804</v>
      </c>
      <c r="J223">
        <f t="shared" si="26"/>
        <v>3.0399999999999927E-2</v>
      </c>
      <c r="K223">
        <f t="shared" si="21"/>
        <v>-0.79199999999999804</v>
      </c>
      <c r="L223">
        <f t="shared" si="22"/>
        <v>3.0399999999999927E-2</v>
      </c>
      <c r="M223" cm="1">
        <f t="array" ref="M223">_xlfn.IFS(AND(G223=H223,G223=1),M222-M222*I223+M222*I223*A223, AND(G223=H223,G223=2), M222-M222*J223+M222*J223*B223, AND(G223&lt;&gt;H223,G223=1), M222-M222*I223,AND(G223&lt;&gt;H223,G223=2),M222-M222*J223,G223=0,M222)</f>
        <v>99.409060578598172</v>
      </c>
      <c r="N223" t="s">
        <v>164</v>
      </c>
      <c r="O223" t="s">
        <v>127</v>
      </c>
      <c r="P223">
        <v>0.78100000000000003</v>
      </c>
    </row>
    <row r="224" spans="1:16" x14ac:dyDescent="0.25">
      <c r="A224">
        <v>1.72</v>
      </c>
      <c r="B224">
        <v>2.1</v>
      </c>
      <c r="C224">
        <f t="shared" si="27"/>
        <v>0.58139534883720934</v>
      </c>
      <c r="D224">
        <f t="shared" si="27"/>
        <v>0.47619047619047616</v>
      </c>
      <c r="E224">
        <v>0.57799999999999996</v>
      </c>
      <c r="F224">
        <f t="shared" si="20"/>
        <v>0.42200000000000004</v>
      </c>
      <c r="I224">
        <f t="shared" si="25"/>
        <v>-8.11111111111118E-3</v>
      </c>
      <c r="J224">
        <f t="shared" si="26"/>
        <v>-0.10345454545454535</v>
      </c>
      <c r="K224">
        <f t="shared" si="21"/>
        <v>-8.11111111111118E-3</v>
      </c>
      <c r="L224">
        <f t="shared" si="22"/>
        <v>-0.10345454545454535</v>
      </c>
      <c r="M224" cm="1">
        <f t="array" ref="M224">_xlfn.IFS(AND(G224=H224,G224=1),M223-M223*I224+M223*I224*A224, AND(G224=H224,G224=2), M223-M223*J224+M223*J224*B224, AND(G224&lt;&gt;H224,G224=1), M223-M223*I224,AND(G224&lt;&gt;H224,G224=2),M223-M223*J224,G224=0,M223)</f>
        <v>99.409060578598172</v>
      </c>
      <c r="N224" t="s">
        <v>130</v>
      </c>
      <c r="O224" t="s">
        <v>61</v>
      </c>
      <c r="P224">
        <v>0.86799999999999999</v>
      </c>
    </row>
    <row r="225" spans="1:16" x14ac:dyDescent="0.25">
      <c r="A225">
        <v>1.4</v>
      </c>
      <c r="B225">
        <v>3</v>
      </c>
      <c r="C225">
        <f t="shared" si="27"/>
        <v>0.7142857142857143</v>
      </c>
      <c r="D225">
        <f t="shared" si="27"/>
        <v>0.33333333333333331</v>
      </c>
      <c r="E225">
        <v>0.54100000000000004</v>
      </c>
      <c r="F225">
        <f t="shared" si="20"/>
        <v>0.45899999999999996</v>
      </c>
      <c r="H225">
        <v>1</v>
      </c>
      <c r="I225">
        <f t="shared" si="25"/>
        <v>-0.60650000000000015</v>
      </c>
      <c r="J225">
        <f t="shared" si="26"/>
        <v>0.1</v>
      </c>
      <c r="K225">
        <f t="shared" si="21"/>
        <v>-0.60650000000000015</v>
      </c>
      <c r="L225">
        <f t="shared" si="22"/>
        <v>0.18849999999999995</v>
      </c>
      <c r="M225" cm="1">
        <f t="array" ref="M225">_xlfn.IFS(AND(G225=H225,G225=1),M224-M224*I225+M224*I225*A225, AND(G225=H225,G225=2), M224-M224*J225+M224*J225*B225, AND(G225&lt;&gt;H225,G225=1), M224-M224*I225,AND(G225&lt;&gt;H225,G225=2),M224-M224*J225,G225=0,M224)</f>
        <v>99.409060578598172</v>
      </c>
      <c r="N225" t="s">
        <v>118</v>
      </c>
      <c r="O225" t="s">
        <v>97</v>
      </c>
      <c r="P225">
        <v>0.76800000000000002</v>
      </c>
    </row>
    <row r="226" spans="1:16" x14ac:dyDescent="0.25">
      <c r="A226">
        <v>1.3</v>
      </c>
      <c r="B226">
        <v>3.5</v>
      </c>
      <c r="C226">
        <f t="shared" si="27"/>
        <v>0.76923076923076916</v>
      </c>
      <c r="D226">
        <f t="shared" si="27"/>
        <v>0.2857142857142857</v>
      </c>
      <c r="E226">
        <v>0.53800000000000003</v>
      </c>
      <c r="F226">
        <f t="shared" si="20"/>
        <v>0.46199999999999997</v>
      </c>
      <c r="G226">
        <v>2</v>
      </c>
      <c r="H226">
        <v>2</v>
      </c>
      <c r="I226">
        <f t="shared" si="25"/>
        <v>-1.0019999999999996</v>
      </c>
      <c r="J226">
        <f t="shared" si="26"/>
        <v>0.1</v>
      </c>
      <c r="K226">
        <f t="shared" si="21"/>
        <v>-1.0019999999999996</v>
      </c>
      <c r="L226">
        <f t="shared" si="22"/>
        <v>0.24679999999999996</v>
      </c>
      <c r="M226" cm="1">
        <f t="array" ref="M226">_xlfn.IFS(AND(G226=H226,G226=1),M225-M225*I226+M225*I226*A226, AND(G226=H226,G226=2), M225-M225*J226+M225*J226*B226, AND(G226&lt;&gt;H226,G226=1), M225-M225*I226,AND(G226&lt;&gt;H226,G226=2),M225-M225*J226,G226=0,M225)</f>
        <v>124.26132572324772</v>
      </c>
      <c r="N226" t="s">
        <v>39</v>
      </c>
      <c r="O226" t="s">
        <v>16</v>
      </c>
      <c r="P226">
        <v>0.49199999999999999</v>
      </c>
    </row>
    <row r="227" spans="1:16" x14ac:dyDescent="0.25">
      <c r="A227">
        <v>2.5</v>
      </c>
      <c r="B227">
        <v>1.53</v>
      </c>
      <c r="C227">
        <f t="shared" si="27"/>
        <v>0.4</v>
      </c>
      <c r="D227">
        <f t="shared" si="27"/>
        <v>0.65359477124183007</v>
      </c>
      <c r="E227">
        <v>0.60599999999999998</v>
      </c>
      <c r="F227">
        <f t="shared" si="20"/>
        <v>0.39400000000000002</v>
      </c>
      <c r="G227">
        <v>1</v>
      </c>
      <c r="H227">
        <v>2</v>
      </c>
      <c r="I227">
        <f t="shared" si="25"/>
        <v>0.1</v>
      </c>
      <c r="J227">
        <f t="shared" si="26"/>
        <v>-0.74939622641509429</v>
      </c>
      <c r="K227">
        <f t="shared" si="21"/>
        <v>0.34333333333333332</v>
      </c>
      <c r="L227">
        <f t="shared" si="22"/>
        <v>-0.74939622641509429</v>
      </c>
      <c r="M227" cm="1">
        <f t="array" ref="M227">_xlfn.IFS(AND(G227=H227,G227=1),M226-M226*I227+M226*I227*A227, AND(G227=H227,G227=2), M226-M226*J227+M226*J227*B227, AND(G227&lt;&gt;H227,G227=1), M226-M226*I227,AND(G227&lt;&gt;H227,G227=2),M226-M226*J227,G227=0,M226)</f>
        <v>111.83519315092295</v>
      </c>
      <c r="N227" t="s">
        <v>178</v>
      </c>
      <c r="O227" t="s">
        <v>40</v>
      </c>
      <c r="P227">
        <v>0.52400000000000002</v>
      </c>
    </row>
    <row r="228" spans="1:16" x14ac:dyDescent="0.25">
      <c r="A228">
        <v>1.66</v>
      </c>
      <c r="B228">
        <v>2.2000000000000002</v>
      </c>
      <c r="C228">
        <f t="shared" si="27"/>
        <v>0.60240963855421692</v>
      </c>
      <c r="D228">
        <f t="shared" si="27"/>
        <v>0.45454545454545453</v>
      </c>
      <c r="E228">
        <v>0.72299999999999998</v>
      </c>
      <c r="F228">
        <f t="shared" si="20"/>
        <v>0.27700000000000002</v>
      </c>
      <c r="G228">
        <v>1</v>
      </c>
      <c r="H228">
        <v>1</v>
      </c>
      <c r="I228">
        <f t="shared" si="25"/>
        <v>0.1</v>
      </c>
      <c r="J228">
        <f t="shared" si="26"/>
        <v>-0.3254999999999999</v>
      </c>
      <c r="K228">
        <f t="shared" si="21"/>
        <v>0.30330303030303019</v>
      </c>
      <c r="L228">
        <f t="shared" si="22"/>
        <v>-0.3254999999999999</v>
      </c>
      <c r="M228" cm="1">
        <f t="array" ref="M228">_xlfn.IFS(AND(G228=H228,G228=1),M227-M227*I228+M227*I228*A228, AND(G228=H228,G228=2), M227-M227*J228+M227*J228*B228, AND(G228&lt;&gt;H228,G228=1), M227-M227*I228,AND(G228&lt;&gt;H228,G228=2),M227-M227*J228,G228=0,M227)</f>
        <v>119.21631589888386</v>
      </c>
      <c r="N228" t="s">
        <v>50</v>
      </c>
      <c r="O228" t="s">
        <v>101</v>
      </c>
      <c r="P228">
        <v>0.56699999999999995</v>
      </c>
    </row>
    <row r="229" spans="1:16" x14ac:dyDescent="0.25">
      <c r="A229">
        <v>5</v>
      </c>
      <c r="B229">
        <v>1.1599999999999999</v>
      </c>
      <c r="C229">
        <f t="shared" si="27"/>
        <v>0.2</v>
      </c>
      <c r="D229">
        <f t="shared" si="27"/>
        <v>0.86206896551724144</v>
      </c>
      <c r="E229">
        <v>0.23499999999999999</v>
      </c>
      <c r="F229">
        <f t="shared" si="20"/>
        <v>0.76500000000000001</v>
      </c>
      <c r="G229">
        <v>1</v>
      </c>
      <c r="H229">
        <v>1</v>
      </c>
      <c r="I229">
        <f t="shared" si="25"/>
        <v>4.3749999999999983E-2</v>
      </c>
      <c r="J229">
        <f t="shared" si="26"/>
        <v>-0.70375000000000065</v>
      </c>
      <c r="K229">
        <f t="shared" si="21"/>
        <v>4.3749999999999983E-2</v>
      </c>
      <c r="L229">
        <f t="shared" si="22"/>
        <v>-0.70375000000000065</v>
      </c>
      <c r="M229" cm="1">
        <f t="array" ref="M229">_xlfn.IFS(AND(G229=H229,G229=1),M228-M228*I229+M228*I229*A229, AND(G229=H229,G229=2), M228-M228*J229+M228*J229*B229, AND(G229&lt;&gt;H229,G229=1), M228-M228*I229,AND(G229&lt;&gt;H229,G229=2),M228-M228*J229,G229=0,M228)</f>
        <v>140.07917118118854</v>
      </c>
      <c r="N229" t="s">
        <v>179</v>
      </c>
      <c r="O229" t="s">
        <v>145</v>
      </c>
      <c r="P229">
        <v>0.309</v>
      </c>
    </row>
    <row r="230" spans="1:16" x14ac:dyDescent="0.25">
      <c r="A230">
        <v>4.5</v>
      </c>
      <c r="B230">
        <v>1.2</v>
      </c>
      <c r="C230">
        <f t="shared" si="27"/>
        <v>0.22222222222222221</v>
      </c>
      <c r="D230">
        <f t="shared" si="27"/>
        <v>0.83333333333333337</v>
      </c>
      <c r="E230">
        <v>0.14299999999999999</v>
      </c>
      <c r="F230">
        <f t="shared" si="20"/>
        <v>0.85699999999999998</v>
      </c>
      <c r="G230">
        <v>2</v>
      </c>
      <c r="H230">
        <v>2</v>
      </c>
      <c r="I230">
        <f t="shared" si="25"/>
        <v>-0.10185714285714287</v>
      </c>
      <c r="J230">
        <f t="shared" si="26"/>
        <v>0.1</v>
      </c>
      <c r="K230">
        <f t="shared" si="21"/>
        <v>-0.10185714285714287</v>
      </c>
      <c r="L230">
        <f t="shared" si="22"/>
        <v>0.1419999999999999</v>
      </c>
      <c r="M230" cm="1">
        <f t="array" ref="M230">_xlfn.IFS(AND(G230=H230,G230=1),M229-M229*I230+M229*I230*A230, AND(G230=H230,G230=2), M229-M229*J230+M229*J230*B230, AND(G230&lt;&gt;H230,G230=1), M229-M229*I230,AND(G230&lt;&gt;H230,G230=2),M229-M229*J230,G230=0,M229)</f>
        <v>142.88075460481232</v>
      </c>
      <c r="N230" t="s">
        <v>169</v>
      </c>
      <c r="O230" t="s">
        <v>122</v>
      </c>
      <c r="P230">
        <v>0.47799999999999998</v>
      </c>
    </row>
    <row r="231" spans="1:16" x14ac:dyDescent="0.25">
      <c r="A231">
        <v>1.36</v>
      </c>
      <c r="B231">
        <v>3.2</v>
      </c>
      <c r="C231">
        <f t="shared" ref="C231:D246" si="28">1/A231</f>
        <v>0.73529411764705876</v>
      </c>
      <c r="D231">
        <f t="shared" si="28"/>
        <v>0.3125</v>
      </c>
      <c r="E231">
        <v>0.83399999999999996</v>
      </c>
      <c r="F231">
        <f t="shared" si="20"/>
        <v>0.16600000000000004</v>
      </c>
      <c r="G231">
        <v>1</v>
      </c>
      <c r="H231">
        <v>1</v>
      </c>
      <c r="I231">
        <f t="shared" si="25"/>
        <v>0.1</v>
      </c>
      <c r="J231">
        <f t="shared" si="26"/>
        <v>-0.213090909090909</v>
      </c>
      <c r="K231">
        <f t="shared" si="21"/>
        <v>0.37288888888888888</v>
      </c>
      <c r="L231">
        <f t="shared" si="22"/>
        <v>-0.213090909090909</v>
      </c>
      <c r="M231" cm="1">
        <f t="array" ref="M231">_xlfn.IFS(AND(G231=H231,G231=1),M230-M230*I231+M230*I231*A231, AND(G231=H231,G231=2), M230-M230*J231+M230*J231*B231, AND(G231&lt;&gt;H231,G231=1), M230-M230*I231,AND(G231&lt;&gt;H231,G231=2),M230-M230*J231,G231=0,M230)</f>
        <v>148.02446177058559</v>
      </c>
      <c r="N231" t="s">
        <v>94</v>
      </c>
      <c r="O231" t="s">
        <v>180</v>
      </c>
      <c r="P231">
        <v>0.58399999999999996</v>
      </c>
    </row>
    <row r="232" spans="1:16" x14ac:dyDescent="0.25">
      <c r="A232">
        <v>1.28</v>
      </c>
      <c r="B232">
        <v>3.75</v>
      </c>
      <c r="C232">
        <f t="shared" si="28"/>
        <v>0.78125</v>
      </c>
      <c r="D232">
        <f t="shared" si="28"/>
        <v>0.26666666666666666</v>
      </c>
      <c r="E232">
        <v>0.64800000000000002</v>
      </c>
      <c r="F232">
        <f t="shared" si="20"/>
        <v>0.35199999999999998</v>
      </c>
      <c r="G232">
        <v>2</v>
      </c>
      <c r="H232">
        <v>1</v>
      </c>
      <c r="I232">
        <f t="shared" si="25"/>
        <v>-0.60914285714285688</v>
      </c>
      <c r="J232">
        <f t="shared" si="26"/>
        <v>0.1</v>
      </c>
      <c r="K232">
        <f t="shared" si="21"/>
        <v>-0.60914285714285688</v>
      </c>
      <c r="L232">
        <f t="shared" si="22"/>
        <v>0.11636363636363634</v>
      </c>
      <c r="M232" cm="1">
        <f t="array" ref="M232">_xlfn.IFS(AND(G232=H232,G232=1),M231-M231*I232+M231*I232*A232, AND(G232=H232,G232=2), M231-M231*J232+M231*J232*B232, AND(G232&lt;&gt;H232,G232=1), M231-M231*I232,AND(G232&lt;&gt;H232,G232=2),M231-M231*J232,G232=0,M231)</f>
        <v>133.22201559352703</v>
      </c>
      <c r="N232" t="s">
        <v>181</v>
      </c>
      <c r="O232" t="s">
        <v>146</v>
      </c>
      <c r="P232">
        <v>0.52100000000000002</v>
      </c>
    </row>
    <row r="233" spans="1:16" x14ac:dyDescent="0.25">
      <c r="A233">
        <v>5.5</v>
      </c>
      <c r="B233">
        <v>1.1399999999999999</v>
      </c>
      <c r="C233">
        <f t="shared" si="28"/>
        <v>0.18181818181818182</v>
      </c>
      <c r="D233">
        <f t="shared" si="28"/>
        <v>0.87719298245614041</v>
      </c>
      <c r="E233">
        <v>0.64</v>
      </c>
      <c r="F233">
        <f t="shared" si="20"/>
        <v>0.36</v>
      </c>
      <c r="G233">
        <v>1</v>
      </c>
      <c r="H233">
        <v>1</v>
      </c>
      <c r="I233">
        <f t="shared" si="25"/>
        <v>0.1</v>
      </c>
      <c r="J233">
        <f t="shared" si="26"/>
        <v>-4.2114285714285744</v>
      </c>
      <c r="K233">
        <f t="shared" si="21"/>
        <v>0.56000000000000005</v>
      </c>
      <c r="L233">
        <f t="shared" si="22"/>
        <v>-4.2114285714285744</v>
      </c>
      <c r="M233" cm="1">
        <f t="array" ref="M233">_xlfn.IFS(AND(G233=H233,G233=1),M232-M232*I233+M232*I233*A233, AND(G233=H233,G233=2), M232-M232*J233+M232*J233*B233, AND(G233&lt;&gt;H233,G233=1), M232-M232*I233,AND(G233&lt;&gt;H233,G233=2),M232-M232*J233,G233=0,M232)</f>
        <v>193.17192261061422</v>
      </c>
      <c r="N233" t="s">
        <v>179</v>
      </c>
      <c r="O233" t="s">
        <v>122</v>
      </c>
      <c r="P233">
        <v>0.14699999999999999</v>
      </c>
    </row>
    <row r="234" spans="1:16" x14ac:dyDescent="0.25">
      <c r="A234">
        <v>1.1599999999999999</v>
      </c>
      <c r="B234">
        <v>5</v>
      </c>
      <c r="C234">
        <f t="shared" si="28"/>
        <v>0.86206896551724144</v>
      </c>
      <c r="D234">
        <f t="shared" si="28"/>
        <v>0.2</v>
      </c>
      <c r="E234">
        <v>0.67</v>
      </c>
      <c r="F234">
        <f t="shared" si="20"/>
        <v>0.32999999999999996</v>
      </c>
      <c r="G234">
        <v>2</v>
      </c>
      <c r="H234">
        <v>1</v>
      </c>
      <c r="I234">
        <f t="shared" si="25"/>
        <v>-1.392500000000001</v>
      </c>
      <c r="J234">
        <f t="shared" si="26"/>
        <v>0.1</v>
      </c>
      <c r="K234">
        <f t="shared" si="21"/>
        <v>-1.392500000000001</v>
      </c>
      <c r="L234">
        <f t="shared" si="22"/>
        <v>0.16249999999999995</v>
      </c>
      <c r="M234" cm="1">
        <f t="array" ref="M234">_xlfn.IFS(AND(G234=H234,G234=1),M233-M233*I234+M233*I234*A234, AND(G234=H234,G234=2), M233-M233*J234+M233*J234*B234, AND(G234&lt;&gt;H234,G234=1), M233-M233*I234,AND(G234&lt;&gt;H234,G234=2),M233-M233*J234,G234=0,M233)</f>
        <v>173.8547303495528</v>
      </c>
      <c r="N234" t="s">
        <v>165</v>
      </c>
      <c r="O234" t="s">
        <v>16</v>
      </c>
      <c r="P234">
        <v>0.51200000000000001</v>
      </c>
    </row>
    <row r="235" spans="1:16" x14ac:dyDescent="0.25">
      <c r="A235">
        <v>3.5</v>
      </c>
      <c r="B235">
        <v>1.3</v>
      </c>
      <c r="C235">
        <f t="shared" si="28"/>
        <v>0.2857142857142857</v>
      </c>
      <c r="D235">
        <f t="shared" si="28"/>
        <v>0.76923076923076916</v>
      </c>
      <c r="E235">
        <v>0.16200000000000001</v>
      </c>
      <c r="F235">
        <f t="shared" si="20"/>
        <v>0.83799999999999997</v>
      </c>
      <c r="I235">
        <f t="shared" si="25"/>
        <v>-0.17319999999999999</v>
      </c>
      <c r="J235">
        <f t="shared" si="26"/>
        <v>0.1</v>
      </c>
      <c r="K235">
        <f t="shared" si="21"/>
        <v>-0.17319999999999999</v>
      </c>
      <c r="L235">
        <f t="shared" si="22"/>
        <v>0.29800000000000004</v>
      </c>
      <c r="M235" cm="1">
        <f t="array" ref="M235">_xlfn.IFS(AND(G235=H235,G235=1),M234-M234*I235+M234*I235*A235, AND(G235=H235,G235=2), M234-M234*J235+M234*J235*B235, AND(G235&lt;&gt;H235,G235=1), M234-M234*I235,AND(G235&lt;&gt;H235,G235=2),M234-M234*J235,G235=0,M234)</f>
        <v>173.8547303495528</v>
      </c>
      <c r="N235" t="s">
        <v>140</v>
      </c>
      <c r="O235" t="s">
        <v>121</v>
      </c>
      <c r="P235">
        <v>0.499</v>
      </c>
    </row>
    <row r="236" spans="1:16" x14ac:dyDescent="0.25">
      <c r="A236">
        <v>2.2000000000000002</v>
      </c>
      <c r="B236">
        <v>1.66</v>
      </c>
      <c r="C236">
        <f t="shared" si="28"/>
        <v>0.45454545454545453</v>
      </c>
      <c r="D236">
        <f t="shared" si="28"/>
        <v>0.60240963855421692</v>
      </c>
      <c r="E236">
        <v>0.60799999999999998</v>
      </c>
      <c r="F236">
        <f t="shared" si="20"/>
        <v>0.39200000000000002</v>
      </c>
      <c r="I236">
        <f t="shared" si="25"/>
        <v>0.1</v>
      </c>
      <c r="J236">
        <f t="shared" si="26"/>
        <v>-0.52921212121212124</v>
      </c>
      <c r="K236">
        <f t="shared" si="21"/>
        <v>0.28133333333333338</v>
      </c>
      <c r="L236">
        <f t="shared" si="22"/>
        <v>-0.52921212121212124</v>
      </c>
      <c r="M236" cm="1">
        <f t="array" ref="M236">_xlfn.IFS(AND(G236=H236,G236=1),M235-M235*I236+M235*I236*A236, AND(G236=H236,G236=2), M235-M235*J236+M235*J236*B236, AND(G236&lt;&gt;H236,G236=1), M235-M235*I236,AND(G236&lt;&gt;H236,G236=2),M235-M235*J236,G236=0,M235)</f>
        <v>173.8547303495528</v>
      </c>
      <c r="N236" t="s">
        <v>52</v>
      </c>
      <c r="O236" t="s">
        <v>181</v>
      </c>
      <c r="P236">
        <v>0.51700000000000002</v>
      </c>
    </row>
    <row r="237" spans="1:16" x14ac:dyDescent="0.25">
      <c r="A237">
        <v>2.1</v>
      </c>
      <c r="B237">
        <v>1.72</v>
      </c>
      <c r="C237">
        <f t="shared" si="28"/>
        <v>0.47619047619047616</v>
      </c>
      <c r="D237">
        <f t="shared" si="28"/>
        <v>0.58139534883720934</v>
      </c>
      <c r="E237">
        <v>0.49199999999999999</v>
      </c>
      <c r="F237">
        <f t="shared" si="20"/>
        <v>0.50800000000000001</v>
      </c>
      <c r="G237">
        <v>1</v>
      </c>
      <c r="H237">
        <v>2</v>
      </c>
      <c r="I237">
        <f t="shared" si="25"/>
        <v>3.0181818181818199E-2</v>
      </c>
      <c r="J237">
        <f t="shared" si="26"/>
        <v>-0.17533333333333334</v>
      </c>
      <c r="K237">
        <f t="shared" si="21"/>
        <v>3.0181818181818199E-2</v>
      </c>
      <c r="L237">
        <f t="shared" si="22"/>
        <v>-0.17533333333333334</v>
      </c>
      <c r="M237" cm="1">
        <f t="array" ref="M237">_xlfn.IFS(AND(G237=H237,G237=1),M236-M236*I237+M236*I237*A237, AND(G237=H237,G237=2), M236-M236*J237+M236*J237*B237, AND(G237&lt;&gt;H237,G237=1), M236-M236*I237,AND(G237&lt;&gt;H237,G237=2),M236-M236*J237,G237=0,M236)</f>
        <v>168.60747848809356</v>
      </c>
      <c r="N237" t="s">
        <v>182</v>
      </c>
      <c r="O237" t="s">
        <v>32</v>
      </c>
      <c r="P237">
        <v>0.22700000000000001</v>
      </c>
    </row>
    <row r="238" spans="1:16" x14ac:dyDescent="0.25">
      <c r="A238">
        <v>1.44</v>
      </c>
      <c r="B238">
        <v>2.75</v>
      </c>
      <c r="C238">
        <f t="shared" si="28"/>
        <v>0.69444444444444442</v>
      </c>
      <c r="D238">
        <f t="shared" si="28"/>
        <v>0.36363636363636365</v>
      </c>
      <c r="E238">
        <v>0.70299999999999996</v>
      </c>
      <c r="F238">
        <f t="shared" si="20"/>
        <v>0.29700000000000004</v>
      </c>
      <c r="G238">
        <v>1</v>
      </c>
      <c r="H238">
        <v>2</v>
      </c>
      <c r="I238">
        <f t="shared" si="25"/>
        <v>2.7999999999999803E-2</v>
      </c>
      <c r="J238">
        <f t="shared" si="26"/>
        <v>-0.10471428571428565</v>
      </c>
      <c r="K238">
        <f t="shared" si="21"/>
        <v>2.7999999999999803E-2</v>
      </c>
      <c r="L238">
        <f t="shared" si="22"/>
        <v>-0.10471428571428565</v>
      </c>
      <c r="M238" cm="1">
        <f t="array" ref="M238">_xlfn.IFS(AND(G238=H238,G238=1),M237-M237*I238+M237*I238*A238, AND(G238=H238,G238=2), M237-M237*J238+M237*J238*B238, AND(G238&lt;&gt;H238,G238=1), M237-M237*I238,AND(G238&lt;&gt;H238,G238=2),M237-M237*J238,G238=0,M237)</f>
        <v>163.88646909042697</v>
      </c>
      <c r="N238" t="s">
        <v>46</v>
      </c>
      <c r="O238" t="s">
        <v>59</v>
      </c>
      <c r="P238">
        <v>0.36399999999999999</v>
      </c>
    </row>
    <row r="239" spans="1:16" x14ac:dyDescent="0.25">
      <c r="A239">
        <v>2.75</v>
      </c>
      <c r="B239">
        <v>1.44</v>
      </c>
      <c r="C239">
        <f t="shared" si="28"/>
        <v>0.36363636363636365</v>
      </c>
      <c r="D239">
        <f t="shared" si="28"/>
        <v>0.69444444444444442</v>
      </c>
      <c r="E239">
        <v>0.19400000000000001</v>
      </c>
      <c r="F239">
        <f t="shared" si="20"/>
        <v>0.80600000000000005</v>
      </c>
      <c r="G239">
        <v>2</v>
      </c>
      <c r="H239">
        <v>2</v>
      </c>
      <c r="I239">
        <f t="shared" si="25"/>
        <v>-0.26657142857142857</v>
      </c>
      <c r="J239">
        <f t="shared" si="26"/>
        <v>0.1</v>
      </c>
      <c r="K239">
        <f t="shared" si="21"/>
        <v>-0.26657142857142857</v>
      </c>
      <c r="L239">
        <f t="shared" si="22"/>
        <v>0.36509090909090908</v>
      </c>
      <c r="M239" cm="1">
        <f t="array" ref="M239">_xlfn.IFS(AND(G239=H239,G239=1),M238-M238*I239+M238*I239*A239, AND(G239=H239,G239=2), M238-M238*J239+M238*J239*B239, AND(G239&lt;&gt;H239,G239=1), M238-M238*I239,AND(G239&lt;&gt;H239,G239=2),M238-M238*J239,G239=0,M238)</f>
        <v>171.09747373040574</v>
      </c>
      <c r="N239" t="s">
        <v>119</v>
      </c>
      <c r="O239" t="s">
        <v>121</v>
      </c>
      <c r="P239">
        <v>0.53100000000000003</v>
      </c>
    </row>
    <row r="240" spans="1:16" x14ac:dyDescent="0.25">
      <c r="A240">
        <v>2.2999999999999998</v>
      </c>
      <c r="B240">
        <v>1.61</v>
      </c>
      <c r="C240">
        <f t="shared" si="28"/>
        <v>0.43478260869565222</v>
      </c>
      <c r="D240">
        <f t="shared" si="28"/>
        <v>0.6211180124223602</v>
      </c>
      <c r="E240">
        <v>0.39400000000000002</v>
      </c>
      <c r="F240">
        <f t="shared" si="20"/>
        <v>0.60599999999999998</v>
      </c>
      <c r="I240">
        <f t="shared" si="25"/>
        <v>-7.215384615384618E-2</v>
      </c>
      <c r="J240">
        <f t="shared" si="26"/>
        <v>-3.9901639344262274E-2</v>
      </c>
      <c r="K240">
        <f t="shared" si="21"/>
        <v>-7.215384615384618E-2</v>
      </c>
      <c r="L240">
        <f t="shared" si="22"/>
        <v>-3.9901639344262274E-2</v>
      </c>
      <c r="M240" cm="1">
        <f t="array" ref="M240">_xlfn.IFS(AND(G240=H240,G240=1),M239-M239*I240+M239*I240*A240, AND(G240=H240,G240=2), M239-M239*J240+M239*J240*B240, AND(G240&lt;&gt;H240,G240=1), M239-M239*I240,AND(G240&lt;&gt;H240,G240=2),M239-M239*J240,G240=0,M239)</f>
        <v>171.09747373040574</v>
      </c>
      <c r="N240" t="s">
        <v>183</v>
      </c>
      <c r="O240" t="s">
        <v>128</v>
      </c>
      <c r="P240">
        <v>0.54200000000000004</v>
      </c>
    </row>
    <row r="241" spans="1:16" x14ac:dyDescent="0.25">
      <c r="A241">
        <v>1.5</v>
      </c>
      <c r="B241">
        <v>2.62</v>
      </c>
      <c r="C241">
        <f t="shared" si="28"/>
        <v>0.66666666666666663</v>
      </c>
      <c r="D241">
        <f t="shared" si="28"/>
        <v>0.38167938931297707</v>
      </c>
      <c r="E241">
        <v>0.62</v>
      </c>
      <c r="F241">
        <f t="shared" ref="F241:F270" si="29">1-E241</f>
        <v>0.38</v>
      </c>
      <c r="I241">
        <f t="shared" si="25"/>
        <v>-0.14000000000000001</v>
      </c>
      <c r="J241">
        <f t="shared" si="26"/>
        <v>-2.7160493827160237E-3</v>
      </c>
      <c r="K241">
        <f t="shared" ref="K241:K270" si="30">E241-(F241/(A241-1))</f>
        <v>-0.14000000000000001</v>
      </c>
      <c r="L241">
        <f t="shared" ref="L241:L270" si="31">F241-(E241/(B241-1))</f>
        <v>-2.7160493827160237E-3</v>
      </c>
      <c r="M241" cm="1">
        <f t="array" ref="M241">_xlfn.IFS(AND(G241=H241,G241=1),M240-M240*I241+M240*I241*A241, AND(G241=H241,G241=2), M240-M240*J241+M240*J241*B241, AND(G241&lt;&gt;H241,G241=1), M240-M240*I241,AND(G241&lt;&gt;H241,G241=2),M240-M240*J241,G241=0,M240)</f>
        <v>171.09747373040574</v>
      </c>
      <c r="N241" t="s">
        <v>51</v>
      </c>
      <c r="O241" t="s">
        <v>184</v>
      </c>
      <c r="P241">
        <v>0.45800000000000002</v>
      </c>
    </row>
    <row r="242" spans="1:16" x14ac:dyDescent="0.25">
      <c r="A242">
        <v>1.44</v>
      </c>
      <c r="B242">
        <v>2.75</v>
      </c>
      <c r="C242">
        <f t="shared" si="28"/>
        <v>0.69444444444444442</v>
      </c>
      <c r="D242">
        <f t="shared" si="28"/>
        <v>0.36363636363636365</v>
      </c>
      <c r="E242">
        <v>0.71299999999999997</v>
      </c>
      <c r="F242">
        <f t="shared" si="29"/>
        <v>0.28700000000000003</v>
      </c>
      <c r="G242">
        <v>1</v>
      </c>
      <c r="H242">
        <v>2</v>
      </c>
      <c r="I242">
        <f t="shared" si="25"/>
        <v>6.0727272727272519E-2</v>
      </c>
      <c r="J242">
        <f t="shared" si="26"/>
        <v>-0.12042857142857138</v>
      </c>
      <c r="K242">
        <f t="shared" si="30"/>
        <v>6.0727272727272519E-2</v>
      </c>
      <c r="L242">
        <f t="shared" si="31"/>
        <v>-0.12042857142857138</v>
      </c>
      <c r="M242" cm="1">
        <f t="array" ref="M242">_xlfn.IFS(AND(G242=H242,G242=1),M241-M241*I242+M241*I242*A242, AND(G242=H242,G242=2), M241-M241*J242+M241*J242*B242, AND(G242&lt;&gt;H242,G242=1), M241-M241*I242,AND(G242&lt;&gt;H242,G242=2),M241-M241*J242,G242=0,M241)</f>
        <v>160.70719078023205</v>
      </c>
      <c r="N242" t="s">
        <v>132</v>
      </c>
      <c r="O242" t="s">
        <v>29</v>
      </c>
      <c r="P242">
        <v>0.38500000000000001</v>
      </c>
    </row>
    <row r="243" spans="1:16" x14ac:dyDescent="0.25">
      <c r="A243">
        <v>4</v>
      </c>
      <c r="B243">
        <v>1.25</v>
      </c>
      <c r="C243">
        <f t="shared" si="28"/>
        <v>0.25</v>
      </c>
      <c r="D243">
        <f t="shared" si="28"/>
        <v>0.8</v>
      </c>
      <c r="E243">
        <v>0.25900000000000001</v>
      </c>
      <c r="F243">
        <f t="shared" si="29"/>
        <v>0.74099999999999999</v>
      </c>
      <c r="G243">
        <v>1</v>
      </c>
      <c r="H243">
        <v>1</v>
      </c>
      <c r="I243">
        <f t="shared" si="25"/>
        <v>1.2000000000000011E-2</v>
      </c>
      <c r="J243">
        <f t="shared" si="26"/>
        <v>-0.29500000000000004</v>
      </c>
      <c r="K243">
        <f t="shared" si="30"/>
        <v>1.2000000000000011E-2</v>
      </c>
      <c r="L243">
        <f t="shared" si="31"/>
        <v>-0.29500000000000004</v>
      </c>
      <c r="M243" cm="1">
        <f t="array" ref="M243">_xlfn.IFS(AND(G243=H243,G243=1),M242-M242*I243+M242*I243*A243, AND(G243=H243,G243=2), M242-M242*J243+M242*J243*B243, AND(G243&lt;&gt;H243,G243=1), M242-M242*I243,AND(G243&lt;&gt;H243,G243=2),M242-M242*J243,G243=0,M242)</f>
        <v>166.49264964832042</v>
      </c>
      <c r="N243" t="s">
        <v>63</v>
      </c>
      <c r="O243" t="s">
        <v>94</v>
      </c>
      <c r="P243">
        <v>0.48399999999999999</v>
      </c>
    </row>
    <row r="244" spans="1:16" x14ac:dyDescent="0.25">
      <c r="A244">
        <v>3.5</v>
      </c>
      <c r="B244">
        <v>1.3</v>
      </c>
      <c r="C244">
        <f t="shared" si="28"/>
        <v>0.2857142857142857</v>
      </c>
      <c r="D244">
        <f t="shared" si="28"/>
        <v>0.76923076923076916</v>
      </c>
      <c r="E244">
        <v>0.35299999999999998</v>
      </c>
      <c r="F244">
        <f t="shared" si="29"/>
        <v>0.64700000000000002</v>
      </c>
      <c r="G244">
        <v>1</v>
      </c>
      <c r="H244">
        <v>2</v>
      </c>
      <c r="I244">
        <f t="shared" si="25"/>
        <v>9.419999999999995E-2</v>
      </c>
      <c r="J244">
        <f t="shared" si="26"/>
        <v>-0.52966666666666651</v>
      </c>
      <c r="K244">
        <f t="shared" si="30"/>
        <v>9.419999999999995E-2</v>
      </c>
      <c r="L244">
        <f t="shared" si="31"/>
        <v>-0.52966666666666651</v>
      </c>
      <c r="M244" cm="1">
        <f t="array" ref="M244">_xlfn.IFS(AND(G244=H244,G244=1),M243-M243*I244+M243*I244*A244, AND(G244=H244,G244=2), M243-M243*J244+M243*J244*B244, AND(G244&lt;&gt;H244,G244=1), M243-M243*I244,AND(G244&lt;&gt;H244,G244=2),M243-M243*J244,G244=0,M243)</f>
        <v>150.80904205144864</v>
      </c>
      <c r="N244" t="s">
        <v>20</v>
      </c>
      <c r="O244" t="s">
        <v>130</v>
      </c>
      <c r="P244">
        <v>0.48199999999999998</v>
      </c>
    </row>
    <row r="245" spans="1:16" x14ac:dyDescent="0.25">
      <c r="A245">
        <v>1.9</v>
      </c>
      <c r="B245">
        <v>1.9</v>
      </c>
      <c r="C245">
        <f t="shared" si="28"/>
        <v>0.52631578947368418</v>
      </c>
      <c r="D245">
        <f t="shared" si="28"/>
        <v>0.52631578947368418</v>
      </c>
      <c r="E245">
        <v>0.379</v>
      </c>
      <c r="F245">
        <f t="shared" si="29"/>
        <v>0.621</v>
      </c>
      <c r="I245">
        <f t="shared" si="25"/>
        <v>-0.31100000000000005</v>
      </c>
      <c r="J245">
        <f t="shared" si="26"/>
        <v>0.1</v>
      </c>
      <c r="K245">
        <f t="shared" si="30"/>
        <v>-0.31100000000000005</v>
      </c>
      <c r="L245">
        <f t="shared" si="31"/>
        <v>0.19988888888888884</v>
      </c>
      <c r="M245" cm="1">
        <f t="array" ref="M245">_xlfn.IFS(AND(G245=H245,G245=1),M244-M244*I245+M244*I245*A245, AND(G245=H245,G245=2), M244-M244*J245+M244*J245*B245, AND(G245&lt;&gt;H245,G245=1), M244-M244*I245,AND(G245&lt;&gt;H245,G245=2),M244-M244*J245,G245=0,M244)</f>
        <v>150.80904205144864</v>
      </c>
      <c r="N245" t="s">
        <v>54</v>
      </c>
      <c r="O245" t="s">
        <v>62</v>
      </c>
      <c r="P245">
        <v>0.60399999999999998</v>
      </c>
    </row>
    <row r="246" spans="1:16" x14ac:dyDescent="0.25">
      <c r="A246">
        <v>2</v>
      </c>
      <c r="B246">
        <v>1.8</v>
      </c>
      <c r="C246">
        <f t="shared" si="28"/>
        <v>0.5</v>
      </c>
      <c r="D246">
        <f t="shared" si="28"/>
        <v>0.55555555555555558</v>
      </c>
      <c r="E246">
        <v>0.44900000000000001</v>
      </c>
      <c r="F246">
        <f t="shared" si="29"/>
        <v>0.55099999999999993</v>
      </c>
      <c r="I246">
        <f t="shared" si="25"/>
        <v>-0.10199999999999992</v>
      </c>
      <c r="J246">
        <f t="shared" si="26"/>
        <v>-1.0250000000000092E-2</v>
      </c>
      <c r="K246">
        <f t="shared" si="30"/>
        <v>-0.10199999999999992</v>
      </c>
      <c r="L246">
        <f t="shared" si="31"/>
        <v>-1.0250000000000092E-2</v>
      </c>
      <c r="M246" cm="1">
        <f t="array" ref="M246">_xlfn.IFS(AND(G246=H246,G246=1),M245-M245*I246+M245*I246*A246, AND(G246=H246,G246=2), M245-M245*J246+M245*J246*B246, AND(G246&lt;&gt;H246,G246=1), M245-M245*I246,AND(G246&lt;&gt;H246,G246=2),M245-M245*J246,G246=0,M245)</f>
        <v>150.80904205144864</v>
      </c>
      <c r="N246" t="s">
        <v>140</v>
      </c>
      <c r="O246" t="s">
        <v>33</v>
      </c>
      <c r="P246">
        <v>0.48399999999999999</v>
      </c>
    </row>
    <row r="247" spans="1:16" x14ac:dyDescent="0.25">
      <c r="A247">
        <v>1.22</v>
      </c>
      <c r="B247">
        <v>4.33</v>
      </c>
      <c r="C247">
        <f t="shared" ref="C247:D270" si="32">1/A247</f>
        <v>0.81967213114754101</v>
      </c>
      <c r="D247">
        <f t="shared" si="32"/>
        <v>0.23094688221709006</v>
      </c>
      <c r="E247">
        <v>0.80200000000000005</v>
      </c>
      <c r="F247">
        <f t="shared" si="29"/>
        <v>0.19799999999999995</v>
      </c>
      <c r="I247">
        <f t="shared" si="25"/>
        <v>-9.7999999999999865E-2</v>
      </c>
      <c r="J247">
        <f t="shared" si="26"/>
        <v>-4.2840840840840888E-2</v>
      </c>
      <c r="K247">
        <f t="shared" si="30"/>
        <v>-9.7999999999999865E-2</v>
      </c>
      <c r="L247">
        <f t="shared" si="31"/>
        <v>-4.2840840840840888E-2</v>
      </c>
      <c r="M247" cm="1">
        <f t="array" ref="M247">_xlfn.IFS(AND(G247=H247,G247=1),M246-M246*I247+M246*I247*A247, AND(G247=H247,G247=2), M246-M246*J247+M246*J247*B247, AND(G247&lt;&gt;H247,G247=1), M246-M246*I247,AND(G247&lt;&gt;H247,G247=2),M246-M246*J247,G247=0,M246)</f>
        <v>150.80904205144864</v>
      </c>
      <c r="N247" t="s">
        <v>165</v>
      </c>
      <c r="O247" t="s">
        <v>185</v>
      </c>
      <c r="P247">
        <v>0.50700000000000001</v>
      </c>
    </row>
    <row r="248" spans="1:16" x14ac:dyDescent="0.25">
      <c r="A248">
        <v>1.44</v>
      </c>
      <c r="B248">
        <v>2.75</v>
      </c>
      <c r="C248">
        <f t="shared" si="32"/>
        <v>0.69444444444444442</v>
      </c>
      <c r="D248">
        <f t="shared" si="32"/>
        <v>0.36363636363636365</v>
      </c>
      <c r="E248">
        <v>0.56699999999999995</v>
      </c>
      <c r="F248">
        <f t="shared" si="29"/>
        <v>0.43300000000000005</v>
      </c>
      <c r="G248">
        <v>2</v>
      </c>
      <c r="H248">
        <v>1</v>
      </c>
      <c r="I248">
        <f t="shared" si="25"/>
        <v>-0.4170909090909094</v>
      </c>
      <c r="J248">
        <f t="shared" si="26"/>
        <v>0.1</v>
      </c>
      <c r="K248">
        <f t="shared" si="30"/>
        <v>-0.4170909090909094</v>
      </c>
      <c r="L248">
        <f t="shared" si="31"/>
        <v>0.1090000000000001</v>
      </c>
      <c r="M248" cm="1">
        <f t="array" ref="M248">_xlfn.IFS(AND(G248=H248,G248=1),M247-M247*I248+M247*I248*A248, AND(G248=H248,G248=2), M247-M247*J248+M247*J248*B248, AND(G248&lt;&gt;H248,G248=1), M247-M247*I248,AND(G248&lt;&gt;H248,G248=2),M247-M247*J248,G248=0,M247)</f>
        <v>135.72813784630378</v>
      </c>
      <c r="N248" t="s">
        <v>120</v>
      </c>
      <c r="O248" t="s">
        <v>186</v>
      </c>
      <c r="P248">
        <v>0.48699999999999999</v>
      </c>
    </row>
    <row r="249" spans="1:16" x14ac:dyDescent="0.25">
      <c r="A249">
        <v>3.2</v>
      </c>
      <c r="B249">
        <v>1.36</v>
      </c>
      <c r="C249">
        <f t="shared" si="32"/>
        <v>0.3125</v>
      </c>
      <c r="D249">
        <f t="shared" si="32"/>
        <v>0.73529411764705876</v>
      </c>
      <c r="E249">
        <v>0.45100000000000001</v>
      </c>
      <c r="F249">
        <f t="shared" si="29"/>
        <v>0.54899999999999993</v>
      </c>
      <c r="I249">
        <f t="shared" si="25"/>
        <v>0.1</v>
      </c>
      <c r="J249">
        <f t="shared" si="26"/>
        <v>-0.70377777777777761</v>
      </c>
      <c r="K249">
        <f t="shared" si="30"/>
        <v>0.20145454545454552</v>
      </c>
      <c r="L249">
        <f t="shared" si="31"/>
        <v>-0.70377777777777761</v>
      </c>
      <c r="M249" cm="1">
        <f t="array" ref="M249">_xlfn.IFS(AND(G249=H249,G249=1),M248-M248*I249+M248*I249*A249, AND(G249=H249,G249=2), M248-M248*J249+M248*J249*B249, AND(G249&lt;&gt;H249,G249=1), M248-M248*I249,AND(G249&lt;&gt;H249,G249=2),M248-M248*J249,G249=0,M248)</f>
        <v>135.72813784630378</v>
      </c>
      <c r="N249" t="s">
        <v>158</v>
      </c>
      <c r="O249" t="s">
        <v>97</v>
      </c>
      <c r="P249">
        <v>0.55900000000000005</v>
      </c>
    </row>
    <row r="250" spans="1:16" x14ac:dyDescent="0.25">
      <c r="A250">
        <v>1.57</v>
      </c>
      <c r="B250">
        <v>2.37</v>
      </c>
      <c r="C250">
        <f t="shared" si="32"/>
        <v>0.63694267515923564</v>
      </c>
      <c r="D250">
        <f t="shared" si="32"/>
        <v>0.42194092827004215</v>
      </c>
      <c r="E250">
        <v>0.53800000000000003</v>
      </c>
      <c r="F250">
        <f t="shared" si="29"/>
        <v>0.46199999999999997</v>
      </c>
      <c r="G250">
        <v>2</v>
      </c>
      <c r="H250">
        <v>1</v>
      </c>
      <c r="I250">
        <f t="shared" si="25"/>
        <v>-0.27252631578947351</v>
      </c>
      <c r="J250">
        <f t="shared" si="26"/>
        <v>6.9299270072992691E-2</v>
      </c>
      <c r="K250">
        <f t="shared" si="30"/>
        <v>-0.27252631578947351</v>
      </c>
      <c r="L250">
        <f t="shared" si="31"/>
        <v>6.9299270072992691E-2</v>
      </c>
      <c r="M250" cm="1">
        <f t="array" ref="M250">_xlfn.IFS(AND(G250=H250,G250=1),M249-M249*I250+M249*I250*A250, AND(G250=H250,G250=2), M249-M249*J250+M249*J250*B250, AND(G250&lt;&gt;H250,G250=1), M249-M249*I250,AND(G250&lt;&gt;H250,G250=2),M249-M249*J250,G250=0,M249)</f>
        <v>126.32227696518839</v>
      </c>
      <c r="N250" t="s">
        <v>181</v>
      </c>
      <c r="O250" t="s">
        <v>130</v>
      </c>
      <c r="P250">
        <v>0.496</v>
      </c>
    </row>
    <row r="251" spans="1:16" x14ac:dyDescent="0.25">
      <c r="A251">
        <v>1.4</v>
      </c>
      <c r="B251">
        <v>3</v>
      </c>
      <c r="C251">
        <f t="shared" si="32"/>
        <v>0.7142857142857143</v>
      </c>
      <c r="D251">
        <f t="shared" si="32"/>
        <v>0.33333333333333331</v>
      </c>
      <c r="E251">
        <v>0.65</v>
      </c>
      <c r="F251">
        <f t="shared" si="29"/>
        <v>0.35</v>
      </c>
      <c r="I251">
        <f t="shared" si="25"/>
        <v>-0.22500000000000009</v>
      </c>
      <c r="J251">
        <f t="shared" si="26"/>
        <v>2.4999999999999967E-2</v>
      </c>
      <c r="K251">
        <f t="shared" si="30"/>
        <v>-0.22500000000000009</v>
      </c>
      <c r="L251">
        <f t="shared" si="31"/>
        <v>2.4999999999999967E-2</v>
      </c>
      <c r="M251" cm="1">
        <f t="array" ref="M251">_xlfn.IFS(AND(G251=H251,G251=1),M250-M250*I251+M250*I251*A251, AND(G251=H251,G251=2), M250-M250*J251+M250*J251*B251, AND(G251&lt;&gt;H251,G251=1), M250-M250*I251,AND(G251&lt;&gt;H251,G251=2),M250-M250*J251,G251=0,M250)</f>
        <v>126.32227696518839</v>
      </c>
      <c r="N251" t="s">
        <v>39</v>
      </c>
      <c r="O251" t="s">
        <v>35</v>
      </c>
      <c r="P251">
        <v>0.52100000000000002</v>
      </c>
    </row>
    <row r="252" spans="1:16" x14ac:dyDescent="0.25">
      <c r="A252">
        <v>3.2</v>
      </c>
      <c r="B252">
        <v>1.36</v>
      </c>
      <c r="C252">
        <f t="shared" si="32"/>
        <v>0.3125</v>
      </c>
      <c r="D252">
        <f t="shared" si="32"/>
        <v>0.73529411764705876</v>
      </c>
      <c r="E252">
        <v>0.45100000000000001</v>
      </c>
      <c r="F252">
        <f t="shared" si="29"/>
        <v>0.54899999999999993</v>
      </c>
      <c r="I252">
        <f t="shared" si="25"/>
        <v>0.1</v>
      </c>
      <c r="J252">
        <f t="shared" si="26"/>
        <v>-0.70377777777777761</v>
      </c>
      <c r="K252">
        <f t="shared" si="30"/>
        <v>0.20145454545454552</v>
      </c>
      <c r="L252">
        <f t="shared" si="31"/>
        <v>-0.70377777777777761</v>
      </c>
      <c r="M252" cm="1">
        <f t="array" ref="M252">_xlfn.IFS(AND(G252=H252,G252=1),M251-M251*I252+M251*I252*A252, AND(G252=H252,G252=2), M251-M251*J252+M251*J252*B252, AND(G252&lt;&gt;H252,G252=1), M251-M251*I252,AND(G252&lt;&gt;H252,G252=2),M251-M251*J252,G252=0,M251)</f>
        <v>126.32227696518839</v>
      </c>
      <c r="N252" t="s">
        <v>18</v>
      </c>
      <c r="O252" t="s">
        <v>131</v>
      </c>
      <c r="P252">
        <v>0.50600000000000001</v>
      </c>
    </row>
    <row r="253" spans="1:16" x14ac:dyDescent="0.25">
      <c r="A253">
        <v>1.72</v>
      </c>
      <c r="B253">
        <v>2.1</v>
      </c>
      <c r="C253">
        <f t="shared" si="32"/>
        <v>0.58139534883720934</v>
      </c>
      <c r="D253">
        <f t="shared" si="32"/>
        <v>0.47619047619047616</v>
      </c>
      <c r="E253">
        <v>0.51200000000000001</v>
      </c>
      <c r="F253">
        <f t="shared" si="29"/>
        <v>0.48799999999999999</v>
      </c>
      <c r="I253">
        <f t="shared" si="25"/>
        <v>-0.1657777777777778</v>
      </c>
      <c r="J253">
        <f t="shared" si="26"/>
        <v>2.2545454545454535E-2</v>
      </c>
      <c r="K253">
        <f t="shared" si="30"/>
        <v>-0.1657777777777778</v>
      </c>
      <c r="L253">
        <f t="shared" si="31"/>
        <v>2.2545454545454535E-2</v>
      </c>
      <c r="M253" cm="1">
        <f t="array" ref="M253">_xlfn.IFS(AND(G253=H253,G253=1),M252-M252*I253+M252*I253*A253, AND(G253=H253,G253=2), M252-M252*J253+M252*J253*B253, AND(G253&lt;&gt;H253,G253=1), M252-M252*I253,AND(G253&lt;&gt;H253,G253=2),M252-M252*J253,G253=0,M252)</f>
        <v>126.32227696518839</v>
      </c>
      <c r="N253" t="s">
        <v>29</v>
      </c>
      <c r="O253" t="s">
        <v>184</v>
      </c>
      <c r="P253">
        <v>0.53200000000000003</v>
      </c>
    </row>
    <row r="254" spans="1:16" x14ac:dyDescent="0.25">
      <c r="A254">
        <v>5</v>
      </c>
      <c r="B254">
        <v>1.1599999999999999</v>
      </c>
      <c r="C254">
        <f t="shared" si="32"/>
        <v>0.2</v>
      </c>
      <c r="D254">
        <f t="shared" si="32"/>
        <v>0.86206896551724144</v>
      </c>
      <c r="E254">
        <v>0.26300000000000001</v>
      </c>
      <c r="F254">
        <f t="shared" si="29"/>
        <v>0.73699999999999999</v>
      </c>
      <c r="G254">
        <v>1</v>
      </c>
      <c r="H254">
        <v>2</v>
      </c>
      <c r="I254">
        <f t="shared" si="25"/>
        <v>7.8750000000000014E-2</v>
      </c>
      <c r="J254">
        <f t="shared" si="26"/>
        <v>-0.90675000000000094</v>
      </c>
      <c r="K254">
        <f t="shared" si="30"/>
        <v>7.8750000000000014E-2</v>
      </c>
      <c r="L254">
        <f t="shared" si="31"/>
        <v>-0.90675000000000094</v>
      </c>
      <c r="M254" cm="1">
        <f t="array" ref="M254">_xlfn.IFS(AND(G254=H254,G254=1),M253-M253*I254+M253*I254*A254, AND(G254=H254,G254=2), M253-M253*J254+M253*J254*B254, AND(G254&lt;&gt;H254,G254=1), M253-M253*I254,AND(G254&lt;&gt;H254,G254=2),M253-M253*J254,G254=0,M253)</f>
        <v>116.3743976541798</v>
      </c>
      <c r="N254" t="s">
        <v>183</v>
      </c>
      <c r="O254" t="s">
        <v>121</v>
      </c>
      <c r="P254">
        <v>0.628</v>
      </c>
    </row>
    <row r="255" spans="1:16" x14ac:dyDescent="0.25">
      <c r="A255">
        <v>1.57</v>
      </c>
      <c r="B255">
        <v>2.37</v>
      </c>
      <c r="C255">
        <f t="shared" si="32"/>
        <v>0.63694267515923564</v>
      </c>
      <c r="D255">
        <f t="shared" si="32"/>
        <v>0.42194092827004215</v>
      </c>
      <c r="E255">
        <v>0.43</v>
      </c>
      <c r="F255">
        <f t="shared" si="29"/>
        <v>0.57000000000000006</v>
      </c>
      <c r="G255">
        <v>2</v>
      </c>
      <c r="H255">
        <v>1</v>
      </c>
      <c r="I255">
        <f t="shared" si="25"/>
        <v>-0.57000000000000006</v>
      </c>
      <c r="J255">
        <f t="shared" si="26"/>
        <v>0.1</v>
      </c>
      <c r="K255">
        <f t="shared" si="30"/>
        <v>-0.57000000000000006</v>
      </c>
      <c r="L255">
        <f t="shared" si="31"/>
        <v>0.25613138686131398</v>
      </c>
      <c r="M255" cm="1">
        <f t="array" ref="M255">_xlfn.IFS(AND(G255=H255,G255=1),M254-M254*I255+M254*I255*A255, AND(G255=H255,G255=2), M254-M254*J255+M254*J255*B255, AND(G255&lt;&gt;H255,G255=1), M254-M254*I255,AND(G255&lt;&gt;H255,G255=2),M254-M254*J255,G255=0,M254)</f>
        <v>104.73695788876182</v>
      </c>
      <c r="N255" t="s">
        <v>187</v>
      </c>
      <c r="O255" t="s">
        <v>182</v>
      </c>
      <c r="P255">
        <v>0.45200000000000001</v>
      </c>
    </row>
    <row r="256" spans="1:16" x14ac:dyDescent="0.25">
      <c r="A256">
        <v>2.5</v>
      </c>
      <c r="B256">
        <v>1.53</v>
      </c>
      <c r="C256">
        <f t="shared" si="32"/>
        <v>0.4</v>
      </c>
      <c r="D256">
        <f t="shared" si="32"/>
        <v>0.65359477124183007</v>
      </c>
      <c r="E256">
        <v>0.38300000000000001</v>
      </c>
      <c r="F256">
        <f t="shared" si="29"/>
        <v>0.61699999999999999</v>
      </c>
      <c r="I256">
        <f t="shared" si="25"/>
        <v>-2.8333333333333321E-2</v>
      </c>
      <c r="J256">
        <f t="shared" si="26"/>
        <v>-0.10564150943396222</v>
      </c>
      <c r="K256">
        <f t="shared" si="30"/>
        <v>-2.8333333333333321E-2</v>
      </c>
      <c r="L256">
        <f t="shared" si="31"/>
        <v>-0.10564150943396222</v>
      </c>
      <c r="M256" cm="1">
        <f t="array" ref="M256">_xlfn.IFS(AND(G256=H256,G256=1),M255-M255*I256+M255*I256*A256, AND(G256=H256,G256=2), M255-M255*J256+M255*J256*B256, AND(G256&lt;&gt;H256,G256=1), M255-M255*I256,AND(G256&lt;&gt;H256,G256=2),M255-M255*J256,G256=0,M255)</f>
        <v>104.73695788876182</v>
      </c>
      <c r="N256" t="s">
        <v>59</v>
      </c>
      <c r="O256" t="s">
        <v>178</v>
      </c>
      <c r="P256">
        <v>0.51900000000000002</v>
      </c>
    </row>
    <row r="257" spans="1:20" x14ac:dyDescent="0.25">
      <c r="A257">
        <v>5.5</v>
      </c>
      <c r="B257">
        <v>1.1399999999999999</v>
      </c>
      <c r="C257">
        <f t="shared" si="32"/>
        <v>0.18181818181818182</v>
      </c>
      <c r="D257">
        <f t="shared" si="32"/>
        <v>0.87719298245614041</v>
      </c>
      <c r="E257">
        <v>0.23400000000000001</v>
      </c>
      <c r="F257">
        <f t="shared" si="29"/>
        <v>0.76600000000000001</v>
      </c>
      <c r="I257">
        <f t="shared" si="25"/>
        <v>6.3777777777777794E-2</v>
      </c>
      <c r="J257">
        <f t="shared" si="26"/>
        <v>-0.90542857142857258</v>
      </c>
      <c r="K257">
        <f t="shared" si="30"/>
        <v>6.3777777777777794E-2</v>
      </c>
      <c r="L257">
        <f t="shared" si="31"/>
        <v>-0.90542857142857258</v>
      </c>
      <c r="M257" cm="1">
        <f t="array" ref="M257">_xlfn.IFS(AND(G257=H257,G257=1),M256-M256*I257+M256*I257*A257, AND(G257=H257,G257=2), M256-M256*J257+M256*J257*B257, AND(G257&lt;&gt;H257,G257=1), M256-M256*I257,AND(G257&lt;&gt;H257,G257=2),M256-M256*J257,G257=0,M256)</f>
        <v>104.73695788876182</v>
      </c>
      <c r="N257" t="s">
        <v>37</v>
      </c>
      <c r="O257" t="s">
        <v>94</v>
      </c>
      <c r="P257">
        <v>0.52400000000000002</v>
      </c>
    </row>
    <row r="258" spans="1:20" x14ac:dyDescent="0.25">
      <c r="A258">
        <v>1.9</v>
      </c>
      <c r="B258">
        <v>1.9</v>
      </c>
      <c r="C258">
        <f t="shared" si="32"/>
        <v>0.52631578947368418</v>
      </c>
      <c r="D258">
        <f t="shared" si="32"/>
        <v>0.52631578947368418</v>
      </c>
      <c r="E258">
        <v>0.51700000000000002</v>
      </c>
      <c r="F258">
        <f t="shared" si="29"/>
        <v>0.48299999999999998</v>
      </c>
      <c r="I258">
        <f t="shared" si="25"/>
        <v>-1.9666666666666721E-2</v>
      </c>
      <c r="J258">
        <f t="shared" si="26"/>
        <v>-9.144444444444455E-2</v>
      </c>
      <c r="K258">
        <f t="shared" si="30"/>
        <v>-1.9666666666666721E-2</v>
      </c>
      <c r="L258">
        <f t="shared" si="31"/>
        <v>-9.144444444444455E-2</v>
      </c>
      <c r="M258" cm="1">
        <f t="array" ref="M258">_xlfn.IFS(AND(G258=H258,G258=1),M257-M257*I258+M257*I258*A258, AND(G258=H258,G258=2), M257-M257*J258+M257*J258*B258, AND(G258&lt;&gt;H258,G258=1), M257-M257*I258,AND(G258&lt;&gt;H258,G258=2),M257-M257*J258,G258=0,M257)</f>
        <v>104.73695788876182</v>
      </c>
      <c r="N258" t="s">
        <v>146</v>
      </c>
      <c r="O258" t="s">
        <v>140</v>
      </c>
      <c r="P258">
        <v>0.48499999999999999</v>
      </c>
    </row>
    <row r="259" spans="1:20" x14ac:dyDescent="0.25">
      <c r="A259">
        <v>1.1599999999999999</v>
      </c>
      <c r="B259">
        <v>5</v>
      </c>
      <c r="C259">
        <f t="shared" si="32"/>
        <v>0.86206896551724144</v>
      </c>
      <c r="D259">
        <f t="shared" si="32"/>
        <v>0.2</v>
      </c>
      <c r="E259">
        <v>0.78200000000000003</v>
      </c>
      <c r="F259">
        <f t="shared" si="29"/>
        <v>0.21799999999999997</v>
      </c>
      <c r="I259">
        <f t="shared" si="25"/>
        <v>-0.58050000000000046</v>
      </c>
      <c r="J259">
        <f t="shared" si="26"/>
        <v>2.2499999999999964E-2</v>
      </c>
      <c r="K259">
        <f t="shared" si="30"/>
        <v>-0.58050000000000046</v>
      </c>
      <c r="L259">
        <f t="shared" si="31"/>
        <v>2.2499999999999964E-2</v>
      </c>
      <c r="M259" cm="1">
        <f t="array" ref="M259">_xlfn.IFS(AND(G259=H259,G259=1),M258-M258*I259+M258*I259*A259, AND(G259=H259,G259=2), M258-M258*J259+M258*J259*B259, AND(G259&lt;&gt;H259,G259=1), M258-M258*I259,AND(G259&lt;&gt;H259,G259=2),M258-M258*J259,G259=0,M258)</f>
        <v>104.73695788876182</v>
      </c>
      <c r="N259" t="s">
        <v>165</v>
      </c>
      <c r="O259" t="s">
        <v>50</v>
      </c>
      <c r="P259">
        <v>0.56999999999999995</v>
      </c>
    </row>
    <row r="260" spans="1:20" x14ac:dyDescent="0.25">
      <c r="A260">
        <v>2.37</v>
      </c>
      <c r="B260">
        <v>1.57</v>
      </c>
      <c r="C260">
        <f t="shared" si="32"/>
        <v>0.42194092827004215</v>
      </c>
      <c r="D260">
        <f t="shared" si="32"/>
        <v>0.63694267515923564</v>
      </c>
      <c r="E260">
        <v>0.192</v>
      </c>
      <c r="F260">
        <f t="shared" si="29"/>
        <v>0.80800000000000005</v>
      </c>
      <c r="G260">
        <v>2</v>
      </c>
      <c r="H260">
        <v>2</v>
      </c>
      <c r="I260">
        <f t="shared" ref="I260:I271" si="33">IF(K260&gt;0.1, 0.1, K260)</f>
        <v>-0.39778102189781023</v>
      </c>
      <c r="J260">
        <f t="shared" ref="J260:J271" si="34">IF(L260&gt;0.1, 0.1, L260)</f>
        <v>0.1</v>
      </c>
      <c r="K260">
        <f t="shared" si="30"/>
        <v>-0.39778102189781023</v>
      </c>
      <c r="L260">
        <f t="shared" si="31"/>
        <v>0.47115789473684216</v>
      </c>
      <c r="M260" cm="1">
        <f t="array" ref="M260">_xlfn.IFS(AND(G260=H260,G260=1),M259-M259*I260+M259*I260*A260, AND(G260=H260,G260=2), M259-M259*J260+M259*J260*B260, AND(G260&lt;&gt;H260,G260=1), M259-M259*I260,AND(G260&lt;&gt;H260,G260=2),M259-M259*J260,G260=0,M259)</f>
        <v>110.70696448842125</v>
      </c>
      <c r="N260" t="s">
        <v>169</v>
      </c>
      <c r="O260" t="s">
        <v>62</v>
      </c>
      <c r="P260">
        <v>0.48399999999999999</v>
      </c>
    </row>
    <row r="261" spans="1:20" x14ac:dyDescent="0.25">
      <c r="A261">
        <v>1.1399999999999999</v>
      </c>
      <c r="B261">
        <v>5.5</v>
      </c>
      <c r="C261">
        <f t="shared" si="32"/>
        <v>0.87719298245614041</v>
      </c>
      <c r="D261">
        <f t="shared" si="32"/>
        <v>0.18181818181818182</v>
      </c>
      <c r="E261">
        <v>0.76400000000000001</v>
      </c>
      <c r="F261">
        <f t="shared" si="29"/>
        <v>0.23599999999999999</v>
      </c>
      <c r="G261">
        <v>2</v>
      </c>
      <c r="H261">
        <v>1</v>
      </c>
      <c r="I261">
        <f t="shared" si="33"/>
        <v>-0.92171428571428682</v>
      </c>
      <c r="J261">
        <f t="shared" si="34"/>
        <v>6.622222222222221E-2</v>
      </c>
      <c r="K261">
        <f t="shared" si="30"/>
        <v>-0.92171428571428682</v>
      </c>
      <c r="L261">
        <f t="shared" si="31"/>
        <v>6.622222222222221E-2</v>
      </c>
      <c r="M261" cm="1">
        <f t="array" ref="M261">_xlfn.IFS(AND(G261=H261,G261=1),M260-M260*I261+M260*I261*A261, AND(G261=H261,G261=2), M260-M260*J261+M260*J261*B261, AND(G261&lt;&gt;H261,G261=1), M260-M260*I261,AND(G261&lt;&gt;H261,G261=2),M260-M260*J261,G261=0,M260)</f>
        <v>103.37570328452135</v>
      </c>
      <c r="N261" t="s">
        <v>165</v>
      </c>
      <c r="O261" t="s">
        <v>140</v>
      </c>
      <c r="P261">
        <v>0.48299999999999998</v>
      </c>
    </row>
    <row r="262" spans="1:20" x14ac:dyDescent="0.25">
      <c r="A262">
        <v>2.5</v>
      </c>
      <c r="B262">
        <v>1.53</v>
      </c>
      <c r="C262">
        <f t="shared" si="32"/>
        <v>0.4</v>
      </c>
      <c r="D262">
        <f t="shared" si="32"/>
        <v>0.65359477124183007</v>
      </c>
      <c r="E262">
        <v>0.53900000000000003</v>
      </c>
      <c r="F262">
        <f t="shared" si="29"/>
        <v>0.46099999999999997</v>
      </c>
      <c r="G262">
        <v>1</v>
      </c>
      <c r="H262">
        <v>1</v>
      </c>
      <c r="I262">
        <f t="shared" si="33"/>
        <v>0.1</v>
      </c>
      <c r="J262">
        <f t="shared" si="34"/>
        <v>-0.55598113207547184</v>
      </c>
      <c r="K262">
        <f t="shared" si="30"/>
        <v>0.23166666666666674</v>
      </c>
      <c r="L262">
        <f t="shared" si="31"/>
        <v>-0.55598113207547184</v>
      </c>
      <c r="M262" cm="1">
        <f t="array" ref="M262">_xlfn.IFS(AND(G262=H262,G262=1),M261-M261*I262+M261*I262*A262, AND(G262=H262,G262=2), M261-M261*J262+M261*J262*B262, AND(G262&lt;&gt;H262,G262=1), M261-M261*I262,AND(G262&lt;&gt;H262,G262=2),M261-M261*J262,G262=0,M261)</f>
        <v>118.88205877719956</v>
      </c>
      <c r="N262" t="s">
        <v>120</v>
      </c>
      <c r="O262" t="s">
        <v>181</v>
      </c>
      <c r="P262">
        <v>0.48799999999999999</v>
      </c>
      <c r="R262">
        <v>290.25</v>
      </c>
      <c r="S262">
        <v>0.1</v>
      </c>
      <c r="T262">
        <f>R262*S262</f>
        <v>29.025000000000002</v>
      </c>
    </row>
    <row r="263" spans="1:20" x14ac:dyDescent="0.25">
      <c r="A263">
        <v>4</v>
      </c>
      <c r="B263">
        <v>1.25</v>
      </c>
      <c r="C263">
        <f t="shared" si="32"/>
        <v>0.25</v>
      </c>
      <c r="D263">
        <f t="shared" si="32"/>
        <v>0.8</v>
      </c>
      <c r="E263">
        <v>0.21099999999999999</v>
      </c>
      <c r="F263">
        <f t="shared" si="29"/>
        <v>0.78900000000000003</v>
      </c>
      <c r="I263">
        <f t="shared" si="33"/>
        <v>-5.2000000000000018E-2</v>
      </c>
      <c r="J263">
        <f t="shared" si="34"/>
        <v>-5.4999999999999938E-2</v>
      </c>
      <c r="K263">
        <f t="shared" si="30"/>
        <v>-5.2000000000000018E-2</v>
      </c>
      <c r="L263">
        <f t="shared" si="31"/>
        <v>-5.4999999999999938E-2</v>
      </c>
      <c r="M263" cm="1">
        <f t="array" ref="M263">_xlfn.IFS(AND(G263=H263,G263=1),M262-M262*I263+M262*I263*A263, AND(G263=H263,G263=2), M262-M262*J263+M262*J263*B263, AND(G263&lt;&gt;H263,G263=1), M262-M262*I263,AND(G263&lt;&gt;H263,G263=2),M262-M262*J263,G263=0,M262)</f>
        <v>118.88205877719956</v>
      </c>
      <c r="N263" t="s">
        <v>59</v>
      </c>
      <c r="O263" t="s">
        <v>24</v>
      </c>
      <c r="P263">
        <v>0.48499999999999999</v>
      </c>
    </row>
    <row r="264" spans="1:20" x14ac:dyDescent="0.25">
      <c r="A264">
        <v>3.75</v>
      </c>
      <c r="B264">
        <v>1.28</v>
      </c>
      <c r="C264">
        <f t="shared" si="32"/>
        <v>0.26666666666666666</v>
      </c>
      <c r="D264">
        <f t="shared" si="32"/>
        <v>0.78125</v>
      </c>
      <c r="E264">
        <v>0.17499999999999999</v>
      </c>
      <c r="F264">
        <f t="shared" si="29"/>
        <v>0.82499999999999996</v>
      </c>
      <c r="G264">
        <v>2</v>
      </c>
      <c r="H264">
        <v>2</v>
      </c>
      <c r="I264">
        <f t="shared" si="33"/>
        <v>-0.125</v>
      </c>
      <c r="J264">
        <f t="shared" si="34"/>
        <v>0.1</v>
      </c>
      <c r="K264">
        <f t="shared" si="30"/>
        <v>-0.125</v>
      </c>
      <c r="L264">
        <f t="shared" si="31"/>
        <v>0.20000000000000007</v>
      </c>
      <c r="M264" cm="1">
        <f t="array" ref="M264">_xlfn.IFS(AND(G264=H264,G264=1),M263-M263*I264+M263*I264*A264, AND(G264=H264,G264=2), M263-M263*J264+M263*J264*B264, AND(G264&lt;&gt;H264,G264=1), M263-M263*I264,AND(G264&lt;&gt;H264,G264=2),M263-M263*J264,G264=0,M263)</f>
        <v>122.21075642296115</v>
      </c>
      <c r="N264" t="s">
        <v>18</v>
      </c>
      <c r="O264" t="s">
        <v>121</v>
      </c>
      <c r="P264">
        <v>0.53</v>
      </c>
    </row>
    <row r="265" spans="1:20" x14ac:dyDescent="0.25">
      <c r="A265">
        <v>1.83</v>
      </c>
      <c r="B265">
        <v>1.83</v>
      </c>
      <c r="C265">
        <f t="shared" si="32"/>
        <v>0.54644808743169393</v>
      </c>
      <c r="D265">
        <f t="shared" si="32"/>
        <v>0.54644808743169393</v>
      </c>
      <c r="E265">
        <v>0.32800000000000001</v>
      </c>
      <c r="F265">
        <f t="shared" si="29"/>
        <v>0.67199999999999993</v>
      </c>
      <c r="G265">
        <v>2</v>
      </c>
      <c r="H265">
        <v>1</v>
      </c>
      <c r="I265">
        <f t="shared" si="33"/>
        <v>-0.48163855421686735</v>
      </c>
      <c r="J265">
        <f t="shared" si="34"/>
        <v>0.1</v>
      </c>
      <c r="K265">
        <f t="shared" si="30"/>
        <v>-0.48163855421686735</v>
      </c>
      <c r="L265">
        <f t="shared" si="31"/>
        <v>0.27681927710843368</v>
      </c>
      <c r="M265" cm="1">
        <f t="array" ref="M265">_xlfn.IFS(AND(G265=H265,G265=1),M264-M264*I265+M264*I265*A265, AND(G265=H265,G265=2), M264-M264*J265+M264*J265*B265, AND(G265&lt;&gt;H265,G265=1), M264-M264*I265,AND(G265&lt;&gt;H265,G265=2),M264-M264*J265,G265=0,M264)</f>
        <v>109.98968078066504</v>
      </c>
      <c r="N265" t="s">
        <v>188</v>
      </c>
      <c r="O265" t="s">
        <v>78</v>
      </c>
      <c r="P265">
        <v>0.14699999999999999</v>
      </c>
    </row>
    <row r="266" spans="1:20" x14ac:dyDescent="0.25">
      <c r="A266">
        <v>1.4</v>
      </c>
      <c r="B266">
        <v>3</v>
      </c>
      <c r="C266">
        <f t="shared" si="32"/>
        <v>0.7142857142857143</v>
      </c>
      <c r="D266">
        <f t="shared" si="32"/>
        <v>0.33333333333333331</v>
      </c>
      <c r="E266">
        <v>0.58799999999999997</v>
      </c>
      <c r="F266">
        <f t="shared" si="29"/>
        <v>0.41200000000000003</v>
      </c>
      <c r="G266">
        <v>2</v>
      </c>
      <c r="I266">
        <f t="shared" si="33"/>
        <v>-0.44200000000000028</v>
      </c>
      <c r="J266">
        <f t="shared" si="34"/>
        <v>0.1</v>
      </c>
      <c r="K266">
        <f t="shared" si="30"/>
        <v>-0.44200000000000028</v>
      </c>
      <c r="L266">
        <f t="shared" si="31"/>
        <v>0.11800000000000005</v>
      </c>
      <c r="M266" cm="1">
        <f t="array" ref="M266">_xlfn.IFS(AND(G266=H266,G266=1),M265-M265*I266+M265*I266*A266, AND(G266=H266,G266=2), M265-M265*J266+M265*J266*B266, AND(G266&lt;&gt;H266,G266=1), M265-M265*I266,AND(G266&lt;&gt;H266,G266=2),M265-M265*J266,G266=0,M265)</f>
        <v>98.990712702598529</v>
      </c>
      <c r="N266" t="s">
        <v>165</v>
      </c>
      <c r="O266" t="s">
        <v>120</v>
      </c>
      <c r="P266">
        <v>0.57499999999999996</v>
      </c>
    </row>
    <row r="267" spans="1:20" x14ac:dyDescent="0.25">
      <c r="A267">
        <v>5</v>
      </c>
      <c r="B267">
        <v>1.1599999999999999</v>
      </c>
      <c r="C267">
        <f t="shared" si="32"/>
        <v>0.2</v>
      </c>
      <c r="D267">
        <f t="shared" si="32"/>
        <v>0.86206896551724144</v>
      </c>
      <c r="E267">
        <v>0.17299999999999999</v>
      </c>
      <c r="F267">
        <f t="shared" si="29"/>
        <v>0.82699999999999996</v>
      </c>
      <c r="I267">
        <f t="shared" si="33"/>
        <v>-3.3750000000000002E-2</v>
      </c>
      <c r="J267">
        <f t="shared" si="34"/>
        <v>-0.25425000000000053</v>
      </c>
      <c r="K267">
        <f t="shared" si="30"/>
        <v>-3.3750000000000002E-2</v>
      </c>
      <c r="L267">
        <f t="shared" si="31"/>
        <v>-0.25425000000000053</v>
      </c>
      <c r="M267" cm="1">
        <f t="array" ref="M267">_xlfn.IFS(AND(G267=H267,G267=1),M266-M266*I267+M266*I267*A267, AND(G267=H267,G267=2), M266-M266*J267+M266*J267*B267, AND(G267&lt;&gt;H267,G267=1), M266-M266*I267,AND(G267&lt;&gt;H267,G267=2),M266-M266*J267,G267=0,M266)</f>
        <v>98.990712702598529</v>
      </c>
      <c r="N267" t="s">
        <v>59</v>
      </c>
      <c r="O267" t="s">
        <v>121</v>
      </c>
      <c r="P267">
        <v>0.55100000000000005</v>
      </c>
    </row>
    <row r="268" spans="1:20" x14ac:dyDescent="0.25">
      <c r="A268">
        <v>3</v>
      </c>
      <c r="B268">
        <v>1.4</v>
      </c>
      <c r="C268">
        <f t="shared" si="32"/>
        <v>0.33333333333333331</v>
      </c>
      <c r="D268">
        <f t="shared" si="32"/>
        <v>0.7142857142857143</v>
      </c>
      <c r="E268">
        <v>0.32</v>
      </c>
      <c r="F268">
        <f t="shared" si="29"/>
        <v>0.67999999999999994</v>
      </c>
      <c r="I268">
        <f t="shared" si="33"/>
        <v>-1.9999999999999962E-2</v>
      </c>
      <c r="J268">
        <f t="shared" si="34"/>
        <v>-0.12000000000000022</v>
      </c>
      <c r="K268">
        <f t="shared" si="30"/>
        <v>-1.9999999999999962E-2</v>
      </c>
      <c r="L268">
        <f t="shared" si="31"/>
        <v>-0.12000000000000022</v>
      </c>
      <c r="M268" cm="1">
        <f t="array" ref="M268">_xlfn.IFS(AND(G268=H268,G268=1),M267-M267*I268+M267*I268*A268, AND(G268=H268,G268=2), M267-M267*J268+M267*J268*B268, AND(G268&lt;&gt;H268,G268=1), M267-M267*I268,AND(G268&lt;&gt;H268,G268=2),M267-M267*J268,G268=0,M267)</f>
        <v>98.990712702598529</v>
      </c>
      <c r="N268" t="s">
        <v>189</v>
      </c>
      <c r="O268" t="s">
        <v>33</v>
      </c>
      <c r="P268">
        <v>0.34799999999999998</v>
      </c>
    </row>
    <row r="269" spans="1:20" x14ac:dyDescent="0.25">
      <c r="A269">
        <v>1.5</v>
      </c>
      <c r="B269">
        <v>2.62</v>
      </c>
      <c r="C269">
        <f t="shared" si="32"/>
        <v>0.66666666666666663</v>
      </c>
      <c r="D269">
        <f t="shared" si="32"/>
        <v>0.38167938931297707</v>
      </c>
      <c r="E269">
        <v>0.45900000000000002</v>
      </c>
      <c r="F269">
        <f t="shared" si="29"/>
        <v>0.54099999999999993</v>
      </c>
      <c r="G269">
        <v>2</v>
      </c>
      <c r="I269">
        <f t="shared" si="33"/>
        <v>-0.62299999999999978</v>
      </c>
      <c r="J269">
        <f t="shared" si="34"/>
        <v>0.1</v>
      </c>
      <c r="K269">
        <f t="shared" si="30"/>
        <v>-0.62299999999999978</v>
      </c>
      <c r="L269">
        <f t="shared" si="31"/>
        <v>0.2576666666666666</v>
      </c>
      <c r="M269" cm="1">
        <f t="array" ref="M269">_xlfn.IFS(AND(G269=H269,G269=1),M268-M268*I269+M268*I269*A269, AND(G269=H269,G269=2), M268-M268*J269+M268*J269*B269, AND(G269&lt;&gt;H269,G269=1), M268-M268*I269,AND(G269&lt;&gt;H269,G269=2),M268-M268*J269,G269=0,M268)</f>
        <v>89.091641432338676</v>
      </c>
      <c r="N269" t="s">
        <v>13</v>
      </c>
      <c r="O269" t="s">
        <v>133</v>
      </c>
      <c r="P269">
        <v>0.41299999999999998</v>
      </c>
    </row>
    <row r="270" spans="1:20" x14ac:dyDescent="0.25">
      <c r="A270">
        <v>2.2000000000000002</v>
      </c>
      <c r="B270">
        <v>1.66</v>
      </c>
      <c r="C270">
        <f t="shared" si="32"/>
        <v>0.45454545454545453</v>
      </c>
      <c r="D270">
        <f t="shared" si="32"/>
        <v>0.60240963855421692</v>
      </c>
      <c r="E270">
        <v>0.33</v>
      </c>
      <c r="F270">
        <f t="shared" si="29"/>
        <v>0.66999999999999993</v>
      </c>
      <c r="G270">
        <v>2</v>
      </c>
      <c r="I270">
        <f t="shared" si="33"/>
        <v>-0.22833333333333322</v>
      </c>
      <c r="J270">
        <f t="shared" si="34"/>
        <v>0.1</v>
      </c>
      <c r="K270">
        <f t="shared" si="30"/>
        <v>-0.22833333333333322</v>
      </c>
      <c r="L270">
        <f t="shared" si="31"/>
        <v>0.16999999999999982</v>
      </c>
      <c r="M270" cm="1">
        <f t="array" ref="M270">_xlfn.IFS(AND(G270=H270,G270=1),M269-M269*I270+M269*I270*A270, AND(G270=H270,G270=2), M269-M269*J270+M269*J270*B270, AND(G270&lt;&gt;H270,G270=1), M269-M269*I270,AND(G270&lt;&gt;H270,G270=2),M269-M269*J270,G270=0,M269)</f>
        <v>80.18247728910481</v>
      </c>
      <c r="N270" t="s">
        <v>190</v>
      </c>
      <c r="O270" t="s">
        <v>63</v>
      </c>
      <c r="P270">
        <v>0.41</v>
      </c>
    </row>
    <row r="271" spans="1:20" x14ac:dyDescent="0.25">
      <c r="I271">
        <f t="shared" si="33"/>
        <v>0</v>
      </c>
      <c r="J271">
        <f t="shared" si="34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2408D-E03E-4BC5-9500-7FF76F9D9F1E}">
  <dimension ref="A1:Q2000"/>
  <sheetViews>
    <sheetView zoomScale="69" workbookViewId="0">
      <selection activeCell="G3" sqref="G3"/>
    </sheetView>
  </sheetViews>
  <sheetFormatPr defaultRowHeight="15" x14ac:dyDescent="0.25"/>
  <cols>
    <col min="12" max="12" width="22.42578125" customWidth="1"/>
    <col min="13" max="13" width="26.140625" customWidth="1"/>
  </cols>
  <sheetData>
    <row r="1" spans="1:15" x14ac:dyDescent="0.25">
      <c r="A1" t="s">
        <v>0</v>
      </c>
      <c r="B1" t="s">
        <v>1</v>
      </c>
      <c r="C1" t="s">
        <v>3</v>
      </c>
      <c r="D1" t="s">
        <v>4</v>
      </c>
      <c r="E1" t="s">
        <v>2</v>
      </c>
      <c r="F1" t="s">
        <v>5</v>
      </c>
      <c r="G1" t="s">
        <v>7</v>
      </c>
      <c r="H1" t="s">
        <v>8</v>
      </c>
      <c r="I1" t="s">
        <v>57</v>
      </c>
      <c r="J1" t="s">
        <v>58</v>
      </c>
      <c r="K1" t="s">
        <v>6</v>
      </c>
      <c r="L1" t="s">
        <v>9</v>
      </c>
      <c r="M1" t="s">
        <v>10</v>
      </c>
      <c r="N1" t="s">
        <v>142</v>
      </c>
    </row>
    <row r="2" spans="1:15" x14ac:dyDescent="0.25">
      <c r="K2">
        <v>100</v>
      </c>
    </row>
    <row r="3" spans="1:15" x14ac:dyDescent="0.25">
      <c r="A3">
        <f>ValueWin!A3</f>
        <v>2.0499999999999998</v>
      </c>
      <c r="B3">
        <f>ValueWin!B3</f>
        <v>1.8</v>
      </c>
      <c r="C3">
        <f>1/A3</f>
        <v>0.48780487804878053</v>
      </c>
      <c r="D3">
        <f>1/B3</f>
        <v>0.55555555555555558</v>
      </c>
      <c r="E3">
        <f>ValueWin!E3</f>
        <v>0.67500000000000004</v>
      </c>
      <c r="F3">
        <f>1-E3</f>
        <v>0.32499999999999996</v>
      </c>
      <c r="G3" cm="1">
        <f t="array" ref="G3">_xlfn.IFS(AND(I3&gt;J3,I3&gt;0,E3&gt;F3, E3&gt;0.6), 1, AND(J3&gt;I3,J3&gt;0,F3&gt;E3, F3&gt;0.6), 2, AND(I3&gt;J3,I3&gt;0,E3&gt;F3, E3&lt;0.6), 0,  AND(J3&gt;I3,J3&gt;0,F3&gt;E3, F3&lt;0.6), 0, AND(I3&lt;0,J3&lt;0), 0, AND(I3&gt;J3,I3&gt;0,E3&lt;F3), 0, AND(J3&gt;I3,J3&gt;0,F3&lt;E3), 0, AND(I3&gt;J3,I3&gt;0,E3=F3), 1, AND(J3&gt;I3,J3&gt;0,F3=E3), 2)</f>
        <v>1</v>
      </c>
      <c r="H3">
        <f>ValueWin!H3</f>
        <v>1</v>
      </c>
      <c r="I3">
        <f>IF(E3-(F3/(A3-1))&gt;0.1, 0.1, E3-(F3/(A3-1)))</f>
        <v>0.1</v>
      </c>
      <c r="J3">
        <f>IF(F3-(E3/(B3-1))&gt;0.1, 0.1, F3-(E3/(B3-1)))</f>
        <v>-0.51875000000000004</v>
      </c>
      <c r="K3" cm="1">
        <f t="array" ref="K3">_xlfn.IFS(AND(G3=H3,G3=1),K2-K2*I3+K2*I3*A3, AND(G3=H3,G3=2), K2-K2*J3+K2*J3*B3, AND(G3&lt;&gt;H3,G3=1), K2-K2*I3,AND(G3&lt;&gt;H3,G3=2),K2-K2*J3,G3=0,K2)</f>
        <v>110.5</v>
      </c>
      <c r="L3" t="str">
        <f>ValueWin!L3</f>
        <v>John Millman</v>
      </c>
      <c r="M3" t="str">
        <f>ValueWin!M3</f>
        <v>Benjamin Bonzi</v>
      </c>
      <c r="O3" cm="1">
        <f t="array" ref="O3">_xlfn.IFS(AND(G3=H3, G3&gt;0), 1, AND(G3&lt;&gt;H3, G3=0), "", AND(G3&lt;&gt;H3, G3&lt;&gt;0), 0, AND(G3=H3, G3=0), "")</f>
        <v>1</v>
      </c>
    </row>
    <row r="4" spans="1:15" x14ac:dyDescent="0.25">
      <c r="A4">
        <f>ValueWin!A4</f>
        <v>2.61</v>
      </c>
      <c r="B4">
        <f>ValueWin!B4</f>
        <v>1.46</v>
      </c>
      <c r="C4">
        <f>1/A4</f>
        <v>0.38314176245210729</v>
      </c>
      <c r="D4">
        <f>1/B4</f>
        <v>0.68493150684931503</v>
      </c>
      <c r="E4">
        <f>ValueWin!E4</f>
        <v>0.24099999999999999</v>
      </c>
      <c r="F4">
        <f t="shared" ref="F4:F67" si="0">1-E4</f>
        <v>0.75900000000000001</v>
      </c>
      <c r="G4" cm="1">
        <f t="array" ref="G4">_xlfn.IFS(AND(I4&gt;J4,I4&gt;0,E4&gt;F4, E4&gt;0.6), 1, AND(J4&gt;I4,J4&gt;0,F4&gt;E4, F4&gt;0.6), 2, AND(I4&gt;J4,I4&gt;0,E4&gt;F4, E4&lt;0.6), 0,  AND(J4&gt;I4,J4&gt;0,F4&gt;E4, F4&lt;0.6), 0, AND(I4&lt;0,J4&lt;0), 0, AND(I4&gt;J4,I4&gt;0,E4&lt;F4), 0, AND(J4&gt;I4,J4&gt;0,F4&lt;E4), 0, AND(I4&gt;J4,I4&gt;0,E4=F4), 1, AND(J4&gt;I4,J4&gt;0,F4=E4), 2)</f>
        <v>2</v>
      </c>
      <c r="H4">
        <f>ValueWin!H4</f>
        <v>2</v>
      </c>
      <c r="I4">
        <f t="shared" ref="I4:I67" si="1">IF(E4-(F4/(A4-1))&gt;0.1, 0.1, E4-(F4/(A4-1)))</f>
        <v>-0.23042857142857148</v>
      </c>
      <c r="J4">
        <f t="shared" ref="J4:J67" si="2">IF(F4-(E4/(B4-1))&gt;0.1, 0.1, F4-(E4/(B4-1)))</f>
        <v>0.1</v>
      </c>
      <c r="K4" cm="1">
        <f t="array" ref="K4">_xlfn.IFS(AND(G4=H4,G4=1),K3-K3*I4+K3*I4*A4, AND(G4=H4,G4=2), K3-K3*J4+K3*J4*B4, AND(G4&lt;&gt;H4,G4=1), K3-K3*I4,AND(G4&lt;&gt;H4,G4=2),K3-K3*J4,G4=0,K3)</f>
        <v>115.583</v>
      </c>
      <c r="L4" t="str">
        <f>ValueWin!L4</f>
        <v>Damir Dzumhur</v>
      </c>
      <c r="M4" t="str">
        <f>ValueWin!M4</f>
        <v>Marin Cilic</v>
      </c>
      <c r="O4" cm="1">
        <f t="array" ref="O4">_xlfn.IFS(AND(G4=H4, G4&gt;0), 1, AND(G4&lt;&gt;H4, G4=0), "", AND(G4&lt;&gt;H4, G4&lt;&gt;0), 0, AND(G4=H4, G4=0), "")</f>
        <v>1</v>
      </c>
    </row>
    <row r="5" spans="1:15" x14ac:dyDescent="0.25">
      <c r="A5">
        <f>ValueWin!A5</f>
        <v>1.29</v>
      </c>
      <c r="B5">
        <f>ValueWin!B5</f>
        <v>3.3</v>
      </c>
      <c r="C5">
        <f t="shared" ref="C5:D65" si="3">1/A5</f>
        <v>0.77519379844961234</v>
      </c>
      <c r="D5">
        <f t="shared" si="3"/>
        <v>0.30303030303030304</v>
      </c>
      <c r="E5">
        <f>ValueWin!E5</f>
        <v>0.87</v>
      </c>
      <c r="F5">
        <f t="shared" si="0"/>
        <v>0.13</v>
      </c>
      <c r="G5" cm="1">
        <f t="array" ref="G5">_xlfn.IFS(AND(I5&gt;J5,I5&gt;0,E5&gt;F5, E5&gt;0.6), 1, AND(J5&gt;I5,J5&gt;0,F5&gt;E5, F5&gt;0.6), 2, AND(I5&gt;J5,I5&gt;0,E5&gt;F5, E5&lt;0.6), 0,  AND(J5&gt;I5,J5&gt;0,F5&gt;E5, F5&lt;0.6), 0, AND(I5&lt;0,J5&lt;0), 0, AND(I5&gt;J5,I5&gt;0,E5&lt;F5), 0, AND(J5&gt;I5,J5&gt;0,F5&lt;E5), 0, AND(I5&gt;J5,I5&gt;0,E5=F5), 1, AND(J5&gt;I5,J5&gt;0,F5=E5), 2)</f>
        <v>1</v>
      </c>
      <c r="H5">
        <f>ValueWin!H5</f>
        <v>1</v>
      </c>
      <c r="I5">
        <f t="shared" si="1"/>
        <v>0.1</v>
      </c>
      <c r="J5">
        <f t="shared" si="2"/>
        <v>-0.24826086956521742</v>
      </c>
      <c r="K5" cm="1">
        <f t="array" ref="K5">_xlfn.IFS(AND(G5=H5,G5=1),K4-K4*I5+K4*I5*A5, AND(G5=H5,G5=2), K4-K4*J5+K4*J5*B5, AND(G5&lt;&gt;H5,G5=1), K4-K4*I5,AND(G5&lt;&gt;H5,G5=2),K4-K4*J5,G5=0,K4)</f>
        <v>118.934907</v>
      </c>
      <c r="L5" t="str">
        <f>ValueWin!L5</f>
        <v>James Duckworth</v>
      </c>
      <c r="M5" t="str">
        <f>ValueWin!M5</f>
        <v>Borna Gojo</v>
      </c>
      <c r="O5" cm="1">
        <f t="array" ref="O5">_xlfn.IFS(AND(G5=H5, G5&gt;0), 1, AND(G5&lt;&gt;H5, G5=0), "", AND(G5&lt;&gt;H5, G5&lt;&gt;0), 0, AND(G5=H5, G5=0), "")</f>
        <v>1</v>
      </c>
    </row>
    <row r="6" spans="1:15" x14ac:dyDescent="0.25">
      <c r="A6">
        <f>ValueWin!A6</f>
        <v>1.47</v>
      </c>
      <c r="B6">
        <f>ValueWin!B6</f>
        <v>2.56</v>
      </c>
      <c r="C6">
        <f t="shared" si="3"/>
        <v>0.68027210884353739</v>
      </c>
      <c r="D6">
        <f t="shared" si="3"/>
        <v>0.390625</v>
      </c>
      <c r="E6">
        <f>ValueWin!E6</f>
        <v>0.55800000000000005</v>
      </c>
      <c r="F6">
        <f t="shared" si="0"/>
        <v>0.44199999999999995</v>
      </c>
      <c r="G6" cm="1">
        <f t="array" ref="G6">_xlfn.IFS(AND(I6&gt;J6,I6&gt;0,E6&gt;F6, E6&gt;0.6), 1, AND(J6&gt;I6,J6&gt;0,F6&gt;E6, F6&gt;0.6), 2, AND(I6&gt;J6,I6&gt;0,E6&gt;F6, E6&lt;0.6), 0,  AND(J6&gt;I6,J6&gt;0,F6&gt;E6, F6&lt;0.6), 0, AND(I6&lt;0,J6&lt;0), 0, AND(I6&gt;J6,I6&gt;0,E6&lt;F6), 0, AND(J6&gt;I6,J6&gt;0,F6&lt;E6), 0, AND(I6&gt;J6,I6&gt;0,E6=F6), 1, AND(J6&gt;I6,J6&gt;0,F6=E6), 2)</f>
        <v>0</v>
      </c>
      <c r="H6">
        <f>ValueWin!H6</f>
        <v>2</v>
      </c>
      <c r="I6">
        <f t="shared" si="1"/>
        <v>-0.38242553191489348</v>
      </c>
      <c r="J6">
        <f t="shared" si="2"/>
        <v>8.430769230769225E-2</v>
      </c>
      <c r="K6" cm="1">
        <f t="array" ref="K6">_xlfn.IFS(AND(G6=H6,G6=1),K5-K5*I6+K5*I6*A6, AND(G6=H6,G6=2), K5-K5*J6+K5*J6*B6, AND(G6&lt;&gt;H6,G6=1), K5-K5*I6,AND(G6&lt;&gt;H6,G6=2),K5-K5*J6,G6=0,K5)</f>
        <v>118.934907</v>
      </c>
      <c r="L6" t="str">
        <f>ValueWin!L6</f>
        <v>Richard Gasquet</v>
      </c>
      <c r="M6" t="str">
        <f>ValueWin!M6</f>
        <v>Dusan Lajovic</v>
      </c>
      <c r="O6" t="str" cm="1">
        <f t="array" ref="O6">_xlfn.IFS(AND(G6=H6, G6&gt;0), 1, AND(G6&lt;&gt;H6, G6=0), "", AND(G6&lt;&gt;H6, G6&lt;&gt;0), 0, AND(G6=H6, G6=0), "")</f>
        <v/>
      </c>
    </row>
    <row r="7" spans="1:15" x14ac:dyDescent="0.25">
      <c r="A7">
        <f>ValueWin!A7</f>
        <v>1.35</v>
      </c>
      <c r="B7">
        <f>ValueWin!B7</f>
        <v>3.05</v>
      </c>
      <c r="C7">
        <f t="shared" si="3"/>
        <v>0.7407407407407407</v>
      </c>
      <c r="D7">
        <f t="shared" si="3"/>
        <v>0.32786885245901642</v>
      </c>
      <c r="E7">
        <f>ValueWin!E7</f>
        <v>0.80500000000000005</v>
      </c>
      <c r="F7">
        <f t="shared" si="0"/>
        <v>0.19499999999999995</v>
      </c>
      <c r="G7" cm="1">
        <f t="array" ref="G7">_xlfn.IFS(AND(I7&gt;J7,I7&gt;0,E7&gt;F7, E7&gt;0.6), 1, AND(J7&gt;I7,J7&gt;0,F7&gt;E7, F7&gt;0.6), 2, AND(I7&gt;J7,I7&gt;0,E7&gt;F7, E7&lt;0.6), 0,  AND(J7&gt;I7,J7&gt;0,F7&gt;E7, F7&lt;0.6), 0, AND(I7&lt;0,J7&lt;0), 0, AND(I7&gt;J7,I7&gt;0,E7&lt;F7), 0, AND(J7&gt;I7,J7&gt;0,F7&lt;E7), 0, AND(I7&gt;J7,I7&gt;0,E7=F7), 1, AND(J7&gt;I7,J7&gt;0,F7=E7), 2)</f>
        <v>1</v>
      </c>
      <c r="H7">
        <f>ValueWin!H7</f>
        <v>1</v>
      </c>
      <c r="I7">
        <f t="shared" si="1"/>
        <v>0.1</v>
      </c>
      <c r="J7">
        <f t="shared" si="2"/>
        <v>-0.19768292682926841</v>
      </c>
      <c r="K7" cm="1">
        <f t="array" ref="K7">_xlfn.IFS(AND(G7=H7,G7=1),K6-K6*I7+K6*I7*A7, AND(G7=H7,G7=2), K6-K6*J7+K6*J7*B7, AND(G7&lt;&gt;H7,G7=1), K6-K6*I7,AND(G7&lt;&gt;H7,G7=2),K6-K6*J7,G7=0,K6)</f>
        <v>123.09762874499999</v>
      </c>
      <c r="L7" t="str">
        <f>ValueWin!L7</f>
        <v>Frederico Coria</v>
      </c>
      <c r="M7" t="str">
        <f>ValueWin!M7</f>
        <v>Alibek Kachmazov</v>
      </c>
      <c r="O7" cm="1">
        <f t="array" ref="O7">_xlfn.IFS(AND(G7=H7, G7&gt;0), 1, AND(G7&lt;&gt;H7, G7=0), "", AND(G7&lt;&gt;H7, G7&lt;&gt;0), 0, AND(G7=H7, G7=0), "")</f>
        <v>1</v>
      </c>
    </row>
    <row r="8" spans="1:15" x14ac:dyDescent="0.25">
      <c r="A8">
        <f>ValueWin!A8</f>
        <v>1.33</v>
      </c>
      <c r="B8">
        <f>ValueWin!B8</f>
        <v>3.14</v>
      </c>
      <c r="C8">
        <f t="shared" si="3"/>
        <v>0.75187969924812026</v>
      </c>
      <c r="D8">
        <f t="shared" si="3"/>
        <v>0.31847133757961782</v>
      </c>
      <c r="E8">
        <f>ValueWin!E8</f>
        <v>0.626</v>
      </c>
      <c r="F8">
        <f t="shared" si="0"/>
        <v>0.374</v>
      </c>
      <c r="G8" cm="1">
        <f t="array" ref="G8">_xlfn.IFS(AND(I8&gt;J8,I8&gt;0,E8&gt;F8, E8&gt;0.6), 1, AND(J8&gt;I8,J8&gt;0,F8&gt;E8, F8&gt;0.6), 2, AND(I8&gt;J8,I8&gt;0,E8&gt;F8, E8&lt;0.6), 0,  AND(J8&gt;I8,J8&gt;0,F8&gt;E8, F8&lt;0.6), 0, AND(I8&lt;0,J8&lt;0), 0, AND(I8&gt;J8,I8&gt;0,E8&lt;F8), 0, AND(J8&gt;I8,J8&gt;0,F8&lt;E8), 0, AND(I8&gt;J8,I8&gt;0,E8=F8), 1, AND(J8&gt;I8,J8&gt;0,F8=E8), 2)</f>
        <v>0</v>
      </c>
      <c r="H8">
        <f>ValueWin!H8</f>
        <v>1</v>
      </c>
      <c r="I8">
        <f t="shared" si="1"/>
        <v>-0.50733333333333308</v>
      </c>
      <c r="J8">
        <f t="shared" si="2"/>
        <v>8.147663551401868E-2</v>
      </c>
      <c r="K8" cm="1">
        <f t="array" ref="K8">_xlfn.IFS(AND(G8=H8,G8=1),K7-K7*I8+K7*I8*A8, AND(G8=H8,G8=2), K7-K7*J8+K7*J8*B8, AND(G8&lt;&gt;H8,G8=1), K7-K7*I8,AND(G8&lt;&gt;H8,G8=2),K7-K7*J8,G8=0,K7)</f>
        <v>123.09762874499999</v>
      </c>
      <c r="L8" t="str">
        <f>ValueWin!L8</f>
        <v>Mackenzie McDonald</v>
      </c>
      <c r="M8" t="str">
        <f>ValueWin!M8</f>
        <v>Yoshihito Nishioka</v>
      </c>
      <c r="O8" t="str" cm="1">
        <f t="array" ref="O8">_xlfn.IFS(AND(G8=H8, G8&gt;0), 1, AND(G8&lt;&gt;H8, G8=0), "", AND(G8&lt;&gt;H8, G8&lt;&gt;0), 0, AND(G8=H8, G8=0), "")</f>
        <v/>
      </c>
    </row>
    <row r="9" spans="1:15" x14ac:dyDescent="0.25">
      <c r="A9">
        <f>ValueWin!A9</f>
        <v>1.85</v>
      </c>
      <c r="B9">
        <f>ValueWin!B9</f>
        <v>1.95</v>
      </c>
      <c r="C9">
        <f t="shared" si="3"/>
        <v>0.54054054054054046</v>
      </c>
      <c r="D9">
        <f t="shared" si="3"/>
        <v>0.51282051282051289</v>
      </c>
      <c r="E9">
        <f>ValueWin!E9</f>
        <v>0.23100000000000001</v>
      </c>
      <c r="F9">
        <f t="shared" si="0"/>
        <v>0.76900000000000002</v>
      </c>
      <c r="G9" cm="1">
        <f t="array" ref="G9">_xlfn.IFS(AND(I9&gt;J9,I9&gt;0,E9&gt;F9, E9&gt;0.6), 1, AND(J9&gt;I9,J9&gt;0,F9&gt;E9, F9&gt;0.6), 2, AND(I9&gt;J9,I9&gt;0,E9&gt;F9, E9&lt;0.6), 0,  AND(J9&gt;I9,J9&gt;0,F9&gt;E9, F9&lt;0.6), 0, AND(I9&lt;0,J9&lt;0), 0, AND(I9&gt;J9,I9&gt;0,E9&lt;F9), 0, AND(J9&gt;I9,J9&gt;0,F9&lt;E9), 0, AND(I9&gt;J9,I9&gt;0,E9=F9), 1, AND(J9&gt;I9,J9&gt;0,F9=E9), 2)</f>
        <v>2</v>
      </c>
      <c r="H9">
        <f>ValueWin!H9</f>
        <v>2</v>
      </c>
      <c r="I9">
        <f t="shared" si="1"/>
        <v>-0.67370588235294115</v>
      </c>
      <c r="J9">
        <f t="shared" si="2"/>
        <v>0.1</v>
      </c>
      <c r="K9" cm="1">
        <f t="array" ref="K9">_xlfn.IFS(AND(G9=H9,G9=1),K8-K8*I9+K8*I9*A9, AND(G9=H9,G9=2), K8-K8*J9+K8*J9*B9, AND(G9&lt;&gt;H9,G9=1), K8-K8*I9,AND(G9&lt;&gt;H9,G9=2),K8-K8*J9,G9=0,K8)</f>
        <v>134.791903475775</v>
      </c>
      <c r="L9" t="str">
        <f>ValueWin!L9</f>
        <v>Roman Safiullin</v>
      </c>
      <c r="M9" t="str">
        <f>ValueWin!M9</f>
        <v>Adrian Mannarino</v>
      </c>
      <c r="O9" cm="1">
        <f t="array" ref="O9">_xlfn.IFS(AND(G9=H9, G9&gt;0), 1, AND(G9&lt;&gt;H9, G9=0), "", AND(G9&lt;&gt;H9, G9&lt;&gt;0), 0, AND(G9=H9, G9=0), "")</f>
        <v>1</v>
      </c>
    </row>
    <row r="10" spans="1:15" x14ac:dyDescent="0.25">
      <c r="A10">
        <f>ValueWin!A10</f>
        <v>2.1</v>
      </c>
      <c r="B10">
        <f>ValueWin!B10</f>
        <v>1.72</v>
      </c>
      <c r="C10">
        <f t="shared" si="3"/>
        <v>0.47619047619047616</v>
      </c>
      <c r="D10">
        <f t="shared" si="3"/>
        <v>0.58139534883720934</v>
      </c>
      <c r="E10">
        <f>ValueWin!E10</f>
        <v>0.51400000000000001</v>
      </c>
      <c r="F10">
        <f t="shared" si="0"/>
        <v>0.48599999999999999</v>
      </c>
      <c r="G10" cm="1">
        <f t="array" ref="G10">_xlfn.IFS(AND(I10&gt;J10,I10&gt;0,E10&gt;F10, E10&gt;0.6), 1, AND(J10&gt;I10,J10&gt;0,F10&gt;E10, F10&gt;0.6), 2, AND(I10&gt;J10,I10&gt;0,E10&gt;F10, E10&lt;0.6), 0,  AND(J10&gt;I10,J10&gt;0,F10&gt;E10, F10&lt;0.6), 0, AND(I10&lt;0,J10&lt;0), 0, AND(I10&gt;J10,I10&gt;0,E10&lt;F10), 0, AND(J10&gt;I10,J10&gt;0,F10&lt;E10), 0, AND(I10&gt;J10,I10&gt;0,E10=F10), 1, AND(J10&gt;I10,J10&gt;0,F10=E10), 2)</f>
        <v>0</v>
      </c>
      <c r="H10">
        <f>ValueWin!H10</f>
        <v>2</v>
      </c>
      <c r="I10">
        <f t="shared" si="1"/>
        <v>7.2181818181818236E-2</v>
      </c>
      <c r="J10">
        <f t="shared" si="2"/>
        <v>-0.22788888888888892</v>
      </c>
      <c r="K10" cm="1">
        <f t="array" ref="K10">_xlfn.IFS(AND(G10=H10,G10=1),K9-K9*I10+K9*I10*A10, AND(G10=H10,G10=2), K9-K9*J10+K9*J10*B10, AND(G10&lt;&gt;H10,G10=1), K9-K9*I10,AND(G10&lt;&gt;H10,G10=2),K9-K9*J10,G10=0,K9)</f>
        <v>134.791903475775</v>
      </c>
      <c r="L10" t="str">
        <f>ValueWin!L10</f>
        <v>Alexei Popyrin</v>
      </c>
      <c r="M10" t="str">
        <f>ValueWin!M10</f>
        <v>Botic Van De Zandschulp</v>
      </c>
      <c r="O10" t="str" cm="1">
        <f t="array" ref="O10">_xlfn.IFS(AND(G10=H10, G10&gt;0), 1, AND(G10&lt;&gt;H10, G10=0), "", AND(G10&lt;&gt;H10, G10&lt;&gt;0), 0, AND(G10=H10, G10=0), "")</f>
        <v/>
      </c>
    </row>
    <row r="11" spans="1:15" x14ac:dyDescent="0.25">
      <c r="A11">
        <f>ValueWin!A11</f>
        <v>1.53</v>
      </c>
      <c r="B11">
        <f>ValueWin!B11</f>
        <v>2.46</v>
      </c>
      <c r="C11">
        <f t="shared" si="3"/>
        <v>0.65359477124183007</v>
      </c>
      <c r="D11">
        <f t="shared" si="3"/>
        <v>0.4065040650406504</v>
      </c>
      <c r="E11">
        <f>ValueWin!E11</f>
        <v>0.5</v>
      </c>
      <c r="F11">
        <f t="shared" si="0"/>
        <v>0.5</v>
      </c>
      <c r="G11" cm="1">
        <f t="array" ref="G11">_xlfn.IFS(AND(I11&gt;J11,I11&gt;0,E11&gt;F11, E11&gt;0.6), 1, AND(J11&gt;I11,J11&gt;0,F11&gt;E11, F11&gt;0.6), 2, AND(I11&gt;J11,I11&gt;0,E11&gt;F11, E11&lt;0.6), 0,  AND(J11&gt;I11,J11&gt;0,F11&gt;E11, F11&lt;0.6), 0, AND(I11&lt;0,J11&lt;0), 0, AND(I11&gt;J11,I11&gt;0,E11&lt;F11), 0, AND(J11&gt;I11,J11&gt;0,F11&lt;E11), 0, AND(I11&gt;J11,I11&gt;0,E11=F11), 1, AND(J11&gt;I11,J11&gt;0,F11=E11), 2)</f>
        <v>2</v>
      </c>
      <c r="H11">
        <f>ValueWin!H11</f>
        <v>1</v>
      </c>
      <c r="I11">
        <f t="shared" si="1"/>
        <v>-0.44339622641509424</v>
      </c>
      <c r="J11">
        <f t="shared" si="2"/>
        <v>0.1</v>
      </c>
      <c r="K11" cm="1">
        <f t="array" ref="K11">_xlfn.IFS(AND(G11=H11,G11=1),K10-K10*I11+K10*I11*A11, AND(G11=H11,G11=2), K10-K10*J11+K10*J11*B11, AND(G11&lt;&gt;H11,G11=1), K10-K10*I11,AND(G11&lt;&gt;H11,G11=2),K10-K10*J11,G11=0,K10)</f>
        <v>121.3127131281975</v>
      </c>
      <c r="L11" t="str">
        <f>ValueWin!L11</f>
        <v>Tommy Paul</v>
      </c>
      <c r="M11" t="str">
        <f>ValueWin!M11</f>
        <v>Mikael Ymer</v>
      </c>
      <c r="O11" cm="1">
        <f t="array" ref="O11">_xlfn.IFS(AND(G11=H11, G11&gt;0), 1, AND(G11&lt;&gt;H11, G11=0), "", AND(G11&lt;&gt;H11, G11&lt;&gt;0), 0, AND(G11=H11, G11=0), "")</f>
        <v>0</v>
      </c>
    </row>
    <row r="12" spans="1:15" x14ac:dyDescent="0.25">
      <c r="A12">
        <f>ValueWin!A12</f>
        <v>1.37</v>
      </c>
      <c r="B12">
        <f>ValueWin!B12</f>
        <v>3.02</v>
      </c>
      <c r="C12">
        <f t="shared" si="3"/>
        <v>0.72992700729927007</v>
      </c>
      <c r="D12">
        <f t="shared" si="3"/>
        <v>0.33112582781456956</v>
      </c>
      <c r="E12">
        <f>ValueWin!E12</f>
        <v>0.72</v>
      </c>
      <c r="F12">
        <f t="shared" si="0"/>
        <v>0.28000000000000003</v>
      </c>
      <c r="G12" cm="1">
        <f t="array" ref="G12">_xlfn.IFS(AND(I12&gt;J12,I12&gt;0,E12&gt;F12, E12&gt;0.6), 1, AND(J12&gt;I12,J12&gt;0,F12&gt;E12, F12&gt;0.6), 2, AND(I12&gt;J12,I12&gt;0,E12&gt;F12, E12&lt;0.6), 0,  AND(J12&gt;I12,J12&gt;0,F12&gt;E12, F12&lt;0.6), 0, AND(I12&lt;0,J12&lt;0), 0, AND(I12&gt;J12,I12&gt;0,E12&lt;F12), 0, AND(J12&gt;I12,J12&gt;0,F12&lt;E12), 0, AND(I12&gt;J12,I12&gt;0,E12=F12), 1, AND(J12&gt;I12,J12&gt;0,F12=E12), 2)</f>
        <v>0</v>
      </c>
      <c r="H12">
        <f>ValueWin!H12</f>
        <v>2</v>
      </c>
      <c r="I12">
        <f t="shared" si="1"/>
        <v>-3.6756756756756603E-2</v>
      </c>
      <c r="J12">
        <f t="shared" si="2"/>
        <v>-7.6435643564356393E-2</v>
      </c>
      <c r="K12" cm="1">
        <f t="array" ref="K12">_xlfn.IFS(AND(G12=H12,G12=1),K11-K11*I12+K11*I12*A12, AND(G12=H12,G12=2), K11-K11*J12+K11*J12*B12, AND(G12&lt;&gt;H12,G12=1), K11-K11*I12,AND(G12&lt;&gt;H12,G12=2),K11-K11*J12,G12=0,K11)</f>
        <v>121.3127131281975</v>
      </c>
      <c r="L12" t="str">
        <f>ValueWin!L12</f>
        <v>Alexander Bublik</v>
      </c>
      <c r="M12" t="str">
        <f>ValueWin!M12</f>
        <v>Ilya Marchenko</v>
      </c>
      <c r="O12" t="str" cm="1">
        <f t="array" ref="O12">_xlfn.IFS(AND(G12=H12, G12&gt;0), 1, AND(G12&lt;&gt;H12, G12=0), "", AND(G12&lt;&gt;H12, G12&lt;&gt;0), 0, AND(G12=H12, G12=0), "")</f>
        <v/>
      </c>
    </row>
    <row r="13" spans="1:15" x14ac:dyDescent="0.25">
      <c r="A13">
        <f>ValueWin!A13</f>
        <v>2.37</v>
      </c>
      <c r="B13">
        <f>ValueWin!B13</f>
        <v>1.54</v>
      </c>
      <c r="C13">
        <f t="shared" si="3"/>
        <v>0.42194092827004215</v>
      </c>
      <c r="D13">
        <f t="shared" si="3"/>
        <v>0.64935064935064934</v>
      </c>
      <c r="E13">
        <f>ValueWin!E13</f>
        <v>0.46800000000000003</v>
      </c>
      <c r="F13">
        <f t="shared" si="0"/>
        <v>0.53200000000000003</v>
      </c>
      <c r="G13" cm="1">
        <f t="array" ref="G13">_xlfn.IFS(AND(I13&gt;J13,I13&gt;0,E13&gt;F13, E13&gt;0.6), 1, AND(J13&gt;I13,J13&gt;0,F13&gt;E13, F13&gt;0.6), 2, AND(I13&gt;J13,I13&gt;0,E13&gt;F13, E13&lt;0.6), 0,  AND(J13&gt;I13,J13&gt;0,F13&gt;E13, F13&lt;0.6), 0, AND(I13&lt;0,J13&lt;0), 0, AND(I13&gt;J13,I13&gt;0,E13&lt;F13), 0, AND(J13&gt;I13,J13&gt;0,F13&lt;E13), 0, AND(I13&gt;J13,I13&gt;0,E13=F13), 1, AND(J13&gt;I13,J13&gt;0,F13=E13), 2)</f>
        <v>0</v>
      </c>
      <c r="H13">
        <f>ValueWin!H13</f>
        <v>2</v>
      </c>
      <c r="I13">
        <f t="shared" si="1"/>
        <v>7.9678832116788334E-2</v>
      </c>
      <c r="J13">
        <f t="shared" si="2"/>
        <v>-0.33466666666666667</v>
      </c>
      <c r="K13" cm="1">
        <f t="array" ref="K13">_xlfn.IFS(AND(G13=H13,G13=1),K12-K12*I13+K12*I13*A13, AND(G13=H13,G13=2), K12-K12*J13+K12*J13*B13, AND(G13&lt;&gt;H13,G13=1), K12-K12*I13,AND(G13&lt;&gt;H13,G13=2),K12-K12*J13,G13=0,K12)</f>
        <v>121.3127131281975</v>
      </c>
      <c r="L13" t="str">
        <f>ValueWin!L13</f>
        <v>Guido Pella</v>
      </c>
      <c r="M13" t="str">
        <f>ValueWin!M13</f>
        <v>Pedro Martinez</v>
      </c>
      <c r="O13" t="str" cm="1">
        <f t="array" ref="O13">_xlfn.IFS(AND(G13=H13, G13&gt;0), 1, AND(G13&lt;&gt;H13, G13=0), "", AND(G13&lt;&gt;H13, G13&lt;&gt;0), 0, AND(G13=H13, G13=0), "")</f>
        <v/>
      </c>
    </row>
    <row r="14" spans="1:15" x14ac:dyDescent="0.25">
      <c r="A14">
        <f>ValueWin!A14</f>
        <v>1.88</v>
      </c>
      <c r="B14">
        <f>ValueWin!B14</f>
        <v>1.92</v>
      </c>
      <c r="C14">
        <f t="shared" si="3"/>
        <v>0.53191489361702127</v>
      </c>
      <c r="D14">
        <f t="shared" si="3"/>
        <v>0.52083333333333337</v>
      </c>
      <c r="E14">
        <f>ValueWin!E14</f>
        <v>0.504</v>
      </c>
      <c r="F14">
        <f t="shared" si="0"/>
        <v>0.496</v>
      </c>
      <c r="G14" cm="1">
        <f t="array" ref="G14">_xlfn.IFS(AND(I14&gt;J14,I14&gt;0,E14&gt;F14, E14&gt;0.6), 1, AND(J14&gt;I14,J14&gt;0,F14&gt;E14, F14&gt;0.6), 2, AND(I14&gt;J14,I14&gt;0,E14&gt;F14, E14&lt;0.6), 0,  AND(J14&gt;I14,J14&gt;0,F14&gt;E14, F14&lt;0.6), 0, AND(I14&lt;0,J14&lt;0), 0, AND(I14&gt;J14,I14&gt;0,E14&lt;F14), 0, AND(J14&gt;I14,J14&gt;0,F14&lt;E14), 0, AND(I14&gt;J14,I14&gt;0,E14=F14), 1, AND(J14&gt;I14,J14&gt;0,F14=E14), 2)</f>
        <v>0</v>
      </c>
      <c r="H14">
        <f>ValueWin!H14</f>
        <v>2</v>
      </c>
      <c r="I14">
        <f t="shared" si="1"/>
        <v>-5.963636363636371E-2</v>
      </c>
      <c r="J14">
        <f t="shared" si="2"/>
        <v>-5.18260869565218E-2</v>
      </c>
      <c r="K14" cm="1">
        <f t="array" ref="K14">_xlfn.IFS(AND(G14=H14,G14=1),K13-K13*I14+K13*I14*A14, AND(G14=H14,G14=2), K13-K13*J14+K13*J14*B14, AND(G14&lt;&gt;H14,G14=1), K13-K13*I14,AND(G14&lt;&gt;H14,G14=2),K13-K13*J14,G14=0,K13)</f>
        <v>121.3127131281975</v>
      </c>
      <c r="L14" t="str">
        <f>ValueWin!L14</f>
        <v>Miomir Kecmanovic</v>
      </c>
      <c r="M14" t="str">
        <f>ValueWin!M14</f>
        <v>Egor Gerasimov</v>
      </c>
      <c r="O14" t="str" cm="1">
        <f t="array" ref="O14">_xlfn.IFS(AND(G14=H14, G14&gt;0), 1, AND(G14&lt;&gt;H14, G14=0), "", AND(G14&lt;&gt;H14, G14&lt;&gt;0), 0, AND(G14=H14, G14=0), "")</f>
        <v/>
      </c>
    </row>
    <row r="15" spans="1:15" x14ac:dyDescent="0.25">
      <c r="A15">
        <f>ValueWin!A15</f>
        <v>1.55</v>
      </c>
      <c r="B15">
        <f>ValueWin!B15</f>
        <v>2.35</v>
      </c>
      <c r="C15">
        <f t="shared" si="3"/>
        <v>0.64516129032258063</v>
      </c>
      <c r="D15">
        <f t="shared" si="3"/>
        <v>0.42553191489361702</v>
      </c>
      <c r="E15">
        <f>ValueWin!E15</f>
        <v>0.57499999999999996</v>
      </c>
      <c r="F15">
        <f t="shared" si="0"/>
        <v>0.42500000000000004</v>
      </c>
      <c r="G15" cm="1">
        <f t="array" ref="G15">_xlfn.IFS(AND(I15&gt;J15,I15&gt;0,E15&gt;F15, E15&gt;0.6), 1, AND(J15&gt;I15,J15&gt;0,F15&gt;E15, F15&gt;0.6), 2, AND(I15&gt;J15,I15&gt;0,E15&gt;F15, E15&lt;0.6), 0,  AND(J15&gt;I15,J15&gt;0,F15&gt;E15, F15&lt;0.6), 0, AND(I15&lt;0,J15&lt;0), 0, AND(I15&gt;J15,I15&gt;0,E15&lt;F15), 0, AND(J15&gt;I15,J15&gt;0,F15&lt;E15), 0, AND(I15&gt;J15,I15&gt;0,E15=F15), 1, AND(J15&gt;I15,J15&gt;0,F15=E15), 2)</f>
        <v>0</v>
      </c>
      <c r="H15">
        <f>ValueWin!H15</f>
        <v>1</v>
      </c>
      <c r="I15">
        <f t="shared" si="1"/>
        <v>-0.19772727272727275</v>
      </c>
      <c r="J15">
        <f t="shared" si="2"/>
        <v>-9.2592592592583012E-4</v>
      </c>
      <c r="K15" cm="1">
        <f t="array" ref="K15">_xlfn.IFS(AND(G15=H15,G15=1),K14-K14*I15+K14*I15*A15, AND(G15=H15,G15=2), K14-K14*J15+K14*J15*B15, AND(G15&lt;&gt;H15,G15=1), K14-K14*I15,AND(G15&lt;&gt;H15,G15=2),K14-K14*J15,G15=0,K14)</f>
        <v>121.3127131281975</v>
      </c>
      <c r="L15" t="str">
        <f>ValueWin!L15</f>
        <v>Alejandro Davidovich Fokina</v>
      </c>
      <c r="M15" t="str">
        <f>ValueWin!M15</f>
        <v>Jordan Thompson</v>
      </c>
      <c r="O15" t="str" cm="1">
        <f t="array" ref="O15">_xlfn.IFS(AND(G15=H15, G15&gt;0), 1, AND(G15&lt;&gt;H15, G15=0), "", AND(G15&lt;&gt;H15, G15&lt;&gt;0), 0, AND(G15=H15, G15=0), "")</f>
        <v/>
      </c>
    </row>
    <row r="16" spans="1:15" x14ac:dyDescent="0.25">
      <c r="A16">
        <f>ValueWin!A16</f>
        <v>1.47</v>
      </c>
      <c r="B16">
        <f>ValueWin!B16</f>
        <v>2.56</v>
      </c>
      <c r="C16">
        <f t="shared" si="3"/>
        <v>0.68027210884353739</v>
      </c>
      <c r="D16">
        <f t="shared" si="3"/>
        <v>0.390625</v>
      </c>
      <c r="E16">
        <f>ValueWin!E16</f>
        <v>0.55800000000000005</v>
      </c>
      <c r="F16">
        <f t="shared" si="0"/>
        <v>0.44199999999999995</v>
      </c>
      <c r="G16" cm="1">
        <f t="array" ref="G16">_xlfn.IFS(AND(I16&gt;J16,I16&gt;0,E16&gt;F16, E16&gt;0.6), 1, AND(J16&gt;I16,J16&gt;0,F16&gt;E16, F16&gt;0.6), 2, AND(I16&gt;J16,I16&gt;0,E16&gt;F16, E16&lt;0.6), 0,  AND(J16&gt;I16,J16&gt;0,F16&gt;E16, F16&lt;0.6), 0, AND(I16&lt;0,J16&lt;0), 0, AND(I16&gt;J16,I16&gt;0,E16&lt;F16), 0, AND(J16&gt;I16,J16&gt;0,F16&lt;E16), 0, AND(I16&gt;J16,I16&gt;0,E16=F16), 1, AND(J16&gt;I16,J16&gt;0,F16=E16), 2)</f>
        <v>0</v>
      </c>
      <c r="H16">
        <f>ValueWin!H16</f>
        <v>2</v>
      </c>
      <c r="I16">
        <f t="shared" si="1"/>
        <v>-0.38242553191489348</v>
      </c>
      <c r="J16">
        <f t="shared" si="2"/>
        <v>8.430769230769225E-2</v>
      </c>
      <c r="K16" cm="1">
        <f t="array" ref="K16">_xlfn.IFS(AND(G16=H16,G16=1),K15-K15*I16+K15*I16*A16, AND(G16=H16,G16=2), K15-K15*J16+K15*J16*B16, AND(G16&lt;&gt;H16,G16=1), K15-K15*I16,AND(G16&lt;&gt;H16,G16=2),K15-K15*J16,G16=0,K15)</f>
        <v>121.3127131281975</v>
      </c>
      <c r="L16" t="str">
        <f>ValueWin!L16</f>
        <v>Laslo Djere</v>
      </c>
      <c r="M16" t="str">
        <f>ValueWin!M16</f>
        <v>Gilles Simon</v>
      </c>
      <c r="O16" t="str" cm="1">
        <f t="array" ref="O16">_xlfn.IFS(AND(G16=H16, G16&gt;0), 1, AND(G16&lt;&gt;H16, G16=0), "", AND(G16&lt;&gt;H16, G16&lt;&gt;0), 0, AND(G16=H16, G16=0), "")</f>
        <v/>
      </c>
    </row>
    <row r="17" spans="1:15" x14ac:dyDescent="0.25">
      <c r="A17">
        <f>ValueWin!A17</f>
        <v>1.76</v>
      </c>
      <c r="B17">
        <f>ValueWin!B17</f>
        <v>2.0499999999999998</v>
      </c>
      <c r="C17">
        <f t="shared" si="3"/>
        <v>0.56818181818181823</v>
      </c>
      <c r="D17">
        <f t="shared" si="3"/>
        <v>0.48780487804878053</v>
      </c>
      <c r="E17">
        <f>ValueWin!E17</f>
        <v>0.56200000000000006</v>
      </c>
      <c r="F17">
        <f t="shared" si="0"/>
        <v>0.43799999999999994</v>
      </c>
      <c r="G17" cm="1">
        <f t="array" ref="G17">_xlfn.IFS(AND(I17&gt;J17,I17&gt;0,E17&gt;F17, E17&gt;0.6), 1, AND(J17&gt;I17,J17&gt;0,F17&gt;E17, F17&gt;0.6), 2, AND(I17&gt;J17,I17&gt;0,E17&gt;F17, E17&lt;0.6), 0,  AND(J17&gt;I17,J17&gt;0,F17&gt;E17, F17&lt;0.6), 0, AND(I17&lt;0,J17&lt;0), 0, AND(I17&gt;J17,I17&gt;0,E17&lt;F17), 0, AND(J17&gt;I17,J17&gt;0,F17&lt;E17), 0, AND(I17&gt;J17,I17&gt;0,E17=F17), 1, AND(J17&gt;I17,J17&gt;0,F17=E17), 2)</f>
        <v>0</v>
      </c>
      <c r="H17">
        <f>ValueWin!H17</f>
        <v>2</v>
      </c>
      <c r="I17">
        <f t="shared" si="1"/>
        <v>-1.431578947368406E-2</v>
      </c>
      <c r="J17">
        <f t="shared" si="2"/>
        <v>-9.7238095238095457E-2</v>
      </c>
      <c r="K17" cm="1">
        <f t="array" ref="K17">_xlfn.IFS(AND(G17=H17,G17=1),K16-K16*I17+K16*I17*A17, AND(G17=H17,G17=2), K16-K16*J17+K16*J17*B17, AND(G17&lt;&gt;H17,G17=1), K16-K16*I17,AND(G17&lt;&gt;H17,G17=2),K16-K16*J17,G17=0,K16)</f>
        <v>121.3127131281975</v>
      </c>
      <c r="L17" t="str">
        <f>ValueWin!L17</f>
        <v>Alex De Minaur</v>
      </c>
      <c r="M17" t="str">
        <f>ValueWin!M17</f>
        <v>Brandon Nakashima</v>
      </c>
      <c r="O17" t="str" cm="1">
        <f t="array" ref="O17">_xlfn.IFS(AND(G17=H17, G17&gt;0), 1, AND(G17&lt;&gt;H17, G17=0), "", AND(G17&lt;&gt;H17, G17&lt;&gt;0), 0, AND(G17=H17, G17=0), "")</f>
        <v/>
      </c>
    </row>
    <row r="18" spans="1:15" x14ac:dyDescent="0.25">
      <c r="A18">
        <f>ValueWin!A18</f>
        <v>1.47</v>
      </c>
      <c r="B18">
        <f>ValueWin!B18</f>
        <v>2.58</v>
      </c>
      <c r="C18">
        <f t="shared" si="3"/>
        <v>0.68027210884353739</v>
      </c>
      <c r="D18">
        <f t="shared" si="3"/>
        <v>0.38759689922480617</v>
      </c>
      <c r="E18">
        <f>ValueWin!E18</f>
        <v>0.49199999999999999</v>
      </c>
      <c r="F18">
        <f t="shared" si="0"/>
        <v>0.50800000000000001</v>
      </c>
      <c r="G18" cm="1">
        <f t="array" ref="G18">_xlfn.IFS(AND(I18&gt;J18,I18&gt;0,E18&gt;F18, E18&gt;0.6), 1, AND(J18&gt;I18,J18&gt;0,F18&gt;E18, F18&gt;0.6), 2, AND(I18&gt;J18,I18&gt;0,E18&gt;F18, E18&lt;0.6), 0,  AND(J18&gt;I18,J18&gt;0,F18&gt;E18, F18&lt;0.6), 0, AND(I18&lt;0,J18&lt;0), 0, AND(I18&gt;J18,I18&gt;0,E18&lt;F18), 0, AND(J18&gt;I18,J18&gt;0,F18&lt;E18), 0, AND(I18&gt;J18,I18&gt;0,E18=F18), 1, AND(J18&gt;I18,J18&gt;0,F18=E18), 2)</f>
        <v>0</v>
      </c>
      <c r="H18">
        <f>ValueWin!H18</f>
        <v>1</v>
      </c>
      <c r="I18">
        <f t="shared" si="1"/>
        <v>-0.58885106382978725</v>
      </c>
      <c r="J18">
        <f t="shared" si="2"/>
        <v>0.1</v>
      </c>
      <c r="K18" cm="1">
        <f t="array" ref="K18">_xlfn.IFS(AND(G18=H18,G18=1),K17-K17*I18+K17*I18*A18, AND(G18=H18,G18=2), K17-K17*J18+K17*J18*B18, AND(G18&lt;&gt;H18,G18=1), K17-K17*I18,AND(G18&lt;&gt;H18,G18=2),K17-K17*J18,G18=0,K17)</f>
        <v>121.3127131281975</v>
      </c>
      <c r="L18" t="str">
        <f>ValueWin!L18</f>
        <v>Henri Laaksonen</v>
      </c>
      <c r="M18" t="str">
        <f>ValueWin!M18</f>
        <v>Benoit Paire</v>
      </c>
      <c r="O18" t="str" cm="1">
        <f t="array" ref="O18">_xlfn.IFS(AND(G18=H18, G18&gt;0), 1, AND(G18&lt;&gt;H18, G18=0), "", AND(G18&lt;&gt;H18, G18&lt;&gt;0), 0, AND(G18=H18, G18=0), "")</f>
        <v/>
      </c>
    </row>
    <row r="19" spans="1:15" x14ac:dyDescent="0.25">
      <c r="A19">
        <f>ValueWin!A19</f>
        <v>2.08</v>
      </c>
      <c r="B19">
        <f>ValueWin!B19</f>
        <v>1.75</v>
      </c>
      <c r="C19">
        <f t="shared" si="3"/>
        <v>0.48076923076923073</v>
      </c>
      <c r="D19">
        <f t="shared" si="3"/>
        <v>0.5714285714285714</v>
      </c>
      <c r="E19">
        <f>ValueWin!E19</f>
        <v>0.49299999999999999</v>
      </c>
      <c r="F19">
        <f t="shared" si="0"/>
        <v>0.50700000000000001</v>
      </c>
      <c r="G19" cm="1">
        <f t="array" ref="G19">_xlfn.IFS(AND(I19&gt;J19,I19&gt;0,E19&gt;F19, E19&gt;0.6), 1, AND(J19&gt;I19,J19&gt;0,F19&gt;E19, F19&gt;0.6), 2, AND(I19&gt;J19,I19&gt;0,E19&gt;F19, E19&lt;0.6), 0,  AND(J19&gt;I19,J19&gt;0,F19&gt;E19, F19&lt;0.6), 0, AND(I19&lt;0,J19&lt;0), 0, AND(I19&gt;J19,I19&gt;0,E19&lt;F19), 0, AND(J19&gt;I19,J19&gt;0,F19&lt;E19), 0, AND(I19&gt;J19,I19&gt;0,E19=F19), 1, AND(J19&gt;I19,J19&gt;0,F19=E19), 2)</f>
        <v>0</v>
      </c>
      <c r="H19">
        <f>ValueWin!H19</f>
        <v>1</v>
      </c>
      <c r="I19">
        <f t="shared" si="1"/>
        <v>2.3555555555555552E-2</v>
      </c>
      <c r="J19">
        <f t="shared" si="2"/>
        <v>-0.15033333333333332</v>
      </c>
      <c r="K19" cm="1">
        <f t="array" ref="K19">_xlfn.IFS(AND(G19=H19,G19=1),K18-K18*I19+K18*I19*A19, AND(G19=H19,G19=2), K18-K18*J19+K18*J19*B19, AND(G19&lt;&gt;H19,G19=1), K18-K18*I19,AND(G19&lt;&gt;H19,G19=2),K18-K18*J19,G19=0,K18)</f>
        <v>121.3127131281975</v>
      </c>
      <c r="L19" t="str">
        <f>ValueWin!L19</f>
        <v>Lorenzo Musetti</v>
      </c>
      <c r="M19" t="str">
        <f>ValueWin!M19</f>
        <v>Gianluca Mager</v>
      </c>
      <c r="O19" t="str" cm="1">
        <f t="array" ref="O19">_xlfn.IFS(AND(G19=H19, G19&gt;0), 1, AND(G19&lt;&gt;H19, G19=0), "", AND(G19&lt;&gt;H19, G19&lt;&gt;0), 0, AND(G19=H19, G19=0), "")</f>
        <v/>
      </c>
    </row>
    <row r="20" spans="1:15" x14ac:dyDescent="0.25">
      <c r="A20">
        <f>ValueWin!A20</f>
        <v>2.1</v>
      </c>
      <c r="B20">
        <f>ValueWin!B20</f>
        <v>1.72</v>
      </c>
      <c r="C20">
        <f t="shared" si="3"/>
        <v>0.47619047619047616</v>
      </c>
      <c r="D20">
        <f t="shared" si="3"/>
        <v>0.58139534883720934</v>
      </c>
      <c r="E20">
        <f>ValueWin!E20</f>
        <v>0.59899999999999998</v>
      </c>
      <c r="F20">
        <f t="shared" si="0"/>
        <v>0.40100000000000002</v>
      </c>
      <c r="G20" cm="1">
        <f t="array" ref="G20">_xlfn.IFS(AND(I20&gt;J20,I20&gt;0,E20&gt;F20, E20&gt;0.6), 1, AND(J20&gt;I20,J20&gt;0,F20&gt;E20, F20&gt;0.6), 2, AND(I20&gt;J20,I20&gt;0,E20&gt;F20, E20&lt;0.6), 0,  AND(J20&gt;I20,J20&gt;0,F20&gt;E20, F20&lt;0.6), 0, AND(I20&lt;0,J20&lt;0), 0, AND(I20&gt;J20,I20&gt;0,E20&lt;F20), 0, AND(J20&gt;I20,J20&gt;0,F20&lt;E20), 0, AND(I20&gt;J20,I20&gt;0,E20=F20), 1, AND(J20&gt;I20,J20&gt;0,F20=E20), 2)</f>
        <v>0</v>
      </c>
      <c r="H20">
        <f>ValueWin!H20</f>
        <v>2</v>
      </c>
      <c r="I20">
        <f t="shared" si="1"/>
        <v>0.1</v>
      </c>
      <c r="J20">
        <f t="shared" si="2"/>
        <v>-0.43094444444444446</v>
      </c>
      <c r="K20" cm="1">
        <f t="array" ref="K20">_xlfn.IFS(AND(G20=H20,G20=1),K19-K19*I20+K19*I20*A20, AND(G20=H20,G20=2), K19-K19*J20+K19*J20*B20, AND(G20&lt;&gt;H20,G20=1), K19-K19*I20,AND(G20&lt;&gt;H20,G20=2),K19-K19*J20,G20=0,K19)</f>
        <v>121.3127131281975</v>
      </c>
      <c r="L20" t="str">
        <f>ValueWin!L20</f>
        <v>Reilly Opelka</v>
      </c>
      <c r="M20" t="str">
        <f>ValueWin!M20</f>
        <v>Jenson Brooksby</v>
      </c>
      <c r="O20" t="str" cm="1">
        <f t="array" ref="O20">_xlfn.IFS(AND(G20=H20, G20&gt;0), 1, AND(G20&lt;&gt;H20, G20=0), "", AND(G20&lt;&gt;H20, G20&lt;&gt;0), 0, AND(G20=H20, G20=0), "")</f>
        <v/>
      </c>
    </row>
    <row r="21" spans="1:15" x14ac:dyDescent="0.25">
      <c r="A21">
        <f>ValueWin!A21</f>
        <v>1.55</v>
      </c>
      <c r="B21">
        <f>ValueWin!B21</f>
        <v>2.4</v>
      </c>
      <c r="C21">
        <f t="shared" si="3"/>
        <v>0.64516129032258063</v>
      </c>
      <c r="D21">
        <f t="shared" si="3"/>
        <v>0.41666666666666669</v>
      </c>
      <c r="E21">
        <f>ValueWin!E21</f>
        <v>0.496</v>
      </c>
      <c r="F21">
        <f t="shared" si="0"/>
        <v>0.504</v>
      </c>
      <c r="G21" cm="1">
        <f t="array" ref="G21">_xlfn.IFS(AND(I21&gt;J21,I21&gt;0,E21&gt;F21, E21&gt;0.6), 1, AND(J21&gt;I21,J21&gt;0,F21&gt;E21, F21&gt;0.6), 2, AND(I21&gt;J21,I21&gt;0,E21&gt;F21, E21&lt;0.6), 0,  AND(J21&gt;I21,J21&gt;0,F21&gt;E21, F21&lt;0.6), 0, AND(I21&lt;0,J21&lt;0), 0, AND(I21&gt;J21,I21&gt;0,E21&lt;F21), 0, AND(J21&gt;I21,J21&gt;0,F21&lt;E21), 0, AND(I21&gt;J21,I21&gt;0,E21=F21), 1, AND(J21&gt;I21,J21&gt;0,F21=E21), 2)</f>
        <v>0</v>
      </c>
      <c r="H21">
        <f>ValueWin!H21</f>
        <v>1</v>
      </c>
      <c r="I21">
        <f t="shared" si="1"/>
        <v>-0.42036363636363627</v>
      </c>
      <c r="J21">
        <f t="shared" si="2"/>
        <v>0.1</v>
      </c>
      <c r="K21" cm="1">
        <f t="array" ref="K21">_xlfn.IFS(AND(G21=H21,G21=1),K20-K20*I21+K20*I21*A21, AND(G21=H21,G21=2), K20-K20*J21+K20*J21*B21, AND(G21&lt;&gt;H21,G21=1), K20-K20*I21,AND(G21&lt;&gt;H21,G21=2),K20-K20*J21,G21=0,K20)</f>
        <v>121.3127131281975</v>
      </c>
      <c r="L21" t="str">
        <f>ValueWin!L21</f>
        <v>Jan Lennard Struff</v>
      </c>
      <c r="M21" t="str">
        <f>ValueWin!M21</f>
        <v>Albert Ramos</v>
      </c>
      <c r="O21" t="str" cm="1">
        <f t="array" ref="O21">_xlfn.IFS(AND(G21=H21, G21&gt;0), 1, AND(G21&lt;&gt;H21, G21=0), "", AND(G21&lt;&gt;H21, G21&lt;&gt;0), 0, AND(G21=H21, G21=0), "")</f>
        <v/>
      </c>
    </row>
    <row r="22" spans="1:15" x14ac:dyDescent="0.25">
      <c r="A22">
        <f>ValueWin!A22</f>
        <v>4.8499999999999996</v>
      </c>
      <c r="B22">
        <f>ValueWin!B22</f>
        <v>1.17</v>
      </c>
      <c r="C22">
        <f t="shared" si="3"/>
        <v>0.2061855670103093</v>
      </c>
      <c r="D22">
        <f t="shared" si="3"/>
        <v>0.85470085470085477</v>
      </c>
      <c r="E22">
        <f>ValueWin!E22</f>
        <v>0.14899999999999999</v>
      </c>
      <c r="F22">
        <f t="shared" si="0"/>
        <v>0.85099999999999998</v>
      </c>
      <c r="G22" cm="1">
        <f t="array" ref="G22">_xlfn.IFS(AND(I22&gt;J22,I22&gt;0,E22&gt;F22, E22&gt;0.6), 1, AND(J22&gt;I22,J22&gt;0,F22&gt;E22, F22&gt;0.6), 2, AND(I22&gt;J22,I22&gt;0,E22&gt;F22, E22&lt;0.6), 0,  AND(J22&gt;I22,J22&gt;0,F22&gt;E22, F22&lt;0.6), 0, AND(I22&lt;0,J22&lt;0), 0, AND(I22&gt;J22,I22&gt;0,E22&lt;F22), 0, AND(J22&gt;I22,J22&gt;0,F22&lt;E22), 0, AND(I22&gt;J22,I22&gt;0,E22=F22), 1, AND(J22&gt;I22,J22&gt;0,F22=E22), 2)</f>
        <v>0</v>
      </c>
      <c r="H22">
        <f>ValueWin!H22</f>
        <v>0</v>
      </c>
      <c r="I22">
        <f t="shared" si="1"/>
        <v>-7.2038961038961069E-2</v>
      </c>
      <c r="J22">
        <f t="shared" si="2"/>
        <v>-2.5470588235294467E-2</v>
      </c>
      <c r="K22" cm="1">
        <f t="array" ref="K22">_xlfn.IFS(AND(G22=H22,G22=1),K21-K21*I22+K21*I22*A22, AND(G22=H22,G22=2), K21-K21*J22+K21*J22*B22, AND(G22&lt;&gt;H22,G22=1), K21-K21*I22,AND(G22&lt;&gt;H22,G22=2),K21-K21*J22,G22=0,K21)</f>
        <v>121.3127131281975</v>
      </c>
      <c r="L22" t="str">
        <f>ValueWin!L22</f>
        <v>Evgeny Donskoy</v>
      </c>
      <c r="M22" t="str">
        <f>ValueWin!M22</f>
        <v>Ilya Ivashka</v>
      </c>
      <c r="O22" t="str" cm="1">
        <f t="array" ref="O22">_xlfn.IFS(AND(G22=H22, G22&gt;0), 1, AND(G22&lt;&gt;H22, G22=0), "", AND(G22&lt;&gt;H22, G22&lt;&gt;0), 0, AND(G22=H22, G22=0), "")</f>
        <v/>
      </c>
    </row>
    <row r="23" spans="1:15" x14ac:dyDescent="0.25">
      <c r="A23">
        <f>ValueWin!A23</f>
        <v>2.15</v>
      </c>
      <c r="B23">
        <f>ValueWin!B23</f>
        <v>1.68</v>
      </c>
      <c r="C23">
        <f t="shared" si="3"/>
        <v>0.46511627906976744</v>
      </c>
      <c r="D23">
        <f t="shared" si="3"/>
        <v>0.59523809523809523</v>
      </c>
      <c r="E23">
        <f>ValueWin!E23</f>
        <v>0.49</v>
      </c>
      <c r="F23">
        <f t="shared" si="0"/>
        <v>0.51</v>
      </c>
      <c r="G23" cm="1">
        <f t="array" ref="G23">_xlfn.IFS(AND(I23&gt;J23,I23&gt;0,E23&gt;F23, E23&gt;0.6), 1, AND(J23&gt;I23,J23&gt;0,F23&gt;E23, F23&gt;0.6), 2, AND(I23&gt;J23,I23&gt;0,E23&gt;F23, E23&lt;0.6), 0,  AND(J23&gt;I23,J23&gt;0,F23&gt;E23, F23&lt;0.6), 0, AND(I23&lt;0,J23&lt;0), 0, AND(I23&gt;J23,I23&gt;0,E23&lt;F23), 0, AND(J23&gt;I23,J23&gt;0,F23&lt;E23), 0, AND(I23&gt;J23,I23&gt;0,E23=F23), 1, AND(J23&gt;I23,J23&gt;0,F23=E23), 2)</f>
        <v>0</v>
      </c>
      <c r="H23">
        <f>ValueWin!H23</f>
        <v>2</v>
      </c>
      <c r="I23">
        <f t="shared" si="1"/>
        <v>4.6521739130434725E-2</v>
      </c>
      <c r="J23">
        <f t="shared" si="2"/>
        <v>-0.21058823529411774</v>
      </c>
      <c r="K23" cm="1">
        <f t="array" ref="K23">_xlfn.IFS(AND(G23=H23,G23=1),K22-K22*I23+K22*I23*A23, AND(G23=H23,G23=2), K22-K22*J23+K22*J23*B23, AND(G23&lt;&gt;H23,G23=1), K22-K22*I23,AND(G23&lt;&gt;H23,G23=2),K22-K22*J23,G23=0,K22)</f>
        <v>121.3127131281975</v>
      </c>
      <c r="L23" t="str">
        <f>ValueWin!L23</f>
        <v>Frances Tiafoe</v>
      </c>
      <c r="M23" t="str">
        <f>ValueWin!M23</f>
        <v>Andy Murray</v>
      </c>
      <c r="O23" t="str" cm="1">
        <f t="array" ref="O23">_xlfn.IFS(AND(G23=H23, G23&gt;0), 1, AND(G23&lt;&gt;H23, G23=0), "", AND(G23&lt;&gt;H23, G23&lt;&gt;0), 0, AND(G23=H23, G23=0), "")</f>
        <v/>
      </c>
    </row>
    <row r="24" spans="1:15" x14ac:dyDescent="0.25">
      <c r="A24">
        <f>ValueWin!A24</f>
        <v>2.46</v>
      </c>
      <c r="B24">
        <f>ValueWin!B24</f>
        <v>1.53</v>
      </c>
      <c r="C24">
        <f t="shared" si="3"/>
        <v>0.4065040650406504</v>
      </c>
      <c r="D24">
        <f t="shared" si="3"/>
        <v>0.65359477124183007</v>
      </c>
      <c r="E24">
        <f>ValueWin!E24</f>
        <v>0.26</v>
      </c>
      <c r="F24">
        <f t="shared" si="0"/>
        <v>0.74</v>
      </c>
      <c r="G24" cm="1">
        <f t="array" ref="G24">_xlfn.IFS(AND(I24&gt;J24,I24&gt;0,E24&gt;F24, E24&gt;0.6), 1, AND(J24&gt;I24,J24&gt;0,F24&gt;E24, F24&gt;0.6), 2, AND(I24&gt;J24,I24&gt;0,E24&gt;F24, E24&lt;0.6), 0,  AND(J24&gt;I24,J24&gt;0,F24&gt;E24, F24&lt;0.6), 0, AND(I24&lt;0,J24&lt;0), 0, AND(I24&gt;J24,I24&gt;0,E24&lt;F24), 0, AND(J24&gt;I24,J24&gt;0,F24&lt;E24), 0, AND(I24&gt;J24,I24&gt;0,E24=F24), 1, AND(J24&gt;I24,J24&gt;0,F24=E24), 2)</f>
        <v>2</v>
      </c>
      <c r="H24">
        <f>ValueWin!H24</f>
        <v>2</v>
      </c>
      <c r="I24">
        <f t="shared" si="1"/>
        <v>-0.24684931506849317</v>
      </c>
      <c r="J24">
        <f t="shared" si="2"/>
        <v>0.1</v>
      </c>
      <c r="K24" cm="1">
        <f t="array" ref="K24">_xlfn.IFS(AND(G24=H24,G24=1),K23-K23*I24+K23*I24*A24, AND(G24=H24,G24=2), K23-K23*J24+K23*J24*B24, AND(G24&lt;&gt;H24,G24=1), K23-K23*I24,AND(G24&lt;&gt;H24,G24=2),K23-K23*J24,G24=0,K23)</f>
        <v>127.74228692399197</v>
      </c>
      <c r="L24" t="str">
        <f>ValueWin!L24</f>
        <v>Dennis Novak</v>
      </c>
      <c r="M24" t="str">
        <f>ValueWin!M24</f>
        <v>Marton Fucsovics</v>
      </c>
      <c r="O24" cm="1">
        <f t="array" ref="O24">_xlfn.IFS(AND(G24=H24, G24&gt;0), 1, AND(G24&lt;&gt;H24, G24=0), "", AND(G24&lt;&gt;H24, G24&lt;&gt;0), 0, AND(G24=H24, G24=0), "")</f>
        <v>1</v>
      </c>
    </row>
    <row r="25" spans="1:15" x14ac:dyDescent="0.25">
      <c r="A25">
        <f>ValueWin!A25</f>
        <v>4.4000000000000004</v>
      </c>
      <c r="B25">
        <f>ValueWin!B25</f>
        <v>1.2</v>
      </c>
      <c r="C25">
        <f t="shared" si="3"/>
        <v>0.22727272727272727</v>
      </c>
      <c r="D25">
        <f t="shared" si="3"/>
        <v>0.83333333333333337</v>
      </c>
      <c r="E25">
        <f>ValueWin!E25</f>
        <v>0.19600000000000001</v>
      </c>
      <c r="F25">
        <f t="shared" si="0"/>
        <v>0.80400000000000005</v>
      </c>
      <c r="G25" cm="1">
        <f t="array" ref="G25">_xlfn.IFS(AND(I25&gt;J25,I25&gt;0,E25&gt;F25, E25&gt;0.6), 1, AND(J25&gt;I25,J25&gt;0,F25&gt;E25, F25&gt;0.6), 2, AND(I25&gt;J25,I25&gt;0,E25&gt;F25, E25&lt;0.6), 0,  AND(J25&gt;I25,J25&gt;0,F25&gt;E25, F25&lt;0.6), 0, AND(I25&lt;0,J25&lt;0), 0, AND(I25&gt;J25,I25&gt;0,E25&lt;F25), 0, AND(J25&gt;I25,J25&gt;0,F25&lt;E25), 0, AND(I25&gt;J25,I25&gt;0,E25=F25), 1, AND(J25&gt;I25,J25&gt;0,F25=E25), 2)</f>
        <v>0</v>
      </c>
      <c r="H25">
        <f>ValueWin!H25</f>
        <v>2</v>
      </c>
      <c r="I25">
        <f t="shared" si="1"/>
        <v>-4.0470588235294092E-2</v>
      </c>
      <c r="J25">
        <f t="shared" si="2"/>
        <v>-0.17600000000000016</v>
      </c>
      <c r="K25" cm="1">
        <f t="array" ref="K25">_xlfn.IFS(AND(G25=H25,G25=1),K24-K24*I25+K24*I25*A25, AND(G25=H25,G25=2), K24-K24*J25+K24*J25*B25, AND(G25&lt;&gt;H25,G25=1), K24-K24*I25,AND(G25&lt;&gt;H25,G25=2),K24-K24*J25,G25=0,K24)</f>
        <v>127.74228692399197</v>
      </c>
      <c r="L25" t="str">
        <f>ValueWin!L25</f>
        <v>Zizou Bergs</v>
      </c>
      <c r="M25" t="str">
        <f>ValueWin!M25</f>
        <v>Lloyd Harris</v>
      </c>
      <c r="O25" t="str" cm="1">
        <f t="array" ref="O25">_xlfn.IFS(AND(G25=H25, G25&gt;0), 1, AND(G25&lt;&gt;H25, G25=0), "", AND(G25&lt;&gt;H25, G25&lt;&gt;0), 0, AND(G25=H25, G25=0), "")</f>
        <v/>
      </c>
    </row>
    <row r="26" spans="1:15" x14ac:dyDescent="0.25">
      <c r="A26">
        <f>ValueWin!A26</f>
        <v>1.35</v>
      </c>
      <c r="B26">
        <f>ValueWin!B26</f>
        <v>3</v>
      </c>
      <c r="C26">
        <f t="shared" si="3"/>
        <v>0.7407407407407407</v>
      </c>
      <c r="D26">
        <f t="shared" si="3"/>
        <v>0.33333333333333331</v>
      </c>
      <c r="E26">
        <f>ValueWin!E26</f>
        <v>0.54300000000000004</v>
      </c>
      <c r="F26">
        <f t="shared" si="0"/>
        <v>0.45699999999999996</v>
      </c>
      <c r="G26" cm="1">
        <f t="array" ref="G26">_xlfn.IFS(AND(I26&gt;J26,I26&gt;0,E26&gt;F26, E26&gt;0.6), 1, AND(J26&gt;I26,J26&gt;0,F26&gt;E26, F26&gt;0.6), 2, AND(I26&gt;J26,I26&gt;0,E26&gt;F26, E26&lt;0.6), 0,  AND(J26&gt;I26,J26&gt;0,F26&gt;E26, F26&lt;0.6), 0, AND(I26&lt;0,J26&lt;0), 0, AND(I26&gt;J26,I26&gt;0,E26&lt;F26), 0, AND(J26&gt;I26,J26&gt;0,F26&lt;E26), 0, AND(I26&gt;J26,I26&gt;0,E26=F26), 1, AND(J26&gt;I26,J26&gt;0,F26=E26), 2)</f>
        <v>0</v>
      </c>
      <c r="H26">
        <f>ValueWin!H26</f>
        <v>2</v>
      </c>
      <c r="I26">
        <f t="shared" si="1"/>
        <v>-0.76271428571428534</v>
      </c>
      <c r="J26">
        <f t="shared" si="2"/>
        <v>0.1</v>
      </c>
      <c r="K26" cm="1">
        <f t="array" ref="K26">_xlfn.IFS(AND(G26=H26,G26=1),K25-K25*I26+K25*I26*A26, AND(G26=H26,G26=2), K25-K25*J26+K25*J26*B26, AND(G26&lt;&gt;H26,G26=1), K25-K25*I26,AND(G26&lt;&gt;H26,G26=2),K25-K25*J26,G26=0,K25)</f>
        <v>127.74228692399197</v>
      </c>
      <c r="L26" t="str">
        <f>ValueWin!L26</f>
        <v>Filip Krajinovic</v>
      </c>
      <c r="M26" t="str">
        <f>ValueWin!M26</f>
        <v>Pedro Martinez</v>
      </c>
      <c r="O26" t="str" cm="1">
        <f t="array" ref="O26">_xlfn.IFS(AND(G26=H26, G26&gt;0), 1, AND(G26&lt;&gt;H26, G26=0), "", AND(G26&lt;&gt;H26, G26&lt;&gt;0), 0, AND(G26=H26, G26=0), "")</f>
        <v/>
      </c>
    </row>
    <row r="27" spans="1:15" x14ac:dyDescent="0.25">
      <c r="A27">
        <f>ValueWin!A27</f>
        <v>4.5</v>
      </c>
      <c r="B27">
        <f>ValueWin!B27</f>
        <v>1.17</v>
      </c>
      <c r="C27">
        <f t="shared" si="3"/>
        <v>0.22222222222222221</v>
      </c>
      <c r="D27">
        <f t="shared" si="3"/>
        <v>0.85470085470085477</v>
      </c>
      <c r="E27">
        <f>ValueWin!E27</f>
        <v>0.442</v>
      </c>
      <c r="F27">
        <f t="shared" si="0"/>
        <v>0.55800000000000005</v>
      </c>
      <c r="G27" cm="1">
        <f t="array" ref="G27">_xlfn.IFS(AND(I27&gt;J27,I27&gt;0,E27&gt;F27, E27&gt;0.6), 1, AND(J27&gt;I27,J27&gt;0,F27&gt;E27, F27&gt;0.6), 2, AND(I27&gt;J27,I27&gt;0,E27&gt;F27, E27&lt;0.6), 0,  AND(J27&gt;I27,J27&gt;0,F27&gt;E27, F27&lt;0.6), 0, AND(I27&lt;0,J27&lt;0), 0, AND(I27&gt;J27,I27&gt;0,E27&lt;F27), 0, AND(J27&gt;I27,J27&gt;0,F27&lt;E27), 0, AND(I27&gt;J27,I27&gt;0,E27=F27), 1, AND(J27&gt;I27,J27&gt;0,F27=E27), 2)</f>
        <v>0</v>
      </c>
      <c r="H27">
        <f>ValueWin!H27</f>
        <v>2</v>
      </c>
      <c r="I27">
        <f t="shared" si="1"/>
        <v>0.1</v>
      </c>
      <c r="J27">
        <f t="shared" si="2"/>
        <v>-2.0420000000000007</v>
      </c>
      <c r="K27" cm="1">
        <f t="array" ref="K27">_xlfn.IFS(AND(G27=H27,G27=1),K26-K26*I27+K26*I27*A27, AND(G27=H27,G27=2), K26-K26*J27+K26*J27*B27, AND(G27&lt;&gt;H27,G27=1), K26-K26*I27,AND(G27&lt;&gt;H27,G27=2),K26-K26*J27,G27=0,K26)</f>
        <v>127.74228692399197</v>
      </c>
      <c r="L27" t="str">
        <f>ValueWin!L27</f>
        <v>Frederico Coria</v>
      </c>
      <c r="M27" t="str">
        <f>ValueWin!M27</f>
        <v>Ricardas Berankis</v>
      </c>
      <c r="O27" t="str" cm="1">
        <f t="array" ref="O27">_xlfn.IFS(AND(G27=H27, G27&gt;0), 1, AND(G27&lt;&gt;H27, G27=0), "", AND(G27&lt;&gt;H27, G27&lt;&gt;0), 0, AND(G27=H27, G27=0), "")</f>
        <v/>
      </c>
    </row>
    <row r="28" spans="1:15" x14ac:dyDescent="0.25">
      <c r="A28">
        <f>ValueWin!A28</f>
        <v>2.66</v>
      </c>
      <c r="B28">
        <f>ValueWin!B28</f>
        <v>1.44</v>
      </c>
      <c r="C28">
        <f t="shared" si="3"/>
        <v>0.37593984962406013</v>
      </c>
      <c r="D28">
        <f t="shared" si="3"/>
        <v>0.69444444444444442</v>
      </c>
      <c r="E28">
        <f>ValueWin!E28</f>
        <v>0.35599999999999998</v>
      </c>
      <c r="F28">
        <f t="shared" si="0"/>
        <v>0.64400000000000002</v>
      </c>
      <c r="G28" cm="1">
        <f t="array" ref="G28">_xlfn.IFS(AND(I28&gt;J28,I28&gt;0,E28&gt;F28, E28&gt;0.6), 1, AND(J28&gt;I28,J28&gt;0,F28&gt;E28, F28&gt;0.6), 2, AND(I28&gt;J28,I28&gt;0,E28&gt;F28, E28&lt;0.6), 0,  AND(J28&gt;I28,J28&gt;0,F28&gt;E28, F28&lt;0.6), 0, AND(I28&lt;0,J28&lt;0), 0, AND(I28&gt;J28,I28&gt;0,E28&lt;F28), 0, AND(J28&gt;I28,J28&gt;0,F28&lt;E28), 0, AND(I28&gt;J28,I28&gt;0,E28=F28), 1, AND(J28&gt;I28,J28&gt;0,F28=E28), 2)</f>
        <v>0</v>
      </c>
      <c r="H28">
        <f>ValueWin!H28</f>
        <v>2</v>
      </c>
      <c r="I28">
        <f t="shared" si="1"/>
        <v>-3.1951807228915663E-2</v>
      </c>
      <c r="J28">
        <f t="shared" si="2"/>
        <v>-0.16509090909090918</v>
      </c>
      <c r="K28" cm="1">
        <f t="array" ref="K28">_xlfn.IFS(AND(G28=H28,G28=1),K27-K27*I28+K27*I28*A28, AND(G28=H28,G28=2), K27-K27*J28+K27*J28*B28, AND(G28&lt;&gt;H28,G28=1), K27-K27*I28,AND(G28&lt;&gt;H28,G28=2),K27-K27*J28,G28=0,K27)</f>
        <v>127.74228692399197</v>
      </c>
      <c r="L28" t="str">
        <f>ValueWin!L28</f>
        <v>Jan Lennard Struff</v>
      </c>
      <c r="M28" t="str">
        <f>ValueWin!M28</f>
        <v>Lloyd Harris</v>
      </c>
      <c r="O28" t="str" cm="1">
        <f t="array" ref="O28">_xlfn.IFS(AND(G28=H28, G28&gt;0), 1, AND(G28&lt;&gt;H28, G28=0), "", AND(G28&lt;&gt;H28, G28&lt;&gt;0), 0, AND(G28=H28, G28=0), "")</f>
        <v/>
      </c>
    </row>
    <row r="29" spans="1:15" x14ac:dyDescent="0.25">
      <c r="A29">
        <f>ValueWin!A29</f>
        <v>1.05</v>
      </c>
      <c r="B29">
        <f>ValueWin!B29</f>
        <v>8.5</v>
      </c>
      <c r="C29">
        <f t="shared" si="3"/>
        <v>0.95238095238095233</v>
      </c>
      <c r="D29">
        <f t="shared" si="3"/>
        <v>0.11764705882352941</v>
      </c>
      <c r="E29">
        <f>ValueWin!E29</f>
        <v>0.81599999999999995</v>
      </c>
      <c r="F29">
        <f t="shared" si="0"/>
        <v>0.18400000000000005</v>
      </c>
      <c r="G29" cm="1">
        <f t="array" ref="G29">_xlfn.IFS(AND(I29&gt;J29,I29&gt;0,E29&gt;F29, E29&gt;0.6), 1, AND(J29&gt;I29,J29&gt;0,F29&gt;E29, F29&gt;0.6), 2, AND(I29&gt;J29,I29&gt;0,E29&gt;F29, E29&lt;0.6), 0,  AND(J29&gt;I29,J29&gt;0,F29&gt;E29, F29&lt;0.6), 0, AND(I29&lt;0,J29&lt;0), 0, AND(I29&gt;J29,I29&gt;0,E29&lt;F29), 0, AND(J29&gt;I29,J29&gt;0,F29&lt;E29), 0, AND(I29&gt;J29,I29&gt;0,E29=F29), 1, AND(J29&gt;I29,J29&gt;0,F29=E29), 2)</f>
        <v>0</v>
      </c>
      <c r="H29">
        <f>ValueWin!H29</f>
        <v>2</v>
      </c>
      <c r="I29">
        <f t="shared" si="1"/>
        <v>-2.8639999999999981</v>
      </c>
      <c r="J29">
        <f t="shared" si="2"/>
        <v>7.5200000000000058E-2</v>
      </c>
      <c r="K29" cm="1">
        <f t="array" ref="K29">_xlfn.IFS(AND(G29=H29,G29=1),K28-K28*I29+K28*I29*A29, AND(G29=H29,G29=2), K28-K28*J29+K28*J29*B29, AND(G29&lt;&gt;H29,G29=1), K28-K28*I29,AND(G29&lt;&gt;H29,G29=2),K28-K28*J29,G29=0,K28)</f>
        <v>127.74228692399197</v>
      </c>
      <c r="L29" t="str">
        <f>ValueWin!L29</f>
        <v>Andrey Rublev</v>
      </c>
      <c r="M29" t="str">
        <f>ValueWin!M29</f>
        <v>Adrian Mannarino</v>
      </c>
      <c r="O29" t="str" cm="1">
        <f t="array" ref="O29">_xlfn.IFS(AND(G29=H29, G29&gt;0), 1, AND(G29&lt;&gt;H29, G29=0), "", AND(G29&lt;&gt;H29, G29&lt;&gt;0), 0, AND(G29=H29, G29=0), "")</f>
        <v/>
      </c>
    </row>
    <row r="30" spans="1:15" x14ac:dyDescent="0.25">
      <c r="A30">
        <f>ValueWin!A30</f>
        <v>1.51</v>
      </c>
      <c r="B30">
        <f>ValueWin!B30</f>
        <v>2.44</v>
      </c>
      <c r="C30">
        <f t="shared" si="3"/>
        <v>0.66225165562913912</v>
      </c>
      <c r="D30">
        <f t="shared" si="3"/>
        <v>0.4098360655737705</v>
      </c>
      <c r="E30">
        <f>ValueWin!E30</f>
        <v>0.63500000000000001</v>
      </c>
      <c r="F30">
        <f t="shared" si="0"/>
        <v>0.36499999999999999</v>
      </c>
      <c r="G30" cm="1">
        <f t="array" ref="G30">_xlfn.IFS(AND(I30&gt;J30,I30&gt;0,E30&gt;F30, E30&gt;0.6), 1, AND(J30&gt;I30,J30&gt;0,F30&gt;E30, F30&gt;0.6), 2, AND(I30&gt;J30,I30&gt;0,E30&gt;F30, E30&lt;0.6), 0,  AND(J30&gt;I30,J30&gt;0,F30&gt;E30, F30&lt;0.6), 0, AND(I30&lt;0,J30&lt;0), 0, AND(I30&gt;J30,I30&gt;0,E30&lt;F30), 0, AND(J30&gt;I30,J30&gt;0,F30&lt;E30), 0, AND(I30&gt;J30,I30&gt;0,E30=F30), 1, AND(J30&gt;I30,J30&gt;0,F30=E30), 2)</f>
        <v>0</v>
      </c>
      <c r="H30">
        <f>ValueWin!H30</f>
        <v>2</v>
      </c>
      <c r="I30">
        <f t="shared" si="1"/>
        <v>-8.0686274509803924E-2</v>
      </c>
      <c r="J30">
        <f t="shared" si="2"/>
        <v>-7.5972222222222274E-2</v>
      </c>
      <c r="K30" cm="1">
        <f t="array" ref="K30">_xlfn.IFS(AND(G30=H30,G30=1),K29-K29*I30+K29*I30*A30, AND(G30=H30,G30=2), K29-K29*J30+K29*J30*B30, AND(G30&lt;&gt;H30,G30=1), K29-K29*I30,AND(G30&lt;&gt;H30,G30=2),K29-K29*J30,G30=0,K29)</f>
        <v>127.74228692399197</v>
      </c>
      <c r="L30" t="str">
        <f>ValueWin!L30</f>
        <v>Roberto Bautista Agut</v>
      </c>
      <c r="M30" t="str">
        <f>ValueWin!M30</f>
        <v>Marton Fucsovics</v>
      </c>
      <c r="O30" t="str" cm="1">
        <f t="array" ref="O30">_xlfn.IFS(AND(G30=H30, G30&gt;0), 1, AND(G30&lt;&gt;H30, G30=0), "", AND(G30&lt;&gt;H30, G30&lt;&gt;0), 0, AND(G30=H30, G30=0), "")</f>
        <v/>
      </c>
    </row>
    <row r="31" spans="1:15" x14ac:dyDescent="0.25">
      <c r="A31">
        <f>ValueWin!A31</f>
        <v>3.02</v>
      </c>
      <c r="B31">
        <f>ValueWin!B31</f>
        <v>1.35</v>
      </c>
      <c r="C31">
        <f t="shared" si="3"/>
        <v>0.33112582781456956</v>
      </c>
      <c r="D31">
        <f t="shared" si="3"/>
        <v>0.7407407407407407</v>
      </c>
      <c r="E31">
        <f>ValueWin!E31</f>
        <v>0.313</v>
      </c>
      <c r="F31">
        <f t="shared" si="0"/>
        <v>0.68700000000000006</v>
      </c>
      <c r="G31" cm="1">
        <f t="array" ref="G31">_xlfn.IFS(AND(I31&gt;J31,I31&gt;0,E31&gt;F31, E31&gt;0.6), 1, AND(J31&gt;I31,J31&gt;0,F31&gt;E31, F31&gt;0.6), 2, AND(I31&gt;J31,I31&gt;0,E31&gt;F31, E31&lt;0.6), 0,  AND(J31&gt;I31,J31&gt;0,F31&gt;E31, F31&lt;0.6), 0, AND(I31&lt;0,J31&lt;0), 0, AND(I31&gt;J31,I31&gt;0,E31&lt;F31), 0, AND(J31&gt;I31,J31&gt;0,F31&lt;E31), 0, AND(I31&gt;J31,I31&gt;0,E31=F31), 1, AND(J31&gt;I31,J31&gt;0,F31=E31), 2)</f>
        <v>0</v>
      </c>
      <c r="H31">
        <f>ValueWin!H31</f>
        <v>2</v>
      </c>
      <c r="I31">
        <f t="shared" si="1"/>
        <v>-2.7099009900990123E-2</v>
      </c>
      <c r="J31">
        <f t="shared" si="2"/>
        <v>-0.20728571428571396</v>
      </c>
      <c r="K31" cm="1">
        <f t="array" ref="K31">_xlfn.IFS(AND(G31=H31,G31=1),K30-K30*I31+K30*I31*A31, AND(G31=H31,G31=2), K30-K30*J31+K30*J31*B31, AND(G31&lt;&gt;H31,G31=1), K30-K30*I31,AND(G31&lt;&gt;H31,G31=2),K30-K30*J31,G31=0,K30)</f>
        <v>127.74228692399197</v>
      </c>
      <c r="L31" t="str">
        <f>ValueWin!L31</f>
        <v>Egor Gerasimov</v>
      </c>
      <c r="M31" t="str">
        <f>ValueWin!M31</f>
        <v>Aslan Karatsev</v>
      </c>
      <c r="O31" t="str" cm="1">
        <f t="array" ref="O31">_xlfn.IFS(AND(G31=H31, G31&gt;0), 1, AND(G31&lt;&gt;H31, G31=0), "", AND(G31&lt;&gt;H31, G31&lt;&gt;0), 0, AND(G31=H31, G31=0), "")</f>
        <v/>
      </c>
    </row>
    <row r="32" spans="1:15" x14ac:dyDescent="0.25">
      <c r="A32">
        <f>ValueWin!A32</f>
        <v>1.8</v>
      </c>
      <c r="B32">
        <f>ValueWin!B32</f>
        <v>1.98</v>
      </c>
      <c r="C32">
        <f t="shared" si="3"/>
        <v>0.55555555555555558</v>
      </c>
      <c r="D32">
        <f t="shared" si="3"/>
        <v>0.50505050505050508</v>
      </c>
      <c r="E32">
        <f>ValueWin!E32</f>
        <v>0.45</v>
      </c>
      <c r="F32">
        <f t="shared" si="0"/>
        <v>0.55000000000000004</v>
      </c>
      <c r="G32" cm="1">
        <f t="array" ref="G32">_xlfn.IFS(AND(I32&gt;J32,I32&gt;0,E32&gt;F32, E32&gt;0.6), 1, AND(J32&gt;I32,J32&gt;0,F32&gt;E32, F32&gt;0.6), 2, AND(I32&gt;J32,I32&gt;0,E32&gt;F32, E32&lt;0.6), 0,  AND(J32&gt;I32,J32&gt;0,F32&gt;E32, F32&lt;0.6), 0, AND(I32&lt;0,J32&lt;0), 0, AND(I32&gt;J32,I32&gt;0,E32&lt;F32), 0, AND(J32&gt;I32,J32&gt;0,F32&lt;E32), 0, AND(I32&gt;J32,I32&gt;0,E32=F32), 1, AND(J32&gt;I32,J32&gt;0,F32=E32), 2)</f>
        <v>0</v>
      </c>
      <c r="H32">
        <f>ValueWin!H32</f>
        <v>2</v>
      </c>
      <c r="I32">
        <f t="shared" si="1"/>
        <v>-0.23749999999999999</v>
      </c>
      <c r="J32">
        <f t="shared" si="2"/>
        <v>9.0816326530612279E-2</v>
      </c>
      <c r="K32" cm="1">
        <f t="array" ref="K32">_xlfn.IFS(AND(G32=H32,G32=1),K31-K31*I32+K31*I32*A32, AND(G32=H32,G32=2), K31-K31*J32+K31*J32*B32, AND(G32&lt;&gt;H32,G32=1), K31-K31*I32,AND(G32&lt;&gt;H32,G32=2),K31-K31*J32,G32=0,K31)</f>
        <v>127.74228692399197</v>
      </c>
      <c r="L32" t="str">
        <f>ValueWin!L32</f>
        <v>Andy Murray</v>
      </c>
      <c r="M32" t="str">
        <f>ValueWin!M32</f>
        <v>Diego Schwartzman</v>
      </c>
      <c r="O32" t="str" cm="1">
        <f t="array" ref="O32">_xlfn.IFS(AND(G32=H32, G32&gt;0), 1, AND(G32&lt;&gt;H32, G32=0), "", AND(G32&lt;&gt;H32, G32&lt;&gt;0), 0, AND(G32=H32, G32=0), "")</f>
        <v/>
      </c>
    </row>
    <row r="33" spans="1:15" x14ac:dyDescent="0.25">
      <c r="A33">
        <f>ValueWin!A33</f>
        <v>4</v>
      </c>
      <c r="B33">
        <f>ValueWin!B33</f>
        <v>1.22</v>
      </c>
      <c r="C33">
        <f t="shared" si="3"/>
        <v>0.25</v>
      </c>
      <c r="D33">
        <f t="shared" si="3"/>
        <v>0.81967213114754101</v>
      </c>
      <c r="E33">
        <f>ValueWin!E33</f>
        <v>0.33</v>
      </c>
      <c r="F33">
        <f t="shared" si="0"/>
        <v>0.66999999999999993</v>
      </c>
      <c r="G33" cm="1">
        <f t="array" ref="G33">_xlfn.IFS(AND(I33&gt;J33,I33&gt;0,E33&gt;F33, E33&gt;0.6), 1, AND(J33&gt;I33,J33&gt;0,F33&gt;E33, F33&gt;0.6), 2, AND(I33&gt;J33,I33&gt;0,E33&gt;F33, E33&lt;0.6), 0,  AND(J33&gt;I33,J33&gt;0,F33&gt;E33, F33&lt;0.6), 0, AND(I33&lt;0,J33&lt;0), 0, AND(I33&gt;J33,I33&gt;0,E33&lt;F33), 0, AND(J33&gt;I33,J33&gt;0,F33&lt;E33), 0, AND(I33&gt;J33,I33&gt;0,E33=F33), 1, AND(J33&gt;I33,J33&gt;0,F33=E33), 2)</f>
        <v>0</v>
      </c>
      <c r="H33">
        <f>ValueWin!H33</f>
        <v>1</v>
      </c>
      <c r="I33">
        <f t="shared" si="1"/>
        <v>0.1</v>
      </c>
      <c r="J33">
        <f t="shared" si="2"/>
        <v>-0.83000000000000029</v>
      </c>
      <c r="K33" cm="1">
        <f t="array" ref="K33">_xlfn.IFS(AND(G33=H33,G33=1),K32-K32*I33+K32*I33*A33, AND(G33=H33,G33=2), K32-K32*J33+K32*J33*B33, AND(G33&lt;&gt;H33,G33=1), K32-K32*I33,AND(G33&lt;&gt;H33,G33=2),K32-K32*J33,G33=0,K32)</f>
        <v>127.74228692399197</v>
      </c>
      <c r="L33" t="str">
        <f>ValueWin!L33</f>
        <v>Gilles Simon</v>
      </c>
      <c r="M33" t="str">
        <f>ValueWin!M33</f>
        <v>Mackenzie McDonald</v>
      </c>
      <c r="O33" t="str" cm="1">
        <f t="array" ref="O33">_xlfn.IFS(AND(G33=H33, G33&gt;0), 1, AND(G33&lt;&gt;H33, G33=0), "", AND(G33&lt;&gt;H33, G33&lt;&gt;0), 0, AND(G33=H33, G33=0), "")</f>
        <v/>
      </c>
    </row>
    <row r="34" spans="1:15" x14ac:dyDescent="0.25">
      <c r="A34">
        <f>ValueWin!A34</f>
        <v>1.41</v>
      </c>
      <c r="B34">
        <f>ValueWin!B34</f>
        <v>2.78</v>
      </c>
      <c r="C34">
        <f t="shared" si="3"/>
        <v>0.70921985815602839</v>
      </c>
      <c r="D34">
        <f t="shared" si="3"/>
        <v>0.35971223021582738</v>
      </c>
      <c r="E34">
        <f>ValueWin!E34</f>
        <v>0.59499999999999997</v>
      </c>
      <c r="F34">
        <f t="shared" si="0"/>
        <v>0.40500000000000003</v>
      </c>
      <c r="G34" cm="1">
        <f t="array" ref="G34">_xlfn.IFS(AND(I34&gt;J34,I34&gt;0,E34&gt;F34, E34&gt;0.6), 1, AND(J34&gt;I34,J34&gt;0,F34&gt;E34, F34&gt;0.6), 2, AND(I34&gt;J34,I34&gt;0,E34&gt;F34, E34&lt;0.6), 0,  AND(J34&gt;I34,J34&gt;0,F34&gt;E34, F34&lt;0.6), 0, AND(I34&lt;0,J34&lt;0), 0, AND(I34&gt;J34,I34&gt;0,E34&lt;F34), 0, AND(J34&gt;I34,J34&gt;0,F34&lt;E34), 0, AND(I34&gt;J34,I34&gt;0,E34=F34), 1, AND(J34&gt;I34,J34&gt;0,F34=E34), 2)</f>
        <v>0</v>
      </c>
      <c r="H34">
        <f>ValueWin!H34</f>
        <v>1</v>
      </c>
      <c r="I34">
        <f t="shared" si="1"/>
        <v>-0.39280487804878073</v>
      </c>
      <c r="J34">
        <f t="shared" si="2"/>
        <v>7.0730337078651673E-2</v>
      </c>
      <c r="K34" cm="1">
        <f t="array" ref="K34">_xlfn.IFS(AND(G34=H34,G34=1),K33-K33*I34+K33*I34*A34, AND(G34=H34,G34=2), K33-K33*J34+K33*J34*B34, AND(G34&lt;&gt;H34,G34=1), K33-K33*I34,AND(G34&lt;&gt;H34,G34=2),K33-K33*J34,G34=0,K33)</f>
        <v>127.74228692399197</v>
      </c>
      <c r="L34" t="str">
        <f>ValueWin!L34</f>
        <v>Brandon Nakashima</v>
      </c>
      <c r="M34" t="str">
        <f>ValueWin!M34</f>
        <v>Henri Laaksonen</v>
      </c>
      <c r="O34" t="str" cm="1">
        <f t="array" ref="O34">_xlfn.IFS(AND(G34=H34, G34&gt;0), 1, AND(G34&lt;&gt;H34, G34=0), "", AND(G34&lt;&gt;H34, G34&lt;&gt;0), 0, AND(G34=H34, G34=0), "")</f>
        <v/>
      </c>
    </row>
    <row r="35" spans="1:15" x14ac:dyDescent="0.25">
      <c r="A35">
        <f>ValueWin!A35</f>
        <v>1.1399999999999999</v>
      </c>
      <c r="B35">
        <f>ValueWin!B35</f>
        <v>5</v>
      </c>
      <c r="C35">
        <f t="shared" si="3"/>
        <v>0.87719298245614041</v>
      </c>
      <c r="D35">
        <f t="shared" si="3"/>
        <v>0.2</v>
      </c>
      <c r="E35">
        <f>ValueWin!E35</f>
        <v>0.63300000000000001</v>
      </c>
      <c r="F35">
        <f t="shared" si="0"/>
        <v>0.36699999999999999</v>
      </c>
      <c r="G35" cm="1">
        <f t="array" ref="G35">_xlfn.IFS(AND(I35&gt;J35,I35&gt;0,E35&gt;F35, E35&gt;0.6), 1, AND(J35&gt;I35,J35&gt;0,F35&gt;E35, F35&gt;0.6), 2, AND(I35&gt;J35,I35&gt;0,E35&gt;F35, E35&lt;0.6), 0,  AND(J35&gt;I35,J35&gt;0,F35&gt;E35, F35&lt;0.6), 0, AND(I35&lt;0,J35&lt;0), 0, AND(I35&gt;J35,I35&gt;0,E35&lt;F35), 0, AND(J35&gt;I35,J35&gt;0,F35&lt;E35), 0, AND(I35&gt;J35,I35&gt;0,E35=F35), 1, AND(J35&gt;I35,J35&gt;0,F35=E35), 2)</f>
        <v>0</v>
      </c>
      <c r="H35">
        <f>ValueWin!H35</f>
        <v>2</v>
      </c>
      <c r="I35">
        <f t="shared" si="1"/>
        <v>-1.9884285714285732</v>
      </c>
      <c r="J35">
        <f t="shared" si="2"/>
        <v>0.1</v>
      </c>
      <c r="K35" cm="1">
        <f t="array" ref="K35">_xlfn.IFS(AND(G35=H35,G35=1),K34-K34*I35+K34*I35*A35, AND(G35=H35,G35=2), K34-K34*J35+K34*J35*B35, AND(G35&lt;&gt;H35,G35=1), K34-K34*I35,AND(G35&lt;&gt;H35,G35=2),K34-K34*J35,G35=0,K34)</f>
        <v>127.74228692399197</v>
      </c>
      <c r="L35" t="str">
        <f>ValueWin!L35</f>
        <v>Enzo Couacaud</v>
      </c>
      <c r="M35" t="str">
        <f>ValueWin!M35</f>
        <v>Nicolas Barrientos</v>
      </c>
      <c r="O35" t="str" cm="1">
        <f t="array" ref="O35">_xlfn.IFS(AND(G35=H35, G35&gt;0), 1, AND(G35&lt;&gt;H35, G35=0), "", AND(G35&lt;&gt;H35, G35&lt;&gt;0), 0, AND(G35=H35, G35=0), "")</f>
        <v/>
      </c>
    </row>
    <row r="36" spans="1:15" x14ac:dyDescent="0.25">
      <c r="A36">
        <f>ValueWin!A36</f>
        <v>2.25</v>
      </c>
      <c r="B36">
        <f>ValueWin!B36</f>
        <v>1.57</v>
      </c>
      <c r="C36">
        <f t="shared" si="3"/>
        <v>0.44444444444444442</v>
      </c>
      <c r="D36">
        <f t="shared" si="3"/>
        <v>0.63694267515923564</v>
      </c>
      <c r="E36">
        <f>ValueWin!E36</f>
        <v>0.51700000000000002</v>
      </c>
      <c r="F36">
        <f t="shared" si="0"/>
        <v>0.48299999999999998</v>
      </c>
      <c r="G36" cm="1">
        <f t="array" ref="G36">_xlfn.IFS(AND(I36&gt;J36,I36&gt;0,E36&gt;F36, E36&gt;0.6), 1, AND(J36&gt;I36,J36&gt;0,F36&gt;E36, F36&gt;0.6), 2, AND(I36&gt;J36,I36&gt;0,E36&gt;F36, E36&lt;0.6), 0,  AND(J36&gt;I36,J36&gt;0,F36&gt;E36, F36&lt;0.6), 0, AND(I36&lt;0,J36&lt;0), 0, AND(I36&gt;J36,I36&gt;0,E36&lt;F36), 0, AND(J36&gt;I36,J36&gt;0,F36&lt;E36), 0, AND(I36&gt;J36,I36&gt;0,E36=F36), 1, AND(J36&gt;I36,J36&gt;0,F36=E36), 2)</f>
        <v>0</v>
      </c>
      <c r="H36">
        <f>ValueWin!H36</f>
        <v>2</v>
      </c>
      <c r="I36">
        <f t="shared" si="1"/>
        <v>0.1</v>
      </c>
      <c r="J36">
        <f t="shared" si="2"/>
        <v>-0.42401754385964907</v>
      </c>
      <c r="K36" cm="1">
        <f t="array" ref="K36">_xlfn.IFS(AND(G36=H36,G36=1),K35-K35*I36+K35*I36*A36, AND(G36=H36,G36=2), K35-K35*J36+K35*J36*B36, AND(G36&lt;&gt;H36,G36=1), K35-K35*I36,AND(G36&lt;&gt;H36,G36=2),K35-K35*J36,G36=0,K35)</f>
        <v>127.74228692399197</v>
      </c>
      <c r="L36" t="str">
        <f>ValueWin!L36</f>
        <v>Goncalo Oliveira</v>
      </c>
      <c r="M36" t="str">
        <f>ValueWin!M36</f>
        <v>Oriol Roca Batalla</v>
      </c>
      <c r="O36" t="str" cm="1">
        <f t="array" ref="O36">_xlfn.IFS(AND(G36=H36, G36&gt;0), 1, AND(G36&lt;&gt;H36, G36=0), "", AND(G36&lt;&gt;H36, G36&lt;&gt;0), 0, AND(G36=H36, G36=0), "")</f>
        <v/>
      </c>
    </row>
    <row r="37" spans="1:15" x14ac:dyDescent="0.25">
      <c r="A37">
        <f>ValueWin!A37</f>
        <v>1.22</v>
      </c>
      <c r="B37">
        <f>ValueWin!B37</f>
        <v>3.75</v>
      </c>
      <c r="C37">
        <f t="shared" si="3"/>
        <v>0.81967213114754101</v>
      </c>
      <c r="D37">
        <f t="shared" si="3"/>
        <v>0.26666666666666666</v>
      </c>
      <c r="E37">
        <f>ValueWin!E37</f>
        <v>0.81799999999999995</v>
      </c>
      <c r="F37">
        <f t="shared" si="0"/>
        <v>0.18200000000000005</v>
      </c>
      <c r="G37" cm="1">
        <f t="array" ref="G37">_xlfn.IFS(AND(I37&gt;J37,I37&gt;0,E37&gt;F37, E37&gt;0.6), 1, AND(J37&gt;I37,J37&gt;0,F37&gt;E37, F37&gt;0.6), 2, AND(I37&gt;J37,I37&gt;0,E37&gt;F37, E37&lt;0.6), 0,  AND(J37&gt;I37,J37&gt;0,F37&gt;E37, F37&lt;0.6), 0, AND(I37&lt;0,J37&lt;0), 0, AND(I37&gt;J37,I37&gt;0,E37&lt;F37), 0, AND(J37&gt;I37,J37&gt;0,F37&lt;E37), 0, AND(I37&gt;J37,I37&gt;0,E37=F37), 1, AND(J37&gt;I37,J37&gt;0,F37=E37), 2)</f>
        <v>0</v>
      </c>
      <c r="H37">
        <f>ValueWin!H37</f>
        <v>1</v>
      </c>
      <c r="I37">
        <f t="shared" si="1"/>
        <v>-9.2727272727276544E-3</v>
      </c>
      <c r="J37">
        <f t="shared" si="2"/>
        <v>-0.11545454545454537</v>
      </c>
      <c r="K37" cm="1">
        <f t="array" ref="K37">_xlfn.IFS(AND(G37=H37,G37=1),K36-K36*I37+K36*I37*A37, AND(G37=H37,G37=2), K36-K36*J37+K36*J37*B37, AND(G37&lt;&gt;H37,G37=1), K36-K36*I37,AND(G37&lt;&gt;H37,G37=2),K36-K36*J37,G37=0,K36)</f>
        <v>127.74228692399197</v>
      </c>
      <c r="L37" t="str">
        <f>ValueWin!L37</f>
        <v>Facundo Mena</v>
      </c>
      <c r="M37" t="str">
        <f>ValueWin!M37</f>
        <v>Alejandro Gomez</v>
      </c>
      <c r="O37" t="str" cm="1">
        <f t="array" ref="O37">_xlfn.IFS(AND(G37=H37, G37&gt;0), 1, AND(G37&lt;&gt;H37, G37=0), "", AND(G37&lt;&gt;H37, G37&lt;&gt;0), 0, AND(G37=H37, G37=0), "")</f>
        <v/>
      </c>
    </row>
    <row r="38" spans="1:15" x14ac:dyDescent="0.25">
      <c r="A38">
        <f>ValueWin!A38</f>
        <v>8.5</v>
      </c>
      <c r="B38">
        <f>ValueWin!B38</f>
        <v>1.05</v>
      </c>
      <c r="C38">
        <f t="shared" si="3"/>
        <v>0.11764705882352941</v>
      </c>
      <c r="D38">
        <f t="shared" si="3"/>
        <v>0.95238095238095233</v>
      </c>
      <c r="E38">
        <f>ValueWin!E38</f>
        <v>0.15</v>
      </c>
      <c r="F38">
        <f t="shared" si="0"/>
        <v>0.85</v>
      </c>
      <c r="G38" cm="1">
        <f t="array" ref="G38">_xlfn.IFS(AND(I38&gt;J38,I38&gt;0,E38&gt;F38, E38&gt;0.6), 1, AND(J38&gt;I38,J38&gt;0,F38&gt;E38, F38&gt;0.6), 2, AND(I38&gt;J38,I38&gt;0,E38&gt;F38, E38&lt;0.6), 0,  AND(J38&gt;I38,J38&gt;0,F38&gt;E38, F38&lt;0.6), 0, AND(I38&lt;0,J38&lt;0), 0, AND(I38&gt;J38,I38&gt;0,E38&lt;F38), 0, AND(J38&gt;I38,J38&gt;0,F38&lt;E38), 0, AND(I38&gt;J38,I38&gt;0,E38=F38), 1, AND(J38&gt;I38,J38&gt;0,F38=E38), 2)</f>
        <v>0</v>
      </c>
      <c r="H38">
        <f>ValueWin!H38</f>
        <v>1</v>
      </c>
      <c r="I38">
        <f t="shared" si="1"/>
        <v>3.6666666666666667E-2</v>
      </c>
      <c r="J38">
        <f t="shared" si="2"/>
        <v>-2.1499999999999972</v>
      </c>
      <c r="K38" cm="1">
        <f t="array" ref="K38">_xlfn.IFS(AND(G38=H38,G38=1),K37-K37*I38+K37*I38*A38, AND(G38=H38,G38=2), K37-K37*J38+K37*J38*B38, AND(G38&lt;&gt;H38,G38=1), K37-K37*I38,AND(G38&lt;&gt;H38,G38=2),K37-K37*J38,G38=0,K37)</f>
        <v>127.74228692399197</v>
      </c>
      <c r="L38" t="str">
        <f>ValueWin!L38</f>
        <v>Alexis Galarneau</v>
      </c>
      <c r="M38" t="str">
        <f>ValueWin!M38</f>
        <v>Daniel Altmaier</v>
      </c>
      <c r="O38" t="str" cm="1">
        <f t="array" ref="O38">_xlfn.IFS(AND(G38=H38, G38&gt;0), 1, AND(G38&lt;&gt;H38, G38=0), "", AND(G38&lt;&gt;H38, G38&lt;&gt;0), 0, AND(G38=H38, G38=0), "")</f>
        <v/>
      </c>
    </row>
    <row r="39" spans="1:15" x14ac:dyDescent="0.25">
      <c r="A39">
        <f>ValueWin!A39</f>
        <v>4.5</v>
      </c>
      <c r="B39">
        <f>ValueWin!B39</f>
        <v>1.1599999999999999</v>
      </c>
      <c r="C39">
        <f t="shared" si="3"/>
        <v>0.22222222222222221</v>
      </c>
      <c r="D39">
        <f t="shared" si="3"/>
        <v>0.86206896551724144</v>
      </c>
      <c r="E39">
        <f>ValueWin!E39</f>
        <v>0.2</v>
      </c>
      <c r="F39">
        <f t="shared" si="0"/>
        <v>0.8</v>
      </c>
      <c r="G39" cm="1">
        <f t="array" ref="G39">_xlfn.IFS(AND(I39&gt;J39,I39&gt;0,E39&gt;F39, E39&gt;0.6), 1, AND(J39&gt;I39,J39&gt;0,F39&gt;E39, F39&gt;0.6), 2, AND(I39&gt;J39,I39&gt;0,E39&gt;F39, E39&lt;0.6), 0,  AND(J39&gt;I39,J39&gt;0,F39&gt;E39, F39&lt;0.6), 0, AND(I39&lt;0,J39&lt;0), 0, AND(I39&gt;J39,I39&gt;0,E39&lt;F39), 0, AND(J39&gt;I39,J39&gt;0,F39&lt;E39), 0, AND(I39&gt;J39,I39&gt;0,E39=F39), 1, AND(J39&gt;I39,J39&gt;0,F39=E39), 2)</f>
        <v>0</v>
      </c>
      <c r="H39">
        <f>ValueWin!H39</f>
        <v>2</v>
      </c>
      <c r="I39">
        <f t="shared" si="1"/>
        <v>-2.8571428571428581E-2</v>
      </c>
      <c r="J39">
        <f t="shared" si="2"/>
        <v>-0.45000000000000062</v>
      </c>
      <c r="K39" cm="1">
        <f t="array" ref="K39">_xlfn.IFS(AND(G39=H39,G39=1),K38-K38*I39+K38*I39*A39, AND(G39=H39,G39=2), K38-K38*J39+K38*J39*B39, AND(G39&lt;&gt;H39,G39=1), K38-K38*I39,AND(G39&lt;&gt;H39,G39=2),K38-K38*J39,G39=0,K38)</f>
        <v>127.74228692399197</v>
      </c>
      <c r="L39" t="str">
        <f>ValueWin!L39</f>
        <v>Santiago Fa Rodriguez Taverna</v>
      </c>
      <c r="M39" t="str">
        <f>ValueWin!M39</f>
        <v>Juan Pablo Varillas</v>
      </c>
      <c r="O39" t="str" cm="1">
        <f t="array" ref="O39">_xlfn.IFS(AND(G39=H39, G39&gt;0), 1, AND(G39&lt;&gt;H39, G39=0), "", AND(G39&lt;&gt;H39, G39&lt;&gt;0), 0, AND(G39=H39, G39=0), "")</f>
        <v/>
      </c>
    </row>
    <row r="40" spans="1:15" x14ac:dyDescent="0.25">
      <c r="A40">
        <f>ValueWin!A40</f>
        <v>1.72</v>
      </c>
      <c r="B40">
        <f>ValueWin!B40</f>
        <v>2</v>
      </c>
      <c r="C40">
        <f t="shared" si="3"/>
        <v>0.58139534883720934</v>
      </c>
      <c r="D40">
        <f t="shared" si="3"/>
        <v>0.5</v>
      </c>
      <c r="E40">
        <f>ValueWin!E40</f>
        <v>0.66400000000000003</v>
      </c>
      <c r="F40">
        <f t="shared" si="0"/>
        <v>0.33599999999999997</v>
      </c>
      <c r="G40" cm="1">
        <f t="array" ref="G40">_xlfn.IFS(AND(I40&gt;J40,I40&gt;0,E40&gt;F40, E40&gt;0.6), 1, AND(J40&gt;I40,J40&gt;0,F40&gt;E40, F40&gt;0.6), 2, AND(I40&gt;J40,I40&gt;0,E40&gt;F40, E40&lt;0.6), 0,  AND(J40&gt;I40,J40&gt;0,F40&gt;E40, F40&lt;0.6), 0, AND(I40&lt;0,J40&lt;0), 0, AND(I40&gt;J40,I40&gt;0,E40&lt;F40), 0, AND(J40&gt;I40,J40&gt;0,F40&lt;E40), 0, AND(I40&gt;J40,I40&gt;0,E40=F40), 1, AND(J40&gt;I40,J40&gt;0,F40=E40), 2)</f>
        <v>1</v>
      </c>
      <c r="H40">
        <f>ValueWin!H40</f>
        <v>1</v>
      </c>
      <c r="I40">
        <f t="shared" si="1"/>
        <v>0.1</v>
      </c>
      <c r="J40">
        <f t="shared" si="2"/>
        <v>-0.32800000000000007</v>
      </c>
      <c r="K40" cm="1">
        <f t="array" ref="K40">_xlfn.IFS(AND(G40=H40,G40=1),K39-K39*I40+K39*I40*A40, AND(G40=H40,G40=2), K39-K39*J40+K39*J40*B40, AND(G40&lt;&gt;H40,G40=1), K39-K39*I40,AND(G40&lt;&gt;H40,G40=2),K39-K39*J40,G40=0,K39)</f>
        <v>136.93973158251941</v>
      </c>
      <c r="L40" t="str">
        <f>ValueWin!L40</f>
        <v>Martin Cuevas</v>
      </c>
      <c r="M40" t="str">
        <f>ValueWin!M40</f>
        <v>Mariano Navone</v>
      </c>
      <c r="O40" cm="1">
        <f t="array" ref="O40">_xlfn.IFS(AND(G40=H40, G40&gt;0), 1, AND(G40&lt;&gt;H40, G40=0), "", AND(G40&lt;&gt;H40, G40&lt;&gt;0), 0, AND(G40=H40, G40=0), "")</f>
        <v>1</v>
      </c>
    </row>
    <row r="41" spans="1:15" x14ac:dyDescent="0.25">
      <c r="A41">
        <f>ValueWin!A41</f>
        <v>4.6500000000000004</v>
      </c>
      <c r="B41">
        <f>ValueWin!B41</f>
        <v>1.1599999999999999</v>
      </c>
      <c r="C41">
        <f t="shared" si="3"/>
        <v>0.21505376344086019</v>
      </c>
      <c r="D41">
        <f t="shared" si="3"/>
        <v>0.86206896551724144</v>
      </c>
      <c r="E41">
        <f>ValueWin!E41</f>
        <v>0.23799999999999999</v>
      </c>
      <c r="F41">
        <f t="shared" si="0"/>
        <v>0.76200000000000001</v>
      </c>
      <c r="G41" cm="1">
        <f t="array" ref="G41">_xlfn.IFS(AND(I41&gt;J41,I41&gt;0,E41&gt;F41, E41&gt;0.6), 1, AND(J41&gt;I41,J41&gt;0,F41&gt;E41, F41&gt;0.6), 2, AND(I41&gt;J41,I41&gt;0,E41&gt;F41, E41&lt;0.6), 0,  AND(J41&gt;I41,J41&gt;0,F41&gt;E41, F41&lt;0.6), 0, AND(I41&lt;0,J41&lt;0), 0, AND(I41&gt;J41,I41&gt;0,E41&lt;F41), 0, AND(J41&gt;I41,J41&gt;0,F41&lt;E41), 0, AND(I41&gt;J41,I41&gt;0,E41=F41), 1, AND(J41&gt;I41,J41&gt;0,F41=E41), 2)</f>
        <v>0</v>
      </c>
      <c r="H41">
        <f>ValueWin!H41</f>
        <v>2</v>
      </c>
      <c r="I41">
        <f t="shared" si="1"/>
        <v>2.923287671232877E-2</v>
      </c>
      <c r="J41">
        <f t="shared" si="2"/>
        <v>-0.7255000000000007</v>
      </c>
      <c r="K41" cm="1">
        <f t="array" ref="K41">_xlfn.IFS(AND(G41=H41,G41=1),K40-K40*I41+K40*I41*A41, AND(G41=H41,G41=2), K40-K40*J41+K40*J41*B41, AND(G41&lt;&gt;H41,G41=1), K40-K40*I41,AND(G41&lt;&gt;H41,G41=2),K40-K40*J41,G41=0,K40)</f>
        <v>136.93973158251941</v>
      </c>
      <c r="L41" t="str">
        <f>ValueWin!L41</f>
        <v>Geoffrey Blancaneaux</v>
      </c>
      <c r="M41" t="str">
        <f>ValueWin!M41</f>
        <v>Carlos Taberner</v>
      </c>
      <c r="O41" t="str" cm="1">
        <f t="array" ref="O41">_xlfn.IFS(AND(G41=H41, G41&gt;0), 1, AND(G41&lt;&gt;H41, G41=0), "", AND(G41&lt;&gt;H41, G41&lt;&gt;0), 0, AND(G41=H41, G41=0), "")</f>
        <v/>
      </c>
    </row>
    <row r="42" spans="1:15" x14ac:dyDescent="0.25">
      <c r="A42">
        <f>ValueWin!A42</f>
        <v>2.2000000000000002</v>
      </c>
      <c r="B42">
        <f>ValueWin!B42</f>
        <v>1.61</v>
      </c>
      <c r="C42">
        <f t="shared" si="3"/>
        <v>0.45454545454545453</v>
      </c>
      <c r="D42">
        <f t="shared" si="3"/>
        <v>0.6211180124223602</v>
      </c>
      <c r="E42">
        <f>ValueWin!E42</f>
        <v>0.53700000000000003</v>
      </c>
      <c r="F42">
        <f t="shared" si="0"/>
        <v>0.46299999999999997</v>
      </c>
      <c r="G42" cm="1">
        <f t="array" ref="G42">_xlfn.IFS(AND(I42&gt;J42,I42&gt;0,E42&gt;F42, E42&gt;0.6), 1, AND(J42&gt;I42,J42&gt;0,F42&gt;E42, F42&gt;0.6), 2, AND(I42&gt;J42,I42&gt;0,E42&gt;F42, E42&lt;0.6), 0,  AND(J42&gt;I42,J42&gt;0,F42&gt;E42, F42&lt;0.6), 0, AND(I42&lt;0,J42&lt;0), 0, AND(I42&gt;J42,I42&gt;0,E42&lt;F42), 0, AND(J42&gt;I42,J42&gt;0,F42&lt;E42), 0, AND(I42&gt;J42,I42&gt;0,E42=F42), 1, AND(J42&gt;I42,J42&gt;0,F42=E42), 2)</f>
        <v>0</v>
      </c>
      <c r="H42">
        <f>ValueWin!H42</f>
        <v>1</v>
      </c>
      <c r="I42">
        <f t="shared" si="1"/>
        <v>0.1</v>
      </c>
      <c r="J42">
        <f t="shared" si="2"/>
        <v>-0.41732786885245898</v>
      </c>
      <c r="K42" cm="1">
        <f t="array" ref="K42">_xlfn.IFS(AND(G42=H42,G42=1),K41-K41*I42+K41*I42*A42, AND(G42=H42,G42=2), K41-K41*J42+K41*J42*B42, AND(G42&lt;&gt;H42,G42=1), K41-K41*I42,AND(G42&lt;&gt;H42,G42=2),K41-K41*J42,G42=0,K41)</f>
        <v>136.93973158251941</v>
      </c>
      <c r="L42" t="str">
        <f>ValueWin!L42</f>
        <v>Andrea Arnaboldi</v>
      </c>
      <c r="M42" t="str">
        <f>ValueWin!M42</f>
        <v>Jonas Forejtek</v>
      </c>
      <c r="O42" t="str" cm="1">
        <f t="array" ref="O42">_xlfn.IFS(AND(G42=H42, G42&gt;0), 1, AND(G42&lt;&gt;H42, G42=0), "", AND(G42&lt;&gt;H42, G42&lt;&gt;0), 0, AND(G42=H42, G42=0), "")</f>
        <v/>
      </c>
    </row>
    <row r="43" spans="1:15" x14ac:dyDescent="0.25">
      <c r="A43">
        <f>ValueWin!A43</f>
        <v>1.6</v>
      </c>
      <c r="B43">
        <f>ValueWin!B43</f>
        <v>2.25</v>
      </c>
      <c r="C43">
        <f t="shared" si="3"/>
        <v>0.625</v>
      </c>
      <c r="D43">
        <f t="shared" si="3"/>
        <v>0.44444444444444442</v>
      </c>
      <c r="E43">
        <f>ValueWin!E43</f>
        <v>0.499</v>
      </c>
      <c r="F43">
        <f t="shared" si="0"/>
        <v>0.501</v>
      </c>
      <c r="G43" cm="1">
        <f t="array" ref="G43">_xlfn.IFS(AND(I43&gt;J43,I43&gt;0,E43&gt;F43, E43&gt;0.6), 1, AND(J43&gt;I43,J43&gt;0,F43&gt;E43, F43&gt;0.6), 2, AND(I43&gt;J43,I43&gt;0,E43&gt;F43, E43&lt;0.6), 0,  AND(J43&gt;I43,J43&gt;0,F43&gt;E43, F43&lt;0.6), 0, AND(I43&lt;0,J43&lt;0), 0, AND(I43&gt;J43,I43&gt;0,E43&lt;F43), 0, AND(J43&gt;I43,J43&gt;0,F43&lt;E43), 0, AND(I43&gt;J43,I43&gt;0,E43=F43), 1, AND(J43&gt;I43,J43&gt;0,F43=E43), 2)</f>
        <v>0</v>
      </c>
      <c r="H43">
        <f>ValueWin!H43</f>
        <v>1</v>
      </c>
      <c r="I43">
        <f t="shared" si="1"/>
        <v>-0.33599999999999985</v>
      </c>
      <c r="J43">
        <f t="shared" si="2"/>
        <v>0.1</v>
      </c>
      <c r="K43" cm="1">
        <f t="array" ref="K43">_xlfn.IFS(AND(G43=H43,G43=1),K42-K42*I43+K42*I43*A43, AND(G43=H43,G43=2), K42-K42*J43+K42*J43*B43, AND(G43&lt;&gt;H43,G43=1), K42-K42*I43,AND(G43&lt;&gt;H43,G43=2),K42-K42*J43,G43=0,K42)</f>
        <v>136.93973158251941</v>
      </c>
      <c r="L43" t="str">
        <f>ValueWin!L43</f>
        <v>Nerman Fatic</v>
      </c>
      <c r="M43" t="str">
        <f>ValueWin!M43</f>
        <v>Georgii Kravchenko</v>
      </c>
      <c r="O43" t="str" cm="1">
        <f t="array" ref="O43">_xlfn.IFS(AND(G43=H43, G43&gt;0), 1, AND(G43&lt;&gt;H43, G43=0), "", AND(G43&lt;&gt;H43, G43&lt;&gt;0), 0, AND(G43=H43, G43=0), "")</f>
        <v/>
      </c>
    </row>
    <row r="44" spans="1:15" x14ac:dyDescent="0.25">
      <c r="A44">
        <f>ValueWin!A44</f>
        <v>2.06</v>
      </c>
      <c r="B44">
        <f>ValueWin!B44</f>
        <v>1.71</v>
      </c>
      <c r="C44">
        <f t="shared" si="3"/>
        <v>0.4854368932038835</v>
      </c>
      <c r="D44">
        <f t="shared" si="3"/>
        <v>0.58479532163742687</v>
      </c>
      <c r="E44">
        <f>ValueWin!E44</f>
        <v>0.79100000000000004</v>
      </c>
      <c r="F44">
        <f t="shared" si="0"/>
        <v>0.20899999999999996</v>
      </c>
      <c r="G44" cm="1">
        <f t="array" ref="G44">_xlfn.IFS(AND(I44&gt;J44,I44&gt;0,E44&gt;F44, E44&gt;0.6), 1, AND(J44&gt;I44,J44&gt;0,F44&gt;E44, F44&gt;0.6), 2, AND(I44&gt;J44,I44&gt;0,E44&gt;F44, E44&lt;0.6), 0,  AND(J44&gt;I44,J44&gt;0,F44&gt;E44, F44&lt;0.6), 0, AND(I44&lt;0,J44&lt;0), 0, AND(I44&gt;J44,I44&gt;0,E44&lt;F44), 0, AND(J44&gt;I44,J44&gt;0,F44&lt;E44), 0, AND(I44&gt;J44,I44&gt;0,E44=F44), 1, AND(J44&gt;I44,J44&gt;0,F44=E44), 2)</f>
        <v>1</v>
      </c>
      <c r="H44">
        <f>ValueWin!H44</f>
        <v>2</v>
      </c>
      <c r="I44">
        <f t="shared" si="1"/>
        <v>0.1</v>
      </c>
      <c r="J44">
        <f t="shared" si="2"/>
        <v>-0.90508450704225363</v>
      </c>
      <c r="K44" cm="1">
        <f t="array" ref="K44">_xlfn.IFS(AND(G44=H44,G44=1),K43-K43*I44+K43*I44*A44, AND(G44=H44,G44=2), K43-K43*J44+K43*J44*B44, AND(G44&lt;&gt;H44,G44=1), K43-K43*I44,AND(G44&lt;&gt;H44,G44=2),K43-K43*J44,G44=0,K43)</f>
        <v>123.24575842426748</v>
      </c>
      <c r="L44" t="str">
        <f>ValueWin!L44</f>
        <v>Andrej Martin</v>
      </c>
      <c r="M44" t="str">
        <f>ValueWin!M44</f>
        <v>Filip Misolic</v>
      </c>
      <c r="O44" cm="1">
        <f t="array" ref="O44">_xlfn.IFS(AND(G44=H44, G44&gt;0), 1, AND(G44&lt;&gt;H44, G44=0), "", AND(G44&lt;&gt;H44, G44&lt;&gt;0), 0, AND(G44=H44, G44=0), "")</f>
        <v>0</v>
      </c>
    </row>
    <row r="45" spans="1:15" x14ac:dyDescent="0.25">
      <c r="A45">
        <f>ValueWin!A45</f>
        <v>1.64</v>
      </c>
      <c r="B45">
        <f>ValueWin!B45</f>
        <v>2.2000000000000002</v>
      </c>
      <c r="C45">
        <f t="shared" si="3"/>
        <v>0.6097560975609756</v>
      </c>
      <c r="D45">
        <f t="shared" si="3"/>
        <v>0.45454545454545453</v>
      </c>
      <c r="E45">
        <f>ValueWin!E45</f>
        <v>0.55900000000000005</v>
      </c>
      <c r="F45">
        <f t="shared" si="0"/>
        <v>0.44099999999999995</v>
      </c>
      <c r="G45" cm="1">
        <f t="array" ref="G45">_xlfn.IFS(AND(I45&gt;J45,I45&gt;0,E45&gt;F45, E45&gt;0.6), 1, AND(J45&gt;I45,J45&gt;0,F45&gt;E45, F45&gt;0.6), 2, AND(I45&gt;J45,I45&gt;0,E45&gt;F45, E45&lt;0.6), 0,  AND(J45&gt;I45,J45&gt;0,F45&gt;E45, F45&lt;0.6), 0, AND(I45&lt;0,J45&lt;0), 0, AND(I45&gt;J45,I45&gt;0,E45&lt;F45), 0, AND(J45&gt;I45,J45&gt;0,F45&lt;E45), 0, AND(I45&gt;J45,I45&gt;0,E45=F45), 1, AND(J45&gt;I45,J45&gt;0,F45=E45), 2)</f>
        <v>0</v>
      </c>
      <c r="H45">
        <f>ValueWin!H45</f>
        <v>2</v>
      </c>
      <c r="I45">
        <f t="shared" si="1"/>
        <v>-0.13006249999999997</v>
      </c>
      <c r="J45">
        <f t="shared" si="2"/>
        <v>-2.4833333333333374E-2</v>
      </c>
      <c r="K45" cm="1">
        <f t="array" ref="K45">_xlfn.IFS(AND(G45=H45,G45=1),K44-K44*I45+K44*I45*A45, AND(G45=H45,G45=2), K44-K44*J45+K44*J45*B45, AND(G45&lt;&gt;H45,G45=1), K44-K44*I45,AND(G45&lt;&gt;H45,G45=2),K44-K44*J45,G45=0,K44)</f>
        <v>123.24575842426748</v>
      </c>
      <c r="L45" t="str">
        <f>ValueWin!L45</f>
        <v>Adrian Mannarino</v>
      </c>
      <c r="M45" t="str">
        <f>ValueWin!M45</f>
        <v>Ricardas Berankis</v>
      </c>
      <c r="O45" t="str" cm="1">
        <f t="array" ref="O45">_xlfn.IFS(AND(G45=H45, G45&gt;0), 1, AND(G45&lt;&gt;H45, G45=0), "", AND(G45&lt;&gt;H45, G45&lt;&gt;0), 0, AND(G45=H45, G45=0), "")</f>
        <v/>
      </c>
    </row>
    <row r="46" spans="1:15" x14ac:dyDescent="0.25">
      <c r="A46">
        <f>ValueWin!A46</f>
        <v>2.91</v>
      </c>
      <c r="B46">
        <f>ValueWin!B46</f>
        <v>1.38</v>
      </c>
      <c r="C46">
        <f t="shared" si="3"/>
        <v>0.3436426116838488</v>
      </c>
      <c r="D46">
        <f t="shared" si="3"/>
        <v>0.7246376811594204</v>
      </c>
      <c r="E46">
        <f>ValueWin!E46</f>
        <v>5.8999999999999997E-2</v>
      </c>
      <c r="F46">
        <f t="shared" si="0"/>
        <v>0.94100000000000006</v>
      </c>
      <c r="G46" cm="1">
        <f t="array" ref="G46">_xlfn.IFS(AND(I46&gt;J46,I46&gt;0,E46&gt;F46, E46&gt;0.6), 1, AND(J46&gt;I46,J46&gt;0,F46&gt;E46, F46&gt;0.6), 2, AND(I46&gt;J46,I46&gt;0,E46&gt;F46, E46&lt;0.6), 0,  AND(J46&gt;I46,J46&gt;0,F46&gt;E46, F46&lt;0.6), 0, AND(I46&lt;0,J46&lt;0), 0, AND(I46&gt;J46,I46&gt;0,E46&lt;F46), 0, AND(J46&gt;I46,J46&gt;0,F46&lt;E46), 0, AND(I46&gt;J46,I46&gt;0,E46=F46), 1, AND(J46&gt;I46,J46&gt;0,F46=E46), 2)</f>
        <v>2</v>
      </c>
      <c r="H46">
        <f>ValueWin!H46</f>
        <v>2</v>
      </c>
      <c r="I46">
        <f t="shared" si="1"/>
        <v>-0.43367015706806283</v>
      </c>
      <c r="J46">
        <f t="shared" si="2"/>
        <v>0.1</v>
      </c>
      <c r="K46" cm="1">
        <f t="array" ref="K46">_xlfn.IFS(AND(G46=H46,G46=1),K45-K45*I46+K45*I46*A46, AND(G46=H46,G46=2), K45-K45*J46+K45*J46*B46, AND(G46&lt;&gt;H46,G46=1), K45-K45*I46,AND(G46&lt;&gt;H46,G46=2),K45-K45*J46,G46=0,K45)</f>
        <v>127.92909724438964</v>
      </c>
      <c r="L46" t="str">
        <f>ValueWin!L46</f>
        <v>Pedro Martinez</v>
      </c>
      <c r="M46" t="str">
        <f>ValueWin!M46</f>
        <v>Marin Cilic</v>
      </c>
      <c r="O46" cm="1">
        <f t="array" ref="O46">_xlfn.IFS(AND(G46=H46, G46&gt;0), 1, AND(G46&lt;&gt;H46, G46=0), "", AND(G46&lt;&gt;H46, G46&lt;&gt;0), 0, AND(G46=H46, G46=0), "")</f>
        <v>1</v>
      </c>
    </row>
    <row r="47" spans="1:15" x14ac:dyDescent="0.25">
      <c r="A47">
        <f>ValueWin!A47</f>
        <v>3.45</v>
      </c>
      <c r="B47">
        <f>ValueWin!B47</f>
        <v>1.28</v>
      </c>
      <c r="C47">
        <f t="shared" si="3"/>
        <v>0.28985507246376813</v>
      </c>
      <c r="D47">
        <f t="shared" si="3"/>
        <v>0.78125</v>
      </c>
      <c r="E47">
        <f>ValueWin!E47</f>
        <v>0.311</v>
      </c>
      <c r="F47">
        <f t="shared" si="0"/>
        <v>0.68900000000000006</v>
      </c>
      <c r="G47" cm="1">
        <f t="array" ref="G47">_xlfn.IFS(AND(I47&gt;J47,I47&gt;0,E47&gt;F47, E47&gt;0.6), 1, AND(J47&gt;I47,J47&gt;0,F47&gt;E47, F47&gt;0.6), 2, AND(I47&gt;J47,I47&gt;0,E47&gt;F47, E47&lt;0.6), 0,  AND(J47&gt;I47,J47&gt;0,F47&gt;E47, F47&lt;0.6), 0, AND(I47&lt;0,J47&lt;0), 0, AND(I47&gt;J47,I47&gt;0,E47&lt;F47), 0, AND(J47&gt;I47,J47&gt;0,F47&lt;E47), 0, AND(I47&gt;J47,I47&gt;0,E47=F47), 1, AND(J47&gt;I47,J47&gt;0,F47=E47), 2)</f>
        <v>0</v>
      </c>
      <c r="H47">
        <f>ValueWin!H47</f>
        <v>2</v>
      </c>
      <c r="I47">
        <f t="shared" si="1"/>
        <v>2.9775510204081646E-2</v>
      </c>
      <c r="J47">
        <f t="shared" si="2"/>
        <v>-0.42171428571428549</v>
      </c>
      <c r="K47" cm="1">
        <f t="array" ref="K47">_xlfn.IFS(AND(G47=H47,G47=1),K46-K46*I47+K46*I47*A47, AND(G47=H47,G47=2), K46-K46*J47+K46*J47*B47, AND(G47&lt;&gt;H47,G47=1), K46-K46*I47,AND(G47&lt;&gt;H47,G47=2),K46-K46*J47,G47=0,K46)</f>
        <v>127.92909724438964</v>
      </c>
      <c r="L47" t="str">
        <f>ValueWin!L47</f>
        <v>Gilles Simon</v>
      </c>
      <c r="M47" t="str">
        <f>ValueWin!M47</f>
        <v>Aslan Karatsev</v>
      </c>
      <c r="O47" t="str" cm="1">
        <f t="array" ref="O47">_xlfn.IFS(AND(G47=H47, G47&gt;0), 1, AND(G47&lt;&gt;H47, G47=0), "", AND(G47&lt;&gt;H47, G47&lt;&gt;0), 0, AND(G47=H47, G47=0), "")</f>
        <v/>
      </c>
    </row>
    <row r="48" spans="1:15" x14ac:dyDescent="0.25">
      <c r="A48">
        <f>ValueWin!A48</f>
        <v>2.25</v>
      </c>
      <c r="B48">
        <f>ValueWin!B48</f>
        <v>1.61</v>
      </c>
      <c r="C48">
        <f t="shared" si="3"/>
        <v>0.44444444444444442</v>
      </c>
      <c r="D48">
        <f t="shared" si="3"/>
        <v>0.6211180124223602</v>
      </c>
      <c r="E48">
        <f>ValueWin!E48</f>
        <v>0.432</v>
      </c>
      <c r="F48">
        <f t="shared" si="0"/>
        <v>0.56800000000000006</v>
      </c>
      <c r="G48" cm="1">
        <f t="array" ref="G48">_xlfn.IFS(AND(I48&gt;J48,I48&gt;0,E48&gt;F48, E48&gt;0.6), 1, AND(J48&gt;I48,J48&gt;0,F48&gt;E48, F48&gt;0.6), 2, AND(I48&gt;J48,I48&gt;0,E48&gt;F48, E48&lt;0.6), 0,  AND(J48&gt;I48,J48&gt;0,F48&gt;E48, F48&lt;0.6), 0, AND(I48&lt;0,J48&lt;0), 0, AND(I48&gt;J48,I48&gt;0,E48&lt;F48), 0, AND(J48&gt;I48,J48&gt;0,F48&lt;E48), 0, AND(I48&gt;J48,I48&gt;0,E48=F48), 1, AND(J48&gt;I48,J48&gt;0,F48=E48), 2)</f>
        <v>0</v>
      </c>
      <c r="H48">
        <f>ValueWin!H48</f>
        <v>2</v>
      </c>
      <c r="I48">
        <f t="shared" si="1"/>
        <v>-2.2400000000000031E-2</v>
      </c>
      <c r="J48">
        <f t="shared" si="2"/>
        <v>-0.1401967213114752</v>
      </c>
      <c r="K48" cm="1">
        <f t="array" ref="K48">_xlfn.IFS(AND(G48=H48,G48=1),K47-K47*I48+K47*I48*A48, AND(G48=H48,G48=2), K47-K47*J48+K47*J48*B48, AND(G48&lt;&gt;H48,G48=1), K47-K47*I48,AND(G48&lt;&gt;H48,G48=2),K47-K47*J48,G48=0,K47)</f>
        <v>127.92909724438964</v>
      </c>
      <c r="L48" t="str">
        <f>ValueWin!L48</f>
        <v>Marton Fucsovics</v>
      </c>
      <c r="M48" t="str">
        <f>ValueWin!M48</f>
        <v>Lloyd Harris</v>
      </c>
      <c r="O48" t="str" cm="1">
        <f t="array" ref="O48">_xlfn.IFS(AND(G48=H48, G48&gt;0), 1, AND(G48&lt;&gt;H48, G48=0), "", AND(G48&lt;&gt;H48, G48&lt;&gt;0), 0, AND(G48=H48, G48=0), "")</f>
        <v/>
      </c>
    </row>
    <row r="49" spans="1:15" x14ac:dyDescent="0.25">
      <c r="A49">
        <f>ValueWin!A49</f>
        <v>1.2</v>
      </c>
      <c r="B49">
        <f>ValueWin!B49</f>
        <v>4.25</v>
      </c>
      <c r="C49">
        <f t="shared" si="3"/>
        <v>0.83333333333333337</v>
      </c>
      <c r="D49">
        <f t="shared" si="3"/>
        <v>0.23529411764705882</v>
      </c>
      <c r="E49">
        <f>ValueWin!E49</f>
        <v>0.754</v>
      </c>
      <c r="F49">
        <f t="shared" si="0"/>
        <v>0.246</v>
      </c>
      <c r="G49" cm="1">
        <f t="array" ref="G49">_xlfn.IFS(AND(I49&gt;J49,I49&gt;0,E49&gt;F49, E49&gt;0.6), 1, AND(J49&gt;I49,J49&gt;0,F49&gt;E49, F49&gt;0.6), 2, AND(I49&gt;J49,I49&gt;0,E49&gt;F49, E49&lt;0.6), 0,  AND(J49&gt;I49,J49&gt;0,F49&gt;E49, F49&lt;0.6), 0, AND(I49&lt;0,J49&lt;0), 0, AND(I49&gt;J49,I49&gt;0,E49&lt;F49), 0, AND(J49&gt;I49,J49&gt;0,F49&lt;E49), 0, AND(I49&gt;J49,I49&gt;0,E49=F49), 1, AND(J49&gt;I49,J49&gt;0,F49=E49), 2)</f>
        <v>0</v>
      </c>
      <c r="H49">
        <f>ValueWin!H49</f>
        <v>1</v>
      </c>
      <c r="I49">
        <f t="shared" si="1"/>
        <v>-0.4760000000000002</v>
      </c>
      <c r="J49">
        <f t="shared" si="2"/>
        <v>1.3999999999999985E-2</v>
      </c>
      <c r="K49" cm="1">
        <f t="array" ref="K49">_xlfn.IFS(AND(G49=H49,G49=1),K48-K48*I49+K48*I49*A49, AND(G49=H49,G49=2), K48-K48*J49+K48*J49*B49, AND(G49&lt;&gt;H49,G49=1), K48-K48*I49,AND(G49&lt;&gt;H49,G49=2),K48-K48*J49,G49=0,K48)</f>
        <v>127.92909724438964</v>
      </c>
      <c r="L49" t="str">
        <f>ValueWin!L49</f>
        <v>Jannik Sinner</v>
      </c>
      <c r="M49" t="str">
        <f>ValueWin!M49</f>
        <v>Arthur Rinderknech</v>
      </c>
      <c r="O49" t="str" cm="1">
        <f t="array" ref="O49">_xlfn.IFS(AND(G49=H49, G49&gt;0), 1, AND(G49&lt;&gt;H49, G49=0), "", AND(G49&lt;&gt;H49, G49&lt;&gt;0), 0, AND(G49=H49, G49=0), "")</f>
        <v/>
      </c>
    </row>
    <row r="50" spans="1:15" x14ac:dyDescent="0.25">
      <c r="A50">
        <f>ValueWin!A50</f>
        <v>2.1800000000000002</v>
      </c>
      <c r="B50">
        <f>ValueWin!B50</f>
        <v>1.65</v>
      </c>
      <c r="C50">
        <f t="shared" si="3"/>
        <v>0.4587155963302752</v>
      </c>
      <c r="D50">
        <f t="shared" si="3"/>
        <v>0.60606060606060608</v>
      </c>
      <c r="E50">
        <f>ValueWin!E50</f>
        <v>0.34200000000000003</v>
      </c>
      <c r="F50">
        <f t="shared" si="0"/>
        <v>0.65799999999999992</v>
      </c>
      <c r="G50" cm="1">
        <f t="array" ref="G50">_xlfn.IFS(AND(I50&gt;J50,I50&gt;0,E50&gt;F50, E50&gt;0.6), 1, AND(J50&gt;I50,J50&gt;0,F50&gt;E50, F50&gt;0.6), 2, AND(I50&gt;J50,I50&gt;0,E50&gt;F50, E50&lt;0.6), 0,  AND(J50&gt;I50,J50&gt;0,F50&gt;E50, F50&lt;0.6), 0, AND(I50&lt;0,J50&lt;0), 0, AND(I50&gt;J50,I50&gt;0,E50&lt;F50), 0, AND(J50&gt;I50,J50&gt;0,F50&lt;E50), 0, AND(I50&gt;J50,I50&gt;0,E50=F50), 1, AND(J50&gt;I50,J50&gt;0,F50=E50), 2)</f>
        <v>2</v>
      </c>
      <c r="H50">
        <f>ValueWin!H50</f>
        <v>2</v>
      </c>
      <c r="I50">
        <f t="shared" si="1"/>
        <v>-0.21562711864406764</v>
      </c>
      <c r="J50">
        <f t="shared" si="2"/>
        <v>0.1</v>
      </c>
      <c r="K50" cm="1">
        <f t="array" ref="K50">_xlfn.IFS(AND(G50=H50,G50=1),K49-K49*I50+K49*I50*A50, AND(G50=H50,G50=2), K49-K49*J50+K49*J50*B50, AND(G50&lt;&gt;H50,G50=1), K49-K49*I50,AND(G50&lt;&gt;H50,G50=2),K49-K49*J50,G50=0,K49)</f>
        <v>136.24448856527496</v>
      </c>
      <c r="L50" t="str">
        <f>ValueWin!L50</f>
        <v>Brandon Nakashima</v>
      </c>
      <c r="M50" t="str">
        <f>ValueWin!M50</f>
        <v>Diego Schwartzman</v>
      </c>
      <c r="O50" cm="1">
        <f t="array" ref="O50">_xlfn.IFS(AND(G50=H50, G50&gt;0), 1, AND(G50&lt;&gt;H50, G50=0), "", AND(G50&lt;&gt;H50, G50&lt;&gt;0), 0, AND(G50=H50, G50=0), "")</f>
        <v>1</v>
      </c>
    </row>
    <row r="51" spans="1:15" x14ac:dyDescent="0.25">
      <c r="A51">
        <f>ValueWin!A51</f>
        <v>1.3</v>
      </c>
      <c r="B51">
        <f>ValueWin!B51</f>
        <v>3.32</v>
      </c>
      <c r="C51">
        <f t="shared" si="3"/>
        <v>0.76923076923076916</v>
      </c>
      <c r="D51">
        <f t="shared" si="3"/>
        <v>0.30120481927710846</v>
      </c>
      <c r="E51">
        <f>ValueWin!E51</f>
        <v>0.53500000000000003</v>
      </c>
      <c r="F51">
        <f t="shared" si="0"/>
        <v>0.46499999999999997</v>
      </c>
      <c r="G51" cm="1">
        <f t="array" ref="G51">_xlfn.IFS(AND(I51&gt;J51,I51&gt;0,E51&gt;F51, E51&gt;0.6), 1, AND(J51&gt;I51,J51&gt;0,F51&gt;E51, F51&gt;0.6), 2, AND(I51&gt;J51,I51&gt;0,E51&gt;F51, E51&lt;0.6), 0,  AND(J51&gt;I51,J51&gt;0,F51&gt;E51, F51&lt;0.6), 0, AND(I51&lt;0,J51&lt;0), 0, AND(I51&gt;J51,I51&gt;0,E51&lt;F51), 0, AND(J51&gt;I51,J51&gt;0,F51&lt;E51), 0, AND(I51&gt;J51,I51&gt;0,E51=F51), 1, AND(J51&gt;I51,J51&gt;0,F51=E51), 2)</f>
        <v>0</v>
      </c>
      <c r="H51">
        <f>ValueWin!H51</f>
        <v>1</v>
      </c>
      <c r="I51">
        <f t="shared" si="1"/>
        <v>-1.0149999999999997</v>
      </c>
      <c r="J51">
        <f t="shared" si="2"/>
        <v>0.1</v>
      </c>
      <c r="K51" cm="1">
        <f t="array" ref="K51">_xlfn.IFS(AND(G51=H51,G51=1),K50-K50*I51+K50*I51*A51, AND(G51=H51,G51=2), K50-K50*J51+K50*J51*B51, AND(G51&lt;&gt;H51,G51=1), K50-K50*I51,AND(G51&lt;&gt;H51,G51=2),K50-K50*J51,G51=0,K50)</f>
        <v>136.24448856527496</v>
      </c>
      <c r="L51" t="str">
        <f>ValueWin!L51</f>
        <v>Jenson Brooksby</v>
      </c>
      <c r="M51" t="str">
        <f>ValueWin!M51</f>
        <v>Alejandro Davidovich Fokina</v>
      </c>
      <c r="O51" t="str" cm="1">
        <f t="array" ref="O51">_xlfn.IFS(AND(G51=H51, G51&gt;0), 1, AND(G51&lt;&gt;H51, G51=0), "", AND(G51&lt;&gt;H51, G51&lt;&gt;0), 0, AND(G51=H51, G51=0), "")</f>
        <v/>
      </c>
    </row>
    <row r="52" spans="1:15" x14ac:dyDescent="0.25">
      <c r="A52">
        <f>ValueWin!A52</f>
        <v>1.66</v>
      </c>
      <c r="B52">
        <f>ValueWin!B52</f>
        <v>2.1</v>
      </c>
      <c r="C52">
        <f t="shared" si="3"/>
        <v>0.60240963855421692</v>
      </c>
      <c r="D52">
        <f t="shared" si="3"/>
        <v>0.47619047619047616</v>
      </c>
      <c r="E52">
        <f>ValueWin!E52</f>
        <v>0.71099999999999997</v>
      </c>
      <c r="F52">
        <f t="shared" si="0"/>
        <v>0.28900000000000003</v>
      </c>
      <c r="G52" cm="1">
        <f t="array" ref="G52">_xlfn.IFS(AND(I52&gt;J52,I52&gt;0,E52&gt;F52, E52&gt;0.6), 1, AND(J52&gt;I52,J52&gt;0,F52&gt;E52, F52&gt;0.6), 2, AND(I52&gt;J52,I52&gt;0,E52&gt;F52, E52&lt;0.6), 0,  AND(J52&gt;I52,J52&gt;0,F52&gt;E52, F52&lt;0.6), 0, AND(I52&lt;0,J52&lt;0), 0, AND(I52&gt;J52,I52&gt;0,E52&lt;F52), 0, AND(J52&gt;I52,J52&gt;0,F52&lt;E52), 0, AND(I52&gt;J52,I52&gt;0,E52=F52), 1, AND(J52&gt;I52,J52&gt;0,F52=E52), 2)</f>
        <v>1</v>
      </c>
      <c r="H52">
        <f>ValueWin!H52</f>
        <v>1</v>
      </c>
      <c r="I52">
        <f t="shared" si="1"/>
        <v>0.1</v>
      </c>
      <c r="J52">
        <f t="shared" si="2"/>
        <v>-0.35736363636363622</v>
      </c>
      <c r="K52" cm="1">
        <f t="array" ref="K52">_xlfn.IFS(AND(G52=H52,G52=1),K51-K51*I52+K51*I52*A52, AND(G52=H52,G52=2), K51-K51*J52+K51*J52*B52, AND(G52&lt;&gt;H52,G52=1), K51-K51*I52,AND(G52&lt;&gt;H52,G52=2),K51-K51*J52,G52=0,K51)</f>
        <v>145.23662481058312</v>
      </c>
      <c r="L52" t="str">
        <f>ValueWin!L52</f>
        <v>Alessandro Giannessi</v>
      </c>
      <c r="M52" t="str">
        <f>ValueWin!M52</f>
        <v>Raul Brancaccio</v>
      </c>
      <c r="O52" cm="1">
        <f t="array" ref="O52">_xlfn.IFS(AND(G52=H52, G52&gt;0), 1, AND(G52&lt;&gt;H52, G52=0), "", AND(G52&lt;&gt;H52, G52&lt;&gt;0), 0, AND(G52=H52, G52=0), "")</f>
        <v>1</v>
      </c>
    </row>
    <row r="53" spans="1:15" x14ac:dyDescent="0.25">
      <c r="A53">
        <f>ValueWin!A53</f>
        <v>1.4</v>
      </c>
      <c r="B53">
        <f>ValueWin!B53</f>
        <v>2.75</v>
      </c>
      <c r="C53">
        <f t="shared" si="3"/>
        <v>0.7142857142857143</v>
      </c>
      <c r="D53">
        <f t="shared" si="3"/>
        <v>0.36363636363636365</v>
      </c>
      <c r="E53">
        <f>ValueWin!E53</f>
        <v>0.754</v>
      </c>
      <c r="F53">
        <f t="shared" si="0"/>
        <v>0.246</v>
      </c>
      <c r="G53" cm="1">
        <f t="array" ref="G53">_xlfn.IFS(AND(I53&gt;J53,I53&gt;0,E53&gt;F53, E53&gt;0.6), 1, AND(J53&gt;I53,J53&gt;0,F53&gt;E53, F53&gt;0.6), 2, AND(I53&gt;J53,I53&gt;0,E53&gt;F53, E53&lt;0.6), 0,  AND(J53&gt;I53,J53&gt;0,F53&gt;E53, F53&lt;0.6), 0, AND(I53&lt;0,J53&lt;0), 0, AND(I53&gt;J53,I53&gt;0,E53&lt;F53), 0, AND(J53&gt;I53,J53&gt;0,F53&lt;E53), 0, AND(I53&gt;J53,I53&gt;0,E53=F53), 1, AND(J53&gt;I53,J53&gt;0,F53=E53), 2)</f>
        <v>1</v>
      </c>
      <c r="H53">
        <f>ValueWin!H53</f>
        <v>1</v>
      </c>
      <c r="I53">
        <f t="shared" si="1"/>
        <v>0.1</v>
      </c>
      <c r="J53">
        <f t="shared" si="2"/>
        <v>-0.18485714285714289</v>
      </c>
      <c r="K53" cm="1">
        <f t="array" ref="K53">_xlfn.IFS(AND(G53=H53,G53=1),K52-K52*I53+K52*I53*A53, AND(G53=H53,G53=2), K52-K52*J53+K52*J53*B53, AND(G53&lt;&gt;H53,G53=1), K52-K52*I53,AND(G53&lt;&gt;H53,G53=2),K52-K52*J53,G53=0,K52)</f>
        <v>151.04608980300642</v>
      </c>
      <c r="L53" t="str">
        <f>ValueWin!L53</f>
        <v>Marco Cecchinato</v>
      </c>
      <c r="M53" t="str">
        <f>ValueWin!M53</f>
        <v>Mathias Bourgue</v>
      </c>
      <c r="O53" cm="1">
        <f t="array" ref="O53">_xlfn.IFS(AND(G53=H53, G53&gt;0), 1, AND(G53&lt;&gt;H53, G53=0), "", AND(G53&lt;&gt;H53, G53&lt;&gt;0), 0, AND(G53=H53, G53=0), "")</f>
        <v>1</v>
      </c>
    </row>
    <row r="54" spans="1:15" x14ac:dyDescent="0.25">
      <c r="A54">
        <f>ValueWin!A54</f>
        <v>2.15</v>
      </c>
      <c r="B54">
        <f>ValueWin!B54</f>
        <v>1.67</v>
      </c>
      <c r="C54">
        <f t="shared" si="3"/>
        <v>0.46511627906976744</v>
      </c>
      <c r="D54">
        <f t="shared" si="3"/>
        <v>0.5988023952095809</v>
      </c>
      <c r="E54">
        <f>ValueWin!E54</f>
        <v>0.49299999999999999</v>
      </c>
      <c r="F54">
        <f t="shared" si="0"/>
        <v>0.50700000000000001</v>
      </c>
      <c r="G54" cm="1">
        <f t="array" ref="G54">_xlfn.IFS(AND(I54&gt;J54,I54&gt;0,E54&gt;F54, E54&gt;0.6), 1, AND(J54&gt;I54,J54&gt;0,F54&gt;E54, F54&gt;0.6), 2, AND(I54&gt;J54,I54&gt;0,E54&gt;F54, E54&lt;0.6), 0,  AND(J54&gt;I54,J54&gt;0,F54&gt;E54, F54&lt;0.6), 0, AND(I54&lt;0,J54&lt;0), 0, AND(I54&gt;J54,I54&gt;0,E54&lt;F54), 0, AND(J54&gt;I54,J54&gt;0,F54&lt;E54), 0, AND(I54&gt;J54,I54&gt;0,E54=F54), 1, AND(J54&gt;I54,J54&gt;0,F54=E54), 2)</f>
        <v>0</v>
      </c>
      <c r="H54">
        <f>ValueWin!H54</f>
        <v>2</v>
      </c>
      <c r="I54">
        <f t="shared" si="1"/>
        <v>5.2130434782608648E-2</v>
      </c>
      <c r="J54">
        <f t="shared" si="2"/>
        <v>-0.22882089552238816</v>
      </c>
      <c r="K54" cm="1">
        <f t="array" ref="K54">_xlfn.IFS(AND(G54=H54,G54=1),K53-K53*I54+K53*I54*A54, AND(G54=H54,G54=2), K53-K53*J54+K53*J54*B54, AND(G54&lt;&gt;H54,G54=1), K53-K53*I54,AND(G54&lt;&gt;H54,G54=2),K53-K53*J54,G54=0,K53)</f>
        <v>151.04608980300642</v>
      </c>
      <c r="L54" t="str">
        <f>ValueWin!L54</f>
        <v>Marin Cilic</v>
      </c>
      <c r="M54" t="str">
        <f>ValueWin!M54</f>
        <v>Aslan Karatsev</v>
      </c>
      <c r="O54" t="str" cm="1">
        <f t="array" ref="O54">_xlfn.IFS(AND(G54=H54, G54&gt;0), 1, AND(G54&lt;&gt;H54, G54=0), "", AND(G54&lt;&gt;H54, G54&lt;&gt;0), 0, AND(G54=H54, G54=0), "")</f>
        <v/>
      </c>
    </row>
    <row r="55" spans="1:15" x14ac:dyDescent="0.25">
      <c r="A55">
        <f>ValueWin!A55</f>
        <v>1.37</v>
      </c>
      <c r="B55">
        <f>ValueWin!B55</f>
        <v>2.92</v>
      </c>
      <c r="C55">
        <f t="shared" si="3"/>
        <v>0.72992700729927007</v>
      </c>
      <c r="D55">
        <f t="shared" si="3"/>
        <v>0.34246575342465752</v>
      </c>
      <c r="E55">
        <f>ValueWin!E55</f>
        <v>0.54600000000000004</v>
      </c>
      <c r="F55">
        <f t="shared" si="0"/>
        <v>0.45399999999999996</v>
      </c>
      <c r="G55" cm="1">
        <f t="array" ref="G55">_xlfn.IFS(AND(I55&gt;J55,I55&gt;0,E55&gt;F55, E55&gt;0.6), 1, AND(J55&gt;I55,J55&gt;0,F55&gt;E55, F55&gt;0.6), 2, AND(I55&gt;J55,I55&gt;0,E55&gt;F55, E55&lt;0.6), 0,  AND(J55&gt;I55,J55&gt;0,F55&gt;E55, F55&lt;0.6), 0, AND(I55&lt;0,J55&lt;0), 0, AND(I55&gt;J55,I55&gt;0,E55&lt;F55), 0, AND(J55&gt;I55,J55&gt;0,F55&lt;E55), 0, AND(I55&gt;J55,I55&gt;0,E55=F55), 1, AND(J55&gt;I55,J55&gt;0,F55=E55), 2)</f>
        <v>0</v>
      </c>
      <c r="H55">
        <f>ValueWin!H55</f>
        <v>1</v>
      </c>
      <c r="I55">
        <f t="shared" si="1"/>
        <v>-0.68102702702702644</v>
      </c>
      <c r="J55">
        <f t="shared" si="2"/>
        <v>0.1</v>
      </c>
      <c r="K55" cm="1">
        <f t="array" ref="K55">_xlfn.IFS(AND(G55=H55,G55=1),K54-K54*I55+K54*I55*A55, AND(G55=H55,G55=2), K54-K54*J55+K54*J55*B55, AND(G55&lt;&gt;H55,G55=1), K54-K54*I55,AND(G55&lt;&gt;H55,G55=2),K54-K54*J55,G55=0,K54)</f>
        <v>151.04608980300642</v>
      </c>
      <c r="L55" t="str">
        <f>ValueWin!L55</f>
        <v>Jannik Sinner</v>
      </c>
      <c r="M55" t="str">
        <f>ValueWin!M55</f>
        <v>Diego Schwartzman</v>
      </c>
      <c r="O55" t="str" cm="1">
        <f t="array" ref="O55">_xlfn.IFS(AND(G55=H55, G55&gt;0), 1, AND(G55&lt;&gt;H55, G55=0), "", AND(G55&lt;&gt;H55, G55&lt;&gt;0), 0, AND(G55=H55, G55=0), "")</f>
        <v/>
      </c>
    </row>
    <row r="56" spans="1:15" x14ac:dyDescent="0.25">
      <c r="A56">
        <f>ValueWin!A56</f>
        <v>2.65</v>
      </c>
      <c r="B56">
        <f>ValueWin!B56</f>
        <v>1.47</v>
      </c>
      <c r="C56">
        <f t="shared" si="3"/>
        <v>0.37735849056603776</v>
      </c>
      <c r="D56">
        <f t="shared" si="3"/>
        <v>0.68027210884353739</v>
      </c>
      <c r="E56">
        <f>ValueWin!E56</f>
        <v>0.51800000000000002</v>
      </c>
      <c r="F56">
        <f t="shared" si="0"/>
        <v>0.48199999999999998</v>
      </c>
      <c r="G56" cm="1">
        <f t="array" ref="G56">_xlfn.IFS(AND(I56&gt;J56,I56&gt;0,E56&gt;F56, E56&gt;0.6), 1, AND(J56&gt;I56,J56&gt;0,F56&gt;E56, F56&gt;0.6), 2, AND(I56&gt;J56,I56&gt;0,E56&gt;F56, E56&lt;0.6), 0,  AND(J56&gt;I56,J56&gt;0,F56&gt;E56, F56&lt;0.6), 0, AND(I56&lt;0,J56&lt;0), 0, AND(I56&gt;J56,I56&gt;0,E56&lt;F56), 0, AND(J56&gt;I56,J56&gt;0,F56&lt;E56), 0, AND(I56&gt;J56,I56&gt;0,E56=F56), 1, AND(J56&gt;I56,J56&gt;0,F56=E56), 2)</f>
        <v>0</v>
      </c>
      <c r="H56">
        <f>ValueWin!H56</f>
        <v>2</v>
      </c>
      <c r="I56">
        <f t="shared" si="1"/>
        <v>0.1</v>
      </c>
      <c r="J56">
        <f t="shared" si="2"/>
        <v>-0.62012765957446825</v>
      </c>
      <c r="K56" cm="1">
        <f t="array" ref="K56">_xlfn.IFS(AND(G56=H56,G56=1),K55-K55*I56+K55*I56*A56, AND(G56=H56,G56=2), K55-K55*J56+K55*J56*B56, AND(G56&lt;&gt;H56,G56=1), K55-K55*I56,AND(G56&lt;&gt;H56,G56=2),K55-K55*J56,G56=0,K55)</f>
        <v>151.04608980300642</v>
      </c>
      <c r="L56" t="str">
        <f>ValueWin!L56</f>
        <v>Federico Coria</v>
      </c>
      <c r="M56" t="str">
        <f>ValueWin!M56</f>
        <v>Radu Albot</v>
      </c>
      <c r="O56" t="str" cm="1">
        <f t="array" ref="O56">_xlfn.IFS(AND(G56=H56, G56&gt;0), 1, AND(G56&lt;&gt;H56, G56=0), "", AND(G56&lt;&gt;H56, G56&lt;&gt;0), 0, AND(G56=H56, G56=0), "")</f>
        <v/>
      </c>
    </row>
    <row r="57" spans="1:15" x14ac:dyDescent="0.25">
      <c r="A57">
        <f>ValueWin!A57</f>
        <v>2.35</v>
      </c>
      <c r="B57">
        <f>ValueWin!B57</f>
        <v>1.57</v>
      </c>
      <c r="C57">
        <f t="shared" si="3"/>
        <v>0.42553191489361702</v>
      </c>
      <c r="D57">
        <f t="shared" si="3"/>
        <v>0.63694267515923564</v>
      </c>
      <c r="E57">
        <f>ValueWin!E57</f>
        <v>0.40300000000000002</v>
      </c>
      <c r="F57">
        <f t="shared" si="0"/>
        <v>0.59699999999999998</v>
      </c>
      <c r="G57" cm="1">
        <f t="array" ref="G57">_xlfn.IFS(AND(I57&gt;J57,I57&gt;0,E57&gt;F57, E57&gt;0.6), 1, AND(J57&gt;I57,J57&gt;0,F57&gt;E57, F57&gt;0.6), 2, AND(I57&gt;J57,I57&gt;0,E57&gt;F57, E57&lt;0.6), 0,  AND(J57&gt;I57,J57&gt;0,F57&gt;E57, F57&lt;0.6), 0, AND(I57&lt;0,J57&lt;0), 0, AND(I57&gt;J57,I57&gt;0,E57&lt;F57), 0, AND(J57&gt;I57,J57&gt;0,F57&lt;E57), 0, AND(I57&gt;J57,I57&gt;0,E57=F57), 1, AND(J57&gt;I57,J57&gt;0,F57=E57), 2)</f>
        <v>0</v>
      </c>
      <c r="H57">
        <f>ValueWin!H57</f>
        <v>2</v>
      </c>
      <c r="I57">
        <f t="shared" si="1"/>
        <v>-3.9222222222222158E-2</v>
      </c>
      <c r="J57">
        <f t="shared" si="2"/>
        <v>-0.11001754385964913</v>
      </c>
      <c r="K57" cm="1">
        <f t="array" ref="K57">_xlfn.IFS(AND(G57=H57,G57=1),K56-K56*I57+K56*I57*A57, AND(G57=H57,G57=2), K56-K56*J57+K56*J57*B57, AND(G57&lt;&gt;H57,G57=1), K56-K56*I57,AND(G57&lt;&gt;H57,G57=2),K56-K56*J57,G57=0,K56)</f>
        <v>151.04608980300642</v>
      </c>
      <c r="L57" t="str">
        <f>ValueWin!L57</f>
        <v>Damir Dzumhur</v>
      </c>
      <c r="M57" t="str">
        <f>ValueWin!M57</f>
        <v>Egor Gerasimov</v>
      </c>
      <c r="O57" t="str" cm="1">
        <f t="array" ref="O57">_xlfn.IFS(AND(G57=H57, G57&gt;0), 1, AND(G57&lt;&gt;H57, G57=0), "", AND(G57&lt;&gt;H57, G57&lt;&gt;0), 0, AND(G57=H57, G57=0), "")</f>
        <v/>
      </c>
    </row>
    <row r="58" spans="1:15" x14ac:dyDescent="0.25">
      <c r="A58">
        <f>ValueWin!A58</f>
        <v>1.75</v>
      </c>
      <c r="B58">
        <f>ValueWin!B58</f>
        <v>2.04</v>
      </c>
      <c r="C58">
        <f t="shared" si="3"/>
        <v>0.5714285714285714</v>
      </c>
      <c r="D58">
        <f t="shared" si="3"/>
        <v>0.49019607843137253</v>
      </c>
      <c r="E58">
        <f>ValueWin!E58</f>
        <v>0.26600000000000001</v>
      </c>
      <c r="F58">
        <f t="shared" si="0"/>
        <v>0.73399999999999999</v>
      </c>
      <c r="G58" cm="1">
        <f t="array" ref="G58">_xlfn.IFS(AND(I58&gt;J58,I58&gt;0,E58&gt;F58, E58&gt;0.6), 1, AND(J58&gt;I58,J58&gt;0,F58&gt;E58, F58&gt;0.6), 2, AND(I58&gt;J58,I58&gt;0,E58&gt;F58, E58&lt;0.6), 0,  AND(J58&gt;I58,J58&gt;0,F58&gt;E58, F58&lt;0.6), 0, AND(I58&lt;0,J58&lt;0), 0, AND(I58&gt;J58,I58&gt;0,E58&lt;F58), 0, AND(J58&gt;I58,J58&gt;0,F58&lt;E58), 0, AND(I58&gt;J58,I58&gt;0,E58=F58), 1, AND(J58&gt;I58,J58&gt;0,F58=E58), 2)</f>
        <v>2</v>
      </c>
      <c r="H58">
        <f>ValueWin!H58</f>
        <v>2</v>
      </c>
      <c r="I58">
        <f t="shared" si="1"/>
        <v>-0.71266666666666667</v>
      </c>
      <c r="J58">
        <f t="shared" si="2"/>
        <v>0.1</v>
      </c>
      <c r="K58" cm="1">
        <f t="array" ref="K58">_xlfn.IFS(AND(G58=H58,G58=1),K57-K57*I58+K57*I58*A58, AND(G58=H58,G58=2), K57-K57*J58+K57*J58*B58, AND(G58&lt;&gt;H58,G58=1), K57-K57*I58,AND(G58&lt;&gt;H58,G58=2),K57-K57*J58,G58=0,K57)</f>
        <v>166.75488314251911</v>
      </c>
      <c r="L58" t="str">
        <f>ValueWin!L58</f>
        <v>Roman Safiullin</v>
      </c>
      <c r="M58" t="str">
        <f>ValueWin!M58</f>
        <v>Yoshihito Nishioka</v>
      </c>
      <c r="O58" cm="1">
        <f t="array" ref="O58">_xlfn.IFS(AND(G58=H58, G58&gt;0), 1, AND(G58&lt;&gt;H58, G58=0), "", AND(G58&lt;&gt;H58, G58&lt;&gt;0), 0, AND(G58=H58, G58=0), "")</f>
        <v>1</v>
      </c>
    </row>
    <row r="59" spans="1:15" x14ac:dyDescent="0.25">
      <c r="A59">
        <f>ValueWin!A59</f>
        <v>3.15</v>
      </c>
      <c r="B59">
        <f>ValueWin!B59</f>
        <v>1.35</v>
      </c>
      <c r="C59">
        <f t="shared" si="3"/>
        <v>0.31746031746031744</v>
      </c>
      <c r="D59">
        <f t="shared" si="3"/>
        <v>0.7407407407407407</v>
      </c>
      <c r="E59">
        <f>ValueWin!E59</f>
        <v>0.27700000000000002</v>
      </c>
      <c r="F59">
        <f t="shared" si="0"/>
        <v>0.72299999999999998</v>
      </c>
      <c r="G59" cm="1">
        <f t="array" ref="G59">_xlfn.IFS(AND(I59&gt;J59,I59&gt;0,E59&gt;F59, E59&gt;0.6), 1, AND(J59&gt;I59,J59&gt;0,F59&gt;E59, F59&gt;0.6), 2, AND(I59&gt;J59,I59&gt;0,E59&gt;F59, E59&lt;0.6), 0,  AND(J59&gt;I59,J59&gt;0,F59&gt;E59, F59&lt;0.6), 0, AND(I59&lt;0,J59&lt;0), 0, AND(I59&gt;J59,I59&gt;0,E59&lt;F59), 0, AND(J59&gt;I59,J59&gt;0,F59&lt;E59), 0, AND(I59&gt;J59,I59&gt;0,E59=F59), 1, AND(J59&gt;I59,J59&gt;0,F59=E59), 2)</f>
        <v>0</v>
      </c>
      <c r="H59">
        <f>ValueWin!H59</f>
        <v>1</v>
      </c>
      <c r="I59">
        <f t="shared" si="1"/>
        <v>-5.927906976744185E-2</v>
      </c>
      <c r="J59">
        <f t="shared" si="2"/>
        <v>-6.8428571428571283E-2</v>
      </c>
      <c r="K59" cm="1">
        <f t="array" ref="K59">_xlfn.IFS(AND(G59=H59,G59=1),K58-K58*I59+K58*I59*A59, AND(G59=H59,G59=2), K58-K58*J59+K58*J59*B59, AND(G59&lt;&gt;H59,G59=1), K58-K58*I59,AND(G59&lt;&gt;H59,G59=2),K58-K58*J59,G59=0,K58)</f>
        <v>166.75488314251911</v>
      </c>
      <c r="L59" t="str">
        <f>ValueWin!L59</f>
        <v>Evgeny Donskoy</v>
      </c>
      <c r="M59" t="str">
        <f>ValueWin!M59</f>
        <v>Mikael Ymer</v>
      </c>
      <c r="O59" t="str" cm="1">
        <f t="array" ref="O59">_xlfn.IFS(AND(G59=H59, G59&gt;0), 1, AND(G59&lt;&gt;H59, G59=0), "", AND(G59&lt;&gt;H59, G59&lt;&gt;0), 0, AND(G59=H59, G59=0), "")</f>
        <v/>
      </c>
    </row>
    <row r="60" spans="1:15" x14ac:dyDescent="0.25">
      <c r="A60">
        <f>ValueWin!A60</f>
        <v>1.23</v>
      </c>
      <c r="B60">
        <f>ValueWin!B60</f>
        <v>4</v>
      </c>
      <c r="C60">
        <f t="shared" si="3"/>
        <v>0.81300813008130079</v>
      </c>
      <c r="D60">
        <f t="shared" si="3"/>
        <v>0.25</v>
      </c>
      <c r="E60">
        <f>ValueWin!E60</f>
        <v>0.72899999999999998</v>
      </c>
      <c r="F60">
        <f t="shared" si="0"/>
        <v>0.27100000000000002</v>
      </c>
      <c r="G60" cm="1">
        <f t="array" ref="G60">_xlfn.IFS(AND(I60&gt;J60,I60&gt;0,E60&gt;F60, E60&gt;0.6), 1, AND(J60&gt;I60,J60&gt;0,F60&gt;E60, F60&gt;0.6), 2, AND(I60&gt;J60,I60&gt;0,E60&gt;F60, E60&lt;0.6), 0,  AND(J60&gt;I60,J60&gt;0,F60&gt;E60, F60&lt;0.6), 0, AND(I60&lt;0,J60&lt;0), 0, AND(I60&gt;J60,I60&gt;0,E60&lt;F60), 0, AND(J60&gt;I60,J60&gt;0,F60&lt;E60), 0, AND(I60&gt;J60,I60&gt;0,E60=F60), 1, AND(J60&gt;I60,J60&gt;0,F60=E60), 2)</f>
        <v>0</v>
      </c>
      <c r="H60">
        <f>ValueWin!H60</f>
        <v>1</v>
      </c>
      <c r="I60">
        <f t="shared" si="1"/>
        <v>-0.44926086956521749</v>
      </c>
      <c r="J60">
        <f t="shared" si="2"/>
        <v>2.8000000000000025E-2</v>
      </c>
      <c r="K60" cm="1">
        <f t="array" ref="K60">_xlfn.IFS(AND(G60=H60,G60=1),K59-K59*I60+K59*I60*A60, AND(G60=H60,G60=2), K59-K59*J60+K59*J60*B60, AND(G60&lt;&gt;H60,G60=1), K59-K59*I60,AND(G60&lt;&gt;H60,G60=2),K59-K59*J60,G60=0,K59)</f>
        <v>166.75488314251911</v>
      </c>
      <c r="L60" t="str">
        <f>ValueWin!L60</f>
        <v>Botic Van De Zandschulp</v>
      </c>
      <c r="M60" t="str">
        <f>ValueWin!M60</f>
        <v>Marc Polmans</v>
      </c>
      <c r="O60" t="str" cm="1">
        <f t="array" ref="O60">_xlfn.IFS(AND(G60=H60, G60&gt;0), 1, AND(G60&lt;&gt;H60, G60=0), "", AND(G60&lt;&gt;H60, G60&lt;&gt;0), 0, AND(G60=H60, G60=0), "")</f>
        <v/>
      </c>
    </row>
    <row r="61" spans="1:15" x14ac:dyDescent="0.25">
      <c r="A61">
        <f>ValueWin!A61</f>
        <v>3</v>
      </c>
      <c r="B61">
        <f>ValueWin!B61</f>
        <v>1.37</v>
      </c>
      <c r="C61">
        <f t="shared" si="3"/>
        <v>0.33333333333333331</v>
      </c>
      <c r="D61">
        <f t="shared" si="3"/>
        <v>0.72992700729927007</v>
      </c>
      <c r="E61">
        <f>ValueWin!E61</f>
        <v>0.36699999999999999</v>
      </c>
      <c r="F61">
        <f t="shared" si="0"/>
        <v>0.63300000000000001</v>
      </c>
      <c r="G61" cm="1">
        <f t="array" ref="G61">_xlfn.IFS(AND(I61&gt;J61,I61&gt;0,E61&gt;F61, E61&gt;0.6), 1, AND(J61&gt;I61,J61&gt;0,F61&gt;E61, F61&gt;0.6), 2, AND(I61&gt;J61,I61&gt;0,E61&gt;F61, E61&lt;0.6), 0,  AND(J61&gt;I61,J61&gt;0,F61&gt;E61, F61&lt;0.6), 0, AND(I61&lt;0,J61&lt;0), 0, AND(I61&gt;J61,I61&gt;0,E61&lt;F61), 0, AND(J61&gt;I61,J61&gt;0,F61&lt;E61), 0, AND(I61&gt;J61,I61&gt;0,E61=F61), 1, AND(J61&gt;I61,J61&gt;0,F61=E61), 2)</f>
        <v>0</v>
      </c>
      <c r="H61">
        <f>ValueWin!H61</f>
        <v>2</v>
      </c>
      <c r="I61">
        <f t="shared" si="1"/>
        <v>5.0499999999999989E-2</v>
      </c>
      <c r="J61">
        <f t="shared" si="2"/>
        <v>-0.35889189189189163</v>
      </c>
      <c r="K61" cm="1">
        <f t="array" ref="K61">_xlfn.IFS(AND(G61=H61,G61=1),K60-K60*I61+K60*I61*A61, AND(G61=H61,G61=2), K60-K60*J61+K60*J61*B61, AND(G61&lt;&gt;H61,G61=1), K60-K60*I61,AND(G61&lt;&gt;H61,G61=2),K60-K60*J61,G61=0,K60)</f>
        <v>166.75488314251911</v>
      </c>
      <c r="L61" t="str">
        <f>ValueWin!L61</f>
        <v>Gilles Simon</v>
      </c>
      <c r="M61" t="str">
        <f>ValueWin!M61</f>
        <v>Emil Ruusuvuori</v>
      </c>
      <c r="O61" t="str" cm="1">
        <f t="array" ref="O61">_xlfn.IFS(AND(G61=H61, G61&gt;0), 1, AND(G61&lt;&gt;H61, G61=0), "", AND(G61&lt;&gt;H61, G61&lt;&gt;0), 0, AND(G61=H61, G61=0), "")</f>
        <v/>
      </c>
    </row>
    <row r="62" spans="1:15" x14ac:dyDescent="0.25">
      <c r="A62">
        <f>ValueWin!A62</f>
        <v>1.57</v>
      </c>
      <c r="B62">
        <f>ValueWin!B62</f>
        <v>2.25</v>
      </c>
      <c r="C62">
        <f t="shared" si="3"/>
        <v>0.63694267515923564</v>
      </c>
      <c r="D62">
        <f t="shared" si="3"/>
        <v>0.44444444444444442</v>
      </c>
      <c r="E62">
        <f>ValueWin!E62</f>
        <v>0.51600000000000001</v>
      </c>
      <c r="F62">
        <f t="shared" si="0"/>
        <v>0.48399999999999999</v>
      </c>
      <c r="G62" cm="1">
        <f t="array" ref="G62">_xlfn.IFS(AND(I62&gt;J62,I62&gt;0,E62&gt;F62, E62&gt;0.6), 1, AND(J62&gt;I62,J62&gt;0,F62&gt;E62, F62&gt;0.6), 2, AND(I62&gt;J62,I62&gt;0,E62&gt;F62, E62&lt;0.6), 0,  AND(J62&gt;I62,J62&gt;0,F62&gt;E62, F62&lt;0.6), 0, AND(I62&lt;0,J62&lt;0), 0, AND(I62&gt;J62,I62&gt;0,E62&lt;F62), 0, AND(J62&gt;I62,J62&gt;0,F62&lt;E62), 0, AND(I62&gt;J62,I62&gt;0,E62=F62), 1, AND(J62&gt;I62,J62&gt;0,F62=E62), 2)</f>
        <v>0</v>
      </c>
      <c r="H62">
        <f>ValueWin!H62</f>
        <v>2</v>
      </c>
      <c r="I62">
        <f t="shared" si="1"/>
        <v>-0.33312280701754371</v>
      </c>
      <c r="J62">
        <f t="shared" si="2"/>
        <v>7.1199999999999986E-2</v>
      </c>
      <c r="K62" cm="1">
        <f t="array" ref="K62">_xlfn.IFS(AND(G62=H62,G62=1),K61-K61*I62+K61*I62*A62, AND(G62=H62,G62=2), K61-K61*J62+K61*J62*B62, AND(G62&lt;&gt;H62,G62=1), K61-K61*I62,AND(G62&lt;&gt;H62,G62=2),K61-K61*J62,G62=0,K61)</f>
        <v>166.75488314251911</v>
      </c>
      <c r="L62" t="str">
        <f>ValueWin!L62</f>
        <v>Dominik Koepfer</v>
      </c>
      <c r="M62" t="str">
        <f>ValueWin!M62</f>
        <v>Gianluca Mager</v>
      </c>
      <c r="O62" t="str" cm="1">
        <f t="array" ref="O62">_xlfn.IFS(AND(G62=H62, G62&gt;0), 1, AND(G62&lt;&gt;H62, G62=0), "", AND(G62&lt;&gt;H62, G62&lt;&gt;0), 0, AND(G62=H62, G62=0), "")</f>
        <v/>
      </c>
    </row>
    <row r="63" spans="1:15" x14ac:dyDescent="0.25">
      <c r="A63">
        <f>ValueWin!A63</f>
        <v>1.07</v>
      </c>
      <c r="B63">
        <f>ValueWin!B63</f>
        <v>7</v>
      </c>
      <c r="C63">
        <f t="shared" si="3"/>
        <v>0.93457943925233644</v>
      </c>
      <c r="D63">
        <f t="shared" si="3"/>
        <v>0.14285714285714285</v>
      </c>
      <c r="E63">
        <f>ValueWin!E63</f>
        <v>0.92</v>
      </c>
      <c r="F63">
        <f t="shared" si="0"/>
        <v>7.999999999999996E-2</v>
      </c>
      <c r="G63" cm="1">
        <f t="array" ref="G63">_xlfn.IFS(AND(I63&gt;J63,I63&gt;0,E63&gt;F63, E63&gt;0.6), 1, AND(J63&gt;I63,J63&gt;0,F63&gt;E63, F63&gt;0.6), 2, AND(I63&gt;J63,I63&gt;0,E63&gt;F63, E63&lt;0.6), 0,  AND(J63&gt;I63,J63&gt;0,F63&gt;E63, F63&lt;0.6), 0, AND(I63&lt;0,J63&lt;0), 0, AND(I63&gt;J63,I63&gt;0,E63&lt;F63), 0, AND(J63&gt;I63,J63&gt;0,F63&lt;E63), 0, AND(I63&gt;J63,I63&gt;0,E63=F63), 1, AND(J63&gt;I63,J63&gt;0,F63=E63), 2)</f>
        <v>0</v>
      </c>
      <c r="H63">
        <f>ValueWin!H63</f>
        <v>1</v>
      </c>
      <c r="I63">
        <f t="shared" si="1"/>
        <v>-0.2228571428571412</v>
      </c>
      <c r="J63">
        <f t="shared" si="2"/>
        <v>-7.3333333333333389E-2</v>
      </c>
      <c r="K63" cm="1">
        <f t="array" ref="K63">_xlfn.IFS(AND(G63=H63,G63=1),K62-K62*I63+K62*I63*A63, AND(G63=H63,G63=2), K62-K62*J63+K62*J63*B63, AND(G63&lt;&gt;H63,G63=1), K62-K62*I63,AND(G63&lt;&gt;H63,G63=2),K62-K62*J63,G63=0,K62)</f>
        <v>166.75488314251911</v>
      </c>
      <c r="L63" t="str">
        <f>ValueWin!L63</f>
        <v>Frances Tiafoe</v>
      </c>
      <c r="M63" t="str">
        <f>ValueWin!M63</f>
        <v>Lucas Miedler</v>
      </c>
      <c r="O63" t="str" cm="1">
        <f t="array" ref="O63">_xlfn.IFS(AND(G63=H63, G63&gt;0), 1, AND(G63&lt;&gt;H63, G63=0), "", AND(G63&lt;&gt;H63, G63&lt;&gt;0), 0, AND(G63=H63, G63=0), "")</f>
        <v/>
      </c>
    </row>
    <row r="64" spans="1:15" x14ac:dyDescent="0.25">
      <c r="A64">
        <f>ValueWin!A64</f>
        <v>1.25</v>
      </c>
      <c r="B64">
        <f>ValueWin!B64</f>
        <v>3.5</v>
      </c>
      <c r="C64">
        <f t="shared" si="3"/>
        <v>0.8</v>
      </c>
      <c r="D64">
        <f t="shared" si="3"/>
        <v>0.2857142857142857</v>
      </c>
      <c r="E64">
        <f>ValueWin!E64</f>
        <v>0.66</v>
      </c>
      <c r="F64">
        <f t="shared" si="0"/>
        <v>0.33999999999999997</v>
      </c>
      <c r="G64" cm="1">
        <f t="array" ref="G64">_xlfn.IFS(AND(I64&gt;J64,I64&gt;0,E64&gt;F64, E64&gt;0.6), 1, AND(J64&gt;I64,J64&gt;0,F64&gt;E64, F64&gt;0.6), 2, AND(I64&gt;J64,I64&gt;0,E64&gt;F64, E64&lt;0.6), 0,  AND(J64&gt;I64,J64&gt;0,F64&gt;E64, F64&lt;0.6), 0, AND(I64&lt;0,J64&lt;0), 0, AND(I64&gt;J64,I64&gt;0,E64&lt;F64), 0, AND(J64&gt;I64,J64&gt;0,F64&lt;E64), 0, AND(I64&gt;J64,I64&gt;0,E64=F64), 1, AND(J64&gt;I64,J64&gt;0,F64=E64), 2)</f>
        <v>0</v>
      </c>
      <c r="H64">
        <f>ValueWin!H64</f>
        <v>2</v>
      </c>
      <c r="I64">
        <f t="shared" si="1"/>
        <v>-0.69999999999999984</v>
      </c>
      <c r="J64">
        <f t="shared" si="2"/>
        <v>7.5999999999999956E-2</v>
      </c>
      <c r="K64" cm="1">
        <f t="array" ref="K64">_xlfn.IFS(AND(G64=H64,G64=1),K63-K63*I64+K63*I64*A64, AND(G64=H64,G64=2), K63-K63*J64+K63*J64*B64, AND(G64&lt;&gt;H64,G64=1), K63-K63*I64,AND(G64&lt;&gt;H64,G64=2),K63-K63*J64,G64=0,K63)</f>
        <v>166.75488314251911</v>
      </c>
      <c r="L64" t="str">
        <f>ValueWin!L64</f>
        <v>Kevin Anderson</v>
      </c>
      <c r="M64" t="str">
        <f>ValueWin!M64</f>
        <v>Roberto Carballes Baena</v>
      </c>
      <c r="O64" t="str" cm="1">
        <f t="array" ref="O64">_xlfn.IFS(AND(G64=H64, G64&gt;0), 1, AND(G64&lt;&gt;H64, G64=0), "", AND(G64&lt;&gt;H64, G64&lt;&gt;0), 0, AND(G64=H64, G64=0), "")</f>
        <v/>
      </c>
    </row>
    <row r="65" spans="1:15" x14ac:dyDescent="0.25">
      <c r="A65">
        <f>ValueWin!A65</f>
        <v>2.37</v>
      </c>
      <c r="B65">
        <f>ValueWin!B65</f>
        <v>1.53</v>
      </c>
      <c r="C65">
        <f t="shared" si="3"/>
        <v>0.42194092827004215</v>
      </c>
      <c r="D65">
        <f t="shared" si="3"/>
        <v>0.65359477124183007</v>
      </c>
      <c r="E65">
        <f>ValueWin!E65</f>
        <v>0.318</v>
      </c>
      <c r="F65">
        <f t="shared" si="0"/>
        <v>0.68199999999999994</v>
      </c>
      <c r="G65" cm="1">
        <f t="array" ref="G65">_xlfn.IFS(AND(I65&gt;J65,I65&gt;0,E65&gt;F65, E65&gt;0.6), 1, AND(J65&gt;I65,J65&gt;0,F65&gt;E65, F65&gt;0.6), 2, AND(I65&gt;J65,I65&gt;0,E65&gt;F65, E65&lt;0.6), 0,  AND(J65&gt;I65,J65&gt;0,F65&gt;E65, F65&lt;0.6), 0, AND(I65&lt;0,J65&lt;0), 0, AND(I65&gt;J65,I65&gt;0,E65&lt;F65), 0, AND(J65&gt;I65,J65&gt;0,F65&lt;E65), 0, AND(I65&gt;J65,I65&gt;0,E65=F65), 1, AND(J65&gt;I65,J65&gt;0,F65=E65), 2)</f>
        <v>2</v>
      </c>
      <c r="H65">
        <f>ValueWin!H65</f>
        <v>2</v>
      </c>
      <c r="I65">
        <f t="shared" si="1"/>
        <v>-0.17981021897810212</v>
      </c>
      <c r="J65">
        <f t="shared" si="2"/>
        <v>8.1999999999999962E-2</v>
      </c>
      <c r="K65" cm="1">
        <f t="array" ref="K65">_xlfn.IFS(AND(G65=H65,G65=1),K64-K64*I65+K64*I65*A65, AND(G65=H65,G65=2), K64-K64*J65+K64*J65*B65, AND(G65&lt;&gt;H65,G65=1), K64-K64*I65,AND(G65&lt;&gt;H65,G65=2),K64-K64*J65,G65=0,K64)</f>
        <v>174.00205036389298</v>
      </c>
      <c r="L65" t="str">
        <f>ValueWin!L65</f>
        <v>Norbert Gombos</v>
      </c>
      <c r="M65" t="str">
        <f>ValueWin!M65</f>
        <v>Alexei Popyrin</v>
      </c>
      <c r="O65" cm="1">
        <f t="array" ref="O65">_xlfn.IFS(AND(G65=H65, G65&gt;0), 1, AND(G65&lt;&gt;H65, G65=0), "", AND(G65&lt;&gt;H65, G65&lt;&gt;0), 0, AND(G65=H65, G65=0), "")</f>
        <v>1</v>
      </c>
    </row>
    <row r="66" spans="1:15" x14ac:dyDescent="0.25">
      <c r="A66">
        <f>ValueWin!A66</f>
        <v>3.45</v>
      </c>
      <c r="B66">
        <f>ValueWin!B66</f>
        <v>1.29</v>
      </c>
      <c r="C66">
        <f t="shared" ref="C66:D81" si="4">1/A66</f>
        <v>0.28985507246376813</v>
      </c>
      <c r="D66">
        <f t="shared" si="4"/>
        <v>0.77519379844961234</v>
      </c>
      <c r="E66">
        <f>ValueWin!E66</f>
        <v>0.40899999999999997</v>
      </c>
      <c r="F66">
        <f t="shared" si="0"/>
        <v>0.59099999999999997</v>
      </c>
      <c r="G66" cm="1">
        <f t="array" ref="G66">_xlfn.IFS(AND(I66&gt;J66,I66&gt;0,E66&gt;F66, E66&gt;0.6), 1, AND(J66&gt;I66,J66&gt;0,F66&gt;E66, F66&gt;0.6), 2, AND(I66&gt;J66,I66&gt;0,E66&gt;F66, E66&lt;0.6), 0,  AND(J66&gt;I66,J66&gt;0,F66&gt;E66, F66&lt;0.6), 0, AND(I66&lt;0,J66&lt;0), 0, AND(I66&gt;J66,I66&gt;0,E66&lt;F66), 0, AND(J66&gt;I66,J66&gt;0,F66&lt;E66), 0, AND(I66&gt;J66,I66&gt;0,E66=F66), 1, AND(J66&gt;I66,J66&gt;0,F66=E66), 2)</f>
        <v>0</v>
      </c>
      <c r="H66">
        <f>ValueWin!H66</f>
        <v>2</v>
      </c>
      <c r="I66">
        <f t="shared" si="1"/>
        <v>0.1</v>
      </c>
      <c r="J66">
        <f t="shared" si="2"/>
        <v>-0.81934482758620675</v>
      </c>
      <c r="K66" cm="1">
        <f t="array" ref="K66">_xlfn.IFS(AND(G66=H66,G66=1),K65-K65*I66+K65*I66*A66, AND(G66=H66,G66=2), K65-K65*J66+K65*J66*B66, AND(G66&lt;&gt;H66,G66=1), K65-K65*I66,AND(G66&lt;&gt;H66,G66=2),K65-K65*J66,G66=0,K65)</f>
        <v>174.00205036389298</v>
      </c>
      <c r="L66" t="str">
        <f>ValueWin!L66</f>
        <v>Radu Albot</v>
      </c>
      <c r="M66" t="str">
        <f>ValueWin!M66</f>
        <v>Egor Gerasimov</v>
      </c>
      <c r="O66" t="str" cm="1">
        <f t="array" ref="O66">_xlfn.IFS(AND(G66=H66, G66&gt;0), 1, AND(G66&lt;&gt;H66, G66=0), "", AND(G66&lt;&gt;H66, G66&lt;&gt;0), 0, AND(G66=H66, G66=0), "")</f>
        <v/>
      </c>
    </row>
    <row r="67" spans="1:15" x14ac:dyDescent="0.25">
      <c r="A67">
        <f>ValueWin!A67</f>
        <v>1.72</v>
      </c>
      <c r="B67">
        <f>ValueWin!B67</f>
        <v>2</v>
      </c>
      <c r="C67">
        <f t="shared" si="4"/>
        <v>0.58139534883720934</v>
      </c>
      <c r="D67">
        <f t="shared" si="4"/>
        <v>0.5</v>
      </c>
      <c r="E67">
        <f>ValueWin!E67</f>
        <v>0.51300000000000001</v>
      </c>
      <c r="F67">
        <f t="shared" si="0"/>
        <v>0.48699999999999999</v>
      </c>
      <c r="G67" cm="1">
        <f t="array" ref="G67">_xlfn.IFS(AND(I67&gt;J67,I67&gt;0,E67&gt;F67, E67&gt;0.6), 1, AND(J67&gt;I67,J67&gt;0,F67&gt;E67, F67&gt;0.6), 2, AND(I67&gt;J67,I67&gt;0,E67&gt;F67, E67&lt;0.6), 0,  AND(J67&gt;I67,J67&gt;0,F67&gt;E67, F67&lt;0.6), 0, AND(I67&lt;0,J67&lt;0), 0, AND(I67&gt;J67,I67&gt;0,E67&lt;F67), 0, AND(J67&gt;I67,J67&gt;0,F67&lt;E67), 0, AND(I67&gt;J67,I67&gt;0,E67=F67), 1, AND(J67&gt;I67,J67&gt;0,F67=E67), 2)</f>
        <v>0</v>
      </c>
      <c r="H67">
        <f>ValueWin!H67</f>
        <v>2</v>
      </c>
      <c r="I67">
        <f t="shared" si="1"/>
        <v>-0.16338888888888892</v>
      </c>
      <c r="J67">
        <f t="shared" si="2"/>
        <v>-2.6000000000000023E-2</v>
      </c>
      <c r="K67" cm="1">
        <f t="array" ref="K67">_xlfn.IFS(AND(G67=H67,G67=1),K66-K66*I67+K66*I67*A67, AND(G67=H67,G67=2), K66-K66*J67+K66*J67*B67, AND(G67&lt;&gt;H67,G67=1), K66-K66*I67,AND(G67&lt;&gt;H67,G67=2),K66-K66*J67,G67=0,K66)</f>
        <v>174.00205036389298</v>
      </c>
      <c r="L67" t="str">
        <f>ValueWin!L67</f>
        <v>Miomir Kecmanovic</v>
      </c>
      <c r="M67" t="str">
        <f>ValueWin!M67</f>
        <v>Yoshihito Nishioka</v>
      </c>
      <c r="O67" t="str" cm="1">
        <f t="array" ref="O67">_xlfn.IFS(AND(G67=H67, G67&gt;0), 1, AND(G67&lt;&gt;H67, G67=0), "", AND(G67&lt;&gt;H67, G67&lt;&gt;0), 0, AND(G67=H67, G67=0), "")</f>
        <v/>
      </c>
    </row>
    <row r="68" spans="1:15" x14ac:dyDescent="0.25">
      <c r="A68">
        <f>ValueWin!A68</f>
        <v>1.28</v>
      </c>
      <c r="B68">
        <f>ValueWin!B68</f>
        <v>3.25</v>
      </c>
      <c r="C68">
        <f t="shared" si="4"/>
        <v>0.78125</v>
      </c>
      <c r="D68">
        <f t="shared" si="4"/>
        <v>0.30769230769230771</v>
      </c>
      <c r="E68">
        <f>ValueWin!E68</f>
        <v>0.73799999999999999</v>
      </c>
      <c r="F68">
        <f t="shared" ref="F68:F132" si="5">1-E68</f>
        <v>0.26200000000000001</v>
      </c>
      <c r="G68" cm="1">
        <f t="array" ref="G68">_xlfn.IFS(AND(I68&gt;J68,I68&gt;0,E68&gt;F68, E68&gt;0.6), 1, AND(J68&gt;I68,J68&gt;0,F68&gt;E68, F68&gt;0.6), 2, AND(I68&gt;J68,I68&gt;0,E68&gt;F68, E68&lt;0.6), 0,  AND(J68&gt;I68,J68&gt;0,F68&gt;E68, F68&lt;0.6), 0, AND(I68&lt;0,J68&lt;0), 0, AND(I68&gt;J68,I68&gt;0,E68&lt;F68), 0, AND(J68&gt;I68,J68&gt;0,F68&lt;E68), 0, AND(I68&gt;J68,I68&gt;0,E68=F68), 1, AND(J68&gt;I68,J68&gt;0,F68=E68), 2)</f>
        <v>0</v>
      </c>
      <c r="H68">
        <f>ValueWin!H68</f>
        <v>1</v>
      </c>
      <c r="I68">
        <f t="shared" ref="I68:I132" si="6">IF(E68-(F68/(A68-1))&gt;0.1, 0.1, E68-(F68/(A68-1)))</f>
        <v>-0.19771428571428562</v>
      </c>
      <c r="J68">
        <f t="shared" ref="J68:J132" si="7">IF(F68-(E68/(B68-1))&gt;0.1, 0.1, F68-(E68/(B68-1)))</f>
        <v>-6.6000000000000003E-2</v>
      </c>
      <c r="K68" cm="1">
        <f t="array" ref="K68">_xlfn.IFS(AND(G68=H68,G68=1),K67-K67*I68+K67*I68*A68, AND(G68=H68,G68=2), K67-K67*J68+K67*J68*B68, AND(G68&lt;&gt;H68,G68=1), K67-K67*I68,AND(G68&lt;&gt;H68,G68=2),K67-K67*J68,G68=0,K67)</f>
        <v>174.00205036389298</v>
      </c>
      <c r="L68" t="str">
        <f>ValueWin!L68</f>
        <v>Botic Van De Zandschulp</v>
      </c>
      <c r="M68" t="str">
        <f>ValueWin!M68</f>
        <v>Evgeny Donskoy</v>
      </c>
      <c r="O68" t="str" cm="1">
        <f t="array" ref="O68">_xlfn.IFS(AND(G68=H68, G68&gt;0), 1, AND(G68&lt;&gt;H68, G68=0), "", AND(G68&lt;&gt;H68, G68&lt;&gt;0), 0, AND(G68=H68, G68=0), "")</f>
        <v/>
      </c>
    </row>
    <row r="69" spans="1:15" x14ac:dyDescent="0.25">
      <c r="A69">
        <f>ValueWin!A69</f>
        <v>1.66</v>
      </c>
      <c r="B69">
        <f>ValueWin!B69</f>
        <v>2.1</v>
      </c>
      <c r="C69">
        <f t="shared" si="4"/>
        <v>0.60240963855421692</v>
      </c>
      <c r="D69">
        <f t="shared" si="4"/>
        <v>0.47619047619047616</v>
      </c>
      <c r="E69">
        <f>ValueWin!E69</f>
        <v>0.56899999999999995</v>
      </c>
      <c r="F69">
        <f t="shared" si="5"/>
        <v>0.43100000000000005</v>
      </c>
      <c r="G69" cm="1">
        <f t="array" ref="G69">_xlfn.IFS(AND(I69&gt;J69,I69&gt;0,E69&gt;F69, E69&gt;0.6), 1, AND(J69&gt;I69,J69&gt;0,F69&gt;E69, F69&gt;0.6), 2, AND(I69&gt;J69,I69&gt;0,E69&gt;F69, E69&lt;0.6), 0,  AND(J69&gt;I69,J69&gt;0,F69&gt;E69, F69&lt;0.6), 0, AND(I69&lt;0,J69&lt;0), 0, AND(I69&gt;J69,I69&gt;0,E69&lt;F69), 0, AND(J69&gt;I69,J69&gt;0,F69&lt;E69), 0, AND(I69&gt;J69,I69&gt;0,E69=F69), 1, AND(J69&gt;I69,J69&gt;0,F69=E69), 2)</f>
        <v>0</v>
      </c>
      <c r="H69">
        <f>ValueWin!H69</f>
        <v>2</v>
      </c>
      <c r="I69">
        <f t="shared" si="6"/>
        <v>-8.4030303030303233E-2</v>
      </c>
      <c r="J69">
        <f t="shared" si="7"/>
        <v>-8.6272727272727168E-2</v>
      </c>
      <c r="K69" cm="1">
        <f t="array" ref="K69">_xlfn.IFS(AND(G69=H69,G69=1),K68-K68*I69+K68*I69*A69, AND(G69=H69,G69=2), K68-K68*J69+K68*J69*B69, AND(G69&lt;&gt;H69,G69=1), K68-K68*I69,AND(G69&lt;&gt;H69,G69=2),K68-K68*J69,G69=0,K68)</f>
        <v>174.00205036389298</v>
      </c>
      <c r="L69" t="str">
        <f>ValueWin!L69</f>
        <v>Duje Ajdukovic</v>
      </c>
      <c r="M69" t="str">
        <f>ValueWin!M69</f>
        <v>Zsombor Piros</v>
      </c>
      <c r="O69" t="str" cm="1">
        <f t="array" ref="O69">_xlfn.IFS(AND(G69=H69, G69&gt;0), 1, AND(G69&lt;&gt;H69, G69=0), "", AND(G69&lt;&gt;H69, G69&lt;&gt;0), 0, AND(G69=H69, G69=0), "")</f>
        <v/>
      </c>
    </row>
    <row r="70" spans="1:15" x14ac:dyDescent="0.25">
      <c r="A70">
        <f>ValueWin!A70</f>
        <v>2.2000000000000002</v>
      </c>
      <c r="B70">
        <f>ValueWin!B70</f>
        <v>1.61</v>
      </c>
      <c r="C70">
        <f t="shared" si="4"/>
        <v>0.45454545454545453</v>
      </c>
      <c r="D70">
        <f t="shared" si="4"/>
        <v>0.6211180124223602</v>
      </c>
      <c r="E70">
        <f>ValueWin!E70</f>
        <v>0.40799999999999997</v>
      </c>
      <c r="F70">
        <f t="shared" si="5"/>
        <v>0.59200000000000008</v>
      </c>
      <c r="G70" cm="1">
        <f t="array" ref="G70">_xlfn.IFS(AND(I70&gt;J70,I70&gt;0,E70&gt;F70, E70&gt;0.6), 1, AND(J70&gt;I70,J70&gt;0,F70&gt;E70, F70&gt;0.6), 2, AND(I70&gt;J70,I70&gt;0,E70&gt;F70, E70&lt;0.6), 0,  AND(J70&gt;I70,J70&gt;0,F70&gt;E70, F70&lt;0.6), 0, AND(I70&lt;0,J70&lt;0), 0, AND(I70&gt;J70,I70&gt;0,E70&lt;F70), 0, AND(J70&gt;I70,J70&gt;0,F70&lt;E70), 0, AND(I70&gt;J70,I70&gt;0,E70=F70), 1, AND(J70&gt;I70,J70&gt;0,F70=E70), 2)</f>
        <v>0</v>
      </c>
      <c r="H70">
        <f>ValueWin!H70</f>
        <v>2</v>
      </c>
      <c r="I70">
        <f t="shared" si="6"/>
        <v>-8.5333333333333372E-2</v>
      </c>
      <c r="J70">
        <f t="shared" si="7"/>
        <v>-7.685245901639326E-2</v>
      </c>
      <c r="K70" cm="1">
        <f t="array" ref="K70">_xlfn.IFS(AND(G70=H70,G70=1),K69-K69*I70+K69*I70*A70, AND(G70=H70,G70=2), K69-K69*J70+K69*J70*B70, AND(G70&lt;&gt;H70,G70=1), K69-K69*I70,AND(G70&lt;&gt;H70,G70=2),K69-K69*J70,G70=0,K69)</f>
        <v>174.00205036389298</v>
      </c>
      <c r="L70" t="str">
        <f>ValueWin!L70</f>
        <v>Fabien Reboul</v>
      </c>
      <c r="M70" t="str">
        <f>ValueWin!M70</f>
        <v>Aleksandr Nedovyesov</v>
      </c>
      <c r="O70" t="str" cm="1">
        <f t="array" ref="O70">_xlfn.IFS(AND(G70=H70, G70&gt;0), 1, AND(G70&lt;&gt;H70, G70=0), "", AND(G70&lt;&gt;H70, G70&lt;&gt;0), 0, AND(G70=H70, G70=0), "")</f>
        <v/>
      </c>
    </row>
    <row r="71" spans="1:15" x14ac:dyDescent="0.25">
      <c r="A71">
        <f>ValueWin!A71</f>
        <v>1.4</v>
      </c>
      <c r="B71">
        <f>ValueWin!B71</f>
        <v>2.75</v>
      </c>
      <c r="C71">
        <f t="shared" si="4"/>
        <v>0.7142857142857143</v>
      </c>
      <c r="D71">
        <f t="shared" si="4"/>
        <v>0.36363636363636365</v>
      </c>
      <c r="E71">
        <f>ValueWin!E71</f>
        <v>0.63100000000000001</v>
      </c>
      <c r="F71">
        <f t="shared" si="5"/>
        <v>0.36899999999999999</v>
      </c>
      <c r="G71" cm="1">
        <f t="array" ref="G71">_xlfn.IFS(AND(I71&gt;J71,I71&gt;0,E71&gt;F71, E71&gt;0.6), 1, AND(J71&gt;I71,J71&gt;0,F71&gt;E71, F71&gt;0.6), 2, AND(I71&gt;J71,I71&gt;0,E71&gt;F71, E71&lt;0.6), 0,  AND(J71&gt;I71,J71&gt;0,F71&gt;E71, F71&lt;0.6), 0, AND(I71&lt;0,J71&lt;0), 0, AND(I71&gt;J71,I71&gt;0,E71&lt;F71), 0, AND(J71&gt;I71,J71&gt;0,F71&lt;E71), 0, AND(I71&gt;J71,I71&gt;0,E71=F71), 1, AND(J71&gt;I71,J71&gt;0,F71=E71), 2)</f>
        <v>0</v>
      </c>
      <c r="H71">
        <f>ValueWin!H71</f>
        <v>1</v>
      </c>
      <c r="I71">
        <f t="shared" si="6"/>
        <v>-0.2915000000000002</v>
      </c>
      <c r="J71">
        <f t="shared" si="7"/>
        <v>8.4285714285713964E-3</v>
      </c>
      <c r="K71" cm="1">
        <f t="array" ref="K71">_xlfn.IFS(AND(G71=H71,G71=1),K70-K70*I71+K70*I71*A71, AND(G71=H71,G71=2), K70-K70*J71+K70*J71*B71, AND(G71&lt;&gt;H71,G71=1), K70-K70*I71,AND(G71&lt;&gt;H71,G71=2),K70-K70*J71,G71=0,K70)</f>
        <v>174.00205036389298</v>
      </c>
      <c r="L71" t="str">
        <f>ValueWin!L71</f>
        <v>Matthias Bachinger</v>
      </c>
      <c r="M71" t="str">
        <f>ValueWin!M71</f>
        <v>Hiroki Moriya</v>
      </c>
      <c r="O71" t="str" cm="1">
        <f t="array" ref="O71">_xlfn.IFS(AND(G71=H71, G71&gt;0), 1, AND(G71&lt;&gt;H71, G71=0), "", AND(G71&lt;&gt;H71, G71&lt;&gt;0), 0, AND(G71=H71, G71=0), "")</f>
        <v/>
      </c>
    </row>
    <row r="72" spans="1:15" x14ac:dyDescent="0.25">
      <c r="A72">
        <f>ValueWin!A72</f>
        <v>1.9</v>
      </c>
      <c r="B72">
        <f>ValueWin!B72</f>
        <v>1.8</v>
      </c>
      <c r="C72">
        <f t="shared" si="4"/>
        <v>0.52631578947368418</v>
      </c>
      <c r="D72">
        <f t="shared" si="4"/>
        <v>0.55555555555555558</v>
      </c>
      <c r="E72">
        <f>ValueWin!E72</f>
        <v>0.47699999999999998</v>
      </c>
      <c r="F72">
        <f t="shared" si="5"/>
        <v>0.52300000000000002</v>
      </c>
      <c r="G72" cm="1">
        <f t="array" ref="G72">_xlfn.IFS(AND(I72&gt;J72,I72&gt;0,E72&gt;F72, E72&gt;0.6), 1, AND(J72&gt;I72,J72&gt;0,F72&gt;E72, F72&gt;0.6), 2, AND(I72&gt;J72,I72&gt;0,E72&gt;F72, E72&lt;0.6), 0,  AND(J72&gt;I72,J72&gt;0,F72&gt;E72, F72&lt;0.6), 0, AND(I72&lt;0,J72&lt;0), 0, AND(I72&gt;J72,I72&gt;0,E72&lt;F72), 0, AND(J72&gt;I72,J72&gt;0,F72&lt;E72), 0, AND(I72&gt;J72,I72&gt;0,E72=F72), 1, AND(J72&gt;I72,J72&gt;0,F72=E72), 2)</f>
        <v>0</v>
      </c>
      <c r="H72">
        <f>ValueWin!H72</f>
        <v>1</v>
      </c>
      <c r="I72">
        <f t="shared" si="6"/>
        <v>-0.10411111111111127</v>
      </c>
      <c r="J72">
        <f t="shared" si="7"/>
        <v>-7.3249999999999926E-2</v>
      </c>
      <c r="K72" cm="1">
        <f t="array" ref="K72">_xlfn.IFS(AND(G72=H72,G72=1),K71-K71*I72+K71*I72*A72, AND(G72=H72,G72=2), K71-K71*J72+K71*J72*B72, AND(G72&lt;&gt;H72,G72=1), K71-K71*I72,AND(G72&lt;&gt;H72,G72=2),K71-K71*J72,G72=0,K71)</f>
        <v>174.00205036389298</v>
      </c>
      <c r="L72" t="str">
        <f>ValueWin!L72</f>
        <v>Jonas Forejtek</v>
      </c>
      <c r="M72" t="str">
        <f>ValueWin!M72</f>
        <v>Evan Furness</v>
      </c>
      <c r="O72" t="str" cm="1">
        <f t="array" ref="O72">_xlfn.IFS(AND(G72=H72, G72&gt;0), 1, AND(G72&lt;&gt;H72, G72=0), "", AND(G72&lt;&gt;H72, G72&lt;&gt;0), 0, AND(G72=H72, G72=0), "")</f>
        <v/>
      </c>
    </row>
    <row r="73" spans="1:15" x14ac:dyDescent="0.25">
      <c r="A73">
        <f>ValueWin!A73</f>
        <v>2.25</v>
      </c>
      <c r="B73">
        <f>ValueWin!B73</f>
        <v>1.57</v>
      </c>
      <c r="C73">
        <f t="shared" si="4"/>
        <v>0.44444444444444442</v>
      </c>
      <c r="D73">
        <f t="shared" si="4"/>
        <v>0.63694267515923564</v>
      </c>
      <c r="E73">
        <f>ValueWin!E73</f>
        <v>0.75</v>
      </c>
      <c r="F73">
        <f t="shared" si="5"/>
        <v>0.25</v>
      </c>
      <c r="G73" cm="1">
        <f t="array" ref="G73">_xlfn.IFS(AND(I73&gt;J73,I73&gt;0,E73&gt;F73, E73&gt;0.6), 1, AND(J73&gt;I73,J73&gt;0,F73&gt;E73, F73&gt;0.6), 2, AND(I73&gt;J73,I73&gt;0,E73&gt;F73, E73&lt;0.6), 0,  AND(J73&gt;I73,J73&gt;0,F73&gt;E73, F73&lt;0.6), 0, AND(I73&lt;0,J73&lt;0), 0, AND(I73&gt;J73,I73&gt;0,E73&lt;F73), 0, AND(J73&gt;I73,J73&gt;0,F73&lt;E73), 0, AND(I73&gt;J73,I73&gt;0,E73=F73), 1, AND(J73&gt;I73,J73&gt;0,F73=E73), 2)</f>
        <v>1</v>
      </c>
      <c r="H73">
        <f>ValueWin!H73</f>
        <v>2</v>
      </c>
      <c r="I73">
        <f t="shared" si="6"/>
        <v>0.1</v>
      </c>
      <c r="J73">
        <f t="shared" si="7"/>
        <v>-1.0657894736842104</v>
      </c>
      <c r="K73" cm="1">
        <f t="array" ref="K73">_xlfn.IFS(AND(G73=H73,G73=1),K72-K72*I73+K72*I73*A73, AND(G73=H73,G73=2), K72-K72*J73+K72*J73*B73, AND(G73&lt;&gt;H73,G73=1), K72-K72*I73,AND(G73&lt;&gt;H73,G73=2),K72-K72*J73,G73=0,K72)</f>
        <v>156.60184532750367</v>
      </c>
      <c r="L73" t="str">
        <f>ValueWin!L73</f>
        <v>Mischa Zverev</v>
      </c>
      <c r="M73" t="str">
        <f>ValueWin!M73</f>
        <v>Julian Lenz</v>
      </c>
      <c r="O73" cm="1">
        <f t="array" ref="O73">_xlfn.IFS(AND(G73=H73, G73&gt;0), 1, AND(G73&lt;&gt;H73, G73=0), "", AND(G73&lt;&gt;H73, G73&lt;&gt;0), 0, AND(G73=H73, G73=0), "")</f>
        <v>0</v>
      </c>
    </row>
    <row r="74" spans="1:15" x14ac:dyDescent="0.25">
      <c r="A74">
        <f>ValueWin!A74</f>
        <v>1.4</v>
      </c>
      <c r="B74">
        <f>ValueWin!B74</f>
        <v>2.75</v>
      </c>
      <c r="C74">
        <f t="shared" si="4"/>
        <v>0.7142857142857143</v>
      </c>
      <c r="D74">
        <f t="shared" si="4"/>
        <v>0.36363636363636365</v>
      </c>
      <c r="E74">
        <f>ValueWin!E74</f>
        <v>0.36599999999999999</v>
      </c>
      <c r="F74">
        <f t="shared" si="5"/>
        <v>0.63400000000000001</v>
      </c>
      <c r="G74" cm="1">
        <f t="array" ref="G74">_xlfn.IFS(AND(I74&gt;J74,I74&gt;0,E74&gt;F74, E74&gt;0.6), 1, AND(J74&gt;I74,J74&gt;0,F74&gt;E74, F74&gt;0.6), 2, AND(I74&gt;J74,I74&gt;0,E74&gt;F74, E74&lt;0.6), 0,  AND(J74&gt;I74,J74&gt;0,F74&gt;E74, F74&lt;0.6), 0, AND(I74&lt;0,J74&lt;0), 0, AND(I74&gt;J74,I74&gt;0,E74&lt;F74), 0, AND(J74&gt;I74,J74&gt;0,F74&lt;E74), 0, AND(I74&gt;J74,I74&gt;0,E74=F74), 1, AND(J74&gt;I74,J74&gt;0,F74=E74), 2)</f>
        <v>2</v>
      </c>
      <c r="H74">
        <f>ValueWin!H74</f>
        <v>1</v>
      </c>
      <c r="I74">
        <f t="shared" si="6"/>
        <v>-1.2190000000000003</v>
      </c>
      <c r="J74">
        <f t="shared" si="7"/>
        <v>0.1</v>
      </c>
      <c r="K74" cm="1">
        <f t="array" ref="K74">_xlfn.IFS(AND(G74=H74,G74=1),K73-K73*I74+K73*I74*A74, AND(G74=H74,G74=2), K73-K73*J74+K73*J74*B74, AND(G74&lt;&gt;H74,G74=1), K73-K73*I74,AND(G74&lt;&gt;H74,G74=2),K73-K73*J74,G74=0,K73)</f>
        <v>140.94166079475329</v>
      </c>
      <c r="L74" t="str">
        <f>ValueWin!L74</f>
        <v>Otto Virtanen</v>
      </c>
      <c r="M74" t="str">
        <f>ValueWin!M74</f>
        <v>Johannes Haerteis</v>
      </c>
      <c r="O74" cm="1">
        <f t="array" ref="O74">_xlfn.IFS(AND(G74=H74, G74&gt;0), 1, AND(G74&lt;&gt;H74, G74=0), "", AND(G74&lt;&gt;H74, G74&lt;&gt;0), 0, AND(G74=H74, G74=0), "")</f>
        <v>0</v>
      </c>
    </row>
    <row r="75" spans="1:15" x14ac:dyDescent="0.25">
      <c r="A75">
        <f>ValueWin!A75</f>
        <v>1.67</v>
      </c>
      <c r="B75">
        <f>ValueWin!B75</f>
        <v>2.15</v>
      </c>
      <c r="C75">
        <f t="shared" si="4"/>
        <v>0.5988023952095809</v>
      </c>
      <c r="D75">
        <f t="shared" si="4"/>
        <v>0.46511627906976744</v>
      </c>
      <c r="E75">
        <f>ValueWin!E75</f>
        <v>0.503</v>
      </c>
      <c r="F75">
        <f t="shared" si="5"/>
        <v>0.497</v>
      </c>
      <c r="G75" cm="1">
        <f t="array" ref="G75">_xlfn.IFS(AND(I75&gt;J75,I75&gt;0,E75&gt;F75, E75&gt;0.6), 1, AND(J75&gt;I75,J75&gt;0,F75&gt;E75, F75&gt;0.6), 2, AND(I75&gt;J75,I75&gt;0,E75&gt;F75, E75&lt;0.6), 0,  AND(J75&gt;I75,J75&gt;0,F75&gt;E75, F75&lt;0.6), 0, AND(I75&lt;0,J75&lt;0), 0, AND(I75&gt;J75,I75&gt;0,E75&lt;F75), 0, AND(J75&gt;I75,J75&gt;0,F75&lt;E75), 0, AND(I75&gt;J75,I75&gt;0,E75=F75), 1, AND(J75&gt;I75,J75&gt;0,F75=E75), 2)</f>
        <v>0</v>
      </c>
      <c r="H75">
        <f>ValueWin!H75</f>
        <v>1</v>
      </c>
      <c r="I75">
        <f t="shared" si="6"/>
        <v>-0.23879104477611945</v>
      </c>
      <c r="J75">
        <f t="shared" si="7"/>
        <v>5.960869565217386E-2</v>
      </c>
      <c r="K75" cm="1">
        <f t="array" ref="K75">_xlfn.IFS(AND(G75=H75,G75=1),K74-K74*I75+K74*I75*A75, AND(G75=H75,G75=2), K74-K74*J75+K74*J75*B75, AND(G75&lt;&gt;H75,G75=1), K74-K74*I75,AND(G75&lt;&gt;H75,G75=2),K74-K74*J75,G75=0,K74)</f>
        <v>140.94166079475329</v>
      </c>
      <c r="L75" t="str">
        <f>ValueWin!L75</f>
        <v>Carlos Alcaraz</v>
      </c>
      <c r="M75" t="str">
        <f>ValueWin!M75</f>
        <v>Daniel Evans</v>
      </c>
      <c r="O75" t="str" cm="1">
        <f t="array" ref="O75">_xlfn.IFS(AND(G75=H75, G75&gt;0), 1, AND(G75&lt;&gt;H75, G75=0), "", AND(G75&lt;&gt;H75, G75&lt;&gt;0), 0, AND(G75=H75, G75=0), "")</f>
        <v/>
      </c>
    </row>
    <row r="76" spans="1:15" x14ac:dyDescent="0.25">
      <c r="A76">
        <f>ValueWin!A76</f>
        <v>2.08</v>
      </c>
      <c r="B76">
        <f>ValueWin!B76</f>
        <v>1.75</v>
      </c>
      <c r="C76">
        <f t="shared" si="4"/>
        <v>0.48076923076923073</v>
      </c>
      <c r="D76">
        <f t="shared" si="4"/>
        <v>0.5714285714285714</v>
      </c>
      <c r="E76">
        <f>ValueWin!E76</f>
        <v>0.52</v>
      </c>
      <c r="F76">
        <f t="shared" si="5"/>
        <v>0.48</v>
      </c>
      <c r="G76" cm="1">
        <f t="array" ref="G76">_xlfn.IFS(AND(I76&gt;J76,I76&gt;0,E76&gt;F76, E76&gt;0.6), 1, AND(J76&gt;I76,J76&gt;0,F76&gt;E76, F76&gt;0.6), 2, AND(I76&gt;J76,I76&gt;0,E76&gt;F76, E76&lt;0.6), 0,  AND(J76&gt;I76,J76&gt;0,F76&gt;E76, F76&lt;0.6), 0, AND(I76&lt;0,J76&lt;0), 0, AND(I76&gt;J76,I76&gt;0,E76&lt;F76), 0, AND(J76&gt;I76,J76&gt;0,F76&lt;E76), 0, AND(I76&gt;J76,I76&gt;0,E76=F76), 1, AND(J76&gt;I76,J76&gt;0,F76=E76), 2)</f>
        <v>0</v>
      </c>
      <c r="H76">
        <f>ValueWin!H76</f>
        <v>1</v>
      </c>
      <c r="I76">
        <f t="shared" si="6"/>
        <v>7.5555555555555598E-2</v>
      </c>
      <c r="J76">
        <f t="shared" si="7"/>
        <v>-0.21333333333333337</v>
      </c>
      <c r="K76" cm="1">
        <f t="array" ref="K76">_xlfn.IFS(AND(G76=H76,G76=1),K75-K75*I76+K75*I76*A76, AND(G76=H76,G76=2), K75-K75*J76+K75*J76*B76, AND(G76&lt;&gt;H76,G76=1), K75-K75*I76,AND(G76&lt;&gt;H76,G76=2),K75-K75*J76,G76=0,K75)</f>
        <v>140.94166079475329</v>
      </c>
      <c r="L76" t="str">
        <f>ValueWin!L76</f>
        <v>Alex De Minaur</v>
      </c>
      <c r="M76" t="str">
        <f>ValueWin!M76</f>
        <v>Kevin Anderson</v>
      </c>
      <c r="O76" t="str" cm="1">
        <f t="array" ref="O76">_xlfn.IFS(AND(G76=H76, G76&gt;0), 1, AND(G76&lt;&gt;H76, G76=0), "", AND(G76&lt;&gt;H76, G76&lt;&gt;0), 0, AND(G76=H76, G76=0), "")</f>
        <v/>
      </c>
    </row>
    <row r="77" spans="1:15" x14ac:dyDescent="0.25">
      <c r="A77">
        <f>ValueWin!A77</f>
        <v>1.64</v>
      </c>
      <c r="B77">
        <f>ValueWin!B77</f>
        <v>2.2000000000000002</v>
      </c>
      <c r="C77">
        <f t="shared" si="4"/>
        <v>0.6097560975609756</v>
      </c>
      <c r="D77">
        <f t="shared" si="4"/>
        <v>0.45454545454545453</v>
      </c>
      <c r="E77">
        <f>ValueWin!E77</f>
        <v>0.64300000000000002</v>
      </c>
      <c r="F77">
        <f t="shared" si="5"/>
        <v>0.35699999999999998</v>
      </c>
      <c r="G77" cm="1">
        <f t="array" ref="G77">_xlfn.IFS(AND(I77&gt;J77,I77&gt;0,E77&gt;F77, E77&gt;0.6), 1, AND(J77&gt;I77,J77&gt;0,F77&gt;E77, F77&gt;0.6), 2, AND(I77&gt;J77,I77&gt;0,E77&gt;F77, E77&lt;0.6), 0,  AND(J77&gt;I77,J77&gt;0,F77&gt;E77, F77&lt;0.6), 0, AND(I77&lt;0,J77&lt;0), 0, AND(I77&gt;J77,I77&gt;0,E77&lt;F77), 0, AND(J77&gt;I77,J77&gt;0,F77&lt;E77), 0, AND(I77&gt;J77,I77&gt;0,E77=F77), 1, AND(J77&gt;I77,J77&gt;0,F77=E77), 2)</f>
        <v>1</v>
      </c>
      <c r="H77">
        <f>ValueWin!H77</f>
        <v>2</v>
      </c>
      <c r="I77">
        <f t="shared" si="6"/>
        <v>8.5187499999999972E-2</v>
      </c>
      <c r="J77">
        <f t="shared" si="7"/>
        <v>-0.17883333333333329</v>
      </c>
      <c r="K77" cm="1">
        <f t="array" ref="K77">_xlfn.IFS(AND(G77=H77,G77=1),K76-K76*I77+K76*I77*A77, AND(G77=H77,G77=2), K76-K76*J77+K76*J77*B77, AND(G77&lt;&gt;H77,G77=1), K76-K76*I77,AND(G77&lt;&gt;H77,G77=2),K76-K76*J77,G77=0,K76)</f>
        <v>128.93519306580023</v>
      </c>
      <c r="L77" t="str">
        <f>ValueWin!L77</f>
        <v>Hubert Hurkacz</v>
      </c>
      <c r="M77" t="str">
        <f>ValueWin!M77</f>
        <v>Andy Murray</v>
      </c>
      <c r="O77" cm="1">
        <f t="array" ref="O77">_xlfn.IFS(AND(G77=H77, G77&gt;0), 1, AND(G77&lt;&gt;H77, G77=0), "", AND(G77&lt;&gt;H77, G77&lt;&gt;0), 0, AND(G77=H77, G77=0), "")</f>
        <v>0</v>
      </c>
    </row>
    <row r="78" spans="1:15" x14ac:dyDescent="0.25">
      <c r="A78">
        <f>ValueWin!A78</f>
        <v>3.45</v>
      </c>
      <c r="B78">
        <f>ValueWin!B78</f>
        <v>1.28</v>
      </c>
      <c r="C78">
        <f t="shared" si="4"/>
        <v>0.28985507246376813</v>
      </c>
      <c r="D78">
        <f t="shared" si="4"/>
        <v>0.78125</v>
      </c>
      <c r="E78">
        <f>ValueWin!E78</f>
        <v>0.219</v>
      </c>
      <c r="F78">
        <f t="shared" si="5"/>
        <v>0.78100000000000003</v>
      </c>
      <c r="G78" cm="1">
        <f t="array" ref="G78">_xlfn.IFS(AND(I78&gt;J78,I78&gt;0,E78&gt;F78, E78&gt;0.6), 1, AND(J78&gt;I78,J78&gt;0,F78&gt;E78, F78&gt;0.6), 2, AND(I78&gt;J78,I78&gt;0,E78&gt;F78, E78&lt;0.6), 0,  AND(J78&gt;I78,J78&gt;0,F78&gt;E78, F78&lt;0.6), 0, AND(I78&lt;0,J78&lt;0), 0, AND(I78&gt;J78,I78&gt;0,E78&lt;F78), 0, AND(J78&gt;I78,J78&gt;0,F78&lt;E78), 0, AND(I78&gt;J78,I78&gt;0,E78=F78), 1, AND(J78&gt;I78,J78&gt;0,F78=E78), 2)</f>
        <v>0</v>
      </c>
      <c r="H78">
        <f>ValueWin!H78</f>
        <v>2</v>
      </c>
      <c r="I78">
        <f t="shared" si="6"/>
        <v>-9.9775510204081624E-2</v>
      </c>
      <c r="J78">
        <f t="shared" si="7"/>
        <v>-1.1428571428570011E-3</v>
      </c>
      <c r="K78" cm="1">
        <f t="array" ref="K78">_xlfn.IFS(AND(G78=H78,G78=1),K77-K77*I78+K77*I78*A78, AND(G78=H78,G78=2), K77-K77*J78+K77*J78*B78, AND(G78&lt;&gt;H78,G78=1), K77-K77*I78,AND(G78&lt;&gt;H78,G78=2),K77-K77*J78,G78=0,K77)</f>
        <v>128.93519306580023</v>
      </c>
      <c r="L78" t="str">
        <f>ValueWin!L78</f>
        <v>Alexei Popyrin</v>
      </c>
      <c r="M78" t="str">
        <f>ValueWin!M78</f>
        <v>Matteo Berrettini</v>
      </c>
      <c r="O78" t="str" cm="1">
        <f t="array" ref="O78">_xlfn.IFS(AND(G78=H78, G78&gt;0), 1, AND(G78&lt;&gt;H78, G78=0), "", AND(G78&lt;&gt;H78, G78&lt;&gt;0), 0, AND(G78=H78, G78=0), "")</f>
        <v/>
      </c>
    </row>
    <row r="79" spans="1:15" x14ac:dyDescent="0.25">
      <c r="A79">
        <f>ValueWin!A79</f>
        <v>1.3</v>
      </c>
      <c r="B79">
        <f>ValueWin!B79</f>
        <v>3.32</v>
      </c>
      <c r="C79">
        <f t="shared" si="4"/>
        <v>0.76923076923076916</v>
      </c>
      <c r="D79">
        <f t="shared" si="4"/>
        <v>0.30120481927710846</v>
      </c>
      <c r="E79">
        <f>ValueWin!E79</f>
        <v>0.77700000000000002</v>
      </c>
      <c r="F79">
        <f t="shared" si="5"/>
        <v>0.22299999999999998</v>
      </c>
      <c r="G79" cm="1">
        <f t="array" ref="G79">_xlfn.IFS(AND(I79&gt;J79,I79&gt;0,E79&gt;F79, E79&gt;0.6), 1, AND(J79&gt;I79,J79&gt;0,F79&gt;E79, F79&gt;0.6), 2, AND(I79&gt;J79,I79&gt;0,E79&gt;F79, E79&lt;0.6), 0,  AND(J79&gt;I79,J79&gt;0,F79&gt;E79, F79&lt;0.6), 0, AND(I79&lt;0,J79&lt;0), 0, AND(I79&gt;J79,I79&gt;0,E79&lt;F79), 0, AND(J79&gt;I79,J79&gt;0,F79&lt;E79), 0, AND(I79&gt;J79,I79&gt;0,E79=F79), 1, AND(J79&gt;I79,J79&gt;0,F79=E79), 2)</f>
        <v>1</v>
      </c>
      <c r="H79">
        <f>ValueWin!H79</f>
        <v>1</v>
      </c>
      <c r="I79">
        <f t="shared" si="6"/>
        <v>3.3666666666666845E-2</v>
      </c>
      <c r="J79">
        <f t="shared" si="7"/>
        <v>-0.11191379310344834</v>
      </c>
      <c r="K79" cm="1">
        <f t="array" ref="K79">_xlfn.IFS(AND(G79=H79,G79=1),K78-K78*I79+K78*I79*A79, AND(G79=H79,G79=2), K78-K78*J79+K78*J79*B79, AND(G79&lt;&gt;H79,G79=1), K78-K78*I79,AND(G79&lt;&gt;H79,G79=2),K78-K78*J79,G79=0,K78)</f>
        <v>130.23743851576484</v>
      </c>
      <c r="L79" t="str">
        <f>ValueWin!L79</f>
        <v>Felix Auger Aliassime</v>
      </c>
      <c r="M79" t="str">
        <f>ValueWin!M79</f>
        <v>Ricardas Berankis</v>
      </c>
      <c r="O79" cm="1">
        <f t="array" ref="O79">_xlfn.IFS(AND(G79=H79, G79&gt;0), 1, AND(G79&lt;&gt;H79, G79=0), "", AND(G79&lt;&gt;H79, G79&lt;&gt;0), 0, AND(G79=H79, G79=0), "")</f>
        <v>1</v>
      </c>
    </row>
    <row r="80" spans="1:15" x14ac:dyDescent="0.25">
      <c r="A80">
        <f>ValueWin!A80</f>
        <v>3.32</v>
      </c>
      <c r="B80">
        <f>ValueWin!B80</f>
        <v>1.3</v>
      </c>
      <c r="C80">
        <f t="shared" si="4"/>
        <v>0.30120481927710846</v>
      </c>
      <c r="D80">
        <f t="shared" si="4"/>
        <v>0.76923076923076916</v>
      </c>
      <c r="E80">
        <f>ValueWin!E80</f>
        <v>0.34399999999999997</v>
      </c>
      <c r="F80">
        <f t="shared" si="5"/>
        <v>0.65600000000000003</v>
      </c>
      <c r="G80" cm="1">
        <f t="array" ref="G80">_xlfn.IFS(AND(I80&gt;J80,I80&gt;0,E80&gt;F80, E80&gt;0.6), 1, AND(J80&gt;I80,J80&gt;0,F80&gt;E80, F80&gt;0.6), 2, AND(I80&gt;J80,I80&gt;0,E80&gt;F80, E80&lt;0.6), 0,  AND(J80&gt;I80,J80&gt;0,F80&gt;E80, F80&lt;0.6), 0, AND(I80&lt;0,J80&lt;0), 0, AND(I80&gt;J80,I80&gt;0,E80&lt;F80), 0, AND(J80&gt;I80,J80&gt;0,F80&lt;E80), 0, AND(I80&gt;J80,I80&gt;0,E80=F80), 1, AND(J80&gt;I80,J80&gt;0,F80=E80), 2)</f>
        <v>0</v>
      </c>
      <c r="H80">
        <f>ValueWin!H80</f>
        <v>2</v>
      </c>
      <c r="I80">
        <f t="shared" si="6"/>
        <v>6.124137931034479E-2</v>
      </c>
      <c r="J80">
        <f t="shared" si="7"/>
        <v>-0.49066666666666647</v>
      </c>
      <c r="K80" cm="1">
        <f t="array" ref="K80">_xlfn.IFS(AND(G80=H80,G80=1),K79-K79*I80+K79*I80*A80, AND(G80=H80,G80=2), K79-K79*J80+K79*J80*B80, AND(G80&lt;&gt;H80,G80=1), K79-K79*I80,AND(G80&lt;&gt;H80,G80=2),K79-K79*J80,G80=0,K79)</f>
        <v>130.23743851576484</v>
      </c>
      <c r="L80" t="str">
        <f>ValueWin!L80</f>
        <v>Fabio Fognini</v>
      </c>
      <c r="M80" t="str">
        <f>ValueWin!M80</f>
        <v>Diego Schwartzman</v>
      </c>
      <c r="O80" t="str" cm="1">
        <f t="array" ref="O80">_xlfn.IFS(AND(G80=H80, G80&gt;0), 1, AND(G80&lt;&gt;H80, G80=0), "", AND(G80&lt;&gt;H80, G80&lt;&gt;0), 0, AND(G80=H80, G80=0), "")</f>
        <v/>
      </c>
    </row>
    <row r="81" spans="1:15" x14ac:dyDescent="0.25">
      <c r="A81">
        <f>ValueWin!A81</f>
        <v>6</v>
      </c>
      <c r="B81">
        <f>ValueWin!B81</f>
        <v>1.1000000000000001</v>
      </c>
      <c r="C81">
        <f t="shared" si="4"/>
        <v>0.16666666666666666</v>
      </c>
      <c r="D81">
        <f t="shared" si="4"/>
        <v>0.90909090909090906</v>
      </c>
      <c r="E81">
        <f>ValueWin!E81</f>
        <v>0.16500000000000001</v>
      </c>
      <c r="F81">
        <f t="shared" si="5"/>
        <v>0.83499999999999996</v>
      </c>
      <c r="G81" cm="1">
        <f t="array" ref="G81">_xlfn.IFS(AND(I81&gt;J81,I81&gt;0,E81&gt;F81, E81&gt;0.6), 1, AND(J81&gt;I81,J81&gt;0,F81&gt;E81, F81&gt;0.6), 2, AND(I81&gt;J81,I81&gt;0,E81&gt;F81, E81&lt;0.6), 0,  AND(J81&gt;I81,J81&gt;0,F81&gt;E81, F81&lt;0.6), 0, AND(I81&lt;0,J81&lt;0), 0, AND(I81&gt;J81,I81&gt;0,E81&lt;F81), 0, AND(J81&gt;I81,J81&gt;0,F81&lt;E81), 0, AND(I81&gt;J81,I81&gt;0,E81=F81), 1, AND(J81&gt;I81,J81&gt;0,F81=E81), 2)</f>
        <v>0</v>
      </c>
      <c r="H81">
        <f>ValueWin!H81</f>
        <v>2</v>
      </c>
      <c r="I81">
        <f t="shared" si="6"/>
        <v>-1.999999999999974E-3</v>
      </c>
      <c r="J81">
        <f t="shared" si="7"/>
        <v>-0.81499999999999861</v>
      </c>
      <c r="K81" cm="1">
        <f t="array" ref="K81">_xlfn.IFS(AND(G81=H81,G81=1),K80-K80*I81+K80*I81*A81, AND(G81=H81,G81=2), K80-K80*J81+K80*J81*B81, AND(G81&lt;&gt;H81,G81=1), K80-K80*I81,AND(G81&lt;&gt;H81,G81=2),K80-K80*J81,G81=0,K80)</f>
        <v>130.23743851576484</v>
      </c>
      <c r="L81" t="str">
        <f>ValueWin!L81</f>
        <v>Filip Krajinovic</v>
      </c>
      <c r="M81" t="str">
        <f>ValueWin!M81</f>
        <v>Alexander Zverev</v>
      </c>
      <c r="O81" t="str" cm="1">
        <f t="array" ref="O81">_xlfn.IFS(AND(G81=H81, G81&gt;0), 1, AND(G81&lt;&gt;H81, G81=0), "", AND(G81&lt;&gt;H81, G81&lt;&gt;0), 0, AND(G81=H81, G81=0), "")</f>
        <v/>
      </c>
    </row>
    <row r="82" spans="1:15" x14ac:dyDescent="0.25">
      <c r="A82">
        <f>ValueWin!A82</f>
        <v>3.45</v>
      </c>
      <c r="B82">
        <f>ValueWin!B82</f>
        <v>1.28</v>
      </c>
      <c r="C82">
        <f t="shared" ref="C82:D121" si="8">1/A82</f>
        <v>0.28985507246376813</v>
      </c>
      <c r="D82">
        <f t="shared" si="8"/>
        <v>0.78125</v>
      </c>
      <c r="E82">
        <f>ValueWin!E82</f>
        <v>0.308</v>
      </c>
      <c r="F82">
        <f t="shared" si="5"/>
        <v>0.69199999999999995</v>
      </c>
      <c r="G82" cm="1">
        <f t="array" ref="G82">_xlfn.IFS(AND(I82&gt;J82,I82&gt;0,E82&gt;F82, E82&gt;0.6), 1, AND(J82&gt;I82,J82&gt;0,F82&gt;E82, F82&gt;0.6), 2, AND(I82&gt;J82,I82&gt;0,E82&gt;F82, E82&lt;0.6), 0,  AND(J82&gt;I82,J82&gt;0,F82&gt;E82, F82&lt;0.6), 0, AND(I82&lt;0,J82&lt;0), 0, AND(I82&gt;J82,I82&gt;0,E82&lt;F82), 0, AND(J82&gt;I82,J82&gt;0,F82&lt;E82), 0, AND(I82&gt;J82,I82&gt;0,E82=F82), 1, AND(J82&gt;I82,J82&gt;0,F82=E82), 2)</f>
        <v>0</v>
      </c>
      <c r="H82">
        <f>ValueWin!H82</f>
        <v>2</v>
      </c>
      <c r="I82">
        <f t="shared" si="6"/>
        <v>2.5551020408163316E-2</v>
      </c>
      <c r="J82">
        <f t="shared" si="7"/>
        <v>-0.40799999999999992</v>
      </c>
      <c r="K82" cm="1">
        <f t="array" ref="K82">_xlfn.IFS(AND(G82=H82,G82=1),K81-K81*I82+K81*I82*A82, AND(G82=H82,G82=2), K81-K81*J82+K81*J82*B82, AND(G82&lt;&gt;H82,G82=1), K81-K81*I82,AND(G82&lt;&gt;H82,G82=2),K81-K81*J82,G82=0,K81)</f>
        <v>130.23743851576484</v>
      </c>
      <c r="L82" t="str">
        <f>ValueWin!L82</f>
        <v>Dusan Lajovic</v>
      </c>
      <c r="M82" t="str">
        <f>ValueWin!M82</f>
        <v>Frances Tiafoe</v>
      </c>
      <c r="O82" t="str" cm="1">
        <f t="array" ref="O82">_xlfn.IFS(AND(G82=H82, G82&gt;0), 1, AND(G82&lt;&gt;H82, G82=0), "", AND(G82&lt;&gt;H82, G82&lt;&gt;0), 0, AND(G82=H82, G82=0), "")</f>
        <v/>
      </c>
    </row>
    <row r="83" spans="1:15" x14ac:dyDescent="0.25">
      <c r="A83">
        <f>ValueWin!A83</f>
        <v>1.22</v>
      </c>
      <c r="B83">
        <f>ValueWin!B83</f>
        <v>4.05</v>
      </c>
      <c r="C83">
        <f t="shared" si="8"/>
        <v>0.81967213114754101</v>
      </c>
      <c r="D83">
        <f t="shared" si="8"/>
        <v>0.24691358024691359</v>
      </c>
      <c r="E83">
        <f>ValueWin!E83</f>
        <v>0.70199999999999996</v>
      </c>
      <c r="F83">
        <f t="shared" si="5"/>
        <v>0.29800000000000004</v>
      </c>
      <c r="G83" cm="1">
        <f t="array" ref="G83">_xlfn.IFS(AND(I83&gt;J83,I83&gt;0,E83&gt;F83, E83&gt;0.6), 1, AND(J83&gt;I83,J83&gt;0,F83&gt;E83, F83&gt;0.6), 2, AND(I83&gt;J83,I83&gt;0,E83&gt;F83, E83&lt;0.6), 0,  AND(J83&gt;I83,J83&gt;0,F83&gt;E83, F83&lt;0.6), 0, AND(I83&lt;0,J83&lt;0), 0, AND(I83&gt;J83,I83&gt;0,E83&lt;F83), 0, AND(J83&gt;I83,J83&gt;0,F83&lt;E83), 0, AND(I83&gt;J83,I83&gt;0,E83=F83), 1, AND(J83&gt;I83,J83&gt;0,F83=E83), 2)</f>
        <v>0</v>
      </c>
      <c r="H83">
        <f>ValueWin!H83</f>
        <v>1</v>
      </c>
      <c r="I83">
        <f t="shared" si="6"/>
        <v>-0.65254545454545498</v>
      </c>
      <c r="J83">
        <f t="shared" si="7"/>
        <v>6.7836065573770532E-2</v>
      </c>
      <c r="K83" cm="1">
        <f t="array" ref="K83">_xlfn.IFS(AND(G83=H83,G83=1),K82-K82*I83+K82*I83*A83, AND(G83=H83,G83=2), K82-K82*J83+K82*J83*B83, AND(G83&lt;&gt;H83,G83=1), K82-K82*I83,AND(G83&lt;&gt;H83,G83=2),K82-K82*J83,G83=0,K82)</f>
        <v>130.23743851576484</v>
      </c>
      <c r="L83" t="str">
        <f>ValueWin!L83</f>
        <v>Gael Monfils</v>
      </c>
      <c r="M83" t="str">
        <f>ValueWin!M83</f>
        <v>Lorenzo Musetti</v>
      </c>
      <c r="O83" t="str" cm="1">
        <f t="array" ref="O83">_xlfn.IFS(AND(G83=H83, G83&gt;0), 1, AND(G83&lt;&gt;H83, G83=0), "", AND(G83&lt;&gt;H83, G83&lt;&gt;0), 0, AND(G83=H83, G83=0), "")</f>
        <v/>
      </c>
    </row>
    <row r="84" spans="1:15" x14ac:dyDescent="0.25">
      <c r="A84">
        <f>ValueWin!A84</f>
        <v>1.52</v>
      </c>
      <c r="B84">
        <f>ValueWin!B84</f>
        <v>2.42</v>
      </c>
      <c r="C84">
        <f t="shared" si="8"/>
        <v>0.65789473684210531</v>
      </c>
      <c r="D84">
        <f t="shared" si="8"/>
        <v>0.41322314049586778</v>
      </c>
      <c r="E84">
        <f>ValueWin!E84</f>
        <v>0.67900000000000005</v>
      </c>
      <c r="F84">
        <f t="shared" si="5"/>
        <v>0.32099999999999995</v>
      </c>
      <c r="G84" cm="1">
        <f t="array" ref="G84">_xlfn.IFS(AND(I84&gt;J84,I84&gt;0,E84&gt;F84, E84&gt;0.6), 1, AND(J84&gt;I84,J84&gt;0,F84&gt;E84, F84&gt;0.6), 2, AND(I84&gt;J84,I84&gt;0,E84&gt;F84, E84&lt;0.6), 0,  AND(J84&gt;I84,J84&gt;0,F84&gt;E84, F84&lt;0.6), 0, AND(I84&lt;0,J84&lt;0), 0, AND(I84&gt;J84,I84&gt;0,E84&lt;F84), 0, AND(J84&gt;I84,J84&gt;0,F84&lt;E84), 0, AND(I84&gt;J84,I84&gt;0,E84=F84), 1, AND(J84&gt;I84,J84&gt;0,F84=E84), 2)</f>
        <v>1</v>
      </c>
      <c r="H84">
        <f>ValueWin!H84</f>
        <v>1</v>
      </c>
      <c r="I84">
        <f t="shared" si="6"/>
        <v>6.1692307692307824E-2</v>
      </c>
      <c r="J84">
        <f t="shared" si="7"/>
        <v>-0.15716901408450717</v>
      </c>
      <c r="K84" cm="1">
        <f t="array" ref="K84">_xlfn.IFS(AND(G84=H84,G84=1),K83-K83*I84+K83*I84*A84, AND(G84=H84,G84=2), K83-K83*J84+K83*J84*B84, AND(G84&lt;&gt;H84,G84=1), K83-K83*I84,AND(G84&lt;&gt;H84,G84=2),K83-K83*J84,G84=0,K83)</f>
        <v>134.41545554335059</v>
      </c>
      <c r="L84" t="str">
        <f>ValueWin!L84</f>
        <v>Cameron Norrie</v>
      </c>
      <c r="M84" t="str">
        <f>ValueWin!M84</f>
        <v>Marton Fucsovics</v>
      </c>
      <c r="O84" cm="1">
        <f t="array" ref="O84">_xlfn.IFS(AND(G84=H84, G84&gt;0), 1, AND(G84&lt;&gt;H84, G84=0), "", AND(G84&lt;&gt;H84, G84&lt;&gt;0), 0, AND(G84=H84, G84=0), "")</f>
        <v>1</v>
      </c>
    </row>
    <row r="85" spans="1:15" x14ac:dyDescent="0.25">
      <c r="A85">
        <f>ValueWin!A85</f>
        <v>1.58</v>
      </c>
      <c r="B85">
        <f>ValueWin!B85</f>
        <v>2.2799999999999998</v>
      </c>
      <c r="C85">
        <f t="shared" si="8"/>
        <v>0.63291139240506322</v>
      </c>
      <c r="D85">
        <f t="shared" si="8"/>
        <v>0.43859649122807021</v>
      </c>
      <c r="E85">
        <f>ValueWin!E85</f>
        <v>0.35299999999999998</v>
      </c>
      <c r="F85">
        <f t="shared" si="5"/>
        <v>0.64700000000000002</v>
      </c>
      <c r="G85" cm="1">
        <f t="array" ref="G85">_xlfn.IFS(AND(I85&gt;J85,I85&gt;0,E85&gt;F85, E85&gt;0.6), 1, AND(J85&gt;I85,J85&gt;0,F85&gt;E85, F85&gt;0.6), 2, AND(I85&gt;J85,I85&gt;0,E85&gt;F85, E85&lt;0.6), 0,  AND(J85&gt;I85,J85&gt;0,F85&gt;E85, F85&lt;0.6), 0, AND(I85&lt;0,J85&lt;0), 0, AND(I85&gt;J85,I85&gt;0,E85&lt;F85), 0, AND(J85&gt;I85,J85&gt;0,F85&lt;E85), 0, AND(I85&gt;J85,I85&gt;0,E85=F85), 1, AND(J85&gt;I85,J85&gt;0,F85=E85), 2)</f>
        <v>2</v>
      </c>
      <c r="H85">
        <f>ValueWin!H85</f>
        <v>1</v>
      </c>
      <c r="I85">
        <f t="shared" si="6"/>
        <v>-0.76251724137931021</v>
      </c>
      <c r="J85">
        <f t="shared" si="7"/>
        <v>0.1</v>
      </c>
      <c r="K85" cm="1">
        <f t="array" ref="K85">_xlfn.IFS(AND(G85=H85,G85=1),K84-K84*I85+K84*I85*A85, AND(G85=H85,G85=2), K84-K84*J85+K84*J85*B85, AND(G85&lt;&gt;H85,G85=1), K84-K84*I85,AND(G85&lt;&gt;H85,G85=2),K84-K84*J85,G85=0,K84)</f>
        <v>120.97390998901552</v>
      </c>
      <c r="L85" t="str">
        <f>ValueWin!L85</f>
        <v>Dennis Novak</v>
      </c>
      <c r="M85" t="str">
        <f>ValueWin!M85</f>
        <v>Gianluca Mager</v>
      </c>
      <c r="O85" cm="1">
        <f t="array" ref="O85">_xlfn.IFS(AND(G85=H85, G85&gt;0), 1, AND(G85&lt;&gt;H85, G85=0), "", AND(G85&lt;&gt;H85, G85&lt;&gt;0), 0, AND(G85=H85, G85=0), "")</f>
        <v>0</v>
      </c>
    </row>
    <row r="86" spans="1:15" x14ac:dyDescent="0.25">
      <c r="A86">
        <f>ValueWin!A86</f>
        <v>3.7</v>
      </c>
      <c r="B86">
        <f>ValueWin!B86</f>
        <v>1.25</v>
      </c>
      <c r="C86">
        <f t="shared" si="8"/>
        <v>0.27027027027027023</v>
      </c>
      <c r="D86">
        <f t="shared" si="8"/>
        <v>0.8</v>
      </c>
      <c r="E86">
        <f>ValueWin!E86</f>
        <v>0.39600000000000002</v>
      </c>
      <c r="F86">
        <f t="shared" si="5"/>
        <v>0.60399999999999998</v>
      </c>
      <c r="G86" cm="1">
        <f t="array" ref="G86">_xlfn.IFS(AND(I86&gt;J86,I86&gt;0,E86&gt;F86, E86&gt;0.6), 1, AND(J86&gt;I86,J86&gt;0,F86&gt;E86, F86&gt;0.6), 2, AND(I86&gt;J86,I86&gt;0,E86&gt;F86, E86&lt;0.6), 0,  AND(J86&gt;I86,J86&gt;0,F86&gt;E86, F86&lt;0.6), 0, AND(I86&lt;0,J86&lt;0), 0, AND(I86&gt;J86,I86&gt;0,E86&lt;F86), 0, AND(J86&gt;I86,J86&gt;0,F86&lt;E86), 0, AND(I86&gt;J86,I86&gt;0,E86=F86), 1, AND(J86&gt;I86,J86&gt;0,F86=E86), 2)</f>
        <v>0</v>
      </c>
      <c r="H86">
        <f>ValueWin!H86</f>
        <v>2</v>
      </c>
      <c r="I86">
        <f t="shared" si="6"/>
        <v>0.1</v>
      </c>
      <c r="J86">
        <f t="shared" si="7"/>
        <v>-0.98000000000000009</v>
      </c>
      <c r="K86" cm="1">
        <f t="array" ref="K86">_xlfn.IFS(AND(G86=H86,G86=1),K85-K85*I86+K85*I86*A86, AND(G86=H86,G86=2), K85-K85*J86+K85*J86*B86, AND(G86&lt;&gt;H86,G86=1), K85-K85*I86,AND(G86&lt;&gt;H86,G86=2),K85-K85*J86,G86=0,K85)</f>
        <v>120.97390998901552</v>
      </c>
      <c r="L86" t="str">
        <f>ValueWin!L86</f>
        <v>Reilly Opelka</v>
      </c>
      <c r="M86" t="str">
        <f>ValueWin!M86</f>
        <v>Jannik Sinner</v>
      </c>
      <c r="O86" t="str" cm="1">
        <f t="array" ref="O86">_xlfn.IFS(AND(G86=H86, G86&gt;0), 1, AND(G86&lt;&gt;H86, G86=0), "", AND(G86&lt;&gt;H86, G86&lt;&gt;0), 0, AND(G86=H86, G86=0), "")</f>
        <v/>
      </c>
    </row>
    <row r="87" spans="1:15" x14ac:dyDescent="0.25">
      <c r="A87">
        <f>ValueWin!A87</f>
        <v>1.65</v>
      </c>
      <c r="B87">
        <f>ValueWin!B87</f>
        <v>2.1800000000000002</v>
      </c>
      <c r="C87">
        <f t="shared" si="8"/>
        <v>0.60606060606060608</v>
      </c>
      <c r="D87">
        <f t="shared" si="8"/>
        <v>0.4587155963302752</v>
      </c>
      <c r="E87">
        <f>ValueWin!E87</f>
        <v>0.61599999999999999</v>
      </c>
      <c r="F87">
        <f t="shared" si="5"/>
        <v>0.38400000000000001</v>
      </c>
      <c r="G87" cm="1">
        <f t="array" ref="G87">_xlfn.IFS(AND(I87&gt;J87,I87&gt;0,E87&gt;F87, E87&gt;0.6), 1, AND(J87&gt;I87,J87&gt;0,F87&gt;E87, F87&gt;0.6), 2, AND(I87&gt;J87,I87&gt;0,E87&gt;F87, E87&lt;0.6), 0,  AND(J87&gt;I87,J87&gt;0,F87&gt;E87, F87&lt;0.6), 0, AND(I87&lt;0,J87&lt;0), 0, AND(I87&gt;J87,I87&gt;0,E87&lt;F87), 0, AND(J87&gt;I87,J87&gt;0,F87&lt;E87), 0, AND(I87&gt;J87,I87&gt;0,E87=F87), 1, AND(J87&gt;I87,J87&gt;0,F87=E87), 2)</f>
        <v>1</v>
      </c>
      <c r="H87">
        <f>ValueWin!H87</f>
        <v>1</v>
      </c>
      <c r="I87">
        <f t="shared" si="6"/>
        <v>2.5230769230769168E-2</v>
      </c>
      <c r="J87">
        <f t="shared" si="7"/>
        <v>-0.13803389830508461</v>
      </c>
      <c r="K87" cm="1">
        <f t="array" ref="K87">_xlfn.IFS(AND(G87=H87,G87=1),K86-K86*I87+K86*I87*A87, AND(G87=H87,G87=2), K86-K86*J87+K86*J87*B87, AND(G87&lt;&gt;H87,G87=1), K86-K86*I87,AND(G87&lt;&gt;H87,G87=2),K86-K86*J87,G87=0,K86)</f>
        <v>122.95788211283538</v>
      </c>
      <c r="L87" t="str">
        <f>ValueWin!L87</f>
        <v>Casper Ruud</v>
      </c>
      <c r="M87" t="str">
        <f>ValueWin!M87</f>
        <v>Lloyd Harris</v>
      </c>
      <c r="O87" cm="1">
        <f t="array" ref="O87">_xlfn.IFS(AND(G87=H87, G87&gt;0), 1, AND(G87&lt;&gt;H87, G87=0), "", AND(G87&lt;&gt;H87, G87&lt;&gt;0), 0, AND(G87=H87, G87=0), "")</f>
        <v>1</v>
      </c>
    </row>
    <row r="88" spans="1:15" x14ac:dyDescent="0.25">
      <c r="A88">
        <f>ValueWin!A88</f>
        <v>1.38</v>
      </c>
      <c r="B88">
        <f>ValueWin!B88</f>
        <v>2.91</v>
      </c>
      <c r="C88" s="1">
        <f t="shared" si="8"/>
        <v>0.7246376811594204</v>
      </c>
      <c r="D88" s="1">
        <f t="shared" si="8"/>
        <v>0.3436426116838488</v>
      </c>
      <c r="E88">
        <f>ValueWin!E88</f>
        <v>0.54300000000000004</v>
      </c>
      <c r="F88">
        <f t="shared" si="5"/>
        <v>0.45699999999999996</v>
      </c>
      <c r="G88" cm="1">
        <f t="array" ref="G88">_xlfn.IFS(AND(I88&gt;J88,I88&gt;0,E88&gt;F88, E88&gt;0.6), 1, AND(J88&gt;I88,J88&gt;0,F88&gt;E88, F88&gt;0.6), 2, AND(I88&gt;J88,I88&gt;0,E88&gt;F88, E88&lt;0.6), 0,  AND(J88&gt;I88,J88&gt;0,F88&gt;E88, F88&lt;0.6), 0, AND(I88&lt;0,J88&lt;0), 0, AND(I88&gt;J88,I88&gt;0,E88&lt;F88), 0, AND(J88&gt;I88,J88&gt;0,F88&lt;E88), 0, AND(I88&gt;J88,I88&gt;0,E88=F88), 1, AND(J88&gt;I88,J88&gt;0,F88=E88), 2)</f>
        <v>0</v>
      </c>
      <c r="H88">
        <f>ValueWin!H88</f>
        <v>0</v>
      </c>
      <c r="I88">
        <f t="shared" si="6"/>
        <v>-0.65963157894736868</v>
      </c>
      <c r="J88">
        <f t="shared" si="7"/>
        <v>0.1</v>
      </c>
      <c r="K88" cm="1">
        <f t="array" ref="K88">_xlfn.IFS(AND(G88=H88,G88=1),K87-K87*I88+K87*I88*A88, AND(G88=H88,G88=2), K87-K87*J88+K87*J88*B88, AND(G88&lt;&gt;H88,G88=1), K87-K87*I88,AND(G88&lt;&gt;H88,G88=2),K87-K87*J88,G88=0,K87)</f>
        <v>122.95788211283538</v>
      </c>
      <c r="L88" t="str">
        <f>ValueWin!L88</f>
        <v>Lorenzo Sonego</v>
      </c>
      <c r="M88" t="str">
        <f>ValueWin!M88</f>
        <v>Christian Garin</v>
      </c>
      <c r="O88" t="str" cm="1">
        <f t="array" ref="O88">_xlfn.IFS(AND(G88=H88, G88&gt;0), 1, AND(G88&lt;&gt;H88, G88=0), "", AND(G88&lt;&gt;H88, G88&lt;&gt;0), 0, AND(G88=H88, G88=0), "")</f>
        <v/>
      </c>
    </row>
    <row r="89" spans="1:15" x14ac:dyDescent="0.25">
      <c r="A89">
        <f>ValueWin!A89</f>
        <v>1.34</v>
      </c>
      <c r="B89">
        <f>ValueWin!B89</f>
        <v>3.06</v>
      </c>
      <c r="C89">
        <f t="shared" si="8"/>
        <v>0.74626865671641784</v>
      </c>
      <c r="D89">
        <f t="shared" si="8"/>
        <v>0.32679738562091504</v>
      </c>
      <c r="E89">
        <f>ValueWin!E89</f>
        <v>0.65300000000000002</v>
      </c>
      <c r="F89">
        <f t="shared" si="5"/>
        <v>0.34699999999999998</v>
      </c>
      <c r="G89" cm="1">
        <f t="array" ref="G89">_xlfn.IFS(AND(I89&gt;J89,I89&gt;0,E89&gt;F89, E89&gt;0.6), 1, AND(J89&gt;I89,J89&gt;0,F89&gt;E89, F89&gt;0.6), 2, AND(I89&gt;J89,I89&gt;0,E89&gt;F89, E89&lt;0.6), 0,  AND(J89&gt;I89,J89&gt;0,F89&gt;E89, F89&lt;0.6), 0, AND(I89&lt;0,J89&lt;0), 0, AND(I89&gt;J89,I89&gt;0,E89&lt;F89), 0, AND(J89&gt;I89,J89&gt;0,F89&lt;E89), 0, AND(I89&gt;J89,I89&gt;0,E89=F89), 1, AND(J89&gt;I89,J89&gt;0,F89=E89), 2)</f>
        <v>0</v>
      </c>
      <c r="H89">
        <f>ValueWin!H89</f>
        <v>1</v>
      </c>
      <c r="I89">
        <f t="shared" si="6"/>
        <v>-0.36758823529411733</v>
      </c>
      <c r="J89">
        <f t="shared" si="7"/>
        <v>3.0009708737864071E-2</v>
      </c>
      <c r="K89" cm="1">
        <f t="array" ref="K89">_xlfn.IFS(AND(G89=H89,G89=1),K88-K88*I89+K88*I89*A89, AND(G89=H89,G89=2), K88-K88*J89+K88*J89*B89, AND(G89&lt;&gt;H89,G89=1), K88-K88*I89,AND(G89&lt;&gt;H89,G89=2),K88-K88*J89,G89=0,K88)</f>
        <v>122.95788211283538</v>
      </c>
      <c r="L89" t="str">
        <f>ValueWin!L89</f>
        <v>Stefanos Tsitsipas</v>
      </c>
      <c r="M89" t="str">
        <f>ValueWin!M89</f>
        <v>Grigor Dimitrov</v>
      </c>
      <c r="O89" t="str" cm="1">
        <f t="array" ref="O89">_xlfn.IFS(AND(G89=H89, G89&gt;0), 1, AND(G89&lt;&gt;H89, G89=0), "", AND(G89&lt;&gt;H89, G89&lt;&gt;0), 0, AND(G89=H89, G89=0), "")</f>
        <v/>
      </c>
    </row>
    <row r="90" spans="1:15" x14ac:dyDescent="0.25">
      <c r="A90">
        <f>ValueWin!A90</f>
        <v>1.1399999999999999</v>
      </c>
      <c r="B90">
        <f>ValueWin!B90</f>
        <v>5.5</v>
      </c>
      <c r="C90">
        <f t="shared" si="8"/>
        <v>0.87719298245614041</v>
      </c>
      <c r="D90">
        <f t="shared" si="8"/>
        <v>0.18181818181818182</v>
      </c>
      <c r="E90">
        <f>ValueWin!E90</f>
        <v>0.93100000000000005</v>
      </c>
      <c r="F90">
        <f t="shared" si="5"/>
        <v>6.899999999999995E-2</v>
      </c>
      <c r="G90" cm="1">
        <f t="array" ref="G90">_xlfn.IFS(AND(I90&gt;J90,I90&gt;0,E90&gt;F90, E90&gt;0.6), 1, AND(J90&gt;I90,J90&gt;0,F90&gt;E90, F90&gt;0.6), 2, AND(I90&gt;J90,I90&gt;0,E90&gt;F90, E90&lt;0.6), 0,  AND(J90&gt;I90,J90&gt;0,F90&gt;E90, F90&lt;0.6), 0, AND(I90&lt;0,J90&lt;0), 0, AND(I90&gt;J90,I90&gt;0,E90&lt;F90), 0, AND(J90&gt;I90,J90&gt;0,F90&lt;E90), 0, AND(I90&gt;J90,I90&gt;0,E90=F90), 1, AND(J90&gt;I90,J90&gt;0,F90=E90), 2)</f>
        <v>1</v>
      </c>
      <c r="H90">
        <f>ValueWin!H90</f>
        <v>1</v>
      </c>
      <c r="I90">
        <f t="shared" si="6"/>
        <v>0.1</v>
      </c>
      <c r="J90">
        <f t="shared" si="7"/>
        <v>-0.13788888888888895</v>
      </c>
      <c r="K90" cm="1">
        <f t="array" ref="K90">_xlfn.IFS(AND(G90=H90,G90=1),K89-K89*I90+K89*I90*A90, AND(G90=H90,G90=2), K89-K89*J90+K89*J90*B90, AND(G90&lt;&gt;H90,G90=1), K89-K89*I90,AND(G90&lt;&gt;H90,G90=2),K89-K89*J90,G90=0,K89)</f>
        <v>124.67929246241508</v>
      </c>
      <c r="L90" t="str">
        <f>ValueWin!L90</f>
        <v>Alexander Bublik</v>
      </c>
      <c r="M90" t="str">
        <f>ValueWin!M90</f>
        <v>Evgeny Tyurnev</v>
      </c>
      <c r="O90" cm="1">
        <f t="array" ref="O90">_xlfn.IFS(AND(G90=H90, G90&gt;0), 1, AND(G90&lt;&gt;H90, G90=0), "", AND(G90&lt;&gt;H90, G90&lt;&gt;0), 0, AND(G90=H90, G90=0), "")</f>
        <v>1</v>
      </c>
    </row>
    <row r="91" spans="1:15" x14ac:dyDescent="0.25">
      <c r="A91">
        <f>ValueWin!A91</f>
        <v>1.33</v>
      </c>
      <c r="B91">
        <f>ValueWin!B91</f>
        <v>3.4</v>
      </c>
      <c r="C91">
        <f t="shared" si="8"/>
        <v>0.75187969924812026</v>
      </c>
      <c r="D91">
        <f t="shared" si="8"/>
        <v>0.29411764705882354</v>
      </c>
      <c r="E91">
        <f>ValueWin!E91</f>
        <v>0.60799999999999998</v>
      </c>
      <c r="F91">
        <f t="shared" si="5"/>
        <v>0.39200000000000002</v>
      </c>
      <c r="G91" cm="1">
        <f t="array" ref="G91">_xlfn.IFS(AND(I91&gt;J91,I91&gt;0,E91&gt;F91, E91&gt;0.6), 1, AND(J91&gt;I91,J91&gt;0,F91&gt;E91, F91&gt;0.6), 2, AND(I91&gt;J91,I91&gt;0,E91&gt;F91, E91&lt;0.6), 0,  AND(J91&gt;I91,J91&gt;0,F91&gt;E91, F91&lt;0.6), 0, AND(I91&lt;0,J91&lt;0), 0, AND(I91&gt;J91,I91&gt;0,E91&lt;F91), 0, AND(J91&gt;I91,J91&gt;0,F91&lt;E91), 0, AND(I91&gt;J91,I91&gt;0,E91=F91), 1, AND(J91&gt;I91,J91&gt;0,F91=E91), 2)</f>
        <v>0</v>
      </c>
      <c r="H91">
        <f>ValueWin!H91</f>
        <v>1</v>
      </c>
      <c r="I91">
        <f t="shared" si="6"/>
        <v>-0.57987878787878777</v>
      </c>
      <c r="J91">
        <f t="shared" si="7"/>
        <v>0.1</v>
      </c>
      <c r="K91" cm="1">
        <f t="array" ref="K91">_xlfn.IFS(AND(G91=H91,G91=1),K90-K90*I91+K90*I91*A91, AND(G91=H91,G91=2), K90-K90*J91+K90*J91*B91, AND(G91&lt;&gt;H91,G91=1), K90-K90*I91,AND(G91&lt;&gt;H91,G91=2),K90-K90*J91,G91=0,K90)</f>
        <v>124.67929246241508</v>
      </c>
      <c r="L91" t="str">
        <f>ValueWin!L91</f>
        <v>Marin Cilic</v>
      </c>
      <c r="M91" t="str">
        <f>ValueWin!M91</f>
        <v>Albert Ramos</v>
      </c>
      <c r="O91" t="str" cm="1">
        <f t="array" ref="O91">_xlfn.IFS(AND(G91=H91, G91&gt;0), 1, AND(G91&lt;&gt;H91, G91=0), "", AND(G91&lt;&gt;H91, G91&lt;&gt;0), 0, AND(G91=H91, G91=0), "")</f>
        <v/>
      </c>
    </row>
    <row r="92" spans="1:15" x14ac:dyDescent="0.25">
      <c r="A92">
        <f>ValueWin!A92</f>
        <v>1.72</v>
      </c>
      <c r="B92">
        <f>ValueWin!B92</f>
        <v>2.1</v>
      </c>
      <c r="C92">
        <f t="shared" si="8"/>
        <v>0.58139534883720934</v>
      </c>
      <c r="D92">
        <f t="shared" si="8"/>
        <v>0.47619047619047616</v>
      </c>
      <c r="E92">
        <f>ValueWin!E92</f>
        <v>0.50800000000000001</v>
      </c>
      <c r="F92">
        <f t="shared" si="5"/>
        <v>0.49199999999999999</v>
      </c>
      <c r="G92" cm="1">
        <f t="array" ref="G92">_xlfn.IFS(AND(I92&gt;J92,I92&gt;0,E92&gt;F92, E92&gt;0.6), 1, AND(J92&gt;I92,J92&gt;0,F92&gt;E92, F92&gt;0.6), 2, AND(I92&gt;J92,I92&gt;0,E92&gt;F92, E92&lt;0.6), 0,  AND(J92&gt;I92,J92&gt;0,F92&gt;E92, F92&lt;0.6), 0, AND(I92&lt;0,J92&lt;0), 0, AND(I92&gt;J92,I92&gt;0,E92&lt;F92), 0, AND(J92&gt;I92,J92&gt;0,F92&lt;E92), 0, AND(I92&gt;J92,I92&gt;0,E92=F92), 1, AND(J92&gt;I92,J92&gt;0,F92=E92), 2)</f>
        <v>0</v>
      </c>
      <c r="H92">
        <f>ValueWin!H92</f>
        <v>2</v>
      </c>
      <c r="I92">
        <f t="shared" si="6"/>
        <v>-0.17533333333333334</v>
      </c>
      <c r="J92">
        <f t="shared" si="7"/>
        <v>3.0181818181818199E-2</v>
      </c>
      <c r="K92" cm="1">
        <f t="array" ref="K92">_xlfn.IFS(AND(G92=H92,G92=1),K91-K91*I92+K91*I92*A92, AND(G92=H92,G92=2), K91-K91*J92+K91*J92*B92, AND(G92&lt;&gt;H92,G92=1), K91-K91*I92,AND(G92&lt;&gt;H92,G92=2),K91-K91*J92,G92=0,K91)</f>
        <v>124.67929246241508</v>
      </c>
      <c r="L92" t="str">
        <f>ValueWin!L92</f>
        <v>Frederico Delbonis</v>
      </c>
      <c r="M92" t="str">
        <f>ValueWin!M92</f>
        <v>Pablo Andujar</v>
      </c>
      <c r="O92" t="str" cm="1">
        <f t="array" ref="O92">_xlfn.IFS(AND(G92=H92, G92&gt;0), 1, AND(G92&lt;&gt;H92, G92=0), "", AND(G92&lt;&gt;H92, G92&lt;&gt;0), 0, AND(G92=H92, G92=0), "")</f>
        <v/>
      </c>
    </row>
    <row r="93" spans="1:15" x14ac:dyDescent="0.25">
      <c r="A93">
        <f>ValueWin!A93</f>
        <v>3.5</v>
      </c>
      <c r="B93">
        <f>ValueWin!B93</f>
        <v>1.3</v>
      </c>
      <c r="C93">
        <f t="shared" si="8"/>
        <v>0.2857142857142857</v>
      </c>
      <c r="D93">
        <f t="shared" si="8"/>
        <v>0.76923076923076916</v>
      </c>
      <c r="E93">
        <f>ValueWin!E93</f>
        <v>0.27600000000000002</v>
      </c>
      <c r="F93">
        <f t="shared" si="5"/>
        <v>0.72399999999999998</v>
      </c>
      <c r="G93" cm="1">
        <f t="array" ref="G93">_xlfn.IFS(AND(I93&gt;J93,I93&gt;0,E93&gt;F93, E93&gt;0.6), 1, AND(J93&gt;I93,J93&gt;0,F93&gt;E93, F93&gt;0.6), 2, AND(I93&gt;J93,I93&gt;0,E93&gt;F93, E93&lt;0.6), 0,  AND(J93&gt;I93,J93&gt;0,F93&gt;E93, F93&lt;0.6), 0, AND(I93&lt;0,J93&lt;0), 0, AND(I93&gt;J93,I93&gt;0,E93&lt;F93), 0, AND(J93&gt;I93,J93&gt;0,F93&lt;E93), 0, AND(I93&gt;J93,I93&gt;0,E93=F93), 1, AND(J93&gt;I93,J93&gt;0,F93=E93), 2)</f>
        <v>0</v>
      </c>
      <c r="H93">
        <f>ValueWin!H93</f>
        <v>2</v>
      </c>
      <c r="I93">
        <f t="shared" si="6"/>
        <v>-1.3599999999999945E-2</v>
      </c>
      <c r="J93">
        <f t="shared" si="7"/>
        <v>-0.19599999999999995</v>
      </c>
      <c r="K93" cm="1">
        <f t="array" ref="K93">_xlfn.IFS(AND(G93=H93,G93=1),K92-K92*I93+K92*I93*A93, AND(G93=H93,G93=2), K92-K92*J93+K92*J93*B93, AND(G93&lt;&gt;H93,G93=1), K92-K92*I93,AND(G93&lt;&gt;H93,G93=2),K92-K92*J93,G93=0,K92)</f>
        <v>124.67929246241508</v>
      </c>
      <c r="L93" t="str">
        <f>ValueWin!L93</f>
        <v>Laslo Djere</v>
      </c>
      <c r="M93" t="str">
        <f>ValueWin!M93</f>
        <v>Ilya Ivashka</v>
      </c>
      <c r="O93" t="str" cm="1">
        <f t="array" ref="O93">_xlfn.IFS(AND(G93=H93, G93&gt;0), 1, AND(G93&lt;&gt;H93, G93=0), "", AND(G93&lt;&gt;H93, G93&lt;&gt;0), 0, AND(G93=H93, G93=0), "")</f>
        <v/>
      </c>
    </row>
    <row r="94" spans="1:15" x14ac:dyDescent="0.25">
      <c r="A94">
        <f>ValueWin!A94</f>
        <v>4</v>
      </c>
      <c r="B94">
        <f>ValueWin!B94</f>
        <v>1.25</v>
      </c>
      <c r="C94">
        <f t="shared" si="8"/>
        <v>0.25</v>
      </c>
      <c r="D94">
        <f t="shared" si="8"/>
        <v>0.8</v>
      </c>
      <c r="E94">
        <f>ValueWin!E94</f>
        <v>0.30599999999999999</v>
      </c>
      <c r="F94">
        <f t="shared" si="5"/>
        <v>0.69399999999999995</v>
      </c>
      <c r="G94" cm="1">
        <f t="array" ref="G94">_xlfn.IFS(AND(I94&gt;J94,I94&gt;0,E94&gt;F94, E94&gt;0.6), 1, AND(J94&gt;I94,J94&gt;0,F94&gt;E94, F94&gt;0.6), 2, AND(I94&gt;J94,I94&gt;0,E94&gt;F94, E94&lt;0.6), 0,  AND(J94&gt;I94,J94&gt;0,F94&gt;E94, F94&lt;0.6), 0, AND(I94&lt;0,J94&lt;0), 0, AND(I94&gt;J94,I94&gt;0,E94&lt;F94), 0, AND(J94&gt;I94,J94&gt;0,F94&lt;E94), 0, AND(I94&gt;J94,I94&gt;0,E94=F94), 1, AND(J94&gt;I94,J94&gt;0,F94=E94), 2)</f>
        <v>0</v>
      </c>
      <c r="H94">
        <f>ValueWin!H94</f>
        <v>2</v>
      </c>
      <c r="I94">
        <f t="shared" si="6"/>
        <v>7.4666666666666687E-2</v>
      </c>
      <c r="J94">
        <f t="shared" si="7"/>
        <v>-0.53</v>
      </c>
      <c r="K94" cm="1">
        <f t="array" ref="K94">_xlfn.IFS(AND(G94=H94,G94=1),K93-K93*I94+K93*I94*A94, AND(G94=H94,G94=2), K93-K93*J94+K93*J94*B94, AND(G94&lt;&gt;H94,G94=1), K93-K93*I94,AND(G94&lt;&gt;H94,G94=2),K93-K93*J94,G94=0,K93)</f>
        <v>124.67929246241508</v>
      </c>
      <c r="L94" t="str">
        <f>ValueWin!L94</f>
        <v>Adrian Mannarino</v>
      </c>
      <c r="M94" t="str">
        <f>ValueWin!M94</f>
        <v>Karen Khachanov</v>
      </c>
      <c r="O94" t="str" cm="1">
        <f t="array" ref="O94">_xlfn.IFS(AND(G94=H94, G94&gt;0), 1, AND(G94&lt;&gt;H94, G94=0), "", AND(G94&lt;&gt;H94, G94&lt;&gt;0), 0, AND(G94=H94, G94=0), "")</f>
        <v/>
      </c>
    </row>
    <row r="95" spans="1:15" x14ac:dyDescent="0.25">
      <c r="A95">
        <f>ValueWin!A95</f>
        <v>2.62</v>
      </c>
      <c r="B95">
        <f>ValueWin!B95</f>
        <v>1.5</v>
      </c>
      <c r="C95">
        <f t="shared" si="8"/>
        <v>0.38167938931297707</v>
      </c>
      <c r="D95">
        <f t="shared" si="8"/>
        <v>0.66666666666666663</v>
      </c>
      <c r="E95">
        <f>ValueWin!E95</f>
        <v>0.46200000000000002</v>
      </c>
      <c r="F95">
        <f t="shared" si="5"/>
        <v>0.53800000000000003</v>
      </c>
      <c r="G95" cm="1">
        <f t="array" ref="G95">_xlfn.IFS(AND(I95&gt;J95,I95&gt;0,E95&gt;F95, E95&gt;0.6), 1, AND(J95&gt;I95,J95&gt;0,F95&gt;E95, F95&gt;0.6), 2, AND(I95&gt;J95,I95&gt;0,E95&gt;F95, E95&lt;0.6), 0,  AND(J95&gt;I95,J95&gt;0,F95&gt;E95, F95&lt;0.6), 0, AND(I95&lt;0,J95&lt;0), 0, AND(I95&gt;J95,I95&gt;0,E95&lt;F95), 0, AND(J95&gt;I95,J95&gt;0,F95&lt;E95), 0, AND(I95&gt;J95,I95&gt;0,E95=F95), 1, AND(J95&gt;I95,J95&gt;0,F95=E95), 2)</f>
        <v>0</v>
      </c>
      <c r="H95">
        <f>ValueWin!H95</f>
        <v>2</v>
      </c>
      <c r="I95">
        <f t="shared" si="6"/>
        <v>0.1</v>
      </c>
      <c r="J95">
        <f t="shared" si="7"/>
        <v>-0.38600000000000001</v>
      </c>
      <c r="K95" cm="1">
        <f t="array" ref="K95">_xlfn.IFS(AND(G95=H95,G95=1),K94-K94*I95+K94*I95*A95, AND(G95=H95,G95=2), K94-K94*J95+K94*J95*B95, AND(G95&lt;&gt;H95,G95=1), K94-K94*I95,AND(G95&lt;&gt;H95,G95=2),K94-K94*J95,G95=0,K94)</f>
        <v>124.67929246241508</v>
      </c>
      <c r="L95" t="str">
        <f>ValueWin!L95</f>
        <v>Pedro Martinez</v>
      </c>
      <c r="M95" t="str">
        <f>ValueWin!M95</f>
        <v>Tommy Paul</v>
      </c>
      <c r="O95" t="str" cm="1">
        <f t="array" ref="O95">_xlfn.IFS(AND(G95=H95, G95&gt;0), 1, AND(G95&lt;&gt;H95, G95=0), "", AND(G95&lt;&gt;H95, G95&lt;&gt;0), 0, AND(G95=H95, G95=0), "")</f>
        <v/>
      </c>
    </row>
    <row r="96" spans="1:15" x14ac:dyDescent="0.25">
      <c r="A96">
        <f>ValueWin!A96</f>
        <v>1.1200000000000001</v>
      </c>
      <c r="B96">
        <f>ValueWin!B96</f>
        <v>6</v>
      </c>
      <c r="C96">
        <f t="shared" si="8"/>
        <v>0.89285714285714279</v>
      </c>
      <c r="D96">
        <f t="shared" si="8"/>
        <v>0.16666666666666666</v>
      </c>
      <c r="E96">
        <f>ValueWin!E96</f>
        <v>0.88200000000000001</v>
      </c>
      <c r="F96">
        <f t="shared" si="5"/>
        <v>0.11799999999999999</v>
      </c>
      <c r="G96" cm="1">
        <f t="array" ref="G96">_xlfn.IFS(AND(I96&gt;J96,I96&gt;0,E96&gt;F96, E96&gt;0.6), 1, AND(J96&gt;I96,J96&gt;0,F96&gt;E96, F96&gt;0.6), 2, AND(I96&gt;J96,I96&gt;0,E96&gt;F96, E96&lt;0.6), 0,  AND(J96&gt;I96,J96&gt;0,F96&gt;E96, F96&lt;0.6), 0, AND(I96&lt;0,J96&lt;0), 0, AND(I96&gt;J96,I96&gt;0,E96&lt;F96), 0, AND(J96&gt;I96,J96&gt;0,F96&lt;E96), 0, AND(I96&gt;J96,I96&gt;0,E96=F96), 1, AND(J96&gt;I96,J96&gt;0,F96=E96), 2)</f>
        <v>0</v>
      </c>
      <c r="H96">
        <f>ValueWin!H96</f>
        <v>1</v>
      </c>
      <c r="I96">
        <f t="shared" si="6"/>
        <v>-0.10133333333333239</v>
      </c>
      <c r="J96">
        <f t="shared" si="7"/>
        <v>-5.8400000000000007E-2</v>
      </c>
      <c r="K96" cm="1">
        <f t="array" ref="K96">_xlfn.IFS(AND(G96=H96,G96=1),K95-K95*I96+K95*I96*A96, AND(G96=H96,G96=2), K95-K95*J96+K95*J96*B96, AND(G96&lt;&gt;H96,G96=1), K95-K95*I96,AND(G96&lt;&gt;H96,G96=2),K95-K95*J96,G96=0,K95)</f>
        <v>124.67929246241508</v>
      </c>
      <c r="L96" t="str">
        <f>ValueWin!L96</f>
        <v>John Millman</v>
      </c>
      <c r="M96" t="str">
        <f>ValueWin!M96</f>
        <v>Yshai Oliel</v>
      </c>
      <c r="O96" t="str" cm="1">
        <f t="array" ref="O96">_xlfn.IFS(AND(G96=H96, G96&gt;0), 1, AND(G96&lt;&gt;H96, G96=0), "", AND(G96&lt;&gt;H96, G96&lt;&gt;0), 0, AND(G96=H96, G96=0), "")</f>
        <v/>
      </c>
    </row>
    <row r="97" spans="1:15" x14ac:dyDescent="0.25">
      <c r="A97">
        <f>ValueWin!A97</f>
        <v>5.5</v>
      </c>
      <c r="B97">
        <f>ValueWin!B97</f>
        <v>1.1399999999999999</v>
      </c>
      <c r="C97">
        <f t="shared" si="8"/>
        <v>0.18181818181818182</v>
      </c>
      <c r="D97">
        <f t="shared" si="8"/>
        <v>0.87719298245614041</v>
      </c>
      <c r="E97">
        <f>ValueWin!E97</f>
        <v>9.5000000000000001E-2</v>
      </c>
      <c r="F97">
        <f t="shared" si="5"/>
        <v>0.90500000000000003</v>
      </c>
      <c r="G97" cm="1">
        <f t="array" ref="G97">_xlfn.IFS(AND(I97&gt;J97,I97&gt;0,E97&gt;F97, E97&gt;0.6), 1, AND(J97&gt;I97,J97&gt;0,F97&gt;E97, F97&gt;0.6), 2, AND(I97&gt;J97,I97&gt;0,E97&gt;F97, E97&lt;0.6), 0,  AND(J97&gt;I97,J97&gt;0,F97&gt;E97, F97&lt;0.6), 0, AND(I97&lt;0,J97&lt;0), 0, AND(I97&gt;J97,I97&gt;0,E97&lt;F97), 0, AND(J97&gt;I97,J97&gt;0,F97&lt;E97), 0, AND(I97&gt;J97,I97&gt;0,E97=F97), 1, AND(J97&gt;I97,J97&gt;0,F97=E97), 2)</f>
        <v>2</v>
      </c>
      <c r="H97">
        <f>ValueWin!H97</f>
        <v>2</v>
      </c>
      <c r="I97">
        <f t="shared" si="6"/>
        <v>-0.10611111111111113</v>
      </c>
      <c r="J97">
        <f t="shared" si="7"/>
        <v>0.1</v>
      </c>
      <c r="K97" cm="1">
        <f t="array" ref="K97">_xlfn.IFS(AND(G97=H97,G97=1),K96-K96*I97+K96*I97*A97, AND(G97=H97,G97=2), K96-K96*J97+K96*J97*B97, AND(G97&lt;&gt;H97,G97=1), K96-K96*I97,AND(G97&lt;&gt;H97,G97=2),K96-K96*J97,G97=0,K96)</f>
        <v>126.42480255688889</v>
      </c>
      <c r="L97" t="str">
        <f>ValueWin!L97</f>
        <v>Nino Serdarusic</v>
      </c>
      <c r="M97" t="str">
        <f>ValueWin!M97</f>
        <v>Sebastian Korda</v>
      </c>
      <c r="O97" cm="1">
        <f t="array" ref="O97">_xlfn.IFS(AND(G97=H97, G97&gt;0), 1, AND(G97&lt;&gt;H97, G97=0), "", AND(G97&lt;&gt;H97, G97&lt;&gt;0), 0, AND(G97=H97, G97=0), "")</f>
        <v>1</v>
      </c>
    </row>
    <row r="98" spans="1:15" x14ac:dyDescent="0.25">
      <c r="A98">
        <f>ValueWin!A98</f>
        <v>1.9</v>
      </c>
      <c r="B98">
        <f>ValueWin!B98</f>
        <v>1.9</v>
      </c>
      <c r="C98">
        <f t="shared" si="8"/>
        <v>0.52631578947368418</v>
      </c>
      <c r="D98">
        <f t="shared" si="8"/>
        <v>0.52631578947368418</v>
      </c>
      <c r="E98">
        <f>ValueWin!E98</f>
        <v>0.48399999999999999</v>
      </c>
      <c r="F98">
        <f t="shared" si="5"/>
        <v>0.51600000000000001</v>
      </c>
      <c r="G98" cm="1">
        <f t="array" ref="G98">_xlfn.IFS(AND(I98&gt;J98,I98&gt;0,E98&gt;F98, E98&gt;0.6), 1, AND(J98&gt;I98,J98&gt;0,F98&gt;E98, F98&gt;0.6), 2, AND(I98&gt;J98,I98&gt;0,E98&gt;F98, E98&lt;0.6), 0,  AND(J98&gt;I98,J98&gt;0,F98&gt;E98, F98&lt;0.6), 0, AND(I98&lt;0,J98&lt;0), 0, AND(I98&gt;J98,I98&gt;0,E98&lt;F98), 0, AND(J98&gt;I98,J98&gt;0,F98&lt;E98), 0, AND(I98&gt;J98,I98&gt;0,E98=F98), 1, AND(J98&gt;I98,J98&gt;0,F98=E98), 2)</f>
        <v>0</v>
      </c>
      <c r="H98">
        <f>ValueWin!H98</f>
        <v>2</v>
      </c>
      <c r="I98">
        <f t="shared" si="6"/>
        <v>-8.9333333333333376E-2</v>
      </c>
      <c r="J98">
        <f t="shared" si="7"/>
        <v>-2.1777777777777785E-2</v>
      </c>
      <c r="K98" cm="1">
        <f t="array" ref="K98">_xlfn.IFS(AND(G98=H98,G98=1),K97-K97*I98+K97*I98*A98, AND(G98=H98,G98=2), K97-K97*J98+K97*J98*B98, AND(G98&lt;&gt;H98,G98=1), K97-K97*I98,AND(G98&lt;&gt;H98,G98=2),K97-K97*J98,G98=0,K97)</f>
        <v>126.42480255688889</v>
      </c>
      <c r="L98" t="str">
        <f>ValueWin!L98</f>
        <v>Jan Lennard Struff</v>
      </c>
      <c r="M98" t="str">
        <f>ValueWin!M98</f>
        <v>James Duckworth</v>
      </c>
      <c r="O98" t="str" cm="1">
        <f t="array" ref="O98">_xlfn.IFS(AND(G98=H98, G98&gt;0), 1, AND(G98&lt;&gt;H98, G98=0), "", AND(G98&lt;&gt;H98, G98&lt;&gt;0), 0, AND(G98=H98, G98=0), "")</f>
        <v/>
      </c>
    </row>
    <row r="99" spans="1:15" x14ac:dyDescent="0.25">
      <c r="A99">
        <f>ValueWin!A99</f>
        <v>7.5</v>
      </c>
      <c r="B99">
        <f>ValueWin!B99</f>
        <v>1.06</v>
      </c>
      <c r="C99">
        <f t="shared" si="8"/>
        <v>0.13333333333333333</v>
      </c>
      <c r="D99">
        <f t="shared" si="8"/>
        <v>0.94339622641509424</v>
      </c>
      <c r="E99">
        <f>ValueWin!E99</f>
        <v>0.27400000000000002</v>
      </c>
      <c r="F99">
        <f t="shared" si="5"/>
        <v>0.72599999999999998</v>
      </c>
      <c r="G99" cm="1">
        <f t="array" ref="G99">_xlfn.IFS(AND(I99&gt;J99,I99&gt;0,E99&gt;F99, E99&gt;0.6), 1, AND(J99&gt;I99,J99&gt;0,F99&gt;E99, F99&gt;0.6), 2, AND(I99&gt;J99,I99&gt;0,E99&gt;F99, E99&lt;0.6), 0,  AND(J99&gt;I99,J99&gt;0,F99&gt;E99, F99&lt;0.6), 0, AND(I99&lt;0,J99&lt;0), 0, AND(I99&gt;J99,I99&gt;0,E99&lt;F99), 0, AND(J99&gt;I99,J99&gt;0,F99&lt;E99), 0, AND(I99&gt;J99,I99&gt;0,E99=F99), 1, AND(J99&gt;I99,J99&gt;0,F99=E99), 2)</f>
        <v>0</v>
      </c>
      <c r="H99">
        <f>ValueWin!H99</f>
        <v>2</v>
      </c>
      <c r="I99">
        <f t="shared" si="6"/>
        <v>0.1</v>
      </c>
      <c r="J99">
        <f t="shared" si="7"/>
        <v>-3.8406666666666629</v>
      </c>
      <c r="K99" cm="1">
        <f t="array" ref="K99">_xlfn.IFS(AND(G99=H99,G99=1),K98-K98*I99+K98*I99*A99, AND(G99=H99,G99=2), K98-K98*J99+K98*J99*B99, AND(G99&lt;&gt;H99,G99=1), K98-K98*I99,AND(G99&lt;&gt;H99,G99=2),K98-K98*J99,G99=0,K98)</f>
        <v>126.42480255688889</v>
      </c>
      <c r="L99" t="str">
        <f>ValueWin!L99</f>
        <v>Pablo Andujar</v>
      </c>
      <c r="M99" t="str">
        <f>ValueWin!M99</f>
        <v>Denis Shapovalov</v>
      </c>
      <c r="O99" t="str" cm="1">
        <f t="array" ref="O99">_xlfn.IFS(AND(G99=H99, G99&gt;0), 1, AND(G99&lt;&gt;H99, G99=0), "", AND(G99&lt;&gt;H99, G99&lt;&gt;0), 0, AND(G99=H99, G99=0), "")</f>
        <v/>
      </c>
    </row>
    <row r="100" spans="1:15" x14ac:dyDescent="0.25">
      <c r="A100">
        <f>ValueWin!A100</f>
        <v>1.42</v>
      </c>
      <c r="B100">
        <f>ValueWin!B100</f>
        <v>2.74</v>
      </c>
      <c r="C100">
        <f t="shared" si="8"/>
        <v>0.70422535211267612</v>
      </c>
      <c r="D100">
        <f t="shared" si="8"/>
        <v>0.36496350364963503</v>
      </c>
      <c r="E100">
        <f>ValueWin!E100</f>
        <v>0.60899999999999999</v>
      </c>
      <c r="F100">
        <f t="shared" si="5"/>
        <v>0.39100000000000001</v>
      </c>
      <c r="G100" cm="1">
        <f t="array" ref="G100">_xlfn.IFS(AND(I100&gt;J100,I100&gt;0,E100&gt;F100, E100&gt;0.6), 1, AND(J100&gt;I100,J100&gt;0,F100&gt;E100, F100&gt;0.6), 2, AND(I100&gt;J100,I100&gt;0,E100&gt;F100, E100&lt;0.6), 0,  AND(J100&gt;I100,J100&gt;0,F100&gt;E100, F100&lt;0.6), 0, AND(I100&lt;0,J100&lt;0), 0, AND(I100&gt;J100,I100&gt;0,E100&lt;F100), 0, AND(J100&gt;I100,J100&gt;0,F100&lt;E100), 0, AND(I100&gt;J100,I100&gt;0,E100=F100), 1, AND(J100&gt;I100,J100&gt;0,F100=E100), 2)</f>
        <v>0</v>
      </c>
      <c r="H100">
        <f>ValueWin!H100</f>
        <v>1</v>
      </c>
      <c r="I100">
        <f t="shared" si="6"/>
        <v>-0.32195238095238121</v>
      </c>
      <c r="J100">
        <f t="shared" si="7"/>
        <v>4.1000000000000092E-2</v>
      </c>
      <c r="K100" cm="1">
        <f t="array" ref="K100">_xlfn.IFS(AND(G100=H100,G100=1),K99-K99*I100+K99*I100*A100, AND(G100=H100,G100=2), K99-K99*J100+K99*J100*B100, AND(G100&lt;&gt;H100,G100=1), K99-K99*I100,AND(G100&lt;&gt;H100,G100=2),K99-K99*J100,G100=0,K99)</f>
        <v>126.42480255688889</v>
      </c>
      <c r="L100" t="str">
        <f>ValueWin!L100</f>
        <v>Lorenzo Sonego</v>
      </c>
      <c r="M100" t="str">
        <f>ValueWin!M100</f>
        <v>Dominik Koepfer</v>
      </c>
      <c r="O100" t="str" cm="1">
        <f t="array" ref="O100">_xlfn.IFS(AND(G100=H100, G100&gt;0), 1, AND(G100&lt;&gt;H100, G100=0), "", AND(G100&lt;&gt;H100, G100&lt;&gt;0), 0, AND(G100=H100, G100=0), "")</f>
        <v/>
      </c>
    </row>
    <row r="101" spans="1:15" x14ac:dyDescent="0.25">
      <c r="A101">
        <f>ValueWin!A101</f>
        <v>2.2000000000000002</v>
      </c>
      <c r="B101">
        <f>ValueWin!B101</f>
        <v>1.61</v>
      </c>
      <c r="C101">
        <f t="shared" si="8"/>
        <v>0.45454545454545453</v>
      </c>
      <c r="D101">
        <f t="shared" si="8"/>
        <v>0.6211180124223602</v>
      </c>
      <c r="E101">
        <f>ValueWin!E101</f>
        <v>0.625</v>
      </c>
      <c r="F101">
        <f t="shared" si="5"/>
        <v>0.375</v>
      </c>
      <c r="G101" cm="1">
        <f t="array" ref="G101">_xlfn.IFS(AND(I101&gt;J101,I101&gt;0,E101&gt;F101, E101&gt;0.6), 1, AND(J101&gt;I101,J101&gt;0,F101&gt;E101, F101&gt;0.6), 2, AND(I101&gt;J101,I101&gt;0,E101&gt;F101, E101&lt;0.6), 0,  AND(J101&gt;I101,J101&gt;0,F101&gt;E101, F101&lt;0.6), 0, AND(I101&lt;0,J101&lt;0), 0, AND(I101&gt;J101,I101&gt;0,E101&lt;F101), 0, AND(J101&gt;I101,J101&gt;0,F101&lt;E101), 0, AND(I101&gt;J101,I101&gt;0,E101=F101), 1, AND(J101&gt;I101,J101&gt;0,F101=E101), 2)</f>
        <v>1</v>
      </c>
      <c r="H101">
        <f>ValueWin!H101</f>
        <v>1</v>
      </c>
      <c r="I101">
        <f t="shared" si="6"/>
        <v>0.1</v>
      </c>
      <c r="J101">
        <f t="shared" si="7"/>
        <v>-0.64959016393442615</v>
      </c>
      <c r="K101" cm="1">
        <f t="array" ref="K101">_xlfn.IFS(AND(G101=H101,G101=1),K100-K100*I101+K100*I101*A101, AND(G101=H101,G101=2), K100-K100*J101+K100*J101*B101, AND(G101&lt;&gt;H101,G101=1), K100-K100*I101,AND(G101&lt;&gt;H101,G101=2),K100-K100*J101,G101=0,K100)</f>
        <v>141.59577886371557</v>
      </c>
      <c r="L101" t="str">
        <f>ValueWin!L101</f>
        <v>Joao Sousa</v>
      </c>
      <c r="M101" t="str">
        <f>ValueWin!M101</f>
        <v>Hugo Grenier</v>
      </c>
      <c r="O101" cm="1">
        <f t="array" ref="O101">_xlfn.IFS(AND(G101=H101, G101&gt;0), 1, AND(G101&lt;&gt;H101, G101=0), "", AND(G101&lt;&gt;H101, G101&lt;&gt;0), 0, AND(G101=H101, G101=0), "")</f>
        <v>1</v>
      </c>
    </row>
    <row r="102" spans="1:15" x14ac:dyDescent="0.25">
      <c r="A102">
        <f>ValueWin!A102</f>
        <v>2.1</v>
      </c>
      <c r="B102">
        <f>ValueWin!B102</f>
        <v>1.66</v>
      </c>
      <c r="C102">
        <f t="shared" si="8"/>
        <v>0.47619047619047616</v>
      </c>
      <c r="D102">
        <f t="shared" si="8"/>
        <v>0.60240963855421692</v>
      </c>
      <c r="E102">
        <f>ValueWin!E102</f>
        <v>0.95699999999999996</v>
      </c>
      <c r="F102">
        <f t="shared" si="5"/>
        <v>4.3000000000000038E-2</v>
      </c>
      <c r="G102" cm="1">
        <f t="array" ref="G102">_xlfn.IFS(AND(I102&gt;J102,I102&gt;0,E102&gt;F102, E102&gt;0.6), 1, AND(J102&gt;I102,J102&gt;0,F102&gt;E102, F102&gt;0.6), 2, AND(I102&gt;J102,I102&gt;0,E102&gt;F102, E102&lt;0.6), 0,  AND(J102&gt;I102,J102&gt;0,F102&gt;E102, F102&lt;0.6), 0, AND(I102&lt;0,J102&lt;0), 0, AND(I102&gt;J102,I102&gt;0,E102&lt;F102), 0, AND(J102&gt;I102,J102&gt;0,F102&lt;E102), 0, AND(I102&gt;J102,I102&gt;0,E102=F102), 1, AND(J102&gt;I102,J102&gt;0,F102=E102), 2)</f>
        <v>1</v>
      </c>
      <c r="H102">
        <f>ValueWin!H102</f>
        <v>2</v>
      </c>
      <c r="I102">
        <f t="shared" si="6"/>
        <v>0.1</v>
      </c>
      <c r="J102">
        <f t="shared" si="7"/>
        <v>-1.407</v>
      </c>
      <c r="K102" cm="1">
        <f t="array" ref="K102">_xlfn.IFS(AND(G102=H102,G102=1),K101-K101*I102+K101*I102*A102, AND(G102=H102,G102=2), K101-K101*J102+K101*J102*B102, AND(G102&lt;&gt;H102,G102=1), K101-K101*I102,AND(G102&lt;&gt;H102,G102=2),K101-K101*J102,G102=0,K101)</f>
        <v>127.43620097734401</v>
      </c>
      <c r="L102" t="str">
        <f>ValueWin!L102</f>
        <v>Filip Horansky</v>
      </c>
      <c r="M102" t="str">
        <f>ValueWin!M102</f>
        <v>Luca van Assche</v>
      </c>
      <c r="O102" cm="1">
        <f t="array" ref="O102">_xlfn.IFS(AND(G102=H102, G102&gt;0), 1, AND(G102&lt;&gt;H102, G102=0), "", AND(G102&lt;&gt;H102, G102&lt;&gt;0), 0, AND(G102=H102, G102=0), "")</f>
        <v>0</v>
      </c>
    </row>
    <row r="103" spans="1:15" x14ac:dyDescent="0.25">
      <c r="A103">
        <f>ValueWin!A103</f>
        <v>1.25</v>
      </c>
      <c r="B103">
        <f>ValueWin!B103</f>
        <v>3.5</v>
      </c>
      <c r="C103">
        <f t="shared" si="8"/>
        <v>0.8</v>
      </c>
      <c r="D103">
        <f t="shared" si="8"/>
        <v>0.2857142857142857</v>
      </c>
      <c r="E103">
        <f>ValueWin!E103</f>
        <v>0.85399999999999998</v>
      </c>
      <c r="F103">
        <f t="shared" si="5"/>
        <v>0.14600000000000002</v>
      </c>
      <c r="G103" cm="1">
        <f t="array" ref="G103">_xlfn.IFS(AND(I103&gt;J103,I103&gt;0,E103&gt;F103, E103&gt;0.6), 1, AND(J103&gt;I103,J103&gt;0,F103&gt;E103, F103&gt;0.6), 2, AND(I103&gt;J103,I103&gt;0,E103&gt;F103, E103&lt;0.6), 0,  AND(J103&gt;I103,J103&gt;0,F103&gt;E103, F103&lt;0.6), 0, AND(I103&lt;0,J103&lt;0), 0, AND(I103&gt;J103,I103&gt;0,E103&lt;F103), 0, AND(J103&gt;I103,J103&gt;0,F103&lt;E103), 0, AND(I103&gt;J103,I103&gt;0,E103=F103), 1, AND(J103&gt;I103,J103&gt;0,F103=E103), 2)</f>
        <v>1</v>
      </c>
      <c r="H103">
        <f>ValueWin!H103</f>
        <v>2</v>
      </c>
      <c r="I103">
        <f t="shared" si="6"/>
        <v>0.1</v>
      </c>
      <c r="J103">
        <f t="shared" si="7"/>
        <v>-0.1956</v>
      </c>
      <c r="K103" cm="1">
        <f t="array" ref="K103">_xlfn.IFS(AND(G103=H103,G103=1),K102-K102*I103+K102*I103*A103, AND(G103=H103,G103=2), K102-K102*J103+K102*J103*B103, AND(G103&lt;&gt;H103,G103=1), K102-K102*I103,AND(G103&lt;&gt;H103,G103=2),K102-K102*J103,G103=0,K102)</f>
        <v>114.69258087960961</v>
      </c>
      <c r="L103" t="str">
        <f>ValueWin!L103</f>
        <v>Carlos Taberner</v>
      </c>
      <c r="M103" t="str">
        <f>ValueWin!M103</f>
        <v>Kenny De Schepper</v>
      </c>
      <c r="O103" cm="1">
        <f t="array" ref="O103">_xlfn.IFS(AND(G103=H103, G103&gt;0), 1, AND(G103&lt;&gt;H103, G103=0), "", AND(G103&lt;&gt;H103, G103&lt;&gt;0), 0, AND(G103=H103, G103=0), "")</f>
        <v>0</v>
      </c>
    </row>
    <row r="104" spans="1:15" x14ac:dyDescent="0.25">
      <c r="A104">
        <f>ValueWin!A104</f>
        <v>1.08</v>
      </c>
      <c r="B104">
        <f>ValueWin!B104</f>
        <v>6.5</v>
      </c>
      <c r="C104">
        <f t="shared" si="8"/>
        <v>0.92592592592592582</v>
      </c>
      <c r="D104">
        <f t="shared" si="8"/>
        <v>0.15384615384615385</v>
      </c>
      <c r="E104">
        <f>ValueWin!E104</f>
        <v>0.48799999999999999</v>
      </c>
      <c r="F104">
        <f t="shared" si="5"/>
        <v>0.51200000000000001</v>
      </c>
      <c r="G104" cm="1">
        <f t="array" ref="G104">_xlfn.IFS(AND(I104&gt;J104,I104&gt;0,E104&gt;F104, E104&gt;0.6), 1, AND(J104&gt;I104,J104&gt;0,F104&gt;E104, F104&gt;0.6), 2, AND(I104&gt;J104,I104&gt;0,E104&gt;F104, E104&lt;0.6), 0,  AND(J104&gt;I104,J104&gt;0,F104&gt;E104, F104&lt;0.6), 0, AND(I104&lt;0,J104&lt;0), 0, AND(I104&gt;J104,I104&gt;0,E104&lt;F104), 0, AND(J104&gt;I104,J104&gt;0,F104&lt;E104), 0, AND(I104&gt;J104,I104&gt;0,E104=F104), 1, AND(J104&gt;I104,J104&gt;0,F104=E104), 2)</f>
        <v>0</v>
      </c>
      <c r="H104">
        <f>ValueWin!H104</f>
        <v>2</v>
      </c>
      <c r="I104">
        <f t="shared" si="6"/>
        <v>-5.9119999999999937</v>
      </c>
      <c r="J104">
        <f t="shared" si="7"/>
        <v>0.1</v>
      </c>
      <c r="K104" cm="1">
        <f t="array" ref="K104">_xlfn.IFS(AND(G104=H104,G104=1),K103-K103*I104+K103*I104*A104, AND(G104=H104,G104=2), K103-K103*J104+K103*J104*B104, AND(G104&lt;&gt;H104,G104=1), K103-K103*I104,AND(G104&lt;&gt;H104,G104=2),K103-K103*J104,G104=0,K103)</f>
        <v>114.69258087960961</v>
      </c>
      <c r="L104" t="str">
        <f>ValueWin!L104</f>
        <v>Mats Moraing</v>
      </c>
      <c r="M104" t="str">
        <f>ValueWin!M104</f>
        <v>Yannick Maden</v>
      </c>
      <c r="O104" t="str" cm="1">
        <f t="array" ref="O104">_xlfn.IFS(AND(G104=H104, G104&gt;0), 1, AND(G104&lt;&gt;H104, G104=0), "", AND(G104&lt;&gt;H104, G104&lt;&gt;0), 0, AND(G104=H104, G104=0), "")</f>
        <v/>
      </c>
    </row>
    <row r="105" spans="1:15" x14ac:dyDescent="0.25">
      <c r="A105">
        <f>ValueWin!A105</f>
        <v>1.3</v>
      </c>
      <c r="B105">
        <f>ValueWin!B105</f>
        <v>3.2</v>
      </c>
      <c r="C105">
        <f t="shared" si="8"/>
        <v>0.76923076923076916</v>
      </c>
      <c r="D105">
        <f t="shared" si="8"/>
        <v>0.3125</v>
      </c>
      <c r="E105">
        <f>ValueWin!E105</f>
        <v>0.58199999999999996</v>
      </c>
      <c r="F105">
        <f t="shared" si="5"/>
        <v>0.41800000000000004</v>
      </c>
      <c r="G105" cm="1">
        <f t="array" ref="G105">_xlfn.IFS(AND(I105&gt;J105,I105&gt;0,E105&gt;F105, E105&gt;0.6), 1, AND(J105&gt;I105,J105&gt;0,F105&gt;E105, F105&gt;0.6), 2, AND(I105&gt;J105,I105&gt;0,E105&gt;F105, E105&lt;0.6), 0,  AND(J105&gt;I105,J105&gt;0,F105&gt;E105, F105&lt;0.6), 0, AND(I105&lt;0,J105&lt;0), 0, AND(I105&gt;J105,I105&gt;0,E105&lt;F105), 0, AND(J105&gt;I105,J105&gt;0,F105&lt;E105), 0, AND(I105&gt;J105,I105&gt;0,E105=F105), 1, AND(J105&gt;I105,J105&gt;0,F105=E105), 2)</f>
        <v>0</v>
      </c>
      <c r="H105">
        <f>ValueWin!H105</f>
        <v>1</v>
      </c>
      <c r="I105">
        <f t="shared" si="6"/>
        <v>-0.81133333333333335</v>
      </c>
      <c r="J105">
        <f t="shared" si="7"/>
        <v>0.1</v>
      </c>
      <c r="K105" cm="1">
        <f t="array" ref="K105">_xlfn.IFS(AND(G105=H105,G105=1),K104-K104*I105+K104*I105*A105, AND(G105=H105,G105=2), K104-K104*J105+K104*J105*B105, AND(G105&lt;&gt;H105,G105=1), K104-K104*I105,AND(G105&lt;&gt;H105,G105=2),K104-K104*J105,G105=0,K104)</f>
        <v>114.69258087960961</v>
      </c>
      <c r="L105" t="str">
        <f>ValueWin!L105</f>
        <v>Oscar Otte</v>
      </c>
      <c r="M105" t="str">
        <f>ValueWin!M105</f>
        <v>Robin Haase</v>
      </c>
      <c r="N105">
        <f>ValueWin!N105</f>
        <v>0.73199999999999998</v>
      </c>
      <c r="O105" t="str" cm="1">
        <f t="array" ref="O105">_xlfn.IFS(AND(G105=H105, G105&gt;0), 1, AND(G105&lt;&gt;H105, G105=0), "", AND(G105&lt;&gt;H105, G105&lt;&gt;0), 0, AND(G105=H105, G105=0), "")</f>
        <v/>
      </c>
    </row>
    <row r="106" spans="1:15" x14ac:dyDescent="0.25">
      <c r="A106">
        <f>ValueWin!A106</f>
        <v>2.25</v>
      </c>
      <c r="B106">
        <f>ValueWin!B106</f>
        <v>1.57</v>
      </c>
      <c r="C106">
        <f t="shared" si="8"/>
        <v>0.44444444444444442</v>
      </c>
      <c r="D106">
        <f t="shared" si="8"/>
        <v>0.63694267515923564</v>
      </c>
      <c r="E106">
        <f>ValueWin!E106</f>
        <v>6.4000000000000001E-2</v>
      </c>
      <c r="F106">
        <f t="shared" si="5"/>
        <v>0.93599999999999994</v>
      </c>
      <c r="G106" cm="1">
        <f t="array" ref="G106">_xlfn.IFS(AND(I106&gt;J106,I106&gt;0,E106&gt;F106, E106&gt;0.6), 1, AND(J106&gt;I106,J106&gt;0,F106&gt;E106, F106&gt;0.6), 2, AND(I106&gt;J106,I106&gt;0,E106&gt;F106, E106&lt;0.6), 0,  AND(J106&gt;I106,J106&gt;0,F106&gt;E106, F106&lt;0.6), 0, AND(I106&lt;0,J106&lt;0), 0, AND(I106&gt;J106,I106&gt;0,E106&lt;F106), 0, AND(J106&gt;I106,J106&gt;0,F106&lt;E106), 0, AND(I106&gt;J106,I106&gt;0,E106=F106), 1, AND(J106&gt;I106,J106&gt;0,F106=E106), 2)</f>
        <v>2</v>
      </c>
      <c r="H106">
        <f>ValueWin!H106</f>
        <v>2</v>
      </c>
      <c r="I106">
        <f t="shared" si="6"/>
        <v>-0.68479999999999985</v>
      </c>
      <c r="J106">
        <f t="shared" si="7"/>
        <v>0.1</v>
      </c>
      <c r="K106" cm="1">
        <f t="array" ref="K106">_xlfn.IFS(AND(G106=H106,G106=1),K105-K105*I106+K105*I106*A106, AND(G106=H106,G106=2), K105-K105*J106+K105*J106*B106, AND(G106&lt;&gt;H106,G106=1), K105-K105*I106,AND(G106&lt;&gt;H106,G106=2),K105-K105*J106,G106=0,K105)</f>
        <v>121.23005798974735</v>
      </c>
      <c r="L106" t="str">
        <f>ValueWin!L106</f>
        <v>Henri Squire</v>
      </c>
      <c r="M106" t="str">
        <f>ValueWin!M106</f>
        <v>Ruben Bemelmans</v>
      </c>
      <c r="N106">
        <f>ValueWin!N106</f>
        <v>0.27200000000000002</v>
      </c>
      <c r="O106" cm="1">
        <f t="array" ref="O106">_xlfn.IFS(AND(G106=H106, G106&gt;0), 1, AND(G106&lt;&gt;H106, G106=0), "", AND(G106&lt;&gt;H106, G106&lt;&gt;0), 0, AND(G106=H106, G106=0), "")</f>
        <v>1</v>
      </c>
    </row>
    <row r="107" spans="1:15" x14ac:dyDescent="0.25">
      <c r="A107">
        <f>ValueWin!A107</f>
        <v>1.3</v>
      </c>
      <c r="B107">
        <f>ValueWin!B107</f>
        <v>3.32</v>
      </c>
      <c r="C107">
        <f t="shared" si="8"/>
        <v>0.76923076923076916</v>
      </c>
      <c r="D107">
        <f t="shared" si="8"/>
        <v>0.30120481927710846</v>
      </c>
      <c r="E107">
        <f>ValueWin!E107</f>
        <v>0.60799999999999998</v>
      </c>
      <c r="F107">
        <f t="shared" si="5"/>
        <v>0.39200000000000002</v>
      </c>
      <c r="G107" cm="1">
        <f t="array" ref="G107">_xlfn.IFS(AND(I107&gt;J107,I107&gt;0,E107&gt;F107, E107&gt;0.6), 1, AND(J107&gt;I107,J107&gt;0,F107&gt;E107, F107&gt;0.6), 2, AND(I107&gt;J107,I107&gt;0,E107&gt;F107, E107&lt;0.6), 0,  AND(J107&gt;I107,J107&gt;0,F107&gt;E107, F107&lt;0.6), 0, AND(I107&lt;0,J107&lt;0), 0, AND(I107&gt;J107,I107&gt;0,E107&lt;F107), 0, AND(J107&gt;I107,J107&gt;0,F107&lt;E107), 0, AND(I107&gt;J107,I107&gt;0,E107=F107), 1, AND(J107&gt;I107,J107&gt;0,F107=E107), 2)</f>
        <v>0</v>
      </c>
      <c r="H107">
        <f>ValueWin!H107</f>
        <v>1</v>
      </c>
      <c r="I107">
        <f t="shared" si="6"/>
        <v>-0.69866666666666644</v>
      </c>
      <c r="J107">
        <f t="shared" si="7"/>
        <v>0.1</v>
      </c>
      <c r="K107" cm="1">
        <f t="array" ref="K107">_xlfn.IFS(AND(G107=H107,G107=1),K106-K106*I107+K106*I107*A107, AND(G107=H107,G107=2), K106-K106*J107+K106*J107*B107, AND(G107&lt;&gt;H107,G107=1), K106-K106*I107,AND(G107&lt;&gt;H107,G107=2),K106-K106*J107,G107=0,K106)</f>
        <v>121.23005798974735</v>
      </c>
      <c r="L107" t="str">
        <f>ValueWin!L107</f>
        <v>Andrey Rublev</v>
      </c>
      <c r="M107" t="str">
        <f>ValueWin!M107</f>
        <v>Ilya Ivashka</v>
      </c>
      <c r="N107">
        <f>ValueWin!N107</f>
        <v>0.86199999999999999</v>
      </c>
      <c r="O107" t="str" cm="1">
        <f t="array" ref="O107">_xlfn.IFS(AND(G107=H107, G107&gt;0), 1, AND(G107&lt;&gt;H107, G107=0), "", AND(G107&lt;&gt;H107, G107&lt;&gt;0), 0, AND(G107=H107, G107=0), "")</f>
        <v/>
      </c>
    </row>
    <row r="108" spans="1:15" x14ac:dyDescent="0.25">
      <c r="A108">
        <f>ValueWin!A108</f>
        <v>1.76</v>
      </c>
      <c r="B108">
        <f>ValueWin!B108</f>
        <v>2.0499999999999998</v>
      </c>
      <c r="C108">
        <f t="shared" si="8"/>
        <v>0.56818181818181823</v>
      </c>
      <c r="D108">
        <f t="shared" si="8"/>
        <v>0.48780487804878053</v>
      </c>
      <c r="E108">
        <f>ValueWin!E108</f>
        <v>0.53900000000000003</v>
      </c>
      <c r="F108">
        <f t="shared" si="5"/>
        <v>0.46099999999999997</v>
      </c>
      <c r="G108" cm="1">
        <f t="array" ref="G108">_xlfn.IFS(AND(I108&gt;J108,I108&gt;0,E108&gt;F108, E108&gt;0.6), 1, AND(J108&gt;I108,J108&gt;0,F108&gt;E108, F108&gt;0.6), 2, AND(I108&gt;J108,I108&gt;0,E108&gt;F108, E108&lt;0.6), 0,  AND(J108&gt;I108,J108&gt;0,F108&gt;E108, F108&lt;0.6), 0, AND(I108&lt;0,J108&lt;0), 0, AND(I108&gt;J108,I108&gt;0,E108&lt;F108), 0, AND(J108&gt;I108,J108&gt;0,F108&lt;E108), 0, AND(I108&gt;J108,I108&gt;0,E108=F108), 1, AND(J108&gt;I108,J108&gt;0,F108=E108), 2)</f>
        <v>0</v>
      </c>
      <c r="H108">
        <f>ValueWin!H108</f>
        <v>2</v>
      </c>
      <c r="I108">
        <f t="shared" si="6"/>
        <v>-6.7578947368420961E-2</v>
      </c>
      <c r="J108">
        <f t="shared" si="7"/>
        <v>-5.2333333333333454E-2</v>
      </c>
      <c r="K108" cm="1">
        <f t="array" ref="K108">_xlfn.IFS(AND(G108=H108,G108=1),K107-K107*I108+K107*I108*A108, AND(G108=H108,G108=2), K107-K107*J108+K107*J108*B108, AND(G108&lt;&gt;H108,G108=1), K107-K107*I108,AND(G108&lt;&gt;H108,G108=2),K107-K107*J108,G108=0,K107)</f>
        <v>121.23005798974735</v>
      </c>
      <c r="L108" t="str">
        <f>ValueWin!L108</f>
        <v>Alexander Bublik</v>
      </c>
      <c r="M108" t="str">
        <f>ValueWin!M108</f>
        <v>Jan Lennard Struff</v>
      </c>
      <c r="N108">
        <f>ValueWin!N108</f>
        <v>0.84499999999999997</v>
      </c>
      <c r="O108" t="str" cm="1">
        <f t="array" ref="O108">_xlfn.IFS(AND(G108=H108, G108&gt;0), 1, AND(G108&lt;&gt;H108, G108=0), "", AND(G108&lt;&gt;H108, G108&lt;&gt;0), 0, AND(G108=H108, G108=0), "")</f>
        <v/>
      </c>
    </row>
    <row r="109" spans="1:15" x14ac:dyDescent="0.25">
      <c r="A109">
        <f>ValueWin!A109</f>
        <v>1.61</v>
      </c>
      <c r="B109">
        <f>ValueWin!B109</f>
        <v>2.25</v>
      </c>
      <c r="C109">
        <f t="shared" si="8"/>
        <v>0.6211180124223602</v>
      </c>
      <c r="D109">
        <f t="shared" si="8"/>
        <v>0.44444444444444442</v>
      </c>
      <c r="E109">
        <f>ValueWin!E109</f>
        <v>0.59499999999999997</v>
      </c>
      <c r="F109">
        <f t="shared" si="5"/>
        <v>0.40500000000000003</v>
      </c>
      <c r="G109" cm="1">
        <f t="array" ref="G109">_xlfn.IFS(AND(I109&gt;J109,I109&gt;0,E109&gt;F109, E109&gt;0.6), 1, AND(J109&gt;I109,J109&gt;0,F109&gt;E109, F109&gt;0.6), 2, AND(I109&gt;J109,I109&gt;0,E109&gt;F109, E109&lt;0.6), 0,  AND(J109&gt;I109,J109&gt;0,F109&gt;E109, F109&lt;0.6), 0, AND(I109&lt;0,J109&lt;0), 0, AND(I109&gt;J109,I109&gt;0,E109&lt;F109), 0, AND(J109&gt;I109,J109&gt;0,F109&lt;E109), 0, AND(I109&gt;J109,I109&gt;0,E109=F109), 1, AND(J109&gt;I109,J109&gt;0,F109=E109), 2)</f>
        <v>0</v>
      </c>
      <c r="H109">
        <f>ValueWin!H109</f>
        <v>1</v>
      </c>
      <c r="I109">
        <f t="shared" si="6"/>
        <v>-6.8934426229508183E-2</v>
      </c>
      <c r="J109">
        <f t="shared" si="7"/>
        <v>-7.0999999999999952E-2</v>
      </c>
      <c r="K109" cm="1">
        <f t="array" ref="K109">_xlfn.IFS(AND(G109=H109,G109=1),K108-K108*I109+K108*I109*A109, AND(G109=H109,G109=2), K108-K108*J109+K108*J109*B109, AND(G109&lt;&gt;H109,G109=1), K108-K108*I109,AND(G109&lt;&gt;H109,G109=2),K108-K108*J109,G109=0,K108)</f>
        <v>121.23005798974735</v>
      </c>
      <c r="L109" t="str">
        <f>ValueWin!L109</f>
        <v>Roberto Bautista Agut</v>
      </c>
      <c r="M109" t="str">
        <f>ValueWin!M109</f>
        <v>Mackenzie McDonald</v>
      </c>
      <c r="N109">
        <f>ValueWin!N109</f>
        <v>0.85199999999999998</v>
      </c>
      <c r="O109" t="str" cm="1">
        <f t="array" ref="O109">_xlfn.IFS(AND(G109=H109, G109&gt;0), 1, AND(G109&lt;&gt;H109, G109=0), "", AND(G109&lt;&gt;H109, G109&lt;&gt;0), 0, AND(G109=H109, G109=0), "")</f>
        <v/>
      </c>
    </row>
    <row r="110" spans="1:15" x14ac:dyDescent="0.25">
      <c r="A110">
        <f>ValueWin!A110</f>
        <v>1.59</v>
      </c>
      <c r="B110">
        <f>ValueWin!B110</f>
        <v>2.2599999999999998</v>
      </c>
      <c r="C110">
        <f t="shared" si="8"/>
        <v>0.62893081761006286</v>
      </c>
      <c r="D110">
        <f t="shared" si="8"/>
        <v>0.44247787610619471</v>
      </c>
      <c r="E110">
        <f>ValueWin!E110</f>
        <v>0.60699999999999998</v>
      </c>
      <c r="F110">
        <f t="shared" si="5"/>
        <v>0.39300000000000002</v>
      </c>
      <c r="G110" cm="1">
        <f t="array" ref="G110">_xlfn.IFS(AND(I110&gt;J110,I110&gt;0,E110&gt;F110, E110&gt;0.6), 1, AND(J110&gt;I110,J110&gt;0,F110&gt;E110, F110&gt;0.6), 2, AND(I110&gt;J110,I110&gt;0,E110&gt;F110, E110&lt;0.6), 0,  AND(J110&gt;I110,J110&gt;0,F110&gt;E110, F110&lt;0.6), 0, AND(I110&lt;0,J110&lt;0), 0, AND(I110&gt;J110,I110&gt;0,E110&lt;F110), 0, AND(J110&gt;I110,J110&gt;0,F110&lt;E110), 0, AND(I110&gt;J110,I110&gt;0,E110=F110), 1, AND(J110&gt;I110,J110&gt;0,F110=E110), 2)</f>
        <v>0</v>
      </c>
      <c r="H110">
        <f>ValueWin!H110</f>
        <v>1</v>
      </c>
      <c r="I110">
        <f t="shared" si="6"/>
        <v>-5.9101694915254188E-2</v>
      </c>
      <c r="J110">
        <f t="shared" si="7"/>
        <v>-8.8746031746031795E-2</v>
      </c>
      <c r="K110" cm="1">
        <f t="array" ref="K110">_xlfn.IFS(AND(G110=H110,G110=1),K109-K109*I110+K109*I110*A110, AND(G110=H110,G110=2), K109-K109*J110+K109*J110*B110, AND(G110&lt;&gt;H110,G110=1), K109-K109*I110,AND(G110&lt;&gt;H110,G110=2),K109-K109*J110,G110=0,K109)</f>
        <v>121.23005798974735</v>
      </c>
      <c r="L110" t="str">
        <f>ValueWin!L110</f>
        <v>Taylor Fritz</v>
      </c>
      <c r="M110" t="str">
        <f>ValueWin!M110</f>
        <v>Tommy Paul</v>
      </c>
      <c r="N110">
        <f>ValueWin!N110</f>
        <v>0.84499999999999997</v>
      </c>
      <c r="O110" t="str" cm="1">
        <f t="array" ref="O110">_xlfn.IFS(AND(G110=H110, G110&gt;0), 1, AND(G110&lt;&gt;H110, G110=0), "", AND(G110&lt;&gt;H110, G110&lt;&gt;0), 0, AND(G110=H110, G110=0), "")</f>
        <v/>
      </c>
    </row>
    <row r="111" spans="1:15" x14ac:dyDescent="0.25">
      <c r="A111">
        <f>ValueWin!A111</f>
        <v>3.69</v>
      </c>
      <c r="B111">
        <f>ValueWin!B111</f>
        <v>1.25</v>
      </c>
      <c r="C111">
        <f t="shared" si="8"/>
        <v>0.2710027100271003</v>
      </c>
      <c r="D111">
        <f t="shared" si="8"/>
        <v>0.8</v>
      </c>
      <c r="E111">
        <f>ValueWin!E111</f>
        <v>0.31900000000000001</v>
      </c>
      <c r="F111">
        <f t="shared" si="5"/>
        <v>0.68100000000000005</v>
      </c>
      <c r="G111" cm="1">
        <f t="array" ref="G111">_xlfn.IFS(AND(I111&gt;J111,I111&gt;0,E111&gt;F111, E111&gt;0.6), 1, AND(J111&gt;I111,J111&gt;0,F111&gt;E111, F111&gt;0.6), 2, AND(I111&gt;J111,I111&gt;0,E111&gt;F111, E111&lt;0.6), 0,  AND(J111&gt;I111,J111&gt;0,F111&gt;E111, F111&lt;0.6), 0, AND(I111&lt;0,J111&lt;0), 0, AND(I111&gt;J111,I111&gt;0,E111&lt;F111), 0, AND(J111&gt;I111,J111&gt;0,F111&lt;E111), 0, AND(I111&gt;J111,I111&gt;0,E111=F111), 1, AND(J111&gt;I111,J111&gt;0,F111=E111), 2)</f>
        <v>0</v>
      </c>
      <c r="H111">
        <f>ValueWin!H111</f>
        <v>1</v>
      </c>
      <c r="I111">
        <f t="shared" si="6"/>
        <v>6.5840148698884715E-2</v>
      </c>
      <c r="J111">
        <f t="shared" si="7"/>
        <v>-0.59499999999999997</v>
      </c>
      <c r="K111" cm="1">
        <f t="array" ref="K111">_xlfn.IFS(AND(G111=H111,G111=1),K110-K110*I111+K110*I111*A111, AND(G111=H111,G111=2), K110-K110*J111+K110*J111*B111, AND(G111&lt;&gt;H111,G111=1), K110-K110*I111,AND(G111&lt;&gt;H111,G111=2),K110-K110*J111,G111=0,K110)</f>
        <v>121.23005798974735</v>
      </c>
      <c r="L111" t="str">
        <f>ValueWin!L111</f>
        <v>John Millman</v>
      </c>
      <c r="M111" t="str">
        <f>ValueWin!M111</f>
        <v>Aslan Karatsev</v>
      </c>
      <c r="N111">
        <f>ValueWin!N111</f>
        <v>0.84499999999999997</v>
      </c>
      <c r="O111" t="str" cm="1">
        <f t="array" ref="O111">_xlfn.IFS(AND(G111=H111, G111&gt;0), 1, AND(G111&lt;&gt;H111, G111=0), "", AND(G111&lt;&gt;H111, G111&lt;&gt;0), 0, AND(G111=H111, G111=0), "")</f>
        <v/>
      </c>
    </row>
    <row r="112" spans="1:15" x14ac:dyDescent="0.25">
      <c r="A112">
        <f>ValueWin!A112</f>
        <v>1.96</v>
      </c>
      <c r="B112">
        <f>ValueWin!B112</f>
        <v>1.84</v>
      </c>
      <c r="C112">
        <f t="shared" si="8"/>
        <v>0.51020408163265307</v>
      </c>
      <c r="D112">
        <f t="shared" si="8"/>
        <v>0.54347826086956519</v>
      </c>
      <c r="E112">
        <f>ValueWin!E112</f>
        <v>0.41299999999999998</v>
      </c>
      <c r="F112">
        <f t="shared" si="5"/>
        <v>0.58699999999999997</v>
      </c>
      <c r="G112" cm="1">
        <f t="array" ref="G112">_xlfn.IFS(AND(I112&gt;J112,I112&gt;0,E112&gt;F112, E112&gt;0.6), 1, AND(J112&gt;I112,J112&gt;0,F112&gt;E112, F112&gt;0.6), 2, AND(I112&gt;J112,I112&gt;0,E112&gt;F112, E112&lt;0.6), 0,  AND(J112&gt;I112,J112&gt;0,F112&gt;E112, F112&lt;0.6), 0, AND(I112&lt;0,J112&lt;0), 0, AND(I112&gt;J112,I112&gt;0,E112&lt;F112), 0, AND(J112&gt;I112,J112&gt;0,F112&lt;E112), 0, AND(I112&gt;J112,I112&gt;0,E112=F112), 1, AND(J112&gt;I112,J112&gt;0,F112=E112), 2)</f>
        <v>0</v>
      </c>
      <c r="H112">
        <f>ValueWin!H112</f>
        <v>1</v>
      </c>
      <c r="I112">
        <f t="shared" si="6"/>
        <v>-0.19845833333333335</v>
      </c>
      <c r="J112">
        <f t="shared" si="7"/>
        <v>9.5333333333333381E-2</v>
      </c>
      <c r="K112" cm="1">
        <f t="array" ref="K112">_xlfn.IFS(AND(G112=H112,G112=1),K111-K111*I112+K111*I112*A112, AND(G112=H112,G112=2), K111-K111*J112+K111*J112*B112, AND(G112&lt;&gt;H112,G112=1), K111-K111*I112,AND(G112&lt;&gt;H112,G112=2),K111-K111*J112,G112=0,K111)</f>
        <v>121.23005798974735</v>
      </c>
      <c r="L112" t="str">
        <f>ValueWin!L112</f>
        <v>Botic Van De Zandschulp</v>
      </c>
      <c r="M112" t="str">
        <f>ValueWin!M112</f>
        <v>Sebastian Korda</v>
      </c>
      <c r="N112">
        <f>ValueWin!N112</f>
        <v>0.83799999999999997</v>
      </c>
      <c r="O112" t="str" cm="1">
        <f t="array" ref="O112">_xlfn.IFS(AND(G112=H112, G112&gt;0), 1, AND(G112&lt;&gt;H112, G112=0), "", AND(G112&lt;&gt;H112, G112&lt;&gt;0), 0, AND(G112=H112, G112=0), "")</f>
        <v/>
      </c>
    </row>
    <row r="113" spans="1:15" x14ac:dyDescent="0.25">
      <c r="A113">
        <f>ValueWin!A113</f>
        <v>1.72</v>
      </c>
      <c r="B113">
        <f>ValueWin!B113</f>
        <v>2.1</v>
      </c>
      <c r="C113">
        <f t="shared" si="8"/>
        <v>0.58139534883720934</v>
      </c>
      <c r="D113">
        <f t="shared" si="8"/>
        <v>0.47619047619047616</v>
      </c>
      <c r="E113">
        <f>ValueWin!E113</f>
        <v>0.51200000000000001</v>
      </c>
      <c r="F113">
        <f t="shared" si="5"/>
        <v>0.48799999999999999</v>
      </c>
      <c r="G113" cm="1">
        <f t="array" ref="G113">_xlfn.IFS(AND(I113&gt;J113,I113&gt;0,E113&gt;F113, E113&gt;0.6), 1, AND(J113&gt;I113,J113&gt;0,F113&gt;E113, F113&gt;0.6), 2, AND(I113&gt;J113,I113&gt;0,E113&gt;F113, E113&lt;0.6), 0,  AND(J113&gt;I113,J113&gt;0,F113&gt;E113, F113&lt;0.6), 0, AND(I113&lt;0,J113&lt;0), 0, AND(I113&gt;J113,I113&gt;0,E113&lt;F113), 0, AND(J113&gt;I113,J113&gt;0,F113&lt;E113), 0, AND(I113&gt;J113,I113&gt;0,E113=F113), 1, AND(J113&gt;I113,J113&gt;0,F113=E113), 2)</f>
        <v>0</v>
      </c>
      <c r="H113">
        <f>ValueWin!H113</f>
        <v>2</v>
      </c>
      <c r="I113">
        <f t="shared" si="6"/>
        <v>-0.1657777777777778</v>
      </c>
      <c r="J113">
        <f t="shared" si="7"/>
        <v>2.2545454545454535E-2</v>
      </c>
      <c r="K113" cm="1">
        <f t="array" ref="K113">_xlfn.IFS(AND(G113=H113,G113=1),K112-K112*I113+K112*I113*A113, AND(G113=H113,G113=2), K112-K112*J113+K112*J113*B113, AND(G113&lt;&gt;H113,G113=1), K112-K112*I113,AND(G113&lt;&gt;H113,G113=2),K112-K112*J113,G113=0,K112)</f>
        <v>121.23005798974735</v>
      </c>
      <c r="L113" t="str">
        <f>ValueWin!L113</f>
        <v>Andy Murray</v>
      </c>
      <c r="M113" t="str">
        <f>ValueWin!M113</f>
        <v>Carlos Alcaraz</v>
      </c>
      <c r="N113">
        <f>ValueWin!N113</f>
        <v>0.86099999999999999</v>
      </c>
      <c r="O113" t="str" cm="1">
        <f t="array" ref="O113">_xlfn.IFS(AND(G113=H113, G113&gt;0), 1, AND(G113&lt;&gt;H113, G113=0), "", AND(G113&lt;&gt;H113, G113&lt;&gt;0), 0, AND(G113=H113, G113=0), "")</f>
        <v/>
      </c>
    </row>
    <row r="114" spans="1:15" x14ac:dyDescent="0.25">
      <c r="A114">
        <f>ValueWin!A114</f>
        <v>3.14</v>
      </c>
      <c r="B114">
        <f>ValueWin!B114</f>
        <v>1.33</v>
      </c>
      <c r="C114">
        <f t="shared" si="8"/>
        <v>0.31847133757961782</v>
      </c>
      <c r="D114">
        <f t="shared" si="8"/>
        <v>0.75187969924812026</v>
      </c>
      <c r="E114">
        <f>ValueWin!E114</f>
        <v>0.30299999999999999</v>
      </c>
      <c r="F114">
        <f t="shared" si="5"/>
        <v>0.69700000000000006</v>
      </c>
      <c r="G114" cm="1">
        <f t="array" ref="G114">_xlfn.IFS(AND(I114&gt;J114,I114&gt;0,E114&gt;F114, E114&gt;0.6), 1, AND(J114&gt;I114,J114&gt;0,F114&gt;E114, F114&gt;0.6), 2, AND(I114&gt;J114,I114&gt;0,E114&gt;F114, E114&lt;0.6), 0,  AND(J114&gt;I114,J114&gt;0,F114&gt;E114, F114&lt;0.6), 0, AND(I114&lt;0,J114&lt;0), 0, AND(I114&gt;J114,I114&gt;0,E114&lt;F114), 0, AND(J114&gt;I114,J114&gt;0,F114&lt;E114), 0, AND(I114&gt;J114,I114&gt;0,E114=F114), 1, AND(J114&gt;I114,J114&gt;0,F114=E114), 2)</f>
        <v>0</v>
      </c>
      <c r="H114">
        <f>ValueWin!H114</f>
        <v>2</v>
      </c>
      <c r="I114">
        <f t="shared" si="6"/>
        <v>-2.270093457943928E-2</v>
      </c>
      <c r="J114">
        <f t="shared" si="7"/>
        <v>-0.22118181818181792</v>
      </c>
      <c r="K114" cm="1">
        <f t="array" ref="K114">_xlfn.IFS(AND(G114=H114,G114=1),K113-K113*I114+K113*I114*A114, AND(G114=H114,G114=2), K113-K113*J114+K113*J114*B114, AND(G114&lt;&gt;H114,G114=1), K113-K113*I114,AND(G114&lt;&gt;H114,G114=2),K113-K113*J114,G114=0,K113)</f>
        <v>121.23005798974735</v>
      </c>
      <c r="L114" t="str">
        <f>ValueWin!L114</f>
        <v>Nikoloz Basilashvili</v>
      </c>
      <c r="M114" t="str">
        <f>ValueWin!M114</f>
        <v>Matteo Berrettini</v>
      </c>
      <c r="N114">
        <f>ValueWin!N114</f>
        <v>0.86299999999999999</v>
      </c>
      <c r="O114" t="str" cm="1">
        <f t="array" ref="O114">_xlfn.IFS(AND(G114=H114, G114&gt;0), 1, AND(G114&lt;&gt;H114, G114=0), "", AND(G114&lt;&gt;H114, G114&lt;&gt;0), 0, AND(G114=H114, G114=0), "")</f>
        <v/>
      </c>
    </row>
    <row r="115" spans="1:15" x14ac:dyDescent="0.25">
      <c r="A115">
        <f>ValueWin!A115</f>
        <v>1.1599999999999999</v>
      </c>
      <c r="B115">
        <f>ValueWin!B115</f>
        <v>4.5</v>
      </c>
      <c r="C115">
        <f t="shared" si="8"/>
        <v>0.86206896551724144</v>
      </c>
      <c r="D115">
        <f t="shared" si="8"/>
        <v>0.22222222222222221</v>
      </c>
      <c r="E115">
        <f>ValueWin!E115</f>
        <v>0.746</v>
      </c>
      <c r="F115">
        <f t="shared" si="5"/>
        <v>0.254</v>
      </c>
      <c r="G115" cm="1">
        <f t="array" ref="G115">_xlfn.IFS(AND(I115&gt;J115,I115&gt;0,E115&gt;F115, E115&gt;0.6), 1, AND(J115&gt;I115,J115&gt;0,F115&gt;E115, F115&gt;0.6), 2, AND(I115&gt;J115,I115&gt;0,E115&gt;F115, E115&lt;0.6), 0,  AND(J115&gt;I115,J115&gt;0,F115&gt;E115, F115&lt;0.6), 0, AND(I115&lt;0,J115&lt;0), 0, AND(I115&gt;J115,I115&gt;0,E115&lt;F115), 0, AND(J115&gt;I115,J115&gt;0,F115&lt;E115), 0, AND(I115&gt;J115,I115&gt;0,E115=F115), 1, AND(J115&gt;I115,J115&gt;0,F115=E115), 2)</f>
        <v>0</v>
      </c>
      <c r="H115">
        <f>ValueWin!H115</f>
        <v>1</v>
      </c>
      <c r="I115">
        <f t="shared" si="6"/>
        <v>-0.8415000000000008</v>
      </c>
      <c r="J115">
        <f t="shared" si="7"/>
        <v>4.085714285714287E-2</v>
      </c>
      <c r="K115" cm="1">
        <f t="array" ref="K115">_xlfn.IFS(AND(G115=H115,G115=1),K114-K114*I115+K114*I115*A115, AND(G115=H115,G115=2), K114-K114*J115+K114*J115*B115, AND(G115&lt;&gt;H115,G115=1), K114-K114*I115,AND(G115&lt;&gt;H115,G115=2),K114-K114*J115,G115=0,K114)</f>
        <v>121.23005798974735</v>
      </c>
      <c r="L115" t="str">
        <f>ValueWin!L115</f>
        <v>Brandon Nakashima</v>
      </c>
      <c r="M115" t="str">
        <f>ValueWin!M115</f>
        <v>Bernabe Zapata Miralles</v>
      </c>
      <c r="N115">
        <f>ValueWin!N115</f>
        <v>0.754</v>
      </c>
      <c r="O115" t="str" cm="1">
        <f t="array" ref="O115">_xlfn.IFS(AND(G115=H115, G115&gt;0), 1, AND(G115&lt;&gt;H115, G115=0), "", AND(G115&lt;&gt;H115, G115&lt;&gt;0), 0, AND(G115=H115, G115=0), "")</f>
        <v/>
      </c>
    </row>
    <row r="116" spans="1:15" x14ac:dyDescent="0.25">
      <c r="A116">
        <f>ValueWin!A116</f>
        <v>2.37</v>
      </c>
      <c r="B116">
        <f>ValueWin!B116</f>
        <v>1.53</v>
      </c>
      <c r="C116">
        <f t="shared" si="8"/>
        <v>0.42194092827004215</v>
      </c>
      <c r="D116">
        <f t="shared" si="8"/>
        <v>0.65359477124183007</v>
      </c>
      <c r="E116">
        <f>ValueWin!E116</f>
        <v>0.249</v>
      </c>
      <c r="F116">
        <f t="shared" si="5"/>
        <v>0.751</v>
      </c>
      <c r="G116" cm="1">
        <f t="array" ref="G116">_xlfn.IFS(AND(I116&gt;J116,I116&gt;0,E116&gt;F116, E116&gt;0.6), 1, AND(J116&gt;I116,J116&gt;0,F116&gt;E116, F116&gt;0.6), 2, AND(I116&gt;J116,I116&gt;0,E116&gt;F116, E116&lt;0.6), 0,  AND(J116&gt;I116,J116&gt;0,F116&gt;E116, F116&lt;0.6), 0, AND(I116&lt;0,J116&lt;0), 0, AND(I116&gt;J116,I116&gt;0,E116&lt;F116), 0, AND(J116&gt;I116,J116&gt;0,F116&lt;E116), 0, AND(I116&gt;J116,I116&gt;0,E116=F116), 1, AND(J116&gt;I116,J116&gt;0,F116=E116), 2)</f>
        <v>2</v>
      </c>
      <c r="H116">
        <f>ValueWin!H116</f>
        <v>1</v>
      </c>
      <c r="I116">
        <f t="shared" si="6"/>
        <v>-0.29917518248175179</v>
      </c>
      <c r="J116">
        <f t="shared" si="7"/>
        <v>0.1</v>
      </c>
      <c r="K116" cm="1">
        <f t="array" ref="K116">_xlfn.IFS(AND(G116=H116,G116=1),K115-K115*I116+K115*I116*A116, AND(G116=H116,G116=2), K115-K115*J116+K115*J116*B116, AND(G116&lt;&gt;H116,G116=1), K115-K115*I116,AND(G116&lt;&gt;H116,G116=2),K115-K115*J116,G116=0,K115)</f>
        <v>109.10705219077262</v>
      </c>
      <c r="L116" t="str">
        <f>ValueWin!L116</f>
        <v>Alexandre Muller</v>
      </c>
      <c r="M116" t="str">
        <f>ValueWin!M116</f>
        <v>Stefano Travaglia</v>
      </c>
      <c r="N116">
        <f>ValueWin!N116</f>
        <v>0.48699999999999999</v>
      </c>
      <c r="O116" cm="1">
        <f t="array" ref="O116">_xlfn.IFS(AND(G116=H116, G116&gt;0), 1, AND(G116&lt;&gt;H116, G116=0), "", AND(G116&lt;&gt;H116, G116&lt;&gt;0), 0, AND(G116=H116, G116=0), "")</f>
        <v>0</v>
      </c>
    </row>
    <row r="117" spans="1:15" x14ac:dyDescent="0.25">
      <c r="A117">
        <f>ValueWin!A117</f>
        <v>1.28</v>
      </c>
      <c r="B117">
        <f>ValueWin!B117</f>
        <v>3.25</v>
      </c>
      <c r="C117">
        <f t="shared" si="8"/>
        <v>0.78125</v>
      </c>
      <c r="D117">
        <f t="shared" si="8"/>
        <v>0.30769230769230771</v>
      </c>
      <c r="E117">
        <f>ValueWin!E117</f>
        <v>0.82199999999999995</v>
      </c>
      <c r="F117">
        <f t="shared" si="5"/>
        <v>0.17800000000000005</v>
      </c>
      <c r="G117" cm="1">
        <f t="array" ref="G117">_xlfn.IFS(AND(I117&gt;J117,I117&gt;0,E117&gt;F117, E117&gt;0.6), 1, AND(J117&gt;I117,J117&gt;0,F117&gt;E117, F117&gt;0.6), 2, AND(I117&gt;J117,I117&gt;0,E117&gt;F117, E117&lt;0.6), 0,  AND(J117&gt;I117,J117&gt;0,F117&gt;E117, F117&lt;0.6), 0, AND(I117&lt;0,J117&lt;0), 0, AND(I117&gt;J117,I117&gt;0,E117&lt;F117), 0, AND(J117&gt;I117,J117&gt;0,F117&lt;E117), 0, AND(I117&gt;J117,I117&gt;0,E117=F117), 1, AND(J117&gt;I117,J117&gt;0,F117=E117), 2)</f>
        <v>1</v>
      </c>
      <c r="H117">
        <f>ValueWin!H117</f>
        <v>1</v>
      </c>
      <c r="I117">
        <f t="shared" si="6"/>
        <v>0.1</v>
      </c>
      <c r="J117">
        <f t="shared" si="7"/>
        <v>-0.18733333333333324</v>
      </c>
      <c r="K117" cm="1">
        <f t="array" ref="K117">_xlfn.IFS(AND(G117=H117,G117=1),K116-K116*I117+K116*I117*A117, AND(G117=H117,G117=2), K116-K116*J117+K116*J117*B117, AND(G117&lt;&gt;H117,G117=1), K116-K116*I117,AND(G117&lt;&gt;H117,G117=2),K116-K116*J117,G117=0,K116)</f>
        <v>112.16204965211426</v>
      </c>
      <c r="L117" t="str">
        <f>ValueWin!L117</f>
        <v>Maxime Cressy</v>
      </c>
      <c r="M117" t="str">
        <f>ValueWin!M117</f>
        <v>Otto Virtanen</v>
      </c>
      <c r="N117">
        <f>ValueWin!N117</f>
        <v>0.35699999999999998</v>
      </c>
      <c r="O117" cm="1">
        <f t="array" ref="O117">_xlfn.IFS(AND(G117=H117, G117&gt;0), 1, AND(G117&lt;&gt;H117, G117=0), "", AND(G117&lt;&gt;H117, G117&lt;&gt;0), 0, AND(G117=H117, G117=0), "")</f>
        <v>1</v>
      </c>
    </row>
    <row r="118" spans="1:15" x14ac:dyDescent="0.25">
      <c r="A118">
        <f>ValueWin!A118</f>
        <v>1.1599999999999999</v>
      </c>
      <c r="B118">
        <f>ValueWin!B118</f>
        <v>4.5</v>
      </c>
      <c r="C118">
        <f t="shared" si="8"/>
        <v>0.86206896551724144</v>
      </c>
      <c r="D118">
        <f t="shared" si="8"/>
        <v>0.22222222222222221</v>
      </c>
      <c r="E118">
        <f>ValueWin!E118</f>
        <v>0.85899999999999999</v>
      </c>
      <c r="F118">
        <f t="shared" si="5"/>
        <v>0.14100000000000001</v>
      </c>
      <c r="G118" cm="1">
        <f t="array" ref="G118">_xlfn.IFS(AND(I118&gt;J118,I118&gt;0,E118&gt;F118, E118&gt;0.6), 1, AND(J118&gt;I118,J118&gt;0,F118&gt;E118, F118&gt;0.6), 2, AND(I118&gt;J118,I118&gt;0,E118&gt;F118, E118&lt;0.6), 0,  AND(J118&gt;I118,J118&gt;0,F118&gt;E118, F118&lt;0.6), 0, AND(I118&lt;0,J118&lt;0), 0, AND(I118&gt;J118,I118&gt;0,E118&lt;F118), 0, AND(J118&gt;I118,J118&gt;0,F118&lt;E118), 0, AND(I118&gt;J118,I118&gt;0,E118=F118), 1, AND(J118&gt;I118,J118&gt;0,F118=E118), 2)</f>
        <v>0</v>
      </c>
      <c r="H118">
        <f>ValueWin!H118</f>
        <v>1</v>
      </c>
      <c r="I118">
        <f t="shared" si="6"/>
        <v>-2.2250000000000547E-2</v>
      </c>
      <c r="J118">
        <f t="shared" si="7"/>
        <v>-0.1044285714285714</v>
      </c>
      <c r="K118" cm="1">
        <f t="array" ref="K118">_xlfn.IFS(AND(G118=H118,G118=1),K117-K117*I118+K117*I118*A118, AND(G118=H118,G118=2), K117-K117*J118+K117*J118*B118, AND(G118&lt;&gt;H118,G118=1), K117-K117*I118,AND(G118&lt;&gt;H118,G118=2),K117-K117*J118,G118=0,K117)</f>
        <v>112.16204965211426</v>
      </c>
      <c r="L118" t="str">
        <f>ValueWin!L118</f>
        <v>Oscar Otte</v>
      </c>
      <c r="M118" t="str">
        <f>ValueWin!M118</f>
        <v>Julian Lenz</v>
      </c>
      <c r="N118">
        <f>ValueWin!N118</f>
        <v>0.36599999999999999</v>
      </c>
      <c r="O118" t="str" cm="1">
        <f t="array" ref="O118">_xlfn.IFS(AND(G118=H118, G118&gt;0), 1, AND(G118&lt;&gt;H118, G118=0), "", AND(G118&lt;&gt;H118, G118&lt;&gt;0), 0, AND(G118=H118, G118=0), "")</f>
        <v/>
      </c>
    </row>
    <row r="119" spans="1:15" x14ac:dyDescent="0.25">
      <c r="A119">
        <f>ValueWin!A119</f>
        <v>2.25</v>
      </c>
      <c r="B119">
        <f>ValueWin!B119</f>
        <v>1.57</v>
      </c>
      <c r="C119">
        <f t="shared" si="8"/>
        <v>0.44444444444444442</v>
      </c>
      <c r="D119">
        <f t="shared" si="8"/>
        <v>0.63694267515923564</v>
      </c>
      <c r="E119">
        <f>ValueWin!E119</f>
        <v>0.498</v>
      </c>
      <c r="F119">
        <f t="shared" si="5"/>
        <v>0.502</v>
      </c>
      <c r="G119" cm="1">
        <f t="array" ref="G119">_xlfn.IFS(AND(I119&gt;J119,I119&gt;0,E119&gt;F119, E119&gt;0.6), 1, AND(J119&gt;I119,J119&gt;0,F119&gt;E119, F119&gt;0.6), 2, AND(I119&gt;J119,I119&gt;0,E119&gt;F119, E119&lt;0.6), 0,  AND(J119&gt;I119,J119&gt;0,F119&gt;E119, F119&lt;0.6), 0, AND(I119&lt;0,J119&lt;0), 0, AND(I119&gt;J119,I119&gt;0,E119&lt;F119), 0, AND(J119&gt;I119,J119&gt;0,F119&lt;E119), 0, AND(I119&gt;J119,I119&gt;0,E119=F119), 1, AND(J119&gt;I119,J119&gt;0,F119=E119), 2)</f>
        <v>0</v>
      </c>
      <c r="H119">
        <f>ValueWin!H119</f>
        <v>2</v>
      </c>
      <c r="I119">
        <f t="shared" si="6"/>
        <v>9.6399999999999986E-2</v>
      </c>
      <c r="J119">
        <f t="shared" si="7"/>
        <v>-0.37168421052631573</v>
      </c>
      <c r="K119" cm="1">
        <f t="array" ref="K119">_xlfn.IFS(AND(G119=H119,G119=1),K118-K118*I119+K118*I119*A119, AND(G119=H119,G119=2), K118-K118*J119+K118*J119*B119, AND(G119&lt;&gt;H119,G119=1), K118-K118*I119,AND(G119&lt;&gt;H119,G119=2),K118-K118*J119,G119=0,K118)</f>
        <v>112.16204965211426</v>
      </c>
      <c r="L119" t="str">
        <f>ValueWin!L119</f>
        <v>Ruben Bemelmans</v>
      </c>
      <c r="M119" t="str">
        <f>ValueWin!M119</f>
        <v>Quentin Halys</v>
      </c>
      <c r="N119">
        <f>ValueWin!N119</f>
        <v>0.623</v>
      </c>
      <c r="O119" t="str" cm="1">
        <f t="array" ref="O119">_xlfn.IFS(AND(G119=H119, G119&gt;0), 1, AND(G119&lt;&gt;H119, G119=0), "", AND(G119&lt;&gt;H119, G119&lt;&gt;0), 0, AND(G119=H119, G119=0), "")</f>
        <v/>
      </c>
    </row>
    <row r="120" spans="1:15" x14ac:dyDescent="0.25">
      <c r="A120">
        <f>ValueWin!A120</f>
        <v>3</v>
      </c>
      <c r="B120">
        <f>ValueWin!B120</f>
        <v>1.33</v>
      </c>
      <c r="C120">
        <f t="shared" si="8"/>
        <v>0.33333333333333331</v>
      </c>
      <c r="D120">
        <f t="shared" si="8"/>
        <v>0.75187969924812026</v>
      </c>
      <c r="E120">
        <f>ValueWin!E120</f>
        <v>0.23499999999999999</v>
      </c>
      <c r="F120">
        <f t="shared" si="5"/>
        <v>0.76500000000000001</v>
      </c>
      <c r="G120" cm="1">
        <f t="array" ref="G120">_xlfn.IFS(AND(I120&gt;J120,I120&gt;0,E120&gt;F120, E120&gt;0.6), 1, AND(J120&gt;I120,J120&gt;0,F120&gt;E120, F120&gt;0.6), 2, AND(I120&gt;J120,I120&gt;0,E120&gt;F120, E120&lt;0.6), 0,  AND(J120&gt;I120,J120&gt;0,F120&gt;E120, F120&lt;0.6), 0, AND(I120&lt;0,J120&lt;0), 0, AND(I120&gt;J120,I120&gt;0,E120&lt;F120), 0, AND(J120&gt;I120,J120&gt;0,F120&lt;E120), 0, AND(I120&gt;J120,I120&gt;0,E120=F120), 1, AND(J120&gt;I120,J120&gt;0,F120=E120), 2)</f>
        <v>2</v>
      </c>
      <c r="H120">
        <f>ValueWin!H120</f>
        <v>2</v>
      </c>
      <c r="I120">
        <f t="shared" si="6"/>
        <v>-0.14750000000000002</v>
      </c>
      <c r="J120">
        <f t="shared" si="7"/>
        <v>5.2878787878788081E-2</v>
      </c>
      <c r="K120" cm="1">
        <f t="array" ref="K120">_xlfn.IFS(AND(G120=H120,G120=1),K119-K119*I120+K119*I120*A120, AND(G120=H120,G120=2), K119-K119*J120+K119*J120*B120, AND(G120&lt;&gt;H120,G120=1), K119-K119*I120,AND(G120&lt;&gt;H120,G120=2),K119-K119*J120,G120=0,K119)</f>
        <v>114.11927741854366</v>
      </c>
      <c r="L120" t="str">
        <f>ValueWin!L120</f>
        <v>Mats Rosenkranz</v>
      </c>
      <c r="M120" t="str">
        <f>ValueWin!M120</f>
        <v>Maximilian Marterer</v>
      </c>
      <c r="N120">
        <f>ValueWin!N120</f>
        <v>0.28299999999999997</v>
      </c>
      <c r="O120" cm="1">
        <f t="array" ref="O120">_xlfn.IFS(AND(G120=H120, G120&gt;0), 1, AND(G120&lt;&gt;H120, G120=0), "", AND(G120&lt;&gt;H120, G120&lt;&gt;0), 0, AND(G120=H120, G120=0), "")</f>
        <v>1</v>
      </c>
    </row>
    <row r="121" spans="1:15" x14ac:dyDescent="0.25">
      <c r="A121">
        <f>ValueWin!A121</f>
        <v>2.31</v>
      </c>
      <c r="B121">
        <f>ValueWin!B121</f>
        <v>1.57</v>
      </c>
      <c r="C121">
        <f t="shared" si="8"/>
        <v>0.4329004329004329</v>
      </c>
      <c r="D121">
        <f t="shared" si="8"/>
        <v>0.63694267515923564</v>
      </c>
      <c r="E121">
        <f>ValueWin!E121</f>
        <v>0.46600000000000003</v>
      </c>
      <c r="F121">
        <f t="shared" si="5"/>
        <v>0.53400000000000003</v>
      </c>
      <c r="G121" cm="1">
        <f t="array" ref="G121">_xlfn.IFS(AND(I121&gt;J121,I121&gt;0,E121&gt;F121, E121&gt;0.6), 1, AND(J121&gt;I121,J121&gt;0,F121&gt;E121, F121&gt;0.6), 2, AND(I121&gt;J121,I121&gt;0,E121&gt;F121, E121&lt;0.6), 0,  AND(J121&gt;I121,J121&gt;0,F121&gt;E121, F121&lt;0.6), 0, AND(I121&lt;0,J121&lt;0), 0, AND(I121&gt;J121,I121&gt;0,E121&lt;F121), 0, AND(J121&gt;I121,J121&gt;0,F121&lt;E121), 0, AND(I121&gt;J121,I121&gt;0,E121=F121), 1, AND(J121&gt;I121,J121&gt;0,F121=E121), 2)</f>
        <v>0</v>
      </c>
      <c r="H121">
        <f>ValueWin!H121</f>
        <v>1</v>
      </c>
      <c r="I121">
        <f t="shared" si="6"/>
        <v>5.8366412213740504E-2</v>
      </c>
      <c r="J121">
        <f t="shared" si="7"/>
        <v>-0.28354385964912276</v>
      </c>
      <c r="K121" cm="1">
        <f t="array" ref="K121">_xlfn.IFS(AND(G121=H121,G121=1),K120-K120*I121+K120*I121*A121, AND(G121=H121,G121=2), K120-K120*J121+K120*J121*B121, AND(G121&lt;&gt;H121,G121=1), K120-K120*I121,AND(G121&lt;&gt;H121,G121=2),K120-K120*J121,G121=0,K120)</f>
        <v>114.11927741854366</v>
      </c>
      <c r="L121" t="str">
        <f>ValueWin!L121</f>
        <v>Marin Cilic</v>
      </c>
      <c r="M121" t="str">
        <f>ValueWin!M121</f>
        <v>Karen Khachanov</v>
      </c>
      <c r="N121">
        <f>ValueWin!N121</f>
        <v>0.85899999999999999</v>
      </c>
      <c r="O121" t="str" cm="1">
        <f t="array" ref="O121">_xlfn.IFS(AND(G121=H121, G121&gt;0), 1, AND(G121&lt;&gt;H121, G121=0), "", AND(G121&lt;&gt;H121, G121&lt;&gt;0), 0, AND(G121=H121, G121=0), "")</f>
        <v/>
      </c>
    </row>
    <row r="122" spans="1:15" x14ac:dyDescent="0.25">
      <c r="A122">
        <f>ValueWin!A122</f>
        <v>1.61</v>
      </c>
      <c r="B122">
        <f>ValueWin!B122</f>
        <v>2.25</v>
      </c>
      <c r="C122">
        <f t="shared" ref="C122:D137" si="9">1/A122</f>
        <v>0.6211180124223602</v>
      </c>
      <c r="D122">
        <f t="shared" si="9"/>
        <v>0.44444444444444442</v>
      </c>
      <c r="E122">
        <f>ValueWin!E122</f>
        <v>0.59399999999999997</v>
      </c>
      <c r="F122">
        <f t="shared" si="5"/>
        <v>0.40600000000000003</v>
      </c>
      <c r="G122" cm="1">
        <f t="array" ref="G122">_xlfn.IFS(AND(I122&gt;J122,I122&gt;0,E122&gt;F122, E122&gt;0.6), 1, AND(J122&gt;I122,J122&gt;0,F122&gt;E122, F122&gt;0.6), 2, AND(I122&gt;J122,I122&gt;0,E122&gt;F122, E122&lt;0.6), 0,  AND(J122&gt;I122,J122&gt;0,F122&gt;E122, F122&lt;0.6), 0, AND(I122&lt;0,J122&lt;0), 0, AND(I122&gt;J122,I122&gt;0,E122&lt;F122), 0, AND(J122&gt;I122,J122&gt;0,F122&lt;E122), 0, AND(I122&gt;J122,I122&gt;0,E122=F122), 1, AND(J122&gt;I122,J122&gt;0,F122=E122), 2)</f>
        <v>0</v>
      </c>
      <c r="H122">
        <f>ValueWin!H122</f>
        <v>1</v>
      </c>
      <c r="I122">
        <f t="shared" si="6"/>
        <v>-7.1573770491803246E-2</v>
      </c>
      <c r="J122">
        <f t="shared" si="7"/>
        <v>-6.9199999999999928E-2</v>
      </c>
      <c r="K122" cm="1">
        <f t="array" ref="K122">_xlfn.IFS(AND(G122=H122,G122=1),K121-K121*I122+K121*I122*A122, AND(G122=H122,G122=2), K121-K121*J122+K121*J122*B122, AND(G122&lt;&gt;H122,G122=1), K121-K121*I122,AND(G122&lt;&gt;H122,G122=2),K121-K121*J122,G122=0,K121)</f>
        <v>114.11927741854366</v>
      </c>
      <c r="L122" t="str">
        <f>ValueWin!L122</f>
        <v>Roberto Bautista Agut</v>
      </c>
      <c r="M122" t="str">
        <f>ValueWin!M122</f>
        <v>Mackenzie McDonald</v>
      </c>
      <c r="N122">
        <f>ValueWin!N122</f>
        <v>0.85699999999999998</v>
      </c>
      <c r="O122" t="str" cm="1">
        <f t="array" ref="O122">_xlfn.IFS(AND(G122=H122, G122&gt;0), 1, AND(G122&lt;&gt;H122, G122=0), "", AND(G122&lt;&gt;H122, G122&lt;&gt;0), 0, AND(G122=H122, G122=0), "")</f>
        <v/>
      </c>
    </row>
    <row r="123" spans="1:15" x14ac:dyDescent="0.25">
      <c r="A123">
        <f>ValueWin!A123</f>
        <v>2.67</v>
      </c>
      <c r="B123">
        <f>ValueWin!B123</f>
        <v>1.44</v>
      </c>
      <c r="C123">
        <f t="shared" si="9"/>
        <v>0.37453183520599254</v>
      </c>
      <c r="D123">
        <f t="shared" si="9"/>
        <v>0.69444444444444442</v>
      </c>
      <c r="E123">
        <f>ValueWin!E123</f>
        <v>0.38800000000000001</v>
      </c>
      <c r="F123">
        <f t="shared" si="5"/>
        <v>0.61199999999999999</v>
      </c>
      <c r="G123" cm="1">
        <f t="array" ref="G123">_xlfn.IFS(AND(I123&gt;J123,I123&gt;0,E123&gt;F123, E123&gt;0.6), 1, AND(J123&gt;I123,J123&gt;0,F123&gt;E123, F123&gt;0.6), 2, AND(I123&gt;J123,I123&gt;0,E123&gt;F123, E123&lt;0.6), 0,  AND(J123&gt;I123,J123&gt;0,F123&gt;E123, F123&lt;0.6), 0, AND(I123&lt;0,J123&lt;0), 0, AND(I123&gt;J123,I123&gt;0,E123&lt;F123), 0, AND(J123&gt;I123,J123&gt;0,F123&lt;E123), 0, AND(I123&gt;J123,I123&gt;0,E123=F123), 1, AND(J123&gt;I123,J123&gt;0,F123=E123), 2)</f>
        <v>0</v>
      </c>
      <c r="H123">
        <f>ValueWin!H123</f>
        <v>1</v>
      </c>
      <c r="I123">
        <f t="shared" si="6"/>
        <v>2.1532934131736514E-2</v>
      </c>
      <c r="J123">
        <f t="shared" si="7"/>
        <v>-0.26981818181818196</v>
      </c>
      <c r="K123" cm="1">
        <f t="array" ref="K123">_xlfn.IFS(AND(G123=H123,G123=1),K122-K122*I123+K122*I123*A123, AND(G123=H123,G123=2), K122-K122*J123+K122*J123*B123, AND(G123&lt;&gt;H123,G123=1), K122-K122*I123,AND(G123&lt;&gt;H123,G123=2),K122-K122*J123,G123=0,K122)</f>
        <v>114.11927741854366</v>
      </c>
      <c r="L123" t="str">
        <f>ValueWin!L123</f>
        <v>Jan Lennard Struff</v>
      </c>
      <c r="M123" t="str">
        <f>ValueWin!M123</f>
        <v>Denis Shapovalov</v>
      </c>
      <c r="N123">
        <f>ValueWin!N123</f>
        <v>0.90900000000000003</v>
      </c>
      <c r="O123" t="str" cm="1">
        <f t="array" ref="O123">_xlfn.IFS(AND(G123=H123, G123&gt;0), 1, AND(G123&lt;&gt;H123, G123=0), "", AND(G123&lt;&gt;H123, G123&lt;&gt;0), 0, AND(G123=H123, G123=0), "")</f>
        <v/>
      </c>
    </row>
    <row r="124" spans="1:15" x14ac:dyDescent="0.25">
      <c r="A124">
        <f>ValueWin!A124</f>
        <v>7</v>
      </c>
      <c r="B124">
        <f>ValueWin!B124</f>
        <v>1.1000000000000001</v>
      </c>
      <c r="C124">
        <f t="shared" si="9"/>
        <v>0.14285714285714285</v>
      </c>
      <c r="D124">
        <f t="shared" si="9"/>
        <v>0.90909090909090906</v>
      </c>
      <c r="E124">
        <f>ValueWin!E124</f>
        <v>0.123</v>
      </c>
      <c r="F124">
        <f t="shared" si="5"/>
        <v>0.877</v>
      </c>
      <c r="G124" cm="1">
        <f t="array" ref="G124">_xlfn.IFS(AND(I124&gt;J124,I124&gt;0,E124&gt;F124, E124&gt;0.6), 1, AND(J124&gt;I124,J124&gt;0,F124&gt;E124, F124&gt;0.6), 2, AND(I124&gt;J124,I124&gt;0,E124&gt;F124, E124&lt;0.6), 0,  AND(J124&gt;I124,J124&gt;0,F124&gt;E124, F124&lt;0.6), 0, AND(I124&lt;0,J124&lt;0), 0, AND(I124&gt;J124,I124&gt;0,E124&lt;F124), 0, AND(J124&gt;I124,J124&gt;0,F124&lt;E124), 0, AND(I124&gt;J124,I124&gt;0,E124=F124), 1, AND(J124&gt;I124,J124&gt;0,F124=E124), 2)</f>
        <v>0</v>
      </c>
      <c r="H124">
        <f>ValueWin!H124</f>
        <v>2</v>
      </c>
      <c r="I124">
        <f t="shared" si="6"/>
        <v>-2.3166666666666669E-2</v>
      </c>
      <c r="J124">
        <f t="shared" si="7"/>
        <v>-0.35299999999999887</v>
      </c>
      <c r="K124" cm="1">
        <f t="array" ref="K124">_xlfn.IFS(AND(G124=H124,G124=1),K123-K123*I124+K123*I124*A124, AND(G124=H124,G124=2), K123-K123*J124+K123*J124*B124, AND(G124&lt;&gt;H124,G124=1), K123-K123*I124,AND(G124&lt;&gt;H124,G124=2),K123-K123*J124,G124=0,K123)</f>
        <v>114.11927741854366</v>
      </c>
      <c r="L124" t="str">
        <f>ValueWin!L124</f>
        <v>Dennis Novak</v>
      </c>
      <c r="M124" t="str">
        <f>ValueWin!M124</f>
        <v>Jannik Sinner</v>
      </c>
      <c r="N124">
        <f>ValueWin!N124</f>
        <v>0.84499999999999997</v>
      </c>
      <c r="O124" t="str" cm="1">
        <f t="array" ref="O124">_xlfn.IFS(AND(G124=H124, G124&gt;0), 1, AND(G124&lt;&gt;H124, G124=0), "", AND(G124&lt;&gt;H124, G124&lt;&gt;0), 0, AND(G124=H124, G124=0), "")</f>
        <v/>
      </c>
    </row>
    <row r="125" spans="1:15" x14ac:dyDescent="0.25">
      <c r="A125">
        <f>ValueWin!A125</f>
        <v>5.2</v>
      </c>
      <c r="B125">
        <f>ValueWin!B125</f>
        <v>1.1399999999999999</v>
      </c>
      <c r="C125">
        <f t="shared" si="9"/>
        <v>0.19230769230769229</v>
      </c>
      <c r="D125">
        <f t="shared" si="9"/>
        <v>0.87719298245614041</v>
      </c>
      <c r="E125">
        <f>ValueWin!E125</f>
        <v>0.17100000000000001</v>
      </c>
      <c r="F125">
        <f t="shared" si="5"/>
        <v>0.82899999999999996</v>
      </c>
      <c r="G125" cm="1">
        <f t="array" ref="G125">_xlfn.IFS(AND(I125&gt;J125,I125&gt;0,E125&gt;F125, E125&gt;0.6), 1, AND(J125&gt;I125,J125&gt;0,F125&gt;E125, F125&gt;0.6), 2, AND(I125&gt;J125,I125&gt;0,E125&gt;F125, E125&lt;0.6), 0,  AND(J125&gt;I125,J125&gt;0,F125&gt;E125, F125&lt;0.6), 0, AND(I125&lt;0,J125&lt;0), 0, AND(I125&gt;J125,I125&gt;0,E125&lt;F125), 0, AND(J125&gt;I125,J125&gt;0,F125&lt;E125), 0, AND(I125&gt;J125,I125&gt;0,E125=F125), 1, AND(J125&gt;I125,J125&gt;0,F125=E125), 2)</f>
        <v>0</v>
      </c>
      <c r="H125">
        <f>ValueWin!H125</f>
        <v>2</v>
      </c>
      <c r="I125">
        <f t="shared" si="6"/>
        <v>-2.6380952380952338E-2</v>
      </c>
      <c r="J125">
        <f t="shared" si="7"/>
        <v>-0.39242857142857246</v>
      </c>
      <c r="K125" cm="1">
        <f t="array" ref="K125">_xlfn.IFS(AND(G125=H125,G125=1),K124-K124*I125+K124*I125*A125, AND(G125=H125,G125=2), K124-K124*J125+K124*J125*B125, AND(G125&lt;&gt;H125,G125=1), K124-K124*I125,AND(G125&lt;&gt;H125,G125=2),K124-K124*J125,G125=0,K124)</f>
        <v>114.11927741854366</v>
      </c>
      <c r="L125" t="str">
        <f>ValueWin!L125</f>
        <v>Alex De Minaur</v>
      </c>
      <c r="M125" t="str">
        <f>ValueWin!M125</f>
        <v>Alexander Zverev</v>
      </c>
      <c r="N125">
        <f>ValueWin!N125</f>
        <v>0.89100000000000001</v>
      </c>
      <c r="O125" t="str" cm="1">
        <f t="array" ref="O125">_xlfn.IFS(AND(G125=H125, G125&gt;0), 1, AND(G125&lt;&gt;H125, G125=0), "", AND(G125&lt;&gt;H125, G125&lt;&gt;0), 0, AND(G125=H125, G125=0), "")</f>
        <v/>
      </c>
    </row>
    <row r="126" spans="1:15" x14ac:dyDescent="0.25">
      <c r="A126">
        <f>ValueWin!A126</f>
        <v>1.22</v>
      </c>
      <c r="B126">
        <f>ValueWin!B126</f>
        <v>4</v>
      </c>
      <c r="C126">
        <f t="shared" si="9"/>
        <v>0.81967213114754101</v>
      </c>
      <c r="D126">
        <f t="shared" si="9"/>
        <v>0.25</v>
      </c>
      <c r="E126">
        <f>ValueWin!E126</f>
        <v>0.73399999999999999</v>
      </c>
      <c r="F126">
        <f t="shared" si="5"/>
        <v>0.26600000000000001</v>
      </c>
      <c r="G126" cm="1">
        <f t="array" ref="G126">_xlfn.IFS(AND(I126&gt;J126,I126&gt;0,E126&gt;F126, E126&gt;0.6), 1, AND(J126&gt;I126,J126&gt;0,F126&gt;E126, F126&gt;0.6), 2, AND(I126&gt;J126,I126&gt;0,E126&gt;F126, E126&lt;0.6), 0,  AND(J126&gt;I126,J126&gt;0,F126&gt;E126, F126&lt;0.6), 0, AND(I126&lt;0,J126&lt;0), 0, AND(I126&gt;J126,I126&gt;0,E126&lt;F126), 0, AND(J126&gt;I126,J126&gt;0,F126&lt;E126), 0, AND(I126&gt;J126,I126&gt;0,E126=F126), 1, AND(J126&gt;I126,J126&gt;0,F126=E126), 2)</f>
        <v>0</v>
      </c>
      <c r="H126">
        <f>ValueWin!H126</f>
        <v>2</v>
      </c>
      <c r="I126">
        <f t="shared" si="6"/>
        <v>-0.47509090909090923</v>
      </c>
      <c r="J126">
        <f t="shared" si="7"/>
        <v>2.1333333333333343E-2</v>
      </c>
      <c r="K126" cm="1">
        <f t="array" ref="K126">_xlfn.IFS(AND(G126=H126,G126=1),K125-K125*I126+K125*I126*A126, AND(G126=H126,G126=2), K125-K125*J126+K125*J126*B126, AND(G126&lt;&gt;H126,G126=1), K125-K125*I126,AND(G126&lt;&gt;H126,G126=2),K125-K125*J126,G126=0,K125)</f>
        <v>114.11927741854366</v>
      </c>
      <c r="L126" t="str">
        <f>ValueWin!L126</f>
        <v>Stefanos Tsitsipas</v>
      </c>
      <c r="M126" t="str">
        <f>ValueWin!M126</f>
        <v>Frances Tiafoe</v>
      </c>
      <c r="N126">
        <f>ValueWin!N126</f>
        <v>0.86699999999999999</v>
      </c>
      <c r="O126" t="str" cm="1">
        <f t="array" ref="O126">_xlfn.IFS(AND(G126=H126, G126&gt;0), 1, AND(G126&lt;&gt;H126, G126=0), "", AND(G126&lt;&gt;H126, G126&lt;&gt;0), 0, AND(G126=H126, G126=0), "")</f>
        <v/>
      </c>
    </row>
    <row r="127" spans="1:15" x14ac:dyDescent="0.25">
      <c r="A127">
        <f>ValueWin!A127</f>
        <v>2.75</v>
      </c>
      <c r="B127">
        <f>ValueWin!B127</f>
        <v>1.44</v>
      </c>
      <c r="C127">
        <f t="shared" si="9"/>
        <v>0.36363636363636365</v>
      </c>
      <c r="D127">
        <f t="shared" si="9"/>
        <v>0.69444444444444442</v>
      </c>
      <c r="E127">
        <f>ValueWin!E127</f>
        <v>0.29499999999999998</v>
      </c>
      <c r="F127">
        <f t="shared" si="5"/>
        <v>0.70500000000000007</v>
      </c>
      <c r="G127" cm="1">
        <f t="array" ref="G127">_xlfn.IFS(AND(I127&gt;J127,I127&gt;0,E127&gt;F127, E127&gt;0.6), 1, AND(J127&gt;I127,J127&gt;0,F127&gt;E127, F127&gt;0.6), 2, AND(I127&gt;J127,I127&gt;0,E127&gt;F127, E127&lt;0.6), 0,  AND(J127&gt;I127,J127&gt;0,F127&gt;E127, F127&lt;0.6), 0, AND(I127&lt;0,J127&lt;0), 0, AND(I127&gt;J127,I127&gt;0,E127&lt;F127), 0, AND(J127&gt;I127,J127&gt;0,F127&lt;E127), 0, AND(I127&gt;J127,I127&gt;0,E127=F127), 1, AND(J127&gt;I127,J127&gt;0,F127=E127), 2)</f>
        <v>2</v>
      </c>
      <c r="H127">
        <f>ValueWin!H127</f>
        <v>1</v>
      </c>
      <c r="I127">
        <f t="shared" si="6"/>
        <v>-0.10785714285714293</v>
      </c>
      <c r="J127">
        <f t="shared" si="7"/>
        <v>3.4545454545454546E-2</v>
      </c>
      <c r="K127" cm="1">
        <f t="array" ref="K127">_xlfn.IFS(AND(G127=H127,G127=1),K126-K126*I127+K126*I127*A127, AND(G127=H127,G127=2), K126-K126*J127+K126*J127*B127, AND(G127&lt;&gt;H127,G127=1), K126-K126*I127,AND(G127&lt;&gt;H127,G127=2),K126-K126*J127,G127=0,K126)</f>
        <v>110.17697510772125</v>
      </c>
      <c r="L127" t="str">
        <f>ValueWin!L127</f>
        <v>Carlos Alcaraz</v>
      </c>
      <c r="M127" t="str">
        <f>ValueWin!M127</f>
        <v>Matteo Berrettini</v>
      </c>
      <c r="N127">
        <f>ValueWin!N127</f>
        <v>0.84699999999999998</v>
      </c>
      <c r="O127" cm="1">
        <f t="array" ref="O127">_xlfn.IFS(AND(G127=H127, G127&gt;0), 1, AND(G127&lt;&gt;H127, G127=0), "", AND(G127&lt;&gt;H127, G127&lt;&gt;0), 0, AND(G127=H127, G127=0), "")</f>
        <v>0</v>
      </c>
    </row>
    <row r="128" spans="1:15" x14ac:dyDescent="0.25">
      <c r="A128">
        <f>ValueWin!A128</f>
        <v>1.5</v>
      </c>
      <c r="B128">
        <f>ValueWin!B128</f>
        <v>2.5</v>
      </c>
      <c r="C128">
        <f t="shared" si="9"/>
        <v>0.66666666666666663</v>
      </c>
      <c r="D128">
        <f t="shared" si="9"/>
        <v>0.4</v>
      </c>
      <c r="E128">
        <f>ValueWin!E128</f>
        <v>0.78500000000000003</v>
      </c>
      <c r="F128">
        <f t="shared" si="5"/>
        <v>0.21499999999999997</v>
      </c>
      <c r="G128" cm="1">
        <f t="array" ref="G128">_xlfn.IFS(AND(I128&gt;J128,I128&gt;0,E128&gt;F128, E128&gt;0.6), 1, AND(J128&gt;I128,J128&gt;0,F128&gt;E128, F128&gt;0.6), 2, AND(I128&gt;J128,I128&gt;0,E128&gt;F128, E128&lt;0.6), 0,  AND(J128&gt;I128,J128&gt;0,F128&gt;E128, F128&lt;0.6), 0, AND(I128&lt;0,J128&lt;0), 0, AND(I128&gt;J128,I128&gt;0,E128&lt;F128), 0, AND(J128&gt;I128,J128&gt;0,F128&lt;E128), 0, AND(I128&gt;J128,I128&gt;0,E128=F128), 1, AND(J128&gt;I128,J128&gt;0,F128=E128), 2)</f>
        <v>1</v>
      </c>
      <c r="H128">
        <f>ValueWin!H128</f>
        <v>1</v>
      </c>
      <c r="I128">
        <f t="shared" si="6"/>
        <v>0.1</v>
      </c>
      <c r="J128">
        <f t="shared" si="7"/>
        <v>-0.30833333333333335</v>
      </c>
      <c r="K128" cm="1">
        <f t="array" ref="K128">_xlfn.IFS(AND(G128=H128,G128=1),K127-K127*I128+K127*I128*A128, AND(G128=H128,G128=2), K127-K127*J128+K127*J128*B128, AND(G128&lt;&gt;H128,G128=1), K127-K127*I128,AND(G128&lt;&gt;H128,G128=2),K127-K127*J128,G128=0,K127)</f>
        <v>115.68582386310732</v>
      </c>
      <c r="L128" t="str">
        <f>ValueWin!L128</f>
        <v>Joao Sousa</v>
      </c>
      <c r="M128" t="str">
        <f>ValueWin!M128</f>
        <v>Kenny De Schepper</v>
      </c>
      <c r="N128">
        <f>ValueWin!N128</f>
        <v>0.47799999999999998</v>
      </c>
      <c r="O128" cm="1">
        <f t="array" ref="O128">_xlfn.IFS(AND(G128=H128, G128&gt;0), 1, AND(G128&lt;&gt;H128, G128=0), "", AND(G128&lt;&gt;H128, G128&lt;&gt;0), 0, AND(G128=H128, G128=0), "")</f>
        <v>1</v>
      </c>
    </row>
    <row r="129" spans="1:15" x14ac:dyDescent="0.25">
      <c r="A129">
        <f>ValueWin!A129</f>
        <v>1.33</v>
      </c>
      <c r="B129">
        <f>ValueWin!B129</f>
        <v>3</v>
      </c>
      <c r="C129">
        <f t="shared" si="9"/>
        <v>0.75187969924812026</v>
      </c>
      <c r="D129">
        <f t="shared" si="9"/>
        <v>0.33333333333333331</v>
      </c>
      <c r="E129">
        <f>ValueWin!E129</f>
        <v>0.80500000000000005</v>
      </c>
      <c r="F129">
        <f t="shared" si="5"/>
        <v>0.19499999999999995</v>
      </c>
      <c r="G129" cm="1">
        <f t="array" ref="G129">_xlfn.IFS(AND(I129&gt;J129,I129&gt;0,E129&gt;F129, E129&gt;0.6), 1, AND(J129&gt;I129,J129&gt;0,F129&gt;E129, F129&gt;0.6), 2, AND(I129&gt;J129,I129&gt;0,E129&gt;F129, E129&lt;0.6), 0,  AND(J129&gt;I129,J129&gt;0,F129&gt;E129, F129&lt;0.6), 0, AND(I129&lt;0,J129&lt;0), 0, AND(I129&gt;J129,I129&gt;0,E129&lt;F129), 0, AND(J129&gt;I129,J129&gt;0,F129&lt;E129), 0, AND(I129&gt;J129,I129&gt;0,E129=F129), 1, AND(J129&gt;I129,J129&gt;0,F129=E129), 2)</f>
        <v>1</v>
      </c>
      <c r="H129">
        <f>ValueWin!H129</f>
        <v>2</v>
      </c>
      <c r="I129">
        <f t="shared" si="6"/>
        <v>0.1</v>
      </c>
      <c r="J129">
        <f t="shared" si="7"/>
        <v>-0.20750000000000007</v>
      </c>
      <c r="K129" cm="1">
        <f t="array" ref="K129">_xlfn.IFS(AND(G129=H129,G129=1),K128-K128*I129+K128*I129*A129, AND(G129=H129,G129=2), K128-K128*J129+K128*J129*B129, AND(G129&lt;&gt;H129,G129=1), K128-K128*I129,AND(G129&lt;&gt;H129,G129=2),K128-K128*J129,G129=0,K128)</f>
        <v>104.11724147679658</v>
      </c>
      <c r="L129" t="str">
        <f>ValueWin!L129</f>
        <v>Hugo Gaston</v>
      </c>
      <c r="M129" t="str">
        <f>ValueWin!M129</f>
        <v>Maxime Janvier</v>
      </c>
      <c r="N129">
        <f>ValueWin!N129</f>
        <v>0.48199999999999998</v>
      </c>
      <c r="O129" cm="1">
        <f t="array" ref="O129">_xlfn.IFS(AND(G129=H129, G129&gt;0), 1, AND(G129&lt;&gt;H129, G129=0), "", AND(G129&lt;&gt;H129, G129&lt;&gt;0), 0, AND(G129=H129, G129=0), "")</f>
        <v>0</v>
      </c>
    </row>
    <row r="130" spans="1:15" x14ac:dyDescent="0.25">
      <c r="A130">
        <f>ValueWin!A130</f>
        <v>1.66</v>
      </c>
      <c r="B130">
        <f>ValueWin!B130</f>
        <v>2.1</v>
      </c>
      <c r="C130">
        <f t="shared" si="9"/>
        <v>0.60240963855421692</v>
      </c>
      <c r="D130">
        <f t="shared" si="9"/>
        <v>0.47619047619047616</v>
      </c>
      <c r="E130">
        <f>ValueWin!E130</f>
        <v>0.94599999999999995</v>
      </c>
      <c r="F130">
        <f t="shared" si="5"/>
        <v>5.4000000000000048E-2</v>
      </c>
      <c r="G130" cm="1">
        <f t="array" ref="G130">_xlfn.IFS(AND(I130&gt;J130,I130&gt;0,E130&gt;F130, E130&gt;0.6), 1, AND(J130&gt;I130,J130&gt;0,F130&gt;E130, F130&gt;0.6), 2, AND(I130&gt;J130,I130&gt;0,E130&gt;F130, E130&lt;0.6), 0,  AND(J130&gt;I130,J130&gt;0,F130&gt;E130, F130&lt;0.6), 0, AND(I130&lt;0,J130&lt;0), 0, AND(I130&gt;J130,I130&gt;0,E130&lt;F130), 0, AND(J130&gt;I130,J130&gt;0,F130&lt;E130), 0, AND(I130&gt;J130,I130&gt;0,E130=F130), 1, AND(J130&gt;I130,J130&gt;0,F130=E130), 2)</f>
        <v>1</v>
      </c>
      <c r="H130">
        <f>ValueWin!H130</f>
        <v>2</v>
      </c>
      <c r="I130">
        <f t="shared" si="6"/>
        <v>0.1</v>
      </c>
      <c r="J130">
        <f t="shared" si="7"/>
        <v>-0.80599999999999983</v>
      </c>
      <c r="K130" cm="1">
        <f t="array" ref="K130">_xlfn.IFS(AND(G130=H130,G130=1),K129-K129*I130+K129*I130*A130, AND(G130=H130,G130=2), K129-K129*J130+K129*J130*B130, AND(G130&lt;&gt;H130,G130=1), K129-K129*I130,AND(G130&lt;&gt;H130,G130=2),K129-K129*J130,G130=0,K129)</f>
        <v>93.705517329116915</v>
      </c>
      <c r="L130" t="str">
        <f>ValueWin!L130</f>
        <v>Manuel Guinard</v>
      </c>
      <c r="M130" t="str">
        <f>ValueWin!M130</f>
        <v>Luca van Assche</v>
      </c>
      <c r="N130">
        <f>ValueWin!N130</f>
        <v>0.17599999999999999</v>
      </c>
      <c r="O130" cm="1">
        <f t="array" ref="O130">_xlfn.IFS(AND(G130=H130, G130&gt;0), 1, AND(G130&lt;&gt;H130, G130=0), "", AND(G130&lt;&gt;H130, G130&lt;&gt;0), 0, AND(G130=H130, G130=0), "")</f>
        <v>0</v>
      </c>
    </row>
    <row r="131" spans="1:15" x14ac:dyDescent="0.25">
      <c r="A131">
        <f>ValueWin!A131</f>
        <v>1.46</v>
      </c>
      <c r="B131">
        <f>ValueWin!B131</f>
        <v>2.58</v>
      </c>
      <c r="C131">
        <f t="shared" si="9"/>
        <v>0.68493150684931503</v>
      </c>
      <c r="D131">
        <f t="shared" si="9"/>
        <v>0.38759689922480617</v>
      </c>
      <c r="E131">
        <f>ValueWin!E131</f>
        <v>0.61399999999999999</v>
      </c>
      <c r="F131">
        <f t="shared" si="5"/>
        <v>0.38600000000000001</v>
      </c>
      <c r="G131" cm="1">
        <f t="array" ref="G131">_xlfn.IFS(AND(I131&gt;J131,I131&gt;0,E131&gt;F131, E131&gt;0.6), 1, AND(J131&gt;I131,J131&gt;0,F131&gt;E131, F131&gt;0.6), 2, AND(I131&gt;J131,I131&gt;0,E131&gt;F131, E131&lt;0.6), 0,  AND(J131&gt;I131,J131&gt;0,F131&gt;E131, F131&lt;0.6), 0, AND(I131&lt;0,J131&lt;0), 0, AND(I131&gt;J131,I131&gt;0,E131&lt;F131), 0, AND(J131&gt;I131,J131&gt;0,F131&lt;E131), 0, AND(I131&gt;J131,I131&gt;0,E131=F131), 1, AND(J131&gt;I131,J131&gt;0,F131=E131), 2)</f>
        <v>0</v>
      </c>
      <c r="H131">
        <f>ValueWin!H131</f>
        <v>1</v>
      </c>
      <c r="I131">
        <f t="shared" si="6"/>
        <v>-0.22513043478260875</v>
      </c>
      <c r="J131">
        <f t="shared" si="7"/>
        <v>-2.6075949367088125E-3</v>
      </c>
      <c r="K131" cm="1">
        <f t="array" ref="K131">_xlfn.IFS(AND(G131=H131,G131=1),K130-K130*I131+K130*I131*A131, AND(G131=H131,G131=2), K130-K130*J131+K130*J131*B131, AND(G131&lt;&gt;H131,G131=1), K130-K130*I131,AND(G131&lt;&gt;H131,G131=2),K130-K130*J131,G131=0,K130)</f>
        <v>93.705517329116915</v>
      </c>
      <c r="L131" t="str">
        <f>ValueWin!L131</f>
        <v>Taylor Fritz</v>
      </c>
      <c r="M131" t="str">
        <f>ValueWin!M131</f>
        <v>Jan Lennard Struff</v>
      </c>
      <c r="N131">
        <f>ValueWin!N131</f>
        <v>0.84499999999999997</v>
      </c>
      <c r="O131" t="str" cm="1">
        <f t="array" ref="O131">_xlfn.IFS(AND(G131=H131, G131&gt;0), 1, AND(G131&lt;&gt;H131, G131=0), "", AND(G131&lt;&gt;H131, G131&lt;&gt;0), 0, AND(G131=H131, G131=0), "")</f>
        <v/>
      </c>
    </row>
    <row r="132" spans="1:15" x14ac:dyDescent="0.25">
      <c r="A132">
        <f>ValueWin!A132</f>
        <v>1.86</v>
      </c>
      <c r="B132">
        <f>ValueWin!B132</f>
        <v>1.92</v>
      </c>
      <c r="C132">
        <f t="shared" si="9"/>
        <v>0.5376344086021505</v>
      </c>
      <c r="D132">
        <f t="shared" si="9"/>
        <v>0.52083333333333337</v>
      </c>
      <c r="E132">
        <f>ValueWin!E132</f>
        <v>0.42</v>
      </c>
      <c r="F132">
        <f t="shared" si="5"/>
        <v>0.58000000000000007</v>
      </c>
      <c r="G132" cm="1">
        <f t="array" ref="G132">_xlfn.IFS(AND(I132&gt;J132,I132&gt;0,E132&gt;F132, E132&gt;0.6), 1, AND(J132&gt;I132,J132&gt;0,F132&gt;E132, F132&gt;0.6), 2, AND(I132&gt;J132,I132&gt;0,E132&gt;F132, E132&lt;0.6), 0,  AND(J132&gt;I132,J132&gt;0,F132&gt;E132, F132&lt;0.6), 0, AND(I132&lt;0,J132&lt;0), 0, AND(I132&gt;J132,I132&gt;0,E132&lt;F132), 0, AND(J132&gt;I132,J132&gt;0,F132&lt;E132), 0, AND(I132&gt;J132,I132&gt;0,E132=F132), 1, AND(J132&gt;I132,J132&gt;0,F132=E132), 2)</f>
        <v>0</v>
      </c>
      <c r="H132">
        <f>ValueWin!H132</f>
        <v>2</v>
      </c>
      <c r="I132">
        <f t="shared" si="6"/>
        <v>-0.25441860465116278</v>
      </c>
      <c r="J132">
        <f t="shared" si="7"/>
        <v>0.1</v>
      </c>
      <c r="K132" cm="1">
        <f t="array" ref="K132">_xlfn.IFS(AND(G132=H132,G132=1),K131-K131*I132+K131*I132*A132, AND(G132=H132,G132=2), K131-K131*J132+K131*J132*B132, AND(G132&lt;&gt;H132,G132=1), K131-K131*I132,AND(G132&lt;&gt;H132,G132=2),K131-K131*J132,G132=0,K131)</f>
        <v>93.705517329116915</v>
      </c>
      <c r="L132" t="str">
        <f>ValueWin!L132</f>
        <v>Botic Van De Zandschulp</v>
      </c>
      <c r="M132" t="str">
        <f>ValueWin!M132</f>
        <v>Marin Cilic</v>
      </c>
      <c r="N132">
        <f>ValueWin!N132</f>
        <v>0.83499999999999996</v>
      </c>
      <c r="O132" t="str" cm="1">
        <f t="array" ref="O132">_xlfn.IFS(AND(G132=H132, G132&gt;0), 1, AND(G132&lt;&gt;H132, G132=0), "", AND(G132&lt;&gt;H132, G132&lt;&gt;0), 0, AND(G132=H132, G132=0), "")</f>
        <v/>
      </c>
    </row>
    <row r="133" spans="1:15" x14ac:dyDescent="0.25">
      <c r="A133">
        <f>ValueWin!A133</f>
        <v>4.05</v>
      </c>
      <c r="B133">
        <f>ValueWin!B133</f>
        <v>1.22</v>
      </c>
      <c r="C133">
        <f t="shared" si="9"/>
        <v>0.24691358024691359</v>
      </c>
      <c r="D133">
        <f t="shared" si="9"/>
        <v>0.81967213114754101</v>
      </c>
      <c r="E133">
        <f>ValueWin!E133</f>
        <v>0.21199999999999999</v>
      </c>
      <c r="F133">
        <f t="shared" ref="F133:F168" si="10">1-E133</f>
        <v>0.78800000000000003</v>
      </c>
      <c r="G133" cm="1">
        <f t="array" ref="G133">_xlfn.IFS(AND(I133&gt;J133,I133&gt;0,E133&gt;F133, E133&gt;0.6), 1, AND(J133&gt;I133,J133&gt;0,F133&gt;E133, F133&gt;0.6), 2, AND(I133&gt;J133,I133&gt;0,E133&gt;F133, E133&lt;0.6), 0,  AND(J133&gt;I133,J133&gt;0,F133&gt;E133, F133&lt;0.6), 0, AND(I133&lt;0,J133&lt;0), 0, AND(I133&gt;J133,I133&gt;0,E133&lt;F133), 0, AND(J133&gt;I133,J133&gt;0,F133&lt;E133), 0, AND(I133&gt;J133,I133&gt;0,E133=F133), 1, AND(J133&gt;I133,J133&gt;0,F133=E133), 2)</f>
        <v>0</v>
      </c>
      <c r="H133">
        <f>ValueWin!H133</f>
        <v>2</v>
      </c>
      <c r="I133">
        <f t="shared" ref="I133:I168" si="11">IF(E133-(F133/(A133-1))&gt;0.1, 0.1, E133-(F133/(A133-1)))</f>
        <v>-4.6360655737704953E-2</v>
      </c>
      <c r="J133">
        <f t="shared" ref="J133:J168" si="12">IF(F133-(E133/(B133-1))&gt;0.1, 0.1, F133-(E133/(B133-1)))</f>
        <v>-0.1756363636363637</v>
      </c>
      <c r="K133" cm="1">
        <f t="array" ref="K133">_xlfn.IFS(AND(G133=H133,G133=1),K132-K132*I133+K132*I133*A133, AND(G133=H133,G133=2), K132-K132*J133+K132*J133*B133, AND(G133&lt;&gt;H133,G133=1), K132-K132*I133,AND(G133&lt;&gt;H133,G133=2),K132-K132*J133,G133=0,K132)</f>
        <v>93.705517329116915</v>
      </c>
      <c r="L133" t="str">
        <f>ValueWin!L133</f>
        <v>Carlos Alcaraz</v>
      </c>
      <c r="M133" t="str">
        <f>ValueWin!M133</f>
        <v>Alexander Zverev</v>
      </c>
      <c r="N133">
        <f>ValueWin!N133</f>
        <v>0.86499999999999999</v>
      </c>
      <c r="O133" t="str" cm="1">
        <f t="array" ref="O133">_xlfn.IFS(AND(G133=H133, G133&gt;0), 1, AND(G133&lt;&gt;H133, G133=0), "", AND(G133&lt;&gt;H133, G133&lt;&gt;0), 0, AND(G133=H133, G133=0), "")</f>
        <v/>
      </c>
    </row>
    <row r="134" spans="1:15" x14ac:dyDescent="0.25">
      <c r="A134">
        <f>ValueWin!A134</f>
        <v>2.2000000000000002</v>
      </c>
      <c r="B134">
        <f>ValueWin!B134</f>
        <v>1.61</v>
      </c>
      <c r="C134">
        <f t="shared" si="9"/>
        <v>0.45454545454545453</v>
      </c>
      <c r="D134">
        <f t="shared" si="9"/>
        <v>0.6211180124223602</v>
      </c>
      <c r="E134">
        <f>ValueWin!E134</f>
        <v>0.19900000000000001</v>
      </c>
      <c r="F134">
        <f t="shared" si="10"/>
        <v>0.80099999999999993</v>
      </c>
      <c r="G134" cm="1">
        <f t="array" ref="G134">_xlfn.IFS(AND(I134&gt;J134,I134&gt;0,E134&gt;F134, E134&gt;0.6), 1, AND(J134&gt;I134,J134&gt;0,F134&gt;E134, F134&gt;0.6), 2, AND(I134&gt;J134,I134&gt;0,E134&gt;F134, E134&lt;0.6), 0,  AND(J134&gt;I134,J134&gt;0,F134&gt;E134, F134&lt;0.6), 0, AND(I134&lt;0,J134&lt;0), 0, AND(I134&gt;J134,I134&gt;0,E134&lt;F134), 0, AND(J134&gt;I134,J134&gt;0,F134&lt;E134), 0, AND(I134&gt;J134,I134&gt;0,E134=F134), 1, AND(J134&gt;I134,J134&gt;0,F134=E134), 2)</f>
        <v>2</v>
      </c>
      <c r="H134">
        <f>ValueWin!H134</f>
        <v>2</v>
      </c>
      <c r="I134">
        <f t="shared" si="11"/>
        <v>-0.46849999999999986</v>
      </c>
      <c r="J134">
        <f t="shared" si="12"/>
        <v>0.1</v>
      </c>
      <c r="K134" cm="1">
        <f t="array" ref="K134">_xlfn.IFS(AND(G134=H134,G134=1),K133-K133*I134+K133*I134*A134, AND(G134=H134,G134=2), K133-K133*J134+K133*J134*B134, AND(G134&lt;&gt;H134,G134=1), K133-K133*I134,AND(G134&lt;&gt;H134,G134=2),K133-K133*J134,G134=0,K133)</f>
        <v>99.421553886193038</v>
      </c>
      <c r="L134" t="str">
        <f>ValueWin!L134</f>
        <v>Maxime Janvier</v>
      </c>
      <c r="M134" t="str">
        <f>ValueWin!M134</f>
        <v>Joao Sousa</v>
      </c>
      <c r="N134">
        <f>ValueWin!N134</f>
        <v>0.47099999999999997</v>
      </c>
      <c r="O134" cm="1">
        <f t="array" ref="O134">_xlfn.IFS(AND(G134=H134, G134&gt;0), 1, AND(G134&lt;&gt;H134, G134=0), "", AND(G134&lt;&gt;H134, G134&lt;&gt;0), 0, AND(G134=H134, G134=0), "")</f>
        <v>1</v>
      </c>
    </row>
    <row r="135" spans="1:15" x14ac:dyDescent="0.25">
      <c r="A135">
        <f>ValueWin!A135</f>
        <v>2.2000000000000002</v>
      </c>
      <c r="B135">
        <f>ValueWin!B135</f>
        <v>1.61</v>
      </c>
      <c r="C135">
        <f t="shared" si="9"/>
        <v>0.45454545454545453</v>
      </c>
      <c r="D135">
        <f t="shared" si="9"/>
        <v>0.6211180124223602</v>
      </c>
      <c r="E135">
        <f>ValueWin!E135</f>
        <v>0.45900000000000002</v>
      </c>
      <c r="F135">
        <f t="shared" si="10"/>
        <v>0.54099999999999993</v>
      </c>
      <c r="G135" cm="1">
        <f t="array" ref="G135">_xlfn.IFS(AND(I135&gt;J135,I135&gt;0,E135&gt;F135, E135&gt;0.6), 1, AND(J135&gt;I135,J135&gt;0,F135&gt;E135, F135&gt;0.6), 2, AND(I135&gt;J135,I135&gt;0,E135&gt;F135, E135&lt;0.6), 0,  AND(J135&gt;I135,J135&gt;0,F135&gt;E135, F135&lt;0.6), 0, AND(I135&lt;0,J135&lt;0), 0, AND(I135&gt;J135,I135&gt;0,E135&lt;F135), 0, AND(J135&gt;I135,J135&gt;0,F135&lt;E135), 0, AND(I135&gt;J135,I135&gt;0,E135=F135), 1, AND(J135&gt;I135,J135&gt;0,F135=E135), 2)</f>
        <v>0</v>
      </c>
      <c r="H135">
        <f>ValueWin!H135</f>
        <v>1</v>
      </c>
      <c r="I135">
        <f t="shared" si="11"/>
        <v>8.1666666666668219E-3</v>
      </c>
      <c r="J135">
        <f t="shared" si="12"/>
        <v>-0.21145901639344256</v>
      </c>
      <c r="K135" cm="1">
        <f t="array" ref="K135">_xlfn.IFS(AND(G135=H135,G135=1),K134-K134*I135+K134*I135*A135, AND(G135=H135,G135=2), K134-K134*J135+K134*J135*B135, AND(G135&lt;&gt;H135,G135=1), K134-K134*I135,AND(G135&lt;&gt;H135,G135=2),K134-K134*J135,G135=0,K134)</f>
        <v>99.421553886193038</v>
      </c>
      <c r="L135" t="str">
        <f>ValueWin!L135</f>
        <v>Maxime Cressy</v>
      </c>
      <c r="M135" t="str">
        <f>ValueWin!M135</f>
        <v>Oscar Otte</v>
      </c>
      <c r="N135">
        <f>ValueWin!N135</f>
        <v>0.75700000000000001</v>
      </c>
      <c r="O135" t="str" cm="1">
        <f t="array" ref="O135">_xlfn.IFS(AND(G135=H135, G135&gt;0), 1, AND(G135&lt;&gt;H135, G135=0), "", AND(G135&lt;&gt;H135, G135&lt;&gt;0), 0, AND(G135=H135, G135=0), "")</f>
        <v/>
      </c>
    </row>
    <row r="136" spans="1:15" x14ac:dyDescent="0.25">
      <c r="A136">
        <f>ValueWin!A136</f>
        <v>4</v>
      </c>
      <c r="B136">
        <f>ValueWin!B136</f>
        <v>1.22</v>
      </c>
      <c r="C136">
        <f t="shared" si="9"/>
        <v>0.25</v>
      </c>
      <c r="D136">
        <f t="shared" si="9"/>
        <v>0.81967213114754101</v>
      </c>
      <c r="E136">
        <f>ValueWin!E136</f>
        <v>0.33300000000000002</v>
      </c>
      <c r="F136">
        <f t="shared" si="10"/>
        <v>0.66700000000000004</v>
      </c>
      <c r="G136" cm="1">
        <f t="array" ref="G136">_xlfn.IFS(AND(I136&gt;J136,I136&gt;0,E136&gt;F136, E136&gt;0.6), 1, AND(J136&gt;I136,J136&gt;0,F136&gt;E136, F136&gt;0.6), 2, AND(I136&gt;J136,I136&gt;0,E136&gt;F136, E136&lt;0.6), 0,  AND(J136&gt;I136,J136&gt;0,F136&gt;E136, F136&lt;0.6), 0, AND(I136&lt;0,J136&lt;0), 0, AND(I136&gt;J136,I136&gt;0,E136&lt;F136), 0, AND(J136&gt;I136,J136&gt;0,F136&lt;E136), 0, AND(I136&gt;J136,I136&gt;0,E136=F136), 1, AND(J136&gt;I136,J136&gt;0,F136=E136), 2)</f>
        <v>0</v>
      </c>
      <c r="H136">
        <f>ValueWin!H136</f>
        <v>1</v>
      </c>
      <c r="I136">
        <f t="shared" si="11"/>
        <v>0.1</v>
      </c>
      <c r="J136">
        <f t="shared" si="12"/>
        <v>-0.84663636363636385</v>
      </c>
      <c r="K136" cm="1">
        <f t="array" ref="K136">_xlfn.IFS(AND(G136=H136,G136=1),K135-K135*I136+K135*I136*A136, AND(G136=H136,G136=2), K135-K135*J136+K135*J136*B136, AND(G136&lt;&gt;H136,G136=1), K135-K135*I136,AND(G136&lt;&gt;H136,G136=2),K135-K135*J136,G136=0,K135)</f>
        <v>99.421553886193038</v>
      </c>
      <c r="L136" t="str">
        <f>ValueWin!L136</f>
        <v>Frances Tiafoe</v>
      </c>
      <c r="M136" t="str">
        <f>ValueWin!M136</f>
        <v>Jannik Sinner</v>
      </c>
      <c r="N136">
        <f>ValueWin!N136</f>
        <v>0.86</v>
      </c>
      <c r="O136" t="str" cm="1">
        <f t="array" ref="O136">_xlfn.IFS(AND(G136=H136, G136&gt;0), 1, AND(G136&lt;&gt;H136, G136=0), "", AND(G136&lt;&gt;H136, G136&lt;&gt;0), 0, AND(G136=H136, G136=0), "")</f>
        <v/>
      </c>
    </row>
    <row r="137" spans="1:15" x14ac:dyDescent="0.25">
      <c r="A137">
        <f>ValueWin!A137</f>
        <v>1.4</v>
      </c>
      <c r="B137">
        <f>ValueWin!B137</f>
        <v>2.75</v>
      </c>
      <c r="C137">
        <f t="shared" si="9"/>
        <v>0.7142857142857143</v>
      </c>
      <c r="D137">
        <f t="shared" si="9"/>
        <v>0.36363636363636365</v>
      </c>
      <c r="E137">
        <f>ValueWin!E137</f>
        <v>0.61599999999999999</v>
      </c>
      <c r="F137">
        <f t="shared" si="10"/>
        <v>0.38400000000000001</v>
      </c>
      <c r="G137" cm="1">
        <f t="array" ref="G137">_xlfn.IFS(AND(I137&gt;J137,I137&gt;0,E137&gt;F137, E137&gt;0.6), 1, AND(J137&gt;I137,J137&gt;0,F137&gt;E137, F137&gt;0.6), 2, AND(I137&gt;J137,I137&gt;0,E137&gt;F137, E137&lt;0.6), 0,  AND(J137&gt;I137,J137&gt;0,F137&gt;E137, F137&lt;0.6), 0, AND(I137&lt;0,J137&lt;0), 0, AND(I137&gt;J137,I137&gt;0,E137&lt;F137), 0, AND(J137&gt;I137,J137&gt;0,F137&lt;E137), 0, AND(I137&gt;J137,I137&gt;0,E137=F137), 1, AND(J137&gt;I137,J137&gt;0,F137=E137), 2)</f>
        <v>0</v>
      </c>
      <c r="H137">
        <f>ValueWin!H137</f>
        <v>2</v>
      </c>
      <c r="I137">
        <f t="shared" si="11"/>
        <v>-0.34400000000000019</v>
      </c>
      <c r="J137">
        <f t="shared" si="12"/>
        <v>3.2000000000000028E-2</v>
      </c>
      <c r="K137" cm="1">
        <f t="array" ref="K137">_xlfn.IFS(AND(G137=H137,G137=1),K136-K136*I137+K136*I137*A137, AND(G137=H137,G137=2), K136-K136*J137+K136*J137*B137, AND(G137&lt;&gt;H137,G137=1), K136-K136*I137,AND(G137&lt;&gt;H137,G137=2),K136-K136*J137,G137=0,K136)</f>
        <v>99.421553886193038</v>
      </c>
      <c r="L137" t="str">
        <f>ValueWin!L137</f>
        <v>Quentin Halys</v>
      </c>
      <c r="M137" t="str">
        <f>ValueWin!M137</f>
        <v>Lukas Lacko</v>
      </c>
      <c r="N137">
        <f>ValueWin!N137</f>
        <v>0.47</v>
      </c>
      <c r="O137" t="str" cm="1">
        <f t="array" ref="O137">_xlfn.IFS(AND(G137=H137, G137&gt;0), 1, AND(G137&lt;&gt;H137, G137=0), "", AND(G137&lt;&gt;H137, G137&lt;&gt;0), 0, AND(G137=H137, G137=0), "")</f>
        <v/>
      </c>
    </row>
    <row r="138" spans="1:15" x14ac:dyDescent="0.25">
      <c r="A138">
        <f>ValueWin!A138</f>
        <v>4.5</v>
      </c>
      <c r="B138">
        <f>ValueWin!B138</f>
        <v>1.18</v>
      </c>
      <c r="C138">
        <f t="shared" ref="C138:D168" si="13">1/A138</f>
        <v>0.22222222222222221</v>
      </c>
      <c r="D138">
        <f t="shared" si="13"/>
        <v>0.84745762711864414</v>
      </c>
      <c r="E138">
        <f>ValueWin!E138</f>
        <v>0.161</v>
      </c>
      <c r="F138">
        <f t="shared" si="10"/>
        <v>0.83899999999999997</v>
      </c>
      <c r="G138" cm="1">
        <f t="array" ref="G138">_xlfn.IFS(AND(I138&gt;J138,I138&gt;0,E138&gt;F138, E138&gt;0.6), 1, AND(J138&gt;I138,J138&gt;0,F138&gt;E138, F138&gt;0.6), 2, AND(I138&gt;J138,I138&gt;0,E138&gt;F138, E138&lt;0.6), 0,  AND(J138&gt;I138,J138&gt;0,F138&gt;E138, F138&lt;0.6), 0, AND(I138&lt;0,J138&lt;0), 0, AND(I138&gt;J138,I138&gt;0,E138&lt;F138), 0, AND(J138&gt;I138,J138&gt;0,F138&lt;E138), 0, AND(I138&gt;J138,I138&gt;0,E138=F138), 1, AND(J138&gt;I138,J138&gt;0,F138=E138), 2)</f>
        <v>0</v>
      </c>
      <c r="H138">
        <f>ValueWin!H138</f>
        <v>2</v>
      </c>
      <c r="I138">
        <f t="shared" si="11"/>
        <v>-7.8714285714285709E-2</v>
      </c>
      <c r="J138">
        <f t="shared" si="12"/>
        <v>-5.5444444444444851E-2</v>
      </c>
      <c r="K138" cm="1">
        <f t="array" ref="K138">_xlfn.IFS(AND(G138=H138,G138=1),K137-K137*I138+K137*I138*A138, AND(G138=H138,G138=2), K137-K137*J138+K137*J138*B138, AND(G138&lt;&gt;H138,G138=1), K137-K137*I138,AND(G138&lt;&gt;H138,G138=2),K137-K137*J138,G138=0,K137)</f>
        <v>99.421553886193038</v>
      </c>
      <c r="L138" t="str">
        <f>ValueWin!L138</f>
        <v>Alexandre Muller</v>
      </c>
      <c r="M138" t="str">
        <f>ValueWin!M138</f>
        <v>Brandon Nakashima</v>
      </c>
      <c r="N138">
        <f>ValueWin!N138</f>
        <v>0.499</v>
      </c>
      <c r="O138" t="str" cm="1">
        <f t="array" ref="O138">_xlfn.IFS(AND(G138=H138, G138&gt;0), 1, AND(G138&lt;&gt;H138, G138=0), "", AND(G138&lt;&gt;H138, G138&lt;&gt;0), 0, AND(G138=H138, G138=0), "")</f>
        <v/>
      </c>
    </row>
    <row r="139" spans="1:15" x14ac:dyDescent="0.25">
      <c r="A139">
        <f>ValueWin!A139</f>
        <v>1.53</v>
      </c>
      <c r="B139">
        <f>ValueWin!B139</f>
        <v>2.37</v>
      </c>
      <c r="C139">
        <f t="shared" si="13"/>
        <v>0.65359477124183007</v>
      </c>
      <c r="D139">
        <f t="shared" si="13"/>
        <v>0.42194092827004215</v>
      </c>
      <c r="E139">
        <f>ValueWin!E139</f>
        <v>0.47499999999999998</v>
      </c>
      <c r="F139">
        <f t="shared" si="10"/>
        <v>0.52500000000000002</v>
      </c>
      <c r="G139" cm="1">
        <f t="array" ref="G139">_xlfn.IFS(AND(I139&gt;J139,I139&gt;0,E139&gt;F139, E139&gt;0.6), 1, AND(J139&gt;I139,J139&gt;0,F139&gt;E139, F139&gt;0.6), 2, AND(I139&gt;J139,I139&gt;0,E139&gt;F139, E139&lt;0.6), 0,  AND(J139&gt;I139,J139&gt;0,F139&gt;E139, F139&lt;0.6), 0, AND(I139&lt;0,J139&lt;0), 0, AND(I139&gt;J139,I139&gt;0,E139&lt;F139), 0, AND(J139&gt;I139,J139&gt;0,F139&lt;E139), 0, AND(I139&gt;J139,I139&gt;0,E139=F139), 1, AND(J139&gt;I139,J139&gt;0,F139=E139), 2)</f>
        <v>0</v>
      </c>
      <c r="H139">
        <f>ValueWin!H139</f>
        <v>2</v>
      </c>
      <c r="I139">
        <f t="shared" si="11"/>
        <v>-0.51556603773584908</v>
      </c>
      <c r="J139">
        <f t="shared" si="12"/>
        <v>0.1</v>
      </c>
      <c r="K139" cm="1">
        <f t="array" ref="K139">_xlfn.IFS(AND(G139=H139,G139=1),K138-K138*I139+K138*I139*A139, AND(G139=H139,G139=2), K138-K138*J139+K138*J139*B139, AND(G139&lt;&gt;H139,G139=1), K138-K138*I139,AND(G139&lt;&gt;H139,G139=2),K138-K138*J139,G139=0,K138)</f>
        <v>99.421553886193038</v>
      </c>
      <c r="L139" t="str">
        <f>ValueWin!L139</f>
        <v>Yoshihito Nishioka</v>
      </c>
      <c r="M139" t="str">
        <f>ValueWin!M139</f>
        <v>Gianluca Mager</v>
      </c>
      <c r="N139">
        <f>ValueWin!N139</f>
        <v>0.80300000000000005</v>
      </c>
      <c r="O139" t="str" cm="1">
        <f t="array" ref="O139">_xlfn.IFS(AND(G139=H139, G139&gt;0), 1, AND(G139&lt;&gt;H139, G139=0), "", AND(G139&lt;&gt;H139, G139&lt;&gt;0), 0, AND(G139=H139, G139=0), "")</f>
        <v/>
      </c>
    </row>
    <row r="140" spans="1:15" x14ac:dyDescent="0.25">
      <c r="A140">
        <f>ValueWin!A140</f>
        <v>2.62</v>
      </c>
      <c r="B140">
        <f>ValueWin!B140</f>
        <v>1.5</v>
      </c>
      <c r="C140">
        <f t="shared" si="13"/>
        <v>0.38167938931297707</v>
      </c>
      <c r="D140">
        <f t="shared" si="13"/>
        <v>0.66666666666666663</v>
      </c>
      <c r="E140">
        <f>ValueWin!E140</f>
        <v>0.35299999999999998</v>
      </c>
      <c r="F140">
        <f t="shared" si="10"/>
        <v>0.64700000000000002</v>
      </c>
      <c r="G140" cm="1">
        <f t="array" ref="G140">_xlfn.IFS(AND(I140&gt;J140,I140&gt;0,E140&gt;F140, E140&gt;0.6), 1, AND(J140&gt;I140,J140&gt;0,F140&gt;E140, F140&gt;0.6), 2, AND(I140&gt;J140,I140&gt;0,E140&gt;F140, E140&lt;0.6), 0,  AND(J140&gt;I140,J140&gt;0,F140&gt;E140, F140&lt;0.6), 0, AND(I140&lt;0,J140&lt;0), 0, AND(I140&gt;J140,I140&gt;0,E140&lt;F140), 0, AND(J140&gt;I140,J140&gt;0,F140&lt;E140), 0, AND(I140&gt;J140,I140&gt;0,E140=F140), 1, AND(J140&gt;I140,J140&gt;0,F140=E140), 2)</f>
        <v>0</v>
      </c>
      <c r="H140">
        <f>ValueWin!H140</f>
        <v>1</v>
      </c>
      <c r="I140">
        <f t="shared" si="11"/>
        <v>-4.6382716049382711E-2</v>
      </c>
      <c r="J140">
        <f t="shared" si="12"/>
        <v>-5.8999999999999941E-2</v>
      </c>
      <c r="K140" cm="1">
        <f t="array" ref="K140">_xlfn.IFS(AND(G140=H140,G140=1),K139-K139*I140+K139*I140*A140, AND(G140=H140,G140=2), K139-K139*J140+K139*J140*B140, AND(G140&lt;&gt;H140,G140=1), K139-K139*I140,AND(G140&lt;&gt;H140,G140=2),K139-K139*J140,G140=0,K139)</f>
        <v>99.421553886193038</v>
      </c>
      <c r="L140" t="str">
        <f>ValueWin!L140</f>
        <v>Adrian Mannarino</v>
      </c>
      <c r="M140" t="str">
        <f>ValueWin!M140</f>
        <v>Nikoloz Basilashvili</v>
      </c>
      <c r="N140">
        <f>ValueWin!N140</f>
        <v>0.85599999999999998</v>
      </c>
      <c r="O140" t="str" cm="1">
        <f t="array" ref="O140">_xlfn.IFS(AND(G140=H140, G140&gt;0), 1, AND(G140&lt;&gt;H140, G140=0), "", AND(G140&lt;&gt;H140, G140&lt;&gt;0), 0, AND(G140=H140, G140=0), "")</f>
        <v/>
      </c>
    </row>
    <row r="141" spans="1:15" x14ac:dyDescent="0.25">
      <c r="A141">
        <f>ValueWin!A141</f>
        <v>2.2000000000000002</v>
      </c>
      <c r="B141">
        <f>ValueWin!B141</f>
        <v>1.66</v>
      </c>
      <c r="C141">
        <f t="shared" si="13"/>
        <v>0.45454545454545453</v>
      </c>
      <c r="D141">
        <f t="shared" si="13"/>
        <v>0.60240963855421692</v>
      </c>
      <c r="E141">
        <f>ValueWin!E141</f>
        <v>0.438</v>
      </c>
      <c r="F141">
        <f t="shared" si="10"/>
        <v>0.56200000000000006</v>
      </c>
      <c r="G141" cm="1">
        <f t="array" ref="G141">_xlfn.IFS(AND(I141&gt;J141,I141&gt;0,E141&gt;F141, E141&gt;0.6), 1, AND(J141&gt;I141,J141&gt;0,F141&gt;E141, F141&gt;0.6), 2, AND(I141&gt;J141,I141&gt;0,E141&gt;F141, E141&lt;0.6), 0,  AND(J141&gt;I141,J141&gt;0,F141&gt;E141, F141&lt;0.6), 0, AND(I141&lt;0,J141&lt;0), 0, AND(I141&gt;J141,I141&gt;0,E141&lt;F141), 0, AND(J141&gt;I141,J141&gt;0,F141&lt;E141), 0, AND(I141&gt;J141,I141&gt;0,E141=F141), 1, AND(J141&gt;I141,J141&gt;0,F141=E141), 2)</f>
        <v>0</v>
      </c>
      <c r="H141">
        <f>ValueWin!H141</f>
        <v>1</v>
      </c>
      <c r="I141">
        <f t="shared" si="11"/>
        <v>-3.0333333333333323E-2</v>
      </c>
      <c r="J141">
        <f t="shared" si="12"/>
        <v>-0.10163636363636364</v>
      </c>
      <c r="K141" cm="1">
        <f t="array" ref="K141">_xlfn.IFS(AND(G141=H141,G141=1),K140-K140*I141+K140*I141*A141, AND(G141=H141,G141=2), K140-K140*J141+K140*J141*B141, AND(G141&lt;&gt;H141,G141=1), K140-K140*I141,AND(G141&lt;&gt;H141,G141=2),K140-K140*J141,G141=0,K140)</f>
        <v>99.421553886193038</v>
      </c>
      <c r="L141" t="str">
        <f>ValueWin!L141</f>
        <v>Alexander Bublik</v>
      </c>
      <c r="M141" t="str">
        <f>ValueWin!M141</f>
        <v>Daniel Evans</v>
      </c>
      <c r="N141">
        <f>ValueWin!N141</f>
        <v>0.89200000000000002</v>
      </c>
      <c r="O141" t="str" cm="1">
        <f t="array" ref="O141">_xlfn.IFS(AND(G141=H141, G141&gt;0), 1, AND(G141&lt;&gt;H141, G141=0), "", AND(G141&lt;&gt;H141, G141&lt;&gt;0), 0, AND(G141=H141, G141=0), "")</f>
        <v/>
      </c>
    </row>
    <row r="142" spans="1:15" x14ac:dyDescent="0.25">
      <c r="A142">
        <f>ValueWin!A142</f>
        <v>1.57</v>
      </c>
      <c r="B142">
        <f>ValueWin!B142</f>
        <v>2.37</v>
      </c>
      <c r="C142">
        <f t="shared" si="13"/>
        <v>0.63694267515923564</v>
      </c>
      <c r="D142">
        <f t="shared" si="13"/>
        <v>0.42194092827004215</v>
      </c>
      <c r="E142">
        <f>ValueWin!E142</f>
        <v>0.55700000000000005</v>
      </c>
      <c r="F142">
        <f t="shared" si="10"/>
        <v>0.44299999999999995</v>
      </c>
      <c r="G142" cm="1">
        <f t="array" ref="G142">_xlfn.IFS(AND(I142&gt;J142,I142&gt;0,E142&gt;F142, E142&gt;0.6), 1, AND(J142&gt;I142,J142&gt;0,F142&gt;E142, F142&gt;0.6), 2, AND(I142&gt;J142,I142&gt;0,E142&gt;F142, E142&lt;0.6), 0,  AND(J142&gt;I142,J142&gt;0,F142&gt;E142, F142&lt;0.6), 0, AND(I142&lt;0,J142&lt;0), 0, AND(I142&gt;J142,I142&gt;0,E142&lt;F142), 0, AND(J142&gt;I142,J142&gt;0,F142&lt;E142), 0, AND(I142&gt;J142,I142&gt;0,E142=F142), 1, AND(J142&gt;I142,J142&gt;0,F142=E142), 2)</f>
        <v>0</v>
      </c>
      <c r="H142">
        <f>ValueWin!H142</f>
        <v>2</v>
      </c>
      <c r="I142">
        <f t="shared" si="11"/>
        <v>-0.22019298245614016</v>
      </c>
      <c r="J142">
        <f t="shared" si="12"/>
        <v>3.6430656934306527E-2</v>
      </c>
      <c r="K142" cm="1">
        <f t="array" ref="K142">_xlfn.IFS(AND(G142=H142,G142=1),K141-K141*I142+K141*I142*A142, AND(G142=H142,G142=2), K141-K141*J142+K141*J142*B142, AND(G142&lt;&gt;H142,G142=1), K141-K141*I142,AND(G142&lt;&gt;H142,G142=2),K141-K141*J142,G142=0,K141)</f>
        <v>99.421553886193038</v>
      </c>
      <c r="L142" t="str">
        <f>ValueWin!L142</f>
        <v>Aslan Karatsev</v>
      </c>
      <c r="M142" t="str">
        <f>ValueWin!M142</f>
        <v>Sebastian Korda</v>
      </c>
      <c r="N142">
        <f>ValueWin!N142</f>
        <v>0.86</v>
      </c>
      <c r="O142" t="str" cm="1">
        <f t="array" ref="O142">_xlfn.IFS(AND(G142=H142, G142&gt;0), 1, AND(G142&lt;&gt;H142, G142=0), "", AND(G142&lt;&gt;H142, G142&lt;&gt;0), 0, AND(G142=H142, G142=0), "")</f>
        <v/>
      </c>
    </row>
    <row r="143" spans="1:15" x14ac:dyDescent="0.25">
      <c r="A143">
        <f>ValueWin!A143</f>
        <v>4</v>
      </c>
      <c r="B143">
        <f>ValueWin!B143</f>
        <v>1.25</v>
      </c>
      <c r="C143">
        <f t="shared" si="13"/>
        <v>0.25</v>
      </c>
      <c r="D143">
        <f t="shared" si="13"/>
        <v>0.8</v>
      </c>
      <c r="E143">
        <f>ValueWin!E143</f>
        <v>0.23599999999999999</v>
      </c>
      <c r="F143">
        <f t="shared" si="10"/>
        <v>0.76400000000000001</v>
      </c>
      <c r="G143" cm="1">
        <f t="array" ref="G143">_xlfn.IFS(AND(I143&gt;J143,I143&gt;0,E143&gt;F143, E143&gt;0.6), 1, AND(J143&gt;I143,J143&gt;0,F143&gt;E143, F143&gt;0.6), 2, AND(I143&gt;J143,I143&gt;0,E143&gt;F143, E143&lt;0.6), 0,  AND(J143&gt;I143,J143&gt;0,F143&gt;E143, F143&lt;0.6), 0, AND(I143&lt;0,J143&lt;0), 0, AND(I143&gt;J143,I143&gt;0,E143&lt;F143), 0, AND(J143&gt;I143,J143&gt;0,F143&lt;E143), 0, AND(I143&gt;J143,I143&gt;0,E143=F143), 1, AND(J143&gt;I143,J143&gt;0,F143=E143), 2)</f>
        <v>0</v>
      </c>
      <c r="H143">
        <f>ValueWin!H143</f>
        <v>2</v>
      </c>
      <c r="I143">
        <f t="shared" si="11"/>
        <v>-1.8666666666666665E-2</v>
      </c>
      <c r="J143">
        <f t="shared" si="12"/>
        <v>-0.17999999999999994</v>
      </c>
      <c r="K143" cm="1">
        <f t="array" ref="K143">_xlfn.IFS(AND(G143=H143,G143=1),K142-K142*I143+K142*I143*A143, AND(G143=H143,G143=2), K142-K142*J143+K142*J143*B143, AND(G143&lt;&gt;H143,G143=1), K142-K142*I143,AND(G143&lt;&gt;H143,G143=2),K142-K142*J143,G143=0,K142)</f>
        <v>99.421553886193038</v>
      </c>
      <c r="L143" t="str">
        <f>ValueWin!L143</f>
        <v>Benoit Paire</v>
      </c>
      <c r="M143" t="str">
        <f>ValueWin!M143</f>
        <v>Pablo Carreno Busta</v>
      </c>
      <c r="N143">
        <f>ValueWin!N143</f>
        <v>0.89700000000000002</v>
      </c>
      <c r="O143" t="str" cm="1">
        <f t="array" ref="O143">_xlfn.IFS(AND(G143=H143, G143&gt;0), 1, AND(G143&lt;&gt;H143, G143=0), "", AND(G143&lt;&gt;H143, G143&lt;&gt;0), 0, AND(G143=H143, G143=0), "")</f>
        <v/>
      </c>
    </row>
    <row r="144" spans="1:15" x14ac:dyDescent="0.25">
      <c r="A144">
        <f>ValueWin!A144</f>
        <v>1.1100000000000001</v>
      </c>
      <c r="B144">
        <f>ValueWin!B144</f>
        <v>6.5</v>
      </c>
      <c r="C144">
        <f t="shared" si="13"/>
        <v>0.9009009009009008</v>
      </c>
      <c r="D144">
        <f t="shared" si="13"/>
        <v>0.15384615384615385</v>
      </c>
      <c r="E144">
        <f>ValueWin!E144</f>
        <v>0.81200000000000006</v>
      </c>
      <c r="F144">
        <f t="shared" si="10"/>
        <v>0.18799999999999994</v>
      </c>
      <c r="G144" cm="1">
        <f t="array" ref="G144">_xlfn.IFS(AND(I144&gt;J144,I144&gt;0,E144&gt;F144, E144&gt;0.6), 1, AND(J144&gt;I144,J144&gt;0,F144&gt;E144, F144&gt;0.6), 2, AND(I144&gt;J144,I144&gt;0,E144&gt;F144, E144&lt;0.6), 0,  AND(J144&gt;I144,J144&gt;0,F144&gt;E144, F144&lt;0.6), 0, AND(I144&lt;0,J144&lt;0), 0, AND(I144&gt;J144,I144&gt;0,E144&lt;F144), 0, AND(J144&gt;I144,J144&gt;0,F144&lt;E144), 0, AND(I144&gt;J144,I144&gt;0,E144=F144), 1, AND(J144&gt;I144,J144&gt;0,F144=E144), 2)</f>
        <v>0</v>
      </c>
      <c r="H144">
        <f>ValueWin!H144</f>
        <v>1</v>
      </c>
      <c r="I144">
        <f t="shared" si="11"/>
        <v>-0.89709090909090694</v>
      </c>
      <c r="J144">
        <f t="shared" si="12"/>
        <v>4.0363636363636296E-2</v>
      </c>
      <c r="K144" cm="1">
        <f t="array" ref="K144">_xlfn.IFS(AND(G144=H144,G144=1),K143-K143*I144+K143*I144*A144, AND(G144=H144,G144=2), K143-K143*J144+K143*J144*B144, AND(G144&lt;&gt;H144,G144=1), K143-K143*I144,AND(G144&lt;&gt;H144,G144=2),K143-K143*J144,G144=0,K143)</f>
        <v>99.421553886193038</v>
      </c>
      <c r="L144" t="str">
        <f>ValueWin!L144</f>
        <v>Cameron Norrie</v>
      </c>
      <c r="M144" t="str">
        <f>ValueWin!M144</f>
        <v>Federico Delbonis</v>
      </c>
      <c r="N144">
        <f>ValueWin!N144</f>
        <v>0.84499999999999997</v>
      </c>
      <c r="O144" t="str" cm="1">
        <f t="array" ref="O144">_xlfn.IFS(AND(G144=H144, G144&gt;0), 1, AND(G144&lt;&gt;H144, G144=0), "", AND(G144&lt;&gt;H144, G144&lt;&gt;0), 0, AND(G144=H144, G144=0), "")</f>
        <v/>
      </c>
    </row>
    <row r="145" spans="1:15" x14ac:dyDescent="0.25">
      <c r="A145">
        <f>ValueWin!A145</f>
        <v>3</v>
      </c>
      <c r="B145">
        <f>ValueWin!B145</f>
        <v>1.4</v>
      </c>
      <c r="C145">
        <f t="shared" si="13"/>
        <v>0.33333333333333331</v>
      </c>
      <c r="D145">
        <f t="shared" si="13"/>
        <v>0.7142857142857143</v>
      </c>
      <c r="E145">
        <f>ValueWin!E145</f>
        <v>0.38500000000000001</v>
      </c>
      <c r="F145">
        <f t="shared" si="10"/>
        <v>0.61499999999999999</v>
      </c>
      <c r="G145" cm="1">
        <f t="array" ref="G145">_xlfn.IFS(AND(I145&gt;J145,I145&gt;0,E145&gt;F145, E145&gt;0.6), 1, AND(J145&gt;I145,J145&gt;0,F145&gt;E145, F145&gt;0.6), 2, AND(I145&gt;J145,I145&gt;0,E145&gt;F145, E145&lt;0.6), 0,  AND(J145&gt;I145,J145&gt;0,F145&gt;E145, F145&lt;0.6), 0, AND(I145&lt;0,J145&lt;0), 0, AND(I145&gt;J145,I145&gt;0,E145&lt;F145), 0, AND(J145&gt;I145,J145&gt;0,F145&lt;E145), 0, AND(I145&gt;J145,I145&gt;0,E145=F145), 1, AND(J145&gt;I145,J145&gt;0,F145=E145), 2)</f>
        <v>0</v>
      </c>
      <c r="H145">
        <f>ValueWin!H145</f>
        <v>1</v>
      </c>
      <c r="I145">
        <f t="shared" si="11"/>
        <v>7.7500000000000013E-2</v>
      </c>
      <c r="J145">
        <f t="shared" si="12"/>
        <v>-0.34750000000000025</v>
      </c>
      <c r="K145" cm="1">
        <f t="array" ref="K145">_xlfn.IFS(AND(G145=H145,G145=1),K144-K144*I145+K144*I145*A145, AND(G145=H145,G145=2), K144-K144*J145+K144*J145*B145, AND(G145&lt;&gt;H145,G145=1), K144-K144*I145,AND(G145&lt;&gt;H145,G145=2),K144-K144*J145,G145=0,K144)</f>
        <v>99.421553886193038</v>
      </c>
      <c r="L145" t="str">
        <f>ValueWin!L145</f>
        <v>Dusan Lajovic</v>
      </c>
      <c r="M145" t="str">
        <f>ValueWin!M145</f>
        <v>Mackenzie McDonald</v>
      </c>
      <c r="N145">
        <f>ValueWin!N145</f>
        <v>0.84399999999999997</v>
      </c>
      <c r="O145" t="str" cm="1">
        <f t="array" ref="O145">_xlfn.IFS(AND(G145=H145, G145&gt;0), 1, AND(G145&lt;&gt;H145, G145=0), "", AND(G145&lt;&gt;H145, G145&lt;&gt;0), 0, AND(G145=H145, G145=0), "")</f>
        <v/>
      </c>
    </row>
    <row r="146" spans="1:15" x14ac:dyDescent="0.25">
      <c r="A146">
        <f>ValueWin!A146</f>
        <v>1.9</v>
      </c>
      <c r="B146">
        <f>ValueWin!B146</f>
        <v>1.9</v>
      </c>
      <c r="C146">
        <f t="shared" si="13"/>
        <v>0.52631578947368418</v>
      </c>
      <c r="D146">
        <f t="shared" si="13"/>
        <v>0.52631578947368418</v>
      </c>
      <c r="E146">
        <f>ValueWin!E146</f>
        <v>0.373</v>
      </c>
      <c r="F146">
        <f t="shared" si="10"/>
        <v>0.627</v>
      </c>
      <c r="G146" cm="1">
        <f t="array" ref="G146">_xlfn.IFS(AND(I146&gt;J146,I146&gt;0,E146&gt;F146, E146&gt;0.6), 1, AND(J146&gt;I146,J146&gt;0,F146&gt;E146, F146&gt;0.6), 2, AND(I146&gt;J146,I146&gt;0,E146&gt;F146, E146&lt;0.6), 0,  AND(J146&gt;I146,J146&gt;0,F146&gt;E146, F146&lt;0.6), 0, AND(I146&lt;0,J146&lt;0), 0, AND(I146&gt;J146,I146&gt;0,E146&lt;F146), 0, AND(J146&gt;I146,J146&gt;0,F146&lt;E146), 0, AND(I146&gt;J146,I146&gt;0,E146=F146), 1, AND(J146&gt;I146,J146&gt;0,F146=E146), 2)</f>
        <v>2</v>
      </c>
      <c r="H146">
        <f>ValueWin!H146</f>
        <v>2</v>
      </c>
      <c r="I146">
        <f t="shared" si="11"/>
        <v>-0.32366666666666677</v>
      </c>
      <c r="J146">
        <f t="shared" si="12"/>
        <v>0.1</v>
      </c>
      <c r="K146" cm="1">
        <f t="array" ref="K146">_xlfn.IFS(AND(G146=H146,G146=1),K145-K145*I146+K145*I146*A146, AND(G146=H146,G146=2), K145-K145*J146+K145*J146*B146, AND(G146&lt;&gt;H146,G146=1), K145-K145*I146,AND(G146&lt;&gt;H146,G146=2),K145-K145*J146,G146=0,K145)</f>
        <v>108.36949373595041</v>
      </c>
      <c r="L146" t="str">
        <f>ValueWin!L146</f>
        <v>Filip Krajinovic</v>
      </c>
      <c r="M146" t="str">
        <f>ValueWin!M146</f>
        <v>Reilly Opelka</v>
      </c>
      <c r="N146">
        <f>ValueWin!N146</f>
        <v>0.84499999999999997</v>
      </c>
      <c r="O146" cm="1">
        <f t="array" ref="O146">_xlfn.IFS(AND(G146=H146, G146&gt;0), 1, AND(G146&lt;&gt;H146, G146=0), "", AND(G146&lt;&gt;H146, G146&lt;&gt;0), 0, AND(G146=H146, G146=0), "")</f>
        <v>1</v>
      </c>
    </row>
    <row r="147" spans="1:15" x14ac:dyDescent="0.25">
      <c r="A147">
        <f>ValueWin!A147</f>
        <v>1.28</v>
      </c>
      <c r="B147">
        <f>ValueWin!B147</f>
        <v>3.75</v>
      </c>
      <c r="C147">
        <f t="shared" si="13"/>
        <v>0.78125</v>
      </c>
      <c r="D147">
        <f t="shared" si="13"/>
        <v>0.26666666666666666</v>
      </c>
      <c r="E147">
        <f>ValueWin!E147</f>
        <v>0.68700000000000006</v>
      </c>
      <c r="F147">
        <f t="shared" si="10"/>
        <v>0.31299999999999994</v>
      </c>
      <c r="G147" cm="1">
        <f t="array" ref="G147">_xlfn.IFS(AND(I147&gt;J147,I147&gt;0,E147&gt;F147, E147&gt;0.6), 1, AND(J147&gt;I147,J147&gt;0,F147&gt;E147, F147&gt;0.6), 2, AND(I147&gt;J147,I147&gt;0,E147&gt;F147, E147&lt;0.6), 0,  AND(J147&gt;I147,J147&gt;0,F147&gt;E147, F147&lt;0.6), 0, AND(I147&lt;0,J147&lt;0), 0, AND(I147&gt;J147,I147&gt;0,E147&lt;F147), 0, AND(J147&gt;I147,J147&gt;0,F147&lt;E147), 0, AND(I147&gt;J147,I147&gt;0,E147=F147), 1, AND(J147&gt;I147,J147&gt;0,F147=E147), 2)</f>
        <v>0</v>
      </c>
      <c r="H147">
        <f>ValueWin!H147</f>
        <v>1</v>
      </c>
      <c r="I147">
        <f t="shared" si="11"/>
        <v>-0.43085714285714261</v>
      </c>
      <c r="J147">
        <f t="shared" si="12"/>
        <v>6.3181818181818117E-2</v>
      </c>
      <c r="K147" cm="1">
        <f t="array" ref="K147">_xlfn.IFS(AND(G147=H147,G147=1),K146-K146*I147+K146*I147*A147, AND(G147=H147,G147=2), K146-K146*J147+K146*J147*B147, AND(G147&lt;&gt;H147,G147=1), K146-K146*I147,AND(G147&lt;&gt;H147,G147=2),K146-K146*J147,G147=0,K146)</f>
        <v>108.36949373595041</v>
      </c>
      <c r="L147" t="str">
        <f>ValueWin!L147</f>
        <v>Grigor Dimitrov</v>
      </c>
      <c r="M147" t="str">
        <f>ValueWin!M147</f>
        <v>Richard Gasquet</v>
      </c>
      <c r="N147">
        <f>ValueWin!N147</f>
        <v>0.86299999999999999</v>
      </c>
      <c r="O147" t="str" cm="1">
        <f t="array" ref="O147">_xlfn.IFS(AND(G147=H147, G147&gt;0), 1, AND(G147&lt;&gt;H147, G147=0), "", AND(G147&lt;&gt;H147, G147&lt;&gt;0), 0, AND(G147=H147, G147=0), "")</f>
        <v/>
      </c>
    </row>
    <row r="148" spans="1:15" x14ac:dyDescent="0.25">
      <c r="A148">
        <f>ValueWin!A148</f>
        <v>1.2</v>
      </c>
      <c r="B148">
        <f>ValueWin!B148</f>
        <v>4.5</v>
      </c>
      <c r="C148">
        <f t="shared" si="13"/>
        <v>0.83333333333333337</v>
      </c>
      <c r="D148">
        <f t="shared" si="13"/>
        <v>0.22222222222222221</v>
      </c>
      <c r="E148">
        <f>ValueWin!E148</f>
        <v>0.68700000000000006</v>
      </c>
      <c r="F148">
        <f t="shared" si="10"/>
        <v>0.31299999999999994</v>
      </c>
      <c r="G148" cm="1">
        <f t="array" ref="G148">_xlfn.IFS(AND(I148&gt;J148,I148&gt;0,E148&gt;F148, E148&gt;0.6), 1, AND(J148&gt;I148,J148&gt;0,F148&gt;E148, F148&gt;0.6), 2, AND(I148&gt;J148,I148&gt;0,E148&gt;F148, E148&lt;0.6), 0,  AND(J148&gt;I148,J148&gt;0,F148&gt;E148, F148&lt;0.6), 0, AND(I148&lt;0,J148&lt;0), 0, AND(I148&gt;J148,I148&gt;0,E148&lt;F148), 0, AND(J148&gt;I148,J148&gt;0,F148&lt;E148), 0, AND(I148&gt;J148,I148&gt;0,E148=F148), 1, AND(J148&gt;I148,J148&gt;0,F148=E148), 2)</f>
        <v>0</v>
      </c>
      <c r="H148">
        <f>ValueWin!H148</f>
        <v>1</v>
      </c>
      <c r="I148">
        <f t="shared" si="11"/>
        <v>-0.87800000000000011</v>
      </c>
      <c r="J148">
        <f t="shared" si="12"/>
        <v>0.1</v>
      </c>
      <c r="K148" cm="1">
        <f t="array" ref="K148">_xlfn.IFS(AND(G148=H148,G148=1),K147-K147*I148+K147*I148*A148, AND(G148=H148,G148=2), K147-K147*J148+K147*J148*B148, AND(G148&lt;&gt;H148,G148=1), K147-K147*I148,AND(G148&lt;&gt;H148,G148=2),K147-K147*J148,G148=0,K147)</f>
        <v>108.36949373595041</v>
      </c>
      <c r="L148" t="str">
        <f>ValueWin!L148</f>
        <v>Ilya Ivashka</v>
      </c>
      <c r="M148" t="str">
        <f>ValueWin!M148</f>
        <v>Albert Ramos</v>
      </c>
      <c r="N148">
        <f>ValueWin!N148</f>
        <v>0.82099999999999995</v>
      </c>
      <c r="O148" t="str" cm="1">
        <f t="array" ref="O148">_xlfn.IFS(AND(G148=H148, G148&gt;0), 1, AND(G148&lt;&gt;H148, G148=0), "", AND(G148&lt;&gt;H148, G148&lt;&gt;0), 0, AND(G148=H148, G148=0), "")</f>
        <v/>
      </c>
    </row>
    <row r="149" spans="1:15" x14ac:dyDescent="0.25">
      <c r="A149">
        <f>ValueWin!A149</f>
        <v>3.4</v>
      </c>
      <c r="B149">
        <f>ValueWin!B149</f>
        <v>1.33</v>
      </c>
      <c r="C149">
        <f t="shared" si="13"/>
        <v>0.29411764705882354</v>
      </c>
      <c r="D149">
        <f t="shared" si="13"/>
        <v>0.75187969924812026</v>
      </c>
      <c r="E149">
        <f>ValueWin!E149</f>
        <v>0.32900000000000001</v>
      </c>
      <c r="F149">
        <f t="shared" si="10"/>
        <v>0.67100000000000004</v>
      </c>
      <c r="G149" cm="1">
        <f t="array" ref="G149">_xlfn.IFS(AND(I149&gt;J149,I149&gt;0,E149&gt;F149, E149&gt;0.6), 1, AND(J149&gt;I149,J149&gt;0,F149&gt;E149, F149&gt;0.6), 2, AND(I149&gt;J149,I149&gt;0,E149&gt;F149, E149&lt;0.6), 0,  AND(J149&gt;I149,J149&gt;0,F149&gt;E149, F149&lt;0.6), 0, AND(I149&lt;0,J149&lt;0), 0, AND(I149&gt;J149,I149&gt;0,E149&lt;F149), 0, AND(J149&gt;I149,J149&gt;0,F149&lt;E149), 0, AND(I149&gt;J149,I149&gt;0,E149=F149), 1, AND(J149&gt;I149,J149&gt;0,F149=E149), 2)</f>
        <v>0</v>
      </c>
      <c r="H149">
        <f>ValueWin!H149</f>
        <v>1</v>
      </c>
      <c r="I149">
        <f t="shared" si="11"/>
        <v>4.9416666666666664E-2</v>
      </c>
      <c r="J149">
        <f t="shared" si="12"/>
        <v>-0.3259696969696968</v>
      </c>
      <c r="K149" cm="1">
        <f t="array" ref="K149">_xlfn.IFS(AND(G149=H149,G149=1),K148-K148*I149+K148*I149*A149, AND(G149=H149,G149=2), K148-K148*J149+K148*J149*B149, AND(G149&lt;&gt;H149,G149=1), K148-K148*I149,AND(G149&lt;&gt;H149,G149=2),K148-K148*J149,G149=0,K148)</f>
        <v>108.36949373595041</v>
      </c>
      <c r="L149" t="str">
        <f>ValueWin!L149</f>
        <v>James Duckworth</v>
      </c>
      <c r="M149" t="str">
        <f>ValueWin!M149</f>
        <v>Roberto Bautista Agut</v>
      </c>
      <c r="N149">
        <f>ValueWin!N149</f>
        <v>0.84199999999999997</v>
      </c>
      <c r="O149" t="str" cm="1">
        <f t="array" ref="O149">_xlfn.IFS(AND(G149=H149, G149&gt;0), 1, AND(G149&lt;&gt;H149, G149=0), "", AND(G149&lt;&gt;H149, G149&lt;&gt;0), 0, AND(G149=H149, G149=0), "")</f>
        <v/>
      </c>
    </row>
    <row r="150" spans="1:15" x14ac:dyDescent="0.25">
      <c r="A150">
        <f>ValueWin!A150</f>
        <v>3.5</v>
      </c>
      <c r="B150">
        <f>ValueWin!B150</f>
        <v>1.3</v>
      </c>
      <c r="C150">
        <f t="shared" si="13"/>
        <v>0.2857142857142857</v>
      </c>
      <c r="D150">
        <f t="shared" si="13"/>
        <v>0.76923076923076916</v>
      </c>
      <c r="E150">
        <f>ValueWin!E150</f>
        <v>0.27500000000000002</v>
      </c>
      <c r="F150">
        <f t="shared" si="10"/>
        <v>0.72499999999999998</v>
      </c>
      <c r="G150" cm="1">
        <f t="array" ref="G150">_xlfn.IFS(AND(I150&gt;J150,I150&gt;0,E150&gt;F150, E150&gt;0.6), 1, AND(J150&gt;I150,J150&gt;0,F150&gt;E150, F150&gt;0.6), 2, AND(I150&gt;J150,I150&gt;0,E150&gt;F150, E150&lt;0.6), 0,  AND(J150&gt;I150,J150&gt;0,F150&gt;E150, F150&lt;0.6), 0, AND(I150&lt;0,J150&lt;0), 0, AND(I150&gt;J150,I150&gt;0,E150&lt;F150), 0, AND(J150&gt;I150,J150&gt;0,F150&lt;E150), 0, AND(I150&gt;J150,I150&gt;0,E150=F150), 1, AND(J150&gt;I150,J150&gt;0,F150=E150), 2)</f>
        <v>0</v>
      </c>
      <c r="H150">
        <f>ValueWin!H150</f>
        <v>2</v>
      </c>
      <c r="I150">
        <f t="shared" si="11"/>
        <v>-1.4999999999999958E-2</v>
      </c>
      <c r="J150">
        <f t="shared" si="12"/>
        <v>-0.19166666666666665</v>
      </c>
      <c r="K150" cm="1">
        <f t="array" ref="K150">_xlfn.IFS(AND(G150=H150,G150=1),K149-K149*I150+K149*I150*A150, AND(G150=H150,G150=2), K149-K149*J150+K149*J150*B150, AND(G150&lt;&gt;H150,G150=1), K149-K149*I150,AND(G150&lt;&gt;H150,G150=2),K149-K149*J150,G150=0,K149)</f>
        <v>108.36949373595041</v>
      </c>
      <c r="L150" t="str">
        <f>ValueWin!L150</f>
        <v>John Millman</v>
      </c>
      <c r="M150" t="str">
        <f>ValueWin!M150</f>
        <v>Diego Schwartzman</v>
      </c>
      <c r="N150">
        <f>ValueWin!N150</f>
        <v>0.86599999999999999</v>
      </c>
      <c r="O150" t="str" cm="1">
        <f t="array" ref="O150">_xlfn.IFS(AND(G150=H150, G150&gt;0), 1, AND(G150&lt;&gt;H150, G150=0), "", AND(G150&lt;&gt;H150, G150&lt;&gt;0), 0, AND(G150=H150, G150=0), "")</f>
        <v/>
      </c>
    </row>
    <row r="151" spans="1:15" x14ac:dyDescent="0.25">
      <c r="A151">
        <f>ValueWin!A151</f>
        <v>1.66</v>
      </c>
      <c r="B151">
        <f>ValueWin!B151</f>
        <v>2.2000000000000002</v>
      </c>
      <c r="C151">
        <f t="shared" si="13"/>
        <v>0.60240963855421692</v>
      </c>
      <c r="D151">
        <f t="shared" si="13"/>
        <v>0.45454545454545453</v>
      </c>
      <c r="E151">
        <f>ValueWin!E151</f>
        <v>0.60199999999999998</v>
      </c>
      <c r="F151">
        <f t="shared" si="10"/>
        <v>0.39800000000000002</v>
      </c>
      <c r="G151" cm="1">
        <f t="array" ref="G151">_xlfn.IFS(AND(I151&gt;J151,I151&gt;0,E151&gt;F151, E151&gt;0.6), 1, AND(J151&gt;I151,J151&gt;0,F151&gt;E151, F151&gt;0.6), 2, AND(I151&gt;J151,I151&gt;0,E151&gt;F151, E151&lt;0.6), 0,  AND(J151&gt;I151,J151&gt;0,F151&gt;E151, F151&lt;0.6), 0, AND(I151&lt;0,J151&lt;0), 0, AND(I151&gt;J151,I151&gt;0,E151&lt;F151), 0, AND(J151&gt;I151,J151&gt;0,F151&lt;E151), 0, AND(I151&gt;J151,I151&gt;0,E151=F151), 1, AND(J151&gt;I151,J151&gt;0,F151=E151), 2)</f>
        <v>0</v>
      </c>
      <c r="H151">
        <f>ValueWin!H151</f>
        <v>0</v>
      </c>
      <c r="I151">
        <f t="shared" si="11"/>
        <v>-1.0303030303031591E-3</v>
      </c>
      <c r="J151">
        <f t="shared" si="12"/>
        <v>-0.10366666666666657</v>
      </c>
      <c r="K151" cm="1">
        <f t="array" ref="K151">_xlfn.IFS(AND(G151=H151,G151=1),K150-K150*I151+K150*I151*A151, AND(G151=H151,G151=2), K150-K150*J151+K150*J151*B151, AND(G151&lt;&gt;H151,G151=1), K150-K150*I151,AND(G151&lt;&gt;H151,G151=2),K150-K150*J151,G151=0,K150)</f>
        <v>108.36949373595041</v>
      </c>
      <c r="L151" t="str">
        <f>ValueWin!L151</f>
        <v>Lloyd Harris</v>
      </c>
      <c r="M151" t="str">
        <f>ValueWin!M151</f>
        <v>Alex De Minaur</v>
      </c>
      <c r="N151">
        <f>ValueWin!N151</f>
        <v>0.86699999999999999</v>
      </c>
      <c r="O151" t="str" cm="1">
        <f t="array" ref="O151">_xlfn.IFS(AND(G151=H151, G151&gt;0), 1, AND(G151&lt;&gt;H151, G151=0), "", AND(G151&lt;&gt;H151, G151&lt;&gt;0), 0, AND(G151=H151, G151=0), "")</f>
        <v/>
      </c>
    </row>
    <row r="152" spans="1:15" x14ac:dyDescent="0.25">
      <c r="A152">
        <f>ValueWin!A152</f>
        <v>1.57</v>
      </c>
      <c r="B152">
        <f>ValueWin!B152</f>
        <v>2.37</v>
      </c>
      <c r="C152">
        <f t="shared" si="13"/>
        <v>0.63694267515923564</v>
      </c>
      <c r="D152">
        <f t="shared" si="13"/>
        <v>0.42194092827004215</v>
      </c>
      <c r="E152">
        <f>ValueWin!E152</f>
        <v>0.48799999999999999</v>
      </c>
      <c r="F152">
        <f t="shared" si="10"/>
        <v>0.51200000000000001</v>
      </c>
      <c r="G152" cm="1">
        <f t="array" ref="G152">_xlfn.IFS(AND(I152&gt;J152,I152&gt;0,E152&gt;F152, E152&gt;0.6), 1, AND(J152&gt;I152,J152&gt;0,F152&gt;E152, F152&gt;0.6), 2, AND(I152&gt;J152,I152&gt;0,E152&gt;F152, E152&lt;0.6), 0,  AND(J152&gt;I152,J152&gt;0,F152&gt;E152, F152&lt;0.6), 0, AND(I152&lt;0,J152&lt;0), 0, AND(I152&gt;J152,I152&gt;0,E152&lt;F152), 0, AND(J152&gt;I152,J152&gt;0,F152&lt;E152), 0, AND(I152&gt;J152,I152&gt;0,E152=F152), 1, AND(J152&gt;I152,J152&gt;0,F152=E152), 2)</f>
        <v>0</v>
      </c>
      <c r="H152">
        <f>ValueWin!H152</f>
        <v>1</v>
      </c>
      <c r="I152">
        <f t="shared" si="11"/>
        <v>-0.41024561403508764</v>
      </c>
      <c r="J152">
        <f t="shared" si="12"/>
        <v>0.1</v>
      </c>
      <c r="K152" cm="1">
        <f t="array" ref="K152">_xlfn.IFS(AND(G152=H152,G152=1),K151-K151*I152+K151*I152*A152, AND(G152=H152,G152=2), K151-K151*J152+K151*J152*B152, AND(G152&lt;&gt;H152,G152=1), K151-K151*I152,AND(G152&lt;&gt;H152,G152=2),K151-K151*J152,G152=0,K151)</f>
        <v>108.36949373595041</v>
      </c>
      <c r="L152" t="str">
        <f>ValueWin!L152</f>
        <v>Marton Fucsovics</v>
      </c>
      <c r="M152" t="str">
        <f>ValueWin!M152</f>
        <v>Fabio Fognini</v>
      </c>
      <c r="N152">
        <f>ValueWin!N152</f>
        <v>0.871</v>
      </c>
      <c r="O152" t="str" cm="1">
        <f t="array" ref="O152">_xlfn.IFS(AND(G152=H152, G152&gt;0), 1, AND(G152&lt;&gt;H152, G152=0), "", AND(G152&lt;&gt;H152, G152&lt;&gt;0), 0, AND(G152=H152, G152=0), "")</f>
        <v/>
      </c>
    </row>
    <row r="153" spans="1:15" x14ac:dyDescent="0.25">
      <c r="A153">
        <f>ValueWin!A153</f>
        <v>3.5</v>
      </c>
      <c r="B153">
        <f>ValueWin!B153</f>
        <v>1.3</v>
      </c>
      <c r="C153">
        <f t="shared" si="13"/>
        <v>0.2857142857142857</v>
      </c>
      <c r="D153">
        <f t="shared" si="13"/>
        <v>0.76923076923076916</v>
      </c>
      <c r="E153">
        <f>ValueWin!E153</f>
        <v>0.40600000000000003</v>
      </c>
      <c r="F153">
        <f t="shared" si="10"/>
        <v>0.59399999999999997</v>
      </c>
      <c r="G153" cm="1">
        <f t="array" ref="G153">_xlfn.IFS(AND(I153&gt;J153,I153&gt;0,E153&gt;F153, E153&gt;0.6), 1, AND(J153&gt;I153,J153&gt;0,F153&gt;E153, F153&gt;0.6), 2, AND(I153&gt;J153,I153&gt;0,E153&gt;F153, E153&lt;0.6), 0,  AND(J153&gt;I153,J153&gt;0,F153&gt;E153, F153&lt;0.6), 0, AND(I153&lt;0,J153&lt;0), 0, AND(I153&gt;J153,I153&gt;0,E153&lt;F153), 0, AND(J153&gt;I153,J153&gt;0,F153&lt;E153), 0, AND(I153&gt;J153,I153&gt;0,E153=F153), 1, AND(J153&gt;I153,J153&gt;0,F153=E153), 2)</f>
        <v>0</v>
      </c>
      <c r="H153">
        <f>ValueWin!H153</f>
        <v>0</v>
      </c>
      <c r="I153">
        <f t="shared" si="11"/>
        <v>0.1</v>
      </c>
      <c r="J153">
        <f t="shared" si="12"/>
        <v>-0.7593333333333333</v>
      </c>
      <c r="K153" cm="1">
        <f t="array" ref="K153">_xlfn.IFS(AND(G153=H153,G153=1),K152-K152*I153+K152*I153*A153, AND(G153=H153,G153=2), K152-K152*J153+K152*J153*B153, AND(G153&lt;&gt;H153,G153=1), K152-K152*I153,AND(G153&lt;&gt;H153,G153=2),K152-K152*J153,G153=0,K152)</f>
        <v>108.36949373595041</v>
      </c>
      <c r="L153" t="str">
        <f>ValueWin!L153</f>
        <v>Pierre Herbert</v>
      </c>
      <c r="M153" t="str">
        <f>ValueWin!M153</f>
        <v>Carlos Garfia</v>
      </c>
      <c r="N153">
        <f>ValueWin!N153</f>
        <v>0.81200000000000006</v>
      </c>
      <c r="O153" t="str" cm="1">
        <f t="array" ref="O153">_xlfn.IFS(AND(G153=H153, G153&gt;0), 1, AND(G153&lt;&gt;H153, G153=0), "", AND(G153&lt;&gt;H153, G153&lt;&gt;0), 0, AND(G153=H153, G153=0), "")</f>
        <v/>
      </c>
    </row>
    <row r="154" spans="1:15" x14ac:dyDescent="0.25">
      <c r="A154">
        <f>ValueWin!A154</f>
        <v>2.2999999999999998</v>
      </c>
      <c r="B154">
        <f>ValueWin!B154</f>
        <v>1.61</v>
      </c>
      <c r="C154">
        <f t="shared" si="13"/>
        <v>0.43478260869565222</v>
      </c>
      <c r="D154">
        <f t="shared" si="13"/>
        <v>0.6211180124223602</v>
      </c>
      <c r="E154">
        <f>ValueWin!E154</f>
        <v>0.439</v>
      </c>
      <c r="F154">
        <f t="shared" si="10"/>
        <v>0.56099999999999994</v>
      </c>
      <c r="G154" cm="1">
        <f t="array" ref="G154">_xlfn.IFS(AND(I154&gt;J154,I154&gt;0,E154&gt;F154, E154&gt;0.6), 1, AND(J154&gt;I154,J154&gt;0,F154&gt;E154, F154&gt;0.6), 2, AND(I154&gt;J154,I154&gt;0,E154&gt;F154, E154&lt;0.6), 0,  AND(J154&gt;I154,J154&gt;0,F154&gt;E154, F154&lt;0.6), 0, AND(I154&lt;0,J154&lt;0), 0, AND(I154&gt;J154,I154&gt;0,E154&lt;F154), 0, AND(J154&gt;I154,J154&gt;0,F154&lt;E154), 0, AND(I154&gt;J154,I154&gt;0,E154=F154), 1, AND(J154&gt;I154,J154&gt;0,F154=E154), 2)</f>
        <v>0</v>
      </c>
      <c r="H154">
        <f>ValueWin!H154</f>
        <v>1</v>
      </c>
      <c r="I154">
        <f t="shared" si="11"/>
        <v>7.4615384615384639E-3</v>
      </c>
      <c r="J154">
        <f t="shared" si="12"/>
        <v>-0.15867213114754097</v>
      </c>
      <c r="K154" cm="1">
        <f t="array" ref="K154">_xlfn.IFS(AND(G154=H154,G154=1),K153-K153*I154+K153*I154*A154, AND(G154=H154,G154=2), K153-K153*J154+K153*J154*B154, AND(G154&lt;&gt;H154,G154=1), K153-K153*I154,AND(G154&lt;&gt;H154,G154=2),K153-K153*J154,G154=0,K153)</f>
        <v>108.36949373595041</v>
      </c>
      <c r="L154" t="str">
        <f>ValueWin!L154</f>
        <v>Hugo Gaston</v>
      </c>
      <c r="M154" t="str">
        <f>ValueWin!M154</f>
        <v>Arthur Rinderknech</v>
      </c>
      <c r="N154">
        <f>ValueWin!N154</f>
        <v>0.754</v>
      </c>
      <c r="O154" t="str" cm="1">
        <f t="array" ref="O154">_xlfn.IFS(AND(G154=H154, G154&gt;0), 1, AND(G154&lt;&gt;H154, G154=0), "", AND(G154&lt;&gt;H154, G154&lt;&gt;0), 0, AND(G154=H154, G154=0), "")</f>
        <v/>
      </c>
    </row>
    <row r="155" spans="1:15" x14ac:dyDescent="0.25">
      <c r="A155">
        <f>ValueWin!A155</f>
        <v>2.2000000000000002</v>
      </c>
      <c r="B155">
        <f>ValueWin!B155</f>
        <v>1.66</v>
      </c>
      <c r="C155">
        <f t="shared" si="13"/>
        <v>0.45454545454545453</v>
      </c>
      <c r="D155">
        <f t="shared" si="13"/>
        <v>0.60240963855421692</v>
      </c>
      <c r="E155">
        <f>ValueWin!E155</f>
        <v>0.45400000000000001</v>
      </c>
      <c r="F155">
        <f t="shared" si="10"/>
        <v>0.54600000000000004</v>
      </c>
      <c r="G155" cm="1">
        <f t="array" ref="G155">_xlfn.IFS(AND(I155&gt;J155,I155&gt;0,E155&gt;F155, E155&gt;0.6), 1, AND(J155&gt;I155,J155&gt;0,F155&gt;E155, F155&gt;0.6), 2, AND(I155&gt;J155,I155&gt;0,E155&gt;F155, E155&lt;0.6), 0,  AND(J155&gt;I155,J155&gt;0,F155&gt;E155, F155&lt;0.6), 0, AND(I155&lt;0,J155&lt;0), 0, AND(I155&gt;J155,I155&gt;0,E155&lt;F155), 0, AND(J155&gt;I155,J155&gt;0,F155&lt;E155), 0, AND(I155&gt;J155,I155&gt;0,E155=F155), 1, AND(J155&gt;I155,J155&gt;0,F155=E155), 2)</f>
        <v>0</v>
      </c>
      <c r="H155">
        <f>ValueWin!H155</f>
        <v>2</v>
      </c>
      <c r="I155">
        <f t="shared" si="11"/>
        <v>-9.9999999999994538E-4</v>
      </c>
      <c r="J155">
        <f t="shared" si="12"/>
        <v>-0.14187878787878794</v>
      </c>
      <c r="K155" cm="1">
        <f t="array" ref="K155">_xlfn.IFS(AND(G155=H155,G155=1),K154-K154*I155+K154*I155*A155, AND(G155=H155,G155=2), K154-K154*J155+K154*J155*B155, AND(G155&lt;&gt;H155,G155=1), K154-K154*I155,AND(G155&lt;&gt;H155,G155=2),K154-K154*J155,G155=0,K154)</f>
        <v>108.36949373595041</v>
      </c>
      <c r="L155" t="str">
        <f>ValueWin!L155</f>
        <v>Laslo Djere</v>
      </c>
      <c r="M155" t="str">
        <f>ValueWin!M155</f>
        <v>Lorenzo Musetti</v>
      </c>
      <c r="N155">
        <f>ValueWin!N155</f>
        <v>0.86099999999999999</v>
      </c>
      <c r="O155" t="str" cm="1">
        <f t="array" ref="O155">_xlfn.IFS(AND(G155=H155, G155&gt;0), 1, AND(G155&lt;&gt;H155, G155=0), "", AND(G155&lt;&gt;H155, G155&lt;&gt;0), 0, AND(G155=H155, G155=0), "")</f>
        <v/>
      </c>
    </row>
    <row r="156" spans="1:15" x14ac:dyDescent="0.25">
      <c r="A156">
        <f>ValueWin!A156</f>
        <v>1.57</v>
      </c>
      <c r="B156">
        <f>ValueWin!B156</f>
        <v>2.37</v>
      </c>
      <c r="C156">
        <f t="shared" si="13"/>
        <v>0.63694267515923564</v>
      </c>
      <c r="D156">
        <f t="shared" si="13"/>
        <v>0.42194092827004215</v>
      </c>
      <c r="E156">
        <f>ValueWin!E156</f>
        <v>0.52900000000000003</v>
      </c>
      <c r="F156">
        <f t="shared" si="10"/>
        <v>0.47099999999999997</v>
      </c>
      <c r="G156" cm="1">
        <f t="array" ref="G156">_xlfn.IFS(AND(I156&gt;J156,I156&gt;0,E156&gt;F156, E156&gt;0.6), 1, AND(J156&gt;I156,J156&gt;0,F156&gt;E156, F156&gt;0.6), 2, AND(I156&gt;J156,I156&gt;0,E156&gt;F156, E156&lt;0.6), 0,  AND(J156&gt;I156,J156&gt;0,F156&gt;E156, F156&lt;0.6), 0, AND(I156&lt;0,J156&lt;0), 0, AND(I156&gt;J156,I156&gt;0,E156&lt;F156), 0, AND(J156&gt;I156,J156&gt;0,F156&lt;E156), 0, AND(I156&gt;J156,I156&gt;0,E156=F156), 1, AND(J156&gt;I156,J156&gt;0,F156=E156), 2)</f>
        <v>0</v>
      </c>
      <c r="H156">
        <f>ValueWin!H156</f>
        <v>0</v>
      </c>
      <c r="I156">
        <f t="shared" si="11"/>
        <v>-0.29731578947368409</v>
      </c>
      <c r="J156">
        <f t="shared" si="12"/>
        <v>8.48686131386861E-2</v>
      </c>
      <c r="K156" cm="1">
        <f t="array" ref="K156">_xlfn.IFS(AND(G156=H156,G156=1),K155-K155*I156+K155*I156*A156, AND(G156=H156,G156=2), K155-K155*J156+K155*J156*B156, AND(G156&lt;&gt;H156,G156=1), K155-K155*I156,AND(G156&lt;&gt;H156,G156=2),K155-K155*J156,G156=0,K155)</f>
        <v>108.36949373595041</v>
      </c>
      <c r="L156" t="str">
        <f>ValueWin!L156</f>
        <v>Andy Murray</v>
      </c>
      <c r="M156" t="str">
        <f>ValueWin!M156</f>
        <v>Jenson Brooksby</v>
      </c>
      <c r="N156">
        <f>ValueWin!N156</f>
        <v>0.81</v>
      </c>
      <c r="O156" t="str" cm="1">
        <f t="array" ref="O156">_xlfn.IFS(AND(G156=H156, G156&gt;0), 1, AND(G156&lt;&gt;H156, G156=0), "", AND(G156&lt;&gt;H156, G156&lt;&gt;0), 0, AND(G156=H156, G156=0), "")</f>
        <v/>
      </c>
    </row>
    <row r="157" spans="1:15" x14ac:dyDescent="0.25">
      <c r="A157">
        <f>ValueWin!A157</f>
        <v>1.1599999999999999</v>
      </c>
      <c r="B157">
        <f>ValueWin!B157</f>
        <v>5</v>
      </c>
      <c r="C157">
        <f t="shared" si="13"/>
        <v>0.86206896551724144</v>
      </c>
      <c r="D157">
        <f t="shared" si="13"/>
        <v>0.2</v>
      </c>
      <c r="E157">
        <f>ValueWin!E157</f>
        <v>0.78</v>
      </c>
      <c r="F157">
        <f t="shared" si="10"/>
        <v>0.21999999999999997</v>
      </c>
      <c r="G157" cm="1">
        <f t="array" ref="G157">_xlfn.IFS(AND(I157&gt;J157,I157&gt;0,E157&gt;F157, E157&gt;0.6), 1, AND(J157&gt;I157,J157&gt;0,F157&gt;E157, F157&gt;0.6), 2, AND(I157&gt;J157,I157&gt;0,E157&gt;F157, E157&lt;0.6), 0,  AND(J157&gt;I157,J157&gt;0,F157&gt;E157, F157&lt;0.6), 0, AND(I157&lt;0,J157&lt;0), 0, AND(I157&gt;J157,I157&gt;0,E157&lt;F157), 0, AND(J157&gt;I157,J157&gt;0,F157&lt;E157), 0, AND(I157&gt;J157,I157&gt;0,E157=F157), 1, AND(J157&gt;I157,J157&gt;0,F157=E157), 2)</f>
        <v>0</v>
      </c>
      <c r="H157">
        <f>ValueWin!H157</f>
        <v>1</v>
      </c>
      <c r="I157">
        <f t="shared" si="11"/>
        <v>-0.59500000000000042</v>
      </c>
      <c r="J157">
        <f t="shared" si="12"/>
        <v>2.4999999999999967E-2</v>
      </c>
      <c r="K157" cm="1">
        <f t="array" ref="K157">_xlfn.IFS(AND(G157=H157,G157=1),K156-K156*I157+K156*I157*A157, AND(G157=H157,G157=2), K156-K156*J157+K156*J157*B157, AND(G157&lt;&gt;H157,G157=1), K156-K156*I157,AND(G157&lt;&gt;H157,G157=2),K156-K156*J157,G157=0,K156)</f>
        <v>108.36949373595041</v>
      </c>
      <c r="L157" t="str">
        <f>ValueWin!L157</f>
        <v>Felix Auger Aliassime</v>
      </c>
      <c r="M157" t="str">
        <f>ValueWin!M157</f>
        <v>Gianluca Mager</v>
      </c>
      <c r="N157">
        <f>ValueWin!N157</f>
        <v>0.82499999999999996</v>
      </c>
      <c r="O157" t="str" cm="1">
        <f t="array" ref="O157">_xlfn.IFS(AND(G157=H157, G157&gt;0), 1, AND(G157&lt;&gt;H157, G157=0), "", AND(G157&lt;&gt;H157, G157&lt;&gt;0), 0, AND(G157=H157, G157=0), "")</f>
        <v/>
      </c>
    </row>
    <row r="158" spans="1:15" x14ac:dyDescent="0.25">
      <c r="A158">
        <f>ValueWin!A158</f>
        <v>1.72</v>
      </c>
      <c r="B158">
        <f>ValueWin!B158</f>
        <v>2.1</v>
      </c>
      <c r="C158">
        <f t="shared" si="13"/>
        <v>0.58139534883720934</v>
      </c>
      <c r="D158">
        <f t="shared" si="13"/>
        <v>0.47619047619047616</v>
      </c>
      <c r="E158">
        <f>ValueWin!E158</f>
        <v>0.48899999999999999</v>
      </c>
      <c r="F158">
        <f t="shared" si="10"/>
        <v>0.51100000000000001</v>
      </c>
      <c r="G158" cm="1">
        <f t="array" ref="G158">_xlfn.IFS(AND(I158&gt;J158,I158&gt;0,E158&gt;F158, E158&gt;0.6), 1, AND(J158&gt;I158,J158&gt;0,F158&gt;E158, F158&gt;0.6), 2, AND(I158&gt;J158,I158&gt;0,E158&gt;F158, E158&lt;0.6), 0,  AND(J158&gt;I158,J158&gt;0,F158&gt;E158, F158&lt;0.6), 0, AND(I158&lt;0,J158&lt;0), 0, AND(I158&gt;J158,I158&gt;0,E158&lt;F158), 0, AND(J158&gt;I158,J158&gt;0,F158&lt;E158), 0, AND(I158&gt;J158,I158&gt;0,E158=F158), 1, AND(J158&gt;I158,J158&gt;0,F158=E158), 2)</f>
        <v>0</v>
      </c>
      <c r="H158">
        <f>ValueWin!H158</f>
        <v>1</v>
      </c>
      <c r="I158">
        <f t="shared" si="11"/>
        <v>-0.22072222222222226</v>
      </c>
      <c r="J158">
        <f t="shared" si="12"/>
        <v>6.6454545454545488E-2</v>
      </c>
      <c r="K158" cm="1">
        <f t="array" ref="K158">_xlfn.IFS(AND(G158=H158,G158=1),K157-K157*I158+K157*I158*A158, AND(G158=H158,G158=2), K157-K157*J158+K157*J158*B158, AND(G158&lt;&gt;H158,G158=1), K157-K157*I158,AND(G158&lt;&gt;H158,G158=2),K157-K157*J158,G158=0,K157)</f>
        <v>108.36949373595041</v>
      </c>
      <c r="L158" t="str">
        <f>ValueWin!L158</f>
        <v>Tommy Paul</v>
      </c>
      <c r="M158" t="str">
        <f>ValueWin!M158</f>
        <v>Jan Lennard Struff</v>
      </c>
      <c r="N158">
        <f>ValueWin!N158</f>
        <v>0.85499999999999998</v>
      </c>
      <c r="O158" t="str" cm="1">
        <f t="array" ref="O158">_xlfn.IFS(AND(G158=H158, G158&gt;0), 1, AND(G158&lt;&gt;H158, G158=0), "", AND(G158&lt;&gt;H158, G158&lt;&gt;0), 0, AND(G158=H158, G158=0), "")</f>
        <v/>
      </c>
    </row>
    <row r="159" spans="1:15" x14ac:dyDescent="0.25">
      <c r="A159">
        <f>ValueWin!A159</f>
        <v>1.28</v>
      </c>
      <c r="B159">
        <f>ValueWin!B159</f>
        <v>3.75</v>
      </c>
      <c r="C159">
        <f t="shared" si="13"/>
        <v>0.78125</v>
      </c>
      <c r="D159">
        <f t="shared" si="13"/>
        <v>0.26666666666666666</v>
      </c>
      <c r="E159">
        <f>ValueWin!E159</f>
        <v>0.68200000000000005</v>
      </c>
      <c r="F159">
        <f t="shared" si="10"/>
        <v>0.31799999999999995</v>
      </c>
      <c r="G159" cm="1">
        <f t="array" ref="G159">_xlfn.IFS(AND(I159&gt;J159,I159&gt;0,E159&gt;F159, E159&gt;0.6), 1, AND(J159&gt;I159,J159&gt;0,F159&gt;E159, F159&gt;0.6), 2, AND(I159&gt;J159,I159&gt;0,E159&gt;F159, E159&lt;0.6), 0,  AND(J159&gt;I159,J159&gt;0,F159&gt;E159, F159&lt;0.6), 0, AND(I159&lt;0,J159&lt;0), 0, AND(I159&gt;J159,I159&gt;0,E159&lt;F159), 0, AND(J159&gt;I159,J159&gt;0,F159&lt;E159), 0, AND(I159&gt;J159,I159&gt;0,E159=F159), 1, AND(J159&gt;I159,J159&gt;0,F159=E159), 2)</f>
        <v>0</v>
      </c>
      <c r="H159">
        <f>ValueWin!H159</f>
        <v>1</v>
      </c>
      <c r="I159">
        <f t="shared" si="11"/>
        <v>-0.4537142857142854</v>
      </c>
      <c r="J159">
        <f t="shared" si="12"/>
        <v>6.9999999999999923E-2</v>
      </c>
      <c r="K159" cm="1">
        <f t="array" ref="K159">_xlfn.IFS(AND(G159=H159,G159=1),K158-K158*I159+K158*I159*A159, AND(G159=H159,G159=2), K158-K158*J159+K158*J159*B159, AND(G159&lt;&gt;H159,G159=1), K158-K158*I159,AND(G159&lt;&gt;H159,G159=2),K158-K158*J159,G159=0,K158)</f>
        <v>108.36949373595041</v>
      </c>
      <c r="L159" t="str">
        <f>ValueWin!L159</f>
        <v>Karen Khachanov</v>
      </c>
      <c r="M159" t="str">
        <f>ValueWin!M159</f>
        <v>Mikael Ymer</v>
      </c>
      <c r="N159">
        <f>ValueWin!N159</f>
        <v>0.83799999999999997</v>
      </c>
      <c r="O159" t="str" cm="1">
        <f t="array" ref="O159">_xlfn.IFS(AND(G159=H159, G159&gt;0), 1, AND(G159&lt;&gt;H159, G159=0), "", AND(G159&lt;&gt;H159, G159&lt;&gt;0), 0, AND(G159=H159, G159=0), "")</f>
        <v/>
      </c>
    </row>
    <row r="160" spans="1:15" x14ac:dyDescent="0.25">
      <c r="A160">
        <f>ValueWin!A160</f>
        <v>2.2999999999999998</v>
      </c>
      <c r="B160">
        <f>ValueWin!B160</f>
        <v>1.61</v>
      </c>
      <c r="C160">
        <f t="shared" si="13"/>
        <v>0.43478260869565222</v>
      </c>
      <c r="D160">
        <f t="shared" si="13"/>
        <v>0.6211180124223602</v>
      </c>
      <c r="E160">
        <f>ValueWin!E160</f>
        <v>0.43</v>
      </c>
      <c r="F160">
        <f t="shared" si="10"/>
        <v>0.57000000000000006</v>
      </c>
      <c r="G160" cm="1">
        <f t="array" ref="G160">_xlfn.IFS(AND(I160&gt;J160,I160&gt;0,E160&gt;F160, E160&gt;0.6), 1, AND(J160&gt;I160,J160&gt;0,F160&gt;E160, F160&gt;0.6), 2, AND(I160&gt;J160,I160&gt;0,E160&gt;F160, E160&lt;0.6), 0,  AND(J160&gt;I160,J160&gt;0,F160&gt;E160, F160&lt;0.6), 0, AND(I160&lt;0,J160&lt;0), 0, AND(I160&gt;J160,I160&gt;0,E160&lt;F160), 0, AND(J160&gt;I160,J160&gt;0,F160&lt;E160), 0, AND(I160&gt;J160,I160&gt;0,E160=F160), 1, AND(J160&gt;I160,J160&gt;0,F160=E160), 2)</f>
        <v>0</v>
      </c>
      <c r="H160">
        <f>ValueWin!H160</f>
        <v>2</v>
      </c>
      <c r="I160">
        <f t="shared" si="11"/>
        <v>-8.4615384615385758E-3</v>
      </c>
      <c r="J160">
        <f t="shared" si="12"/>
        <v>-0.13491803278688508</v>
      </c>
      <c r="K160" cm="1">
        <f t="array" ref="K160">_xlfn.IFS(AND(G160=H160,G160=1),K159-K159*I160+K159*I160*A160, AND(G160=H160,G160=2), K159-K159*J160+K159*J160*B160, AND(G160&lt;&gt;H160,G160=1), K159-K159*I160,AND(G160&lt;&gt;H160,G160=2),K159-K159*J160,G160=0,K159)</f>
        <v>108.36949373595041</v>
      </c>
      <c r="L160" t="str">
        <f>ValueWin!L160</f>
        <v>Lorenzo Sonego</v>
      </c>
      <c r="M160" t="str">
        <f>ValueWin!M160</f>
        <v>Taylor Fritz</v>
      </c>
      <c r="N160">
        <f>ValueWin!N160</f>
        <v>0.86899999999999999</v>
      </c>
      <c r="O160" t="str" cm="1">
        <f t="array" ref="O160">_xlfn.IFS(AND(G160=H160, G160&gt;0), 1, AND(G160&lt;&gt;H160, G160=0), "", AND(G160&lt;&gt;H160, G160&lt;&gt;0), 0, AND(G160=H160, G160=0), "")</f>
        <v/>
      </c>
    </row>
    <row r="161" spans="1:15" x14ac:dyDescent="0.25">
      <c r="A161">
        <f>ValueWin!A161</f>
        <v>3.5</v>
      </c>
      <c r="B161">
        <f>ValueWin!B161</f>
        <v>1.3</v>
      </c>
      <c r="C161">
        <f t="shared" si="13"/>
        <v>0.2857142857142857</v>
      </c>
      <c r="D161">
        <f t="shared" si="13"/>
        <v>0.76923076923076916</v>
      </c>
      <c r="E161">
        <f>ValueWin!E161</f>
        <v>0.36199999999999999</v>
      </c>
      <c r="F161">
        <f t="shared" si="10"/>
        <v>0.63800000000000001</v>
      </c>
      <c r="G161" cm="1">
        <f t="array" ref="G161">_xlfn.IFS(AND(I161&gt;J161,I161&gt;0,E161&gt;F161, E161&gt;0.6), 1, AND(J161&gt;I161,J161&gt;0,F161&gt;E161, F161&gt;0.6), 2, AND(I161&gt;J161,I161&gt;0,E161&gt;F161, E161&lt;0.6), 0,  AND(J161&gt;I161,J161&gt;0,F161&gt;E161, F161&lt;0.6), 0, AND(I161&lt;0,J161&lt;0), 0, AND(I161&gt;J161,I161&gt;0,E161&lt;F161), 0, AND(J161&gt;I161,J161&gt;0,F161&lt;E161), 0, AND(I161&gt;J161,I161&gt;0,E161=F161), 1, AND(J161&gt;I161,J161&gt;0,F161=E161), 2)</f>
        <v>0</v>
      </c>
      <c r="H161">
        <f>ValueWin!H161</f>
        <v>2</v>
      </c>
      <c r="I161">
        <f t="shared" si="11"/>
        <v>0.1</v>
      </c>
      <c r="J161">
        <f t="shared" si="12"/>
        <v>-0.56866666666666654</v>
      </c>
      <c r="K161" cm="1">
        <f t="array" ref="K161">_xlfn.IFS(AND(G161=H161,G161=1),K160-K160*I161+K160*I161*A161, AND(G161=H161,G161=2), K160-K160*J161+K160*J161*B161, AND(G161&lt;&gt;H161,G161=1), K160-K160*I161,AND(G161&lt;&gt;H161,G161=2),K160-K160*J161,G161=0,K160)</f>
        <v>108.36949373595041</v>
      </c>
      <c r="L161" t="str">
        <f>ValueWin!L161</f>
        <v>Pierre Hubert</v>
      </c>
      <c r="M161" t="str">
        <f>ValueWin!M161</f>
        <v>Carlos Alcaraz</v>
      </c>
      <c r="N161">
        <f>ValueWin!N161</f>
        <v>0.81200000000000006</v>
      </c>
      <c r="O161" t="str" cm="1">
        <f t="array" ref="O161">_xlfn.IFS(AND(G161=H161, G161&gt;0), 1, AND(G161&lt;&gt;H161, G161=0), "", AND(G161&lt;&gt;H161, G161&lt;&gt;0), 0, AND(G161=H161, G161=0), "")</f>
        <v/>
      </c>
    </row>
    <row r="162" spans="1:15" x14ac:dyDescent="0.25">
      <c r="A162">
        <f>ValueWin!A162</f>
        <v>1.53</v>
      </c>
      <c r="B162">
        <f>ValueWin!B162</f>
        <v>2.5</v>
      </c>
      <c r="C162">
        <f t="shared" si="13"/>
        <v>0.65359477124183007</v>
      </c>
      <c r="D162">
        <f t="shared" si="13"/>
        <v>0.4</v>
      </c>
      <c r="E162">
        <f>ValueWin!E162</f>
        <v>0.62</v>
      </c>
      <c r="F162">
        <f t="shared" si="10"/>
        <v>0.38</v>
      </c>
      <c r="G162" cm="1">
        <f t="array" ref="G162">_xlfn.IFS(AND(I162&gt;J162,I162&gt;0,E162&gt;F162, E162&gt;0.6), 1, AND(J162&gt;I162,J162&gt;0,F162&gt;E162, F162&gt;0.6), 2, AND(I162&gt;J162,I162&gt;0,E162&gt;F162, E162&lt;0.6), 0,  AND(J162&gt;I162,J162&gt;0,F162&gt;E162, F162&lt;0.6), 0, AND(I162&lt;0,J162&lt;0), 0, AND(I162&gt;J162,I162&gt;0,E162&lt;F162), 0, AND(J162&gt;I162,J162&gt;0,F162&lt;E162), 0, AND(I162&gt;J162,I162&gt;0,E162=F162), 1, AND(J162&gt;I162,J162&gt;0,F162=E162), 2)</f>
        <v>0</v>
      </c>
      <c r="H162">
        <f>ValueWin!H162</f>
        <v>1</v>
      </c>
      <c r="I162">
        <f t="shared" si="11"/>
        <v>-9.6981132075471654E-2</v>
      </c>
      <c r="J162">
        <f t="shared" si="12"/>
        <v>-3.3333333333333326E-2</v>
      </c>
      <c r="K162" cm="1">
        <f t="array" ref="K162">_xlfn.IFS(AND(G162=H162,G162=1),K161-K161*I162+K161*I162*A162, AND(G162=H162,G162=2), K161-K161*J162+K161*J162*B162, AND(G162&lt;&gt;H162,G162=1), K161-K161*I162,AND(G162&lt;&gt;H162,G162=2),K161-K161*J162,G162=0,K161)</f>
        <v>108.36949373595041</v>
      </c>
      <c r="L162" t="str">
        <f>ValueWin!L162</f>
        <v>Marin Cilic</v>
      </c>
      <c r="M162" t="str">
        <f>ValueWin!M162</f>
        <v>Alejandro Davidovich Fokina</v>
      </c>
      <c r="N162">
        <f>ValueWin!N162</f>
        <v>0.86599999999999999</v>
      </c>
      <c r="O162" t="str" cm="1">
        <f t="array" ref="O162">_xlfn.IFS(AND(G162=H162, G162&gt;0), 1, AND(G162&lt;&gt;H162, G162=0), "", AND(G162&lt;&gt;H162, G162&lt;&gt;0), 0, AND(G162=H162, G162=0), "")</f>
        <v/>
      </c>
    </row>
    <row r="163" spans="1:15" x14ac:dyDescent="0.25">
      <c r="A163">
        <f>ValueWin!A163</f>
        <v>3.4</v>
      </c>
      <c r="B163">
        <f>ValueWin!B163</f>
        <v>1.33</v>
      </c>
      <c r="C163">
        <f t="shared" si="13"/>
        <v>0.29411764705882354</v>
      </c>
      <c r="D163">
        <f t="shared" si="13"/>
        <v>0.75187969924812026</v>
      </c>
      <c r="E163">
        <f>ValueWin!E163</f>
        <v>0.252</v>
      </c>
      <c r="F163">
        <f t="shared" si="10"/>
        <v>0.748</v>
      </c>
      <c r="G163" cm="1">
        <f t="array" ref="G163">_xlfn.IFS(AND(I163&gt;J163,I163&gt;0,E163&gt;F163, E163&gt;0.6), 1, AND(J163&gt;I163,J163&gt;0,F163&gt;E163, F163&gt;0.6), 2, AND(I163&gt;J163,I163&gt;0,E163&gt;F163, E163&lt;0.6), 0,  AND(J163&gt;I163,J163&gt;0,F163&gt;E163, F163&lt;0.6), 0, AND(I163&lt;0,J163&lt;0), 0, AND(I163&gt;J163,I163&gt;0,E163&lt;F163), 0, AND(J163&gt;I163,J163&gt;0,F163&lt;E163), 0, AND(I163&gt;J163,I163&gt;0,E163=F163), 1, AND(J163&gt;I163,J163&gt;0,F163=E163), 2)</f>
        <v>0</v>
      </c>
      <c r="H163">
        <f>ValueWin!H163</f>
        <v>2</v>
      </c>
      <c r="I163">
        <f t="shared" si="11"/>
        <v>-5.9666666666666701E-2</v>
      </c>
      <c r="J163">
        <f t="shared" si="12"/>
        <v>-1.5636363636363448E-2</v>
      </c>
      <c r="K163" cm="1">
        <f t="array" ref="K163">_xlfn.IFS(AND(G163=H163,G163=1),K162-K162*I163+K162*I163*A163, AND(G163=H163,G163=2), K162-K162*J163+K162*J163*B163, AND(G163&lt;&gt;H163,G163=1), K162-K162*I163,AND(G163&lt;&gt;H163,G163=2),K162-K162*J163,G163=0,K162)</f>
        <v>108.36949373595041</v>
      </c>
      <c r="L163" t="str">
        <f>ValueWin!L163</f>
        <v>Miomir Kecmanovic</v>
      </c>
      <c r="M163" t="str">
        <f>ValueWin!M163</f>
        <v>Gael Monfils</v>
      </c>
      <c r="N163">
        <f>ValueWin!N163</f>
        <v>0.84899999999999998</v>
      </c>
      <c r="O163" t="str" cm="1">
        <f t="array" ref="O163">_xlfn.IFS(AND(G163=H163, G163&gt;0), 1, AND(G163&lt;&gt;H163, G163=0), "", AND(G163&lt;&gt;H163, G163&lt;&gt;0), 0, AND(G163=H163, G163=0), "")</f>
        <v/>
      </c>
    </row>
    <row r="164" spans="1:15" x14ac:dyDescent="0.25">
      <c r="A164">
        <f>ValueWin!A164</f>
        <v>1.5</v>
      </c>
      <c r="B164">
        <f>ValueWin!B164</f>
        <v>2.62</v>
      </c>
      <c r="C164">
        <f t="shared" si="13"/>
        <v>0.66666666666666663</v>
      </c>
      <c r="D164">
        <f t="shared" si="13"/>
        <v>0.38167938931297707</v>
      </c>
      <c r="E164">
        <f>ValueWin!E164</f>
        <v>0.64700000000000002</v>
      </c>
      <c r="F164">
        <f t="shared" si="10"/>
        <v>0.35299999999999998</v>
      </c>
      <c r="G164" cm="1">
        <f t="array" ref="G164">_xlfn.IFS(AND(I164&gt;J164,I164&gt;0,E164&gt;F164, E164&gt;0.6), 1, AND(J164&gt;I164,J164&gt;0,F164&gt;E164, F164&gt;0.6), 2, AND(I164&gt;J164,I164&gt;0,E164&gt;F164, E164&lt;0.6), 0,  AND(J164&gt;I164,J164&gt;0,F164&gt;E164, F164&lt;0.6), 0, AND(I164&lt;0,J164&lt;0), 0, AND(I164&gt;J164,I164&gt;0,E164&lt;F164), 0, AND(J164&gt;I164,J164&gt;0,F164&lt;E164), 0, AND(I164&gt;J164,I164&gt;0,E164=F164), 1, AND(J164&gt;I164,J164&gt;0,F164=E164), 2)</f>
        <v>0</v>
      </c>
      <c r="H164">
        <f>ValueWin!H164</f>
        <v>2</v>
      </c>
      <c r="I164">
        <f t="shared" si="11"/>
        <v>-5.8999999999999941E-2</v>
      </c>
      <c r="J164">
        <f t="shared" si="12"/>
        <v>-4.6382716049382711E-2</v>
      </c>
      <c r="K164" cm="1">
        <f t="array" ref="K164">_xlfn.IFS(AND(G164=H164,G164=1),K163-K163*I164+K163*I164*A164, AND(G164=H164,G164=2), K163-K163*J164+K163*J164*B164, AND(G164&lt;&gt;H164,G164=1), K163-K163*I164,AND(G164&lt;&gt;H164,G164=2),K163-K163*J164,G164=0,K163)</f>
        <v>108.36949373595041</v>
      </c>
      <c r="L164" t="str">
        <f>ValueWin!L164</f>
        <v>Frances Tiafoe</v>
      </c>
      <c r="M164" t="str">
        <f>ValueWin!M164</f>
        <v>Marcos Giron</v>
      </c>
      <c r="N164">
        <f>ValueWin!N164</f>
        <v>0.85</v>
      </c>
      <c r="O164" t="str" cm="1">
        <f t="array" ref="O164">_xlfn.IFS(AND(G164=H164, G164&gt;0), 1, AND(G164&lt;&gt;H164, G164=0), "", AND(G164&lt;&gt;H164, G164&lt;&gt;0), 0, AND(G164=H164, G164=0), "")</f>
        <v/>
      </c>
    </row>
    <row r="165" spans="1:15" x14ac:dyDescent="0.25">
      <c r="A165">
        <f>ValueWin!A165</f>
        <v>1.083</v>
      </c>
      <c r="B165">
        <f>ValueWin!B165</f>
        <v>8</v>
      </c>
      <c r="C165">
        <f t="shared" si="13"/>
        <v>0.92336103416435833</v>
      </c>
      <c r="D165">
        <f t="shared" si="13"/>
        <v>0.125</v>
      </c>
      <c r="E165">
        <f>ValueWin!E165</f>
        <v>0.89600000000000002</v>
      </c>
      <c r="F165">
        <f t="shared" si="10"/>
        <v>0.10399999999999998</v>
      </c>
      <c r="G165" cm="1">
        <f t="array" ref="G165">_xlfn.IFS(AND(I165&gt;J165,I165&gt;0,E165&gt;F165, E165&gt;0.6), 1, AND(J165&gt;I165,J165&gt;0,F165&gt;E165, F165&gt;0.6), 2, AND(I165&gt;J165,I165&gt;0,E165&gt;F165, E165&lt;0.6), 0,  AND(J165&gt;I165,J165&gt;0,F165&gt;E165, F165&lt;0.6), 0, AND(I165&lt;0,J165&lt;0), 0, AND(I165&gt;J165,I165&gt;0,E165&lt;F165), 0, AND(J165&gt;I165,J165&gt;0,F165&lt;E165), 0, AND(I165&gt;J165,I165&gt;0,E165=F165), 1, AND(J165&gt;I165,J165&gt;0,F165=E165), 2)</f>
        <v>0</v>
      </c>
      <c r="H165">
        <f>ValueWin!H165</f>
        <v>1</v>
      </c>
      <c r="I165">
        <f t="shared" si="11"/>
        <v>-0.35701204819277133</v>
      </c>
      <c r="J165">
        <f t="shared" si="12"/>
        <v>-2.4000000000000021E-2</v>
      </c>
      <c r="K165" cm="1">
        <f t="array" ref="K165">_xlfn.IFS(AND(G165=H165,G165=1),K164-K164*I165+K164*I165*A165, AND(G165=H165,G165=2), K164-K164*J165+K164*J165*B165, AND(G165&lt;&gt;H165,G165=1), K164-K164*I165,AND(G165&lt;&gt;H165,G165=2),K164-K164*J165,G165=0,K164)</f>
        <v>108.36949373595041</v>
      </c>
      <c r="L165" t="str">
        <f>ValueWin!L165</f>
        <v>Novak Djokovic</v>
      </c>
      <c r="M165" t="str">
        <f>ValueWin!M165</f>
        <v>Marton Fucsovics</v>
      </c>
      <c r="N165">
        <f>ValueWin!N165</f>
        <v>0.879</v>
      </c>
      <c r="O165" t="str" cm="1">
        <f t="array" ref="O165">_xlfn.IFS(AND(G165=H165, G165&gt;0), 1, AND(G165&lt;&gt;H165, G165=0), "", AND(G165&lt;&gt;H165, G165&lt;&gt;0), 0, AND(G165=H165, G165=0), "")</f>
        <v/>
      </c>
    </row>
    <row r="166" spans="1:15" x14ac:dyDescent="0.25">
      <c r="A166">
        <f>ValueWin!A166</f>
        <v>1.3</v>
      </c>
      <c r="B166">
        <f>ValueWin!B166</f>
        <v>3.5</v>
      </c>
      <c r="C166">
        <f t="shared" si="13"/>
        <v>0.76923076923076916</v>
      </c>
      <c r="D166">
        <f t="shared" si="13"/>
        <v>0.2857142857142857</v>
      </c>
      <c r="E166">
        <f>ValueWin!E166</f>
        <v>0.71799999999999997</v>
      </c>
      <c r="F166">
        <f t="shared" si="10"/>
        <v>0.28200000000000003</v>
      </c>
      <c r="G166" cm="1">
        <f t="array" ref="G166">_xlfn.IFS(AND(I166&gt;J166,I166&gt;0,E166&gt;F166, E166&gt;0.6), 1, AND(J166&gt;I166,J166&gt;0,F166&gt;E166, F166&gt;0.6), 2, AND(I166&gt;J166,I166&gt;0,E166&gt;F166, E166&lt;0.6), 0,  AND(J166&gt;I166,J166&gt;0,F166&gt;E166, F166&lt;0.6), 0, AND(I166&lt;0,J166&lt;0), 0, AND(I166&gt;J166,I166&gt;0,E166&lt;F166), 0, AND(J166&gt;I166,J166&gt;0,F166&lt;E166), 0, AND(I166&gt;J166,I166&gt;0,E166=F166), 1, AND(J166&gt;I166,J166&gt;0,F166=E166), 2)</f>
        <v>0</v>
      </c>
      <c r="H166">
        <f>ValueWin!H166</f>
        <v>1</v>
      </c>
      <c r="I166">
        <f t="shared" si="11"/>
        <v>-0.22199999999999998</v>
      </c>
      <c r="J166">
        <f t="shared" si="12"/>
        <v>-5.1999999999999824E-3</v>
      </c>
      <c r="K166" cm="1">
        <f t="array" ref="K166">_xlfn.IFS(AND(G166=H166,G166=1),K165-K165*I166+K165*I166*A166, AND(G166=H166,G166=2), K165-K165*J166+K165*J166*B166, AND(G166&lt;&gt;H166,G166=1), K165-K165*I166,AND(G166&lt;&gt;H166,G166=2),K165-K165*J166,G166=0,K165)</f>
        <v>108.36949373595041</v>
      </c>
      <c r="L166" t="str">
        <f>ValueWin!L166</f>
        <v>Casper Ruud</v>
      </c>
      <c r="M166" t="str">
        <f>ValueWin!M166</f>
        <v>Alexander Bublik</v>
      </c>
      <c r="N166">
        <f>ValueWin!N166</f>
        <v>0.872</v>
      </c>
      <c r="O166" t="str" cm="1">
        <f t="array" ref="O166">_xlfn.IFS(AND(G166=H166, G166&gt;0), 1, AND(G166&lt;&gt;H166, G166=0), "", AND(G166&lt;&gt;H166, G166&lt;&gt;0), 0, AND(G166=H166, G166=0), "")</f>
        <v/>
      </c>
    </row>
    <row r="167" spans="1:15" x14ac:dyDescent="0.25">
      <c r="A167">
        <f>ValueWin!A167</f>
        <v>3</v>
      </c>
      <c r="B167">
        <f>ValueWin!B167</f>
        <v>1.4</v>
      </c>
      <c r="C167">
        <f t="shared" si="13"/>
        <v>0.33333333333333331</v>
      </c>
      <c r="D167">
        <f t="shared" si="13"/>
        <v>0.7142857142857143</v>
      </c>
      <c r="E167">
        <f>ValueWin!E167</f>
        <v>0.28399999999999997</v>
      </c>
      <c r="F167">
        <f t="shared" si="10"/>
        <v>0.71599999999999997</v>
      </c>
      <c r="G167" cm="1">
        <f t="array" ref="G167">_xlfn.IFS(AND(I167&gt;J167,I167&gt;0,E167&gt;F167, E167&gt;0.6), 1, AND(J167&gt;I167,J167&gt;0,F167&gt;E167, F167&gt;0.6), 2, AND(I167&gt;J167,I167&gt;0,E167&gt;F167, E167&lt;0.6), 0,  AND(J167&gt;I167,J167&gt;0,F167&gt;E167, F167&lt;0.6), 0, AND(I167&lt;0,J167&lt;0), 0, AND(I167&gt;J167,I167&gt;0,E167&lt;F167), 0, AND(J167&gt;I167,J167&gt;0,F167&lt;E167), 0, AND(I167&gt;J167,I167&gt;0,E167=F167), 1, AND(J167&gt;I167,J167&gt;0,F167=E167), 2)</f>
        <v>2</v>
      </c>
      <c r="H167">
        <f>ValueWin!H167</f>
        <v>2</v>
      </c>
      <c r="I167">
        <f t="shared" si="11"/>
        <v>-7.400000000000001E-2</v>
      </c>
      <c r="J167">
        <f t="shared" si="12"/>
        <v>5.9999999999998943E-3</v>
      </c>
      <c r="K167" cm="1">
        <f t="array" ref="K167">_xlfn.IFS(AND(G167=H167,G167=1),K166-K166*I167+K166*I167*A167, AND(G167=H167,G167=2), K166-K166*J167+K166*J167*B167, AND(G167&lt;&gt;H167,G167=1), K166-K166*I167,AND(G167&lt;&gt;H167,G167=2),K166-K166*J167,G167=0,K166)</f>
        <v>108.62958052091669</v>
      </c>
      <c r="L167" t="str">
        <f>ValueWin!L167</f>
        <v>Tommy Paul</v>
      </c>
      <c r="M167" t="str">
        <f>ValueWin!M167</f>
        <v>Hubert Hurkacz</v>
      </c>
      <c r="N167">
        <f>ValueWin!N167</f>
        <v>0.84899999999999998</v>
      </c>
      <c r="O167" cm="1">
        <f t="array" ref="O167">_xlfn.IFS(AND(G167=H167, G167&gt;0), 1, AND(G167&lt;&gt;H167, G167=0), "", AND(G167&lt;&gt;H167, G167&lt;&gt;0), 0, AND(G167=H167, G167=0), "")</f>
        <v>1</v>
      </c>
    </row>
    <row r="168" spans="1:15" x14ac:dyDescent="0.25">
      <c r="A168">
        <f>ValueWin!A168</f>
        <v>1.8</v>
      </c>
      <c r="B168">
        <f>ValueWin!B168</f>
        <v>2</v>
      </c>
      <c r="C168">
        <f t="shared" si="13"/>
        <v>0.55555555555555558</v>
      </c>
      <c r="D168">
        <f t="shared" si="13"/>
        <v>0.5</v>
      </c>
      <c r="E168">
        <f>ValueWin!E168</f>
        <v>0.51200000000000001</v>
      </c>
      <c r="F168">
        <f t="shared" si="10"/>
        <v>0.48799999999999999</v>
      </c>
      <c r="G168" cm="1">
        <f t="array" ref="G168">_xlfn.IFS(AND(I168&gt;J168,I168&gt;0,E168&gt;F168, E168&gt;0.6), 1, AND(J168&gt;I168,J168&gt;0,F168&gt;E168, F168&gt;0.6), 2, AND(I168&gt;J168,I168&gt;0,E168&gt;F168, E168&lt;0.6), 0,  AND(J168&gt;I168,J168&gt;0,F168&gt;E168, F168&lt;0.6), 0, AND(I168&lt;0,J168&lt;0), 0, AND(I168&gt;J168,I168&gt;0,E168&lt;F168), 0, AND(J168&gt;I168,J168&gt;0,F168&lt;E168), 0, AND(I168&gt;J168,I168&gt;0,E168=F168), 1, AND(J168&gt;I168,J168&gt;0,F168=E168), 2)</f>
        <v>0</v>
      </c>
      <c r="H168">
        <f>ValueWin!H168</f>
        <v>1</v>
      </c>
      <c r="I168">
        <f t="shared" si="11"/>
        <v>-9.7999999999999976E-2</v>
      </c>
      <c r="J168">
        <f t="shared" si="12"/>
        <v>-2.4000000000000021E-2</v>
      </c>
      <c r="K168" cm="1">
        <f t="array" ref="K168">_xlfn.IFS(AND(G168=H168,G168=1),K167-K167*I168+K167*I168*A168, AND(G168=H168,G168=2), K167-K167*J168+K167*J168*B168, AND(G168&lt;&gt;H168,G168=1), K167-K167*I168,AND(G168&lt;&gt;H168,G168=2),K167-K167*J168,G168=0,K167)</f>
        <v>108.62958052091669</v>
      </c>
      <c r="L168" t="str">
        <f>ValueWin!L168</f>
        <v>Grigor Dimitrov</v>
      </c>
      <c r="M168" t="str">
        <f>ValueWin!M168</f>
        <v>Karen Khachanov</v>
      </c>
      <c r="N168">
        <f>ValueWin!N168</f>
        <v>0.86399999999999999</v>
      </c>
      <c r="O168" t="str" cm="1">
        <f t="array" ref="O168">_xlfn.IFS(AND(G168=H168, G168&gt;0), 1, AND(G168&lt;&gt;H168, G168=0), "", AND(G168&lt;&gt;H168, G168&lt;&gt;0), 0, AND(G168=H168, G168=0), "")</f>
        <v/>
      </c>
    </row>
    <row r="169" spans="1:15" x14ac:dyDescent="0.25">
      <c r="A169">
        <f>ValueWin!A169</f>
        <v>1.44</v>
      </c>
      <c r="B169">
        <f>ValueWin!B169</f>
        <v>2.75</v>
      </c>
      <c r="C169">
        <f t="shared" ref="C169:C188" si="14">1/A169</f>
        <v>0.69444444444444442</v>
      </c>
      <c r="D169">
        <f t="shared" ref="D169:D188" si="15">1/B169</f>
        <v>0.36363636363636365</v>
      </c>
      <c r="E169">
        <f>ValueWin!E169</f>
        <v>0.59699999999999998</v>
      </c>
      <c r="F169">
        <f t="shared" ref="F169:F188" si="16">1-E169</f>
        <v>0.40300000000000002</v>
      </c>
      <c r="G169" cm="1">
        <f t="array" ref="G169">_xlfn.IFS(AND(I169&gt;J169,I169&gt;0,E169&gt;F169, E169&gt;0.6), 1, AND(J169&gt;I169,J169&gt;0,F169&gt;E169, F169&gt;0.6), 2, AND(I169&gt;J169,I169&gt;0,E169&gt;F169, E169&lt;0.6), 0,  AND(J169&gt;I169,J169&gt;0,F169&gt;E169, F169&lt;0.6), 0, AND(I169&lt;0,J169&lt;0), 0, AND(I169&gt;J169,I169&gt;0,E169&lt;F169), 0, AND(J169&gt;I169,J169&gt;0,F169&lt;E169), 0, AND(I169&gt;J169,I169&gt;0,E169=F169), 1, AND(J169&gt;I169,J169&gt;0,F169=E169), 2)</f>
        <v>0</v>
      </c>
      <c r="H169">
        <f>ValueWin!H169</f>
        <v>1</v>
      </c>
      <c r="I169">
        <f t="shared" ref="I169:I188" si="17">IF(E169-(F169/(A169-1))&gt;0.1, 0.1, E169-(F169/(A169-1)))</f>
        <v>-0.31890909090909114</v>
      </c>
      <c r="J169">
        <f t="shared" ref="J169:J188" si="18">IF(F169-(E169/(B169-1))&gt;0.1, 0.1, F169-(E169/(B169-1)))</f>
        <v>6.1857142857142888E-2</v>
      </c>
      <c r="K169" cm="1">
        <f t="array" ref="K169">_xlfn.IFS(AND(G169=H169,G169=1),K168-K168*I169+K168*I169*A169, AND(G169=H169,G169=2), K168-K168*J169+K168*J169*B169, AND(G169&lt;&gt;H169,G169=1), K168-K168*I169,AND(G169&lt;&gt;H169,G169=2),K168-K168*J169,G169=0,K168)</f>
        <v>108.62958052091669</v>
      </c>
      <c r="L169" t="str">
        <f>ValueWin!L169</f>
        <v>Cameron Norrie</v>
      </c>
      <c r="M169" t="str">
        <f>ValueWin!M169</f>
        <v>Reilly Opelka</v>
      </c>
      <c r="N169">
        <f>ValueWin!N169</f>
        <v>0.86199999999999999</v>
      </c>
      <c r="O169" t="str" cm="1">
        <f t="array" ref="O169">_xlfn.IFS(AND(G169=H169, G169&gt;0), 1, AND(G169&lt;&gt;H169, G169=0), "", AND(G169&lt;&gt;H169, G169&lt;&gt;0), 0, AND(G169=H169, G169=0), "")</f>
        <v/>
      </c>
    </row>
    <row r="170" spans="1:15" x14ac:dyDescent="0.25">
      <c r="A170">
        <f>ValueWin!A170</f>
        <v>1.1599999999999999</v>
      </c>
      <c r="B170">
        <f>ValueWin!B170</f>
        <v>5</v>
      </c>
      <c r="C170">
        <f t="shared" si="14"/>
        <v>0.86206896551724144</v>
      </c>
      <c r="D170">
        <f t="shared" si="15"/>
        <v>0.2</v>
      </c>
      <c r="E170">
        <f>ValueWin!E170</f>
        <v>0.79200000000000004</v>
      </c>
      <c r="F170">
        <f t="shared" si="16"/>
        <v>0.20799999999999996</v>
      </c>
      <c r="G170" cm="1">
        <f t="array" ref="G170">_xlfn.IFS(AND(I170&gt;J170,I170&gt;0,E170&gt;F170, E170&gt;0.6), 1, AND(J170&gt;I170,J170&gt;0,F170&gt;E170, F170&gt;0.6), 2, AND(I170&gt;J170,I170&gt;0,E170&gt;F170, E170&lt;0.6), 0,  AND(J170&gt;I170,J170&gt;0,F170&gt;E170, F170&lt;0.6), 0, AND(I170&lt;0,J170&lt;0), 0, AND(I170&gt;J170,I170&gt;0,E170&lt;F170), 0, AND(J170&gt;I170,J170&gt;0,F170&lt;E170), 0, AND(I170&gt;J170,I170&gt;0,E170=F170), 1, AND(J170&gt;I170,J170&gt;0,F170=E170), 2)</f>
        <v>0</v>
      </c>
      <c r="H170">
        <f>ValueWin!H170</f>
        <v>2</v>
      </c>
      <c r="I170">
        <f t="shared" si="17"/>
        <v>-0.50800000000000045</v>
      </c>
      <c r="J170">
        <f t="shared" si="18"/>
        <v>9.9999999999999534E-3</v>
      </c>
      <c r="K170" cm="1">
        <f t="array" ref="K170">_xlfn.IFS(AND(G170=H170,G170=1),K169-K169*I170+K169*I170*A170, AND(G170=H170,G170=2), K169-K169*J170+K169*J170*B170, AND(G170&lt;&gt;H170,G170=1), K169-K169*I170,AND(G170&lt;&gt;H170,G170=2),K169-K169*J170,G170=0,K169)</f>
        <v>108.62958052091669</v>
      </c>
      <c r="L170" t="str">
        <f>ValueWin!L170</f>
        <v>Stefanos Tsitsipas</v>
      </c>
      <c r="M170" t="str">
        <f>ValueWin!M170</f>
        <v>Alexei Popyrin</v>
      </c>
      <c r="N170">
        <f>ValueWin!N170</f>
        <v>0.84799999999999998</v>
      </c>
      <c r="O170" t="str" cm="1">
        <f t="array" ref="O170">_xlfn.IFS(AND(G170=H170, G170&gt;0), 1, AND(G170&lt;&gt;H170, G170=0), "", AND(G170&lt;&gt;H170, G170&lt;&gt;0), 0, AND(G170=H170, G170=0), "")</f>
        <v/>
      </c>
    </row>
    <row r="171" spans="1:15" x14ac:dyDescent="0.25">
      <c r="A171">
        <f>ValueWin!A171</f>
        <v>1.36</v>
      </c>
      <c r="B171">
        <f>ValueWin!B171</f>
        <v>3.2</v>
      </c>
      <c r="C171">
        <f t="shared" si="14"/>
        <v>0.73529411764705876</v>
      </c>
      <c r="D171">
        <f t="shared" si="15"/>
        <v>0.3125</v>
      </c>
      <c r="E171">
        <f>ValueWin!E171</f>
        <v>0.66600000000000004</v>
      </c>
      <c r="F171">
        <f t="shared" si="16"/>
        <v>0.33399999999999996</v>
      </c>
      <c r="G171" cm="1">
        <f t="array" ref="G171">_xlfn.IFS(AND(I171&gt;J171,I171&gt;0,E171&gt;F171, E171&gt;0.6), 1, AND(J171&gt;I171,J171&gt;0,F171&gt;E171, F171&gt;0.6), 2, AND(I171&gt;J171,I171&gt;0,E171&gt;F171, E171&lt;0.6), 0,  AND(J171&gt;I171,J171&gt;0,F171&gt;E171, F171&lt;0.6), 0, AND(I171&lt;0,J171&lt;0), 0, AND(I171&gt;J171,I171&gt;0,E171&lt;F171), 0, AND(J171&gt;I171,J171&gt;0,F171&lt;E171), 0, AND(I171&gt;J171,I171&gt;0,E171=F171), 1, AND(J171&gt;I171,J171&gt;0,F171=E171), 2)</f>
        <v>0</v>
      </c>
      <c r="H171">
        <f>ValueWin!H171</f>
        <v>2</v>
      </c>
      <c r="I171">
        <f t="shared" si="17"/>
        <v>-0.26177777777777744</v>
      </c>
      <c r="J171">
        <f t="shared" si="18"/>
        <v>3.127272727272723E-2</v>
      </c>
      <c r="K171" cm="1">
        <f t="array" ref="K171">_xlfn.IFS(AND(G171=H171,G171=1),K170-K170*I171+K170*I171*A171, AND(G171=H171,G171=2), K170-K170*J171+K170*J171*B171, AND(G171&lt;&gt;H171,G171=1), K170-K170*I171,AND(G171&lt;&gt;H171,G171=2),K170-K170*J171,G171=0,K170)</f>
        <v>108.62958052091669</v>
      </c>
      <c r="L171" t="str">
        <f>ValueWin!L171</f>
        <v>Jannik Sinner</v>
      </c>
      <c r="M171" t="str">
        <f>ValueWin!M171</f>
        <v>Carlos Alcaraz</v>
      </c>
      <c r="N171">
        <f>ValueWin!N171</f>
        <v>0.82899999999999996</v>
      </c>
      <c r="O171" t="str" cm="1">
        <f t="array" ref="O171">_xlfn.IFS(AND(G171=H171, G171&gt;0), 1, AND(G171&lt;&gt;H171, G171=0), "", AND(G171&lt;&gt;H171, G171&lt;&gt;0), 0, AND(G171=H171, G171=0), "")</f>
        <v/>
      </c>
    </row>
    <row r="172" spans="1:15" x14ac:dyDescent="0.25">
      <c r="A172">
        <f>ValueWin!A172</f>
        <v>3.5</v>
      </c>
      <c r="B172">
        <f>ValueWin!B172</f>
        <v>1.3</v>
      </c>
      <c r="C172">
        <f t="shared" si="14"/>
        <v>0.2857142857142857</v>
      </c>
      <c r="D172">
        <f t="shared" si="15"/>
        <v>0.76923076923076916</v>
      </c>
      <c r="E172">
        <f>ValueWin!E172</f>
        <v>0.309</v>
      </c>
      <c r="F172">
        <f t="shared" si="16"/>
        <v>0.69100000000000006</v>
      </c>
      <c r="G172" cm="1">
        <f t="array" ref="G172">_xlfn.IFS(AND(I172&gt;J172,I172&gt;0,E172&gt;F172, E172&gt;0.6), 1, AND(J172&gt;I172,J172&gt;0,F172&gt;E172, F172&gt;0.6), 2, AND(I172&gt;J172,I172&gt;0,E172&gt;F172, E172&lt;0.6), 0,  AND(J172&gt;I172,J172&gt;0,F172&gt;E172, F172&lt;0.6), 0, AND(I172&lt;0,J172&lt;0), 0, AND(I172&gt;J172,I172&gt;0,E172&lt;F172), 0, AND(J172&gt;I172,J172&gt;0,F172&lt;E172), 0, AND(I172&gt;J172,I172&gt;0,E172=F172), 1, AND(J172&gt;I172,J172&gt;0,F172=E172), 2)</f>
        <v>0</v>
      </c>
      <c r="H172">
        <f>ValueWin!H172</f>
        <v>2</v>
      </c>
      <c r="I172">
        <f t="shared" si="17"/>
        <v>3.2599999999999962E-2</v>
      </c>
      <c r="J172">
        <f t="shared" si="18"/>
        <v>-0.33899999999999975</v>
      </c>
      <c r="K172" cm="1">
        <f t="array" ref="K172">_xlfn.IFS(AND(G172=H172,G172=1),K171-K171*I172+K171*I172*A172, AND(G172=H172,G172=2), K171-K171*J172+K171*J172*B172, AND(G172&lt;&gt;H172,G172=1), K171-K171*I172,AND(G172&lt;&gt;H172,G172=2),K171-K171*J172,G172=0,K171)</f>
        <v>108.62958052091669</v>
      </c>
      <c r="L172" t="str">
        <f>ValueWin!L172</f>
        <v>Adrian Mannarino</v>
      </c>
      <c r="M172" t="str">
        <f>ValueWin!M172</f>
        <v>Gael Monfils</v>
      </c>
      <c r="N172">
        <f>ValueWin!N172</f>
        <v>0.86399999999999999</v>
      </c>
      <c r="O172" t="str" cm="1">
        <f t="array" ref="O172">_xlfn.IFS(AND(G172=H172, G172&gt;0), 1, AND(G172&lt;&gt;H172, G172=0), "", AND(G172&lt;&gt;H172, G172&lt;&gt;0), 0, AND(G172=H172, G172=0), "")</f>
        <v/>
      </c>
    </row>
    <row r="173" spans="1:15" x14ac:dyDescent="0.25">
      <c r="A173">
        <f>ValueWin!A173</f>
        <v>3.2</v>
      </c>
      <c r="B173">
        <f>ValueWin!B173</f>
        <v>1.36</v>
      </c>
      <c r="C173">
        <f t="shared" si="14"/>
        <v>0.3125</v>
      </c>
      <c r="D173">
        <f t="shared" si="15"/>
        <v>0.73529411764705876</v>
      </c>
      <c r="E173">
        <f>ValueWin!E173</f>
        <v>0.32</v>
      </c>
      <c r="F173">
        <f t="shared" si="16"/>
        <v>0.67999999999999994</v>
      </c>
      <c r="G173" cm="1">
        <f t="array" ref="G173">_xlfn.IFS(AND(I173&gt;J173,I173&gt;0,E173&gt;F173, E173&gt;0.6), 1, AND(J173&gt;I173,J173&gt;0,F173&gt;E173, F173&gt;0.6), 2, AND(I173&gt;J173,I173&gt;0,E173&gt;F173, E173&lt;0.6), 0,  AND(J173&gt;I173,J173&gt;0,F173&gt;E173, F173&lt;0.6), 0, AND(I173&lt;0,J173&lt;0), 0, AND(I173&gt;J173,I173&gt;0,E173&lt;F173), 0, AND(J173&gt;I173,J173&gt;0,F173&lt;E173), 0, AND(I173&gt;J173,I173&gt;0,E173=F173), 1, AND(J173&gt;I173,J173&gt;0,F173=E173), 2)</f>
        <v>0</v>
      </c>
      <c r="H173">
        <f>ValueWin!H173</f>
        <v>1</v>
      </c>
      <c r="I173">
        <f t="shared" si="17"/>
        <v>1.0909090909090979E-2</v>
      </c>
      <c r="J173">
        <f t="shared" si="18"/>
        <v>-0.20888888888888868</v>
      </c>
      <c r="K173" cm="1">
        <f t="array" ref="K173">_xlfn.IFS(AND(G173=H173,G173=1),K172-K172*I173+K172*I173*A173, AND(G173=H173,G173=2), K172-K172*J173+K172*J173*B173, AND(G173&lt;&gt;H173,G173=1), K172-K172*I173,AND(G173&lt;&gt;H173,G173=2),K172-K172*J173,G173=0,K172)</f>
        <v>108.62958052091669</v>
      </c>
      <c r="L173" t="str">
        <f>ValueWin!L173</f>
        <v>Marcos Giron</v>
      </c>
      <c r="M173" t="str">
        <f>ValueWin!M173</f>
        <v>Diego Schwartzman</v>
      </c>
      <c r="N173">
        <f>ValueWin!N173</f>
        <v>0.85199999999999998</v>
      </c>
      <c r="O173" t="str" cm="1">
        <f t="array" ref="O173">_xlfn.IFS(AND(G173=H173, G173&gt;0), 1, AND(G173&lt;&gt;H173, G173=0), "", AND(G173&lt;&gt;H173, G173&lt;&gt;0), 0, AND(G173=H173, G173=0), "")</f>
        <v/>
      </c>
    </row>
    <row r="174" spans="1:15" x14ac:dyDescent="0.25">
      <c r="A174">
        <f>ValueWin!A174</f>
        <v>2</v>
      </c>
      <c r="B174">
        <f>ValueWin!B174</f>
        <v>1.8</v>
      </c>
      <c r="C174">
        <f t="shared" si="14"/>
        <v>0.5</v>
      </c>
      <c r="D174">
        <f t="shared" si="15"/>
        <v>0.55555555555555558</v>
      </c>
      <c r="E174">
        <f>ValueWin!E174</f>
        <v>0.42899999999999999</v>
      </c>
      <c r="F174">
        <f t="shared" si="16"/>
        <v>0.57099999999999995</v>
      </c>
      <c r="G174" cm="1">
        <f t="array" ref="G174">_xlfn.IFS(AND(I174&gt;J174,I174&gt;0,E174&gt;F174, E174&gt;0.6), 1, AND(J174&gt;I174,J174&gt;0,F174&gt;E174, F174&gt;0.6), 2, AND(I174&gt;J174,I174&gt;0,E174&gt;F174, E174&lt;0.6), 0,  AND(J174&gt;I174,J174&gt;0,F174&gt;E174, F174&lt;0.6), 0, AND(I174&lt;0,J174&lt;0), 0, AND(I174&gt;J174,I174&gt;0,E174&lt;F174), 0, AND(J174&gt;I174,J174&gt;0,F174&lt;E174), 0, AND(I174&gt;J174,I174&gt;0,E174=F174), 1, AND(J174&gt;I174,J174&gt;0,F174=E174), 2)</f>
        <v>0</v>
      </c>
      <c r="H174">
        <f>ValueWin!H174</f>
        <v>1</v>
      </c>
      <c r="I174">
        <f t="shared" si="17"/>
        <v>-0.14199999999999996</v>
      </c>
      <c r="J174">
        <f t="shared" si="18"/>
        <v>3.4749999999999948E-2</v>
      </c>
      <c r="K174" cm="1">
        <f t="array" ref="K174">_xlfn.IFS(AND(G174=H174,G174=1),K173-K173*I174+K173*I174*A174, AND(G174=H174,G174=2), K173-K173*J174+K173*J174*B174, AND(G174&lt;&gt;H174,G174=1), K173-K173*I174,AND(G174&lt;&gt;H174,G174=2),K173-K173*J174,G174=0,K173)</f>
        <v>108.62958052091669</v>
      </c>
      <c r="L174" t="str">
        <f>ValueWin!L174</f>
        <v>Sebastian Korda</v>
      </c>
      <c r="M174" t="str">
        <f>ValueWin!M174</f>
        <v>Marin Cilic</v>
      </c>
      <c r="N174">
        <f>ValueWin!N174</f>
        <v>0.86099999999999999</v>
      </c>
      <c r="O174" t="str" cm="1">
        <f t="array" ref="O174">_xlfn.IFS(AND(G174=H174, G174&gt;0), 1, AND(G174&lt;&gt;H174, G174=0), "", AND(G174&lt;&gt;H174, G174&lt;&gt;0), 0, AND(G174=H174, G174=0), "")</f>
        <v/>
      </c>
    </row>
    <row r="175" spans="1:15" x14ac:dyDescent="0.25">
      <c r="A175">
        <f>ValueWin!A175</f>
        <v>10</v>
      </c>
      <c r="B175">
        <f>ValueWin!B175</f>
        <v>1.06</v>
      </c>
      <c r="C175">
        <f t="shared" si="14"/>
        <v>0.1</v>
      </c>
      <c r="D175">
        <f t="shared" si="15"/>
        <v>0.94339622641509424</v>
      </c>
      <c r="E175">
        <f>ValueWin!E175</f>
        <v>9.5000000000000001E-2</v>
      </c>
      <c r="F175">
        <f t="shared" si="16"/>
        <v>0.90500000000000003</v>
      </c>
      <c r="G175" cm="1">
        <f t="array" ref="G175">_xlfn.IFS(AND(I175&gt;J175,I175&gt;0,E175&gt;F175, E175&gt;0.6), 1, AND(J175&gt;I175,J175&gt;0,F175&gt;E175, F175&gt;0.6), 2, AND(I175&gt;J175,I175&gt;0,E175&gt;F175, E175&lt;0.6), 0,  AND(J175&gt;I175,J175&gt;0,F175&gt;E175, F175&lt;0.6), 0, AND(I175&lt;0,J175&lt;0), 0, AND(I175&gt;J175,I175&gt;0,E175&lt;F175), 0, AND(J175&gt;I175,J175&gt;0,F175&lt;E175), 0, AND(I175&gt;J175,I175&gt;0,E175=F175), 1, AND(J175&gt;I175,J175&gt;0,F175=E175), 2)</f>
        <v>0</v>
      </c>
      <c r="H175">
        <f>ValueWin!H175</f>
        <v>2</v>
      </c>
      <c r="I175">
        <f t="shared" si="17"/>
        <v>-5.5555555555555636E-3</v>
      </c>
      <c r="J175">
        <f t="shared" si="18"/>
        <v>-0.6783333333333319</v>
      </c>
      <c r="K175" cm="1">
        <f t="array" ref="K175">_xlfn.IFS(AND(G175=H175,G175=1),K174-K174*I175+K174*I175*A175, AND(G175=H175,G175=2), K174-K174*J175+K174*J175*B175, AND(G175&lt;&gt;H175,G175=1), K174-K174*I175,AND(G175&lt;&gt;H175,G175=2),K174-K174*J175,G175=0,K174)</f>
        <v>108.62958052091669</v>
      </c>
      <c r="L175" t="str">
        <f>ValueWin!L175</f>
        <v>Dusan Lajovic</v>
      </c>
      <c r="M175" t="str">
        <f>ValueWin!M175</f>
        <v>Alexander Zverev</v>
      </c>
      <c r="N175">
        <f>ValueWin!N175</f>
        <v>0.871</v>
      </c>
      <c r="O175" t="str" cm="1">
        <f t="array" ref="O175">_xlfn.IFS(AND(G175=H175, G175&gt;0), 1, AND(G175&lt;&gt;H175, G175=0), "", AND(G175&lt;&gt;H175, G175&lt;&gt;0), 0, AND(G175=H175, G175=0), "")</f>
        <v/>
      </c>
    </row>
    <row r="176" spans="1:15" x14ac:dyDescent="0.25">
      <c r="A176">
        <f>ValueWin!A176</f>
        <v>6</v>
      </c>
      <c r="B176">
        <f>ValueWin!B176</f>
        <v>1.1200000000000001</v>
      </c>
      <c r="C176">
        <f t="shared" si="14"/>
        <v>0.16666666666666666</v>
      </c>
      <c r="D176">
        <f t="shared" si="15"/>
        <v>0.89285714285714279</v>
      </c>
      <c r="E176">
        <f>ValueWin!E176</f>
        <v>0.20499999999999999</v>
      </c>
      <c r="F176">
        <f t="shared" si="16"/>
        <v>0.79500000000000004</v>
      </c>
      <c r="G176" cm="1">
        <f t="array" ref="G176">_xlfn.IFS(AND(I176&gt;J176,I176&gt;0,E176&gt;F176, E176&gt;0.6), 1, AND(J176&gt;I176,J176&gt;0,F176&gt;E176, F176&gt;0.6), 2, AND(I176&gt;J176,I176&gt;0,E176&gt;F176, E176&lt;0.6), 0,  AND(J176&gt;I176,J176&gt;0,F176&gt;E176, F176&lt;0.6), 0, AND(I176&lt;0,J176&lt;0), 0, AND(I176&gt;J176,I176&gt;0,E176&lt;F176), 0, AND(J176&gt;I176,J176&gt;0,F176&lt;E176), 0, AND(I176&gt;J176,I176&gt;0,E176=F176), 1, AND(J176&gt;I176,J176&gt;0,F176=E176), 2)</f>
        <v>0</v>
      </c>
      <c r="H176">
        <f>ValueWin!H176</f>
        <v>2</v>
      </c>
      <c r="I176">
        <f t="shared" si="17"/>
        <v>4.5999999999999985E-2</v>
      </c>
      <c r="J176">
        <f t="shared" si="18"/>
        <v>-0.91333333333333167</v>
      </c>
      <c r="K176" cm="1">
        <f t="array" ref="K176">_xlfn.IFS(AND(G176=H176,G176=1),K175-K175*I176+K175*I176*A176, AND(G176=H176,G176=2), K175-K175*J176+K175*J176*B176, AND(G176&lt;&gt;H176,G176=1), K175-K175*I176,AND(G176&lt;&gt;H176,G176=2),K175-K175*J176,G176=0,K175)</f>
        <v>108.62958052091669</v>
      </c>
      <c r="L176" t="str">
        <f>ValueWin!L176</f>
        <v>Ilya Ivashka</v>
      </c>
      <c r="M176" t="str">
        <f>ValueWin!M176</f>
        <v>Daniil Medvedev</v>
      </c>
      <c r="N176">
        <f>ValueWin!N176</f>
        <v>0.83299999999999996</v>
      </c>
      <c r="O176" t="str" cm="1">
        <f t="array" ref="O176">_xlfn.IFS(AND(G176=H176, G176&gt;0), 1, AND(G176&lt;&gt;H176, G176=0), "", AND(G176&lt;&gt;H176, G176&lt;&gt;0), 0, AND(G176=H176, G176=0), "")</f>
        <v/>
      </c>
    </row>
    <row r="177" spans="1:15" x14ac:dyDescent="0.25">
      <c r="A177">
        <f>ValueWin!A177</f>
        <v>1.57</v>
      </c>
      <c r="B177">
        <f>ValueWin!B177</f>
        <v>2.37</v>
      </c>
      <c r="C177">
        <f t="shared" si="14"/>
        <v>0.63694267515923564</v>
      </c>
      <c r="D177">
        <f t="shared" si="15"/>
        <v>0.42194092827004215</v>
      </c>
      <c r="E177">
        <f>ValueWin!E177</f>
        <v>0.52300000000000002</v>
      </c>
      <c r="F177">
        <f t="shared" si="16"/>
        <v>0.47699999999999998</v>
      </c>
      <c r="G177" cm="1">
        <f t="array" ref="G177">_xlfn.IFS(AND(I177&gt;J177,I177&gt;0,E177&gt;F177, E177&gt;0.6), 1, AND(J177&gt;I177,J177&gt;0,F177&gt;E177, F177&gt;0.6), 2, AND(I177&gt;J177,I177&gt;0,E177&gt;F177, E177&lt;0.6), 0,  AND(J177&gt;I177,J177&gt;0,F177&gt;E177, F177&lt;0.6), 0, AND(I177&lt;0,J177&lt;0), 0, AND(I177&gt;J177,I177&gt;0,E177&lt;F177), 0, AND(J177&gt;I177,J177&gt;0,F177&lt;E177), 0, AND(I177&gt;J177,I177&gt;0,E177=F177), 1, AND(J177&gt;I177,J177&gt;0,F177=E177), 2)</f>
        <v>0</v>
      </c>
      <c r="H177">
        <f>ValueWin!H177</f>
        <v>2</v>
      </c>
      <c r="I177">
        <f t="shared" si="17"/>
        <v>-0.3138421052631577</v>
      </c>
      <c r="J177">
        <f t="shared" si="18"/>
        <v>9.5248175182481742E-2</v>
      </c>
      <c r="K177" cm="1">
        <f t="array" ref="K177">_xlfn.IFS(AND(G177=H177,G177=1),K176-K176*I177+K176*I177*A177, AND(G177=H177,G177=2), K176-K176*J177+K176*J177*B177, AND(G177&lt;&gt;H177,G177=1), K176-K176*I177,AND(G177&lt;&gt;H177,G177=2),K176-K176*J177,G177=0,K176)</f>
        <v>108.62958052091669</v>
      </c>
      <c r="L177" t="str">
        <f>ValueWin!L177</f>
        <v>Alexei Popyrin</v>
      </c>
      <c r="M177" t="str">
        <f>ValueWin!M177</f>
        <v>James Duckworth</v>
      </c>
      <c r="N177">
        <f>ValueWin!N177</f>
        <v>0.84799999999999998</v>
      </c>
      <c r="O177" t="str" cm="1">
        <f t="array" ref="O177">_xlfn.IFS(AND(G177=H177, G177&gt;0), 1, AND(G177&lt;&gt;H177, G177=0), "", AND(G177&lt;&gt;H177, G177&lt;&gt;0), 0, AND(G177=H177, G177=0), "")</f>
        <v/>
      </c>
    </row>
    <row r="178" spans="1:15" x14ac:dyDescent="0.25">
      <c r="A178">
        <f>ValueWin!A178</f>
        <v>4</v>
      </c>
      <c r="B178">
        <f>ValueWin!B178</f>
        <v>1.25</v>
      </c>
      <c r="C178">
        <f t="shared" si="14"/>
        <v>0.25</v>
      </c>
      <c r="D178">
        <f t="shared" si="15"/>
        <v>0.8</v>
      </c>
      <c r="E178">
        <f>ValueWin!E178</f>
        <v>0.26900000000000002</v>
      </c>
      <c r="F178">
        <f t="shared" si="16"/>
        <v>0.73099999999999998</v>
      </c>
      <c r="G178" cm="1">
        <f t="array" ref="G178">_xlfn.IFS(AND(I178&gt;J178,I178&gt;0,E178&gt;F178, E178&gt;0.6), 1, AND(J178&gt;I178,J178&gt;0,F178&gt;E178, F178&gt;0.6), 2, AND(I178&gt;J178,I178&gt;0,E178&gt;F178, E178&lt;0.6), 0,  AND(J178&gt;I178,J178&gt;0,F178&gt;E178, F178&lt;0.6), 0, AND(I178&lt;0,J178&lt;0), 0, AND(I178&gt;J178,I178&gt;0,E178&lt;F178), 0, AND(J178&gt;I178,J178&gt;0,F178&lt;E178), 0, AND(I178&gt;J178,I178&gt;0,E178=F178), 1, AND(J178&gt;I178,J178&gt;0,F178=E178), 2)</f>
        <v>0</v>
      </c>
      <c r="H178">
        <f>ValueWin!H178</f>
        <v>2</v>
      </c>
      <c r="I178">
        <f t="shared" si="17"/>
        <v>2.5333333333333347E-2</v>
      </c>
      <c r="J178">
        <f t="shared" si="18"/>
        <v>-0.34500000000000008</v>
      </c>
      <c r="K178" cm="1">
        <f t="array" ref="K178">_xlfn.IFS(AND(G178=H178,G178=1),K177-K177*I178+K177*I178*A178, AND(G178=H178,G178=2), K177-K177*J178+K177*J178*B178, AND(G178&lt;&gt;H178,G178=1), K177-K177*I178,AND(G178&lt;&gt;H178,G178=2),K177-K177*J178,G178=0,K177)</f>
        <v>108.62958052091669</v>
      </c>
      <c r="L178" t="str">
        <f>ValueWin!L178</f>
        <v>Dominik Koepfer</v>
      </c>
      <c r="M178" t="str">
        <f>ValueWin!M178</f>
        <v>Hubert Hurkacz</v>
      </c>
      <c r="N178">
        <f>ValueWin!N178</f>
        <v>0.84899999999999998</v>
      </c>
      <c r="O178" t="str" cm="1">
        <f t="array" ref="O178">_xlfn.IFS(AND(G178=H178, G178&gt;0), 1, AND(G178&lt;&gt;H178, G178=0), "", AND(G178&lt;&gt;H178, G178&lt;&gt;0), 0, AND(G178=H178, G178=0), "")</f>
        <v/>
      </c>
    </row>
    <row r="179" spans="1:15" x14ac:dyDescent="0.25">
      <c r="A179">
        <f>ValueWin!A179</f>
        <v>1.61</v>
      </c>
      <c r="B179">
        <f>ValueWin!B179</f>
        <v>2.2999999999999998</v>
      </c>
      <c r="C179">
        <f t="shared" si="14"/>
        <v>0.6211180124223602</v>
      </c>
      <c r="D179">
        <f t="shared" si="15"/>
        <v>0.43478260869565222</v>
      </c>
      <c r="E179">
        <f>ValueWin!E179</f>
        <v>0.60199999999999998</v>
      </c>
      <c r="F179">
        <f t="shared" si="16"/>
        <v>0.39800000000000002</v>
      </c>
      <c r="G179" cm="1">
        <f t="array" ref="G179">_xlfn.IFS(AND(I179&gt;J179,I179&gt;0,E179&gt;F179, E179&gt;0.6), 1, AND(J179&gt;I179,J179&gt;0,F179&gt;E179, F179&gt;0.6), 2, AND(I179&gt;J179,I179&gt;0,E179&gt;F179, E179&lt;0.6), 0,  AND(J179&gt;I179,J179&gt;0,F179&gt;E179, F179&lt;0.6), 0, AND(I179&lt;0,J179&lt;0), 0, AND(I179&gt;J179,I179&gt;0,E179&lt;F179), 0, AND(J179&gt;I179,J179&gt;0,F179&lt;E179), 0, AND(I179&gt;J179,I179&gt;0,E179=F179), 1, AND(J179&gt;I179,J179&gt;0,F179=E179), 2)</f>
        <v>0</v>
      </c>
      <c r="H179">
        <f>ValueWin!H179</f>
        <v>2</v>
      </c>
      <c r="I179">
        <f t="shared" si="17"/>
        <v>-5.0459016393442524E-2</v>
      </c>
      <c r="J179">
        <f t="shared" si="18"/>
        <v>-6.5076923076923088E-2</v>
      </c>
      <c r="K179" cm="1">
        <f t="array" ref="K179">_xlfn.IFS(AND(G179=H179,G179=1),K178-K178*I179+K178*I179*A179, AND(G179=H179,G179=2), K178-K178*J179+K178*J179*B179, AND(G179&lt;&gt;H179,G179=1), K178-K178*I179,AND(G179&lt;&gt;H179,G179=2),K178-K178*J179,G179=0,K178)</f>
        <v>108.62958052091669</v>
      </c>
      <c r="L179" t="str">
        <f>ValueWin!L179</f>
        <v>Cameron Norrie</v>
      </c>
      <c r="M179" t="str">
        <f>ValueWin!M179</f>
        <v>Taylor Fritz</v>
      </c>
      <c r="N179">
        <f>ValueWin!N179</f>
        <v>0.93300000000000005</v>
      </c>
      <c r="O179" t="str" cm="1">
        <f t="array" ref="O179">_xlfn.IFS(AND(G179=H179, G179&gt;0), 1, AND(G179&lt;&gt;H179, G179=0), "", AND(G179&lt;&gt;H179, G179&lt;&gt;0), 0, AND(G179=H179, G179=0), "")</f>
        <v/>
      </c>
    </row>
    <row r="180" spans="1:15" x14ac:dyDescent="0.25">
      <c r="A180">
        <f>ValueWin!A180</f>
        <v>1.1399999999999999</v>
      </c>
      <c r="B180">
        <f>ValueWin!B180</f>
        <v>5.5</v>
      </c>
      <c r="C180">
        <f t="shared" si="14"/>
        <v>0.87719298245614041</v>
      </c>
      <c r="D180">
        <f t="shared" si="15"/>
        <v>0.18181818181818182</v>
      </c>
      <c r="E180">
        <f>ValueWin!E180</f>
        <v>0.85</v>
      </c>
      <c r="F180">
        <f t="shared" si="16"/>
        <v>0.15000000000000002</v>
      </c>
      <c r="G180" cm="1">
        <f t="array" ref="G180">_xlfn.IFS(AND(I180&gt;J180,I180&gt;0,E180&gt;F180, E180&gt;0.6), 1, AND(J180&gt;I180,J180&gt;0,F180&gt;E180, F180&gt;0.6), 2, AND(I180&gt;J180,I180&gt;0,E180&gt;F180, E180&lt;0.6), 0,  AND(J180&gt;I180,J180&gt;0,F180&gt;E180, F180&lt;0.6), 0, AND(I180&lt;0,J180&lt;0), 0, AND(I180&gt;J180,I180&gt;0,E180&lt;F180), 0, AND(J180&gt;I180,J180&gt;0,F180&lt;E180), 0, AND(I180&gt;J180,I180&gt;0,E180=F180), 1, AND(J180&gt;I180,J180&gt;0,F180=E180), 2)</f>
        <v>0</v>
      </c>
      <c r="H180">
        <f>ValueWin!H180</f>
        <v>1</v>
      </c>
      <c r="I180">
        <f t="shared" si="17"/>
        <v>-0.22142857142857231</v>
      </c>
      <c r="J180">
        <f t="shared" si="18"/>
        <v>-3.8888888888888862E-2</v>
      </c>
      <c r="K180" cm="1">
        <f t="array" ref="K180">_xlfn.IFS(AND(G180=H180,G180=1),K179-K179*I180+K179*I180*A180, AND(G180=H180,G180=2), K179-K179*J180+K179*J180*B180, AND(G180&lt;&gt;H180,G180=1), K179-K179*I180,AND(G180&lt;&gt;H180,G180=2),K179-K179*J180,G180=0,K179)</f>
        <v>108.62958052091669</v>
      </c>
      <c r="L180" t="str">
        <f>ValueWin!L180</f>
        <v>Novak Djokovic</v>
      </c>
      <c r="M180" t="str">
        <f>ValueWin!M180</f>
        <v>Gael Monfils</v>
      </c>
      <c r="N180">
        <f>ValueWin!N180</f>
        <v>0.89700000000000002</v>
      </c>
      <c r="O180" t="str" cm="1">
        <f t="array" ref="O180">_xlfn.IFS(AND(G180=H180, G180&gt;0), 1, AND(G180&lt;&gt;H180, G180=0), "", AND(G180&lt;&gt;H180, G180&lt;&gt;0), 0, AND(G180=H180, G180=0), "")</f>
        <v/>
      </c>
    </row>
    <row r="181" spans="1:15" x14ac:dyDescent="0.25">
      <c r="A181">
        <f>ValueWin!A181</f>
        <v>4</v>
      </c>
      <c r="B181">
        <f>ValueWin!B181</f>
        <v>1.25</v>
      </c>
      <c r="C181">
        <f t="shared" si="14"/>
        <v>0.25</v>
      </c>
      <c r="D181">
        <f t="shared" si="15"/>
        <v>0.8</v>
      </c>
      <c r="E181">
        <f>ValueWin!E181</f>
        <v>0.217</v>
      </c>
      <c r="F181">
        <f t="shared" si="16"/>
        <v>0.78300000000000003</v>
      </c>
      <c r="G181" cm="1">
        <f t="array" ref="G181">_xlfn.IFS(AND(I181&gt;J181,I181&gt;0,E181&gt;F181, E181&gt;0.6), 1, AND(J181&gt;I181,J181&gt;0,F181&gt;E181, F181&gt;0.6), 2, AND(I181&gt;J181,I181&gt;0,E181&gt;F181, E181&lt;0.6), 0,  AND(J181&gt;I181,J181&gt;0,F181&gt;E181, F181&lt;0.6), 0, AND(I181&lt;0,J181&lt;0), 0, AND(I181&gt;J181,I181&gt;0,E181&lt;F181), 0, AND(J181&gt;I181,J181&gt;0,F181&lt;E181), 0, AND(I181&gt;J181,I181&gt;0,E181=F181), 1, AND(J181&gt;I181,J181&gt;0,F181=E181), 2)</f>
        <v>0</v>
      </c>
      <c r="H181">
        <f>ValueWin!H181</f>
        <v>2</v>
      </c>
      <c r="I181">
        <f t="shared" si="17"/>
        <v>-4.4000000000000011E-2</v>
      </c>
      <c r="J181">
        <f t="shared" si="18"/>
        <v>-8.4999999999999964E-2</v>
      </c>
      <c r="K181" cm="1">
        <f t="array" ref="K181">_xlfn.IFS(AND(G181=H181,G181=1),K180-K180*I181+K180*I181*A181, AND(G181=H181,G181=2), K180-K180*J181+K180*J181*B181, AND(G181&lt;&gt;H181,G181=1), K180-K180*I181,AND(G181&lt;&gt;H181,G181=2),K180-K180*J181,G181=0,K180)</f>
        <v>108.62958052091669</v>
      </c>
      <c r="L181" t="str">
        <f>ValueWin!L181</f>
        <v>Grigor Dimitrov</v>
      </c>
      <c r="M181" t="str">
        <f>ValueWin!M181</f>
        <v>Alexander Zverev</v>
      </c>
      <c r="N181">
        <f>ValueWin!N181</f>
        <v>0.86599999999999999</v>
      </c>
      <c r="O181" t="str" cm="1">
        <f t="array" ref="O181">_xlfn.IFS(AND(G181=H181, G181&gt;0), 1, AND(G181&lt;&gt;H181, G181=0), "", AND(G181&lt;&gt;H181, G181&lt;&gt;0), 0, AND(G181=H181, G181=0), "")</f>
        <v/>
      </c>
    </row>
    <row r="182" spans="1:15" x14ac:dyDescent="0.25">
      <c r="A182">
        <f>ValueWin!A182</f>
        <v>1.33</v>
      </c>
      <c r="B182">
        <f>ValueWin!B182</f>
        <v>3.4</v>
      </c>
      <c r="C182">
        <f t="shared" si="14"/>
        <v>0.75187969924812026</v>
      </c>
      <c r="D182">
        <f t="shared" si="15"/>
        <v>0.29411764705882354</v>
      </c>
      <c r="E182">
        <f>ValueWin!E182</f>
        <v>0.69299999999999995</v>
      </c>
      <c r="F182">
        <f t="shared" si="16"/>
        <v>0.30700000000000005</v>
      </c>
      <c r="G182" cm="1">
        <f t="array" ref="G182">_xlfn.IFS(AND(I182&gt;J182,I182&gt;0,E182&gt;F182, E182&gt;0.6), 1, AND(J182&gt;I182,J182&gt;0,F182&gt;E182, F182&gt;0.6), 2, AND(I182&gt;J182,I182&gt;0,E182&gt;F182, E182&lt;0.6), 0,  AND(J182&gt;I182,J182&gt;0,F182&gt;E182, F182&lt;0.6), 0, AND(I182&lt;0,J182&lt;0), 0, AND(I182&gt;J182,I182&gt;0,E182&lt;F182), 0, AND(J182&gt;I182,J182&gt;0,F182&lt;E182), 0, AND(I182&gt;J182,I182&gt;0,E182=F182), 1, AND(J182&gt;I182,J182&gt;0,F182=E182), 2)</f>
        <v>0</v>
      </c>
      <c r="H182">
        <f>ValueWin!H182</f>
        <v>1</v>
      </c>
      <c r="I182">
        <f t="shared" si="17"/>
        <v>-0.23730303030303035</v>
      </c>
      <c r="J182">
        <f t="shared" si="18"/>
        <v>1.8250000000000044E-2</v>
      </c>
      <c r="K182" cm="1">
        <f t="array" ref="K182">_xlfn.IFS(AND(G182=H182,G182=1),K181-K181*I182+K181*I182*A182, AND(G182=H182,G182=2), K181-K181*J182+K181*J182*B182, AND(G182&lt;&gt;H182,G182=1), K181-K181*I182,AND(G182&lt;&gt;H182,G182=2),K181-K181*J182,G182=0,K181)</f>
        <v>108.62958052091669</v>
      </c>
      <c r="L182" t="str">
        <f>ValueWin!L182</f>
        <v>Casper Ruud</v>
      </c>
      <c r="M182" t="str">
        <f>ValueWin!M182</f>
        <v>Marcos Giron</v>
      </c>
      <c r="N182">
        <f>ValueWin!N182</f>
        <v>0.85099999999999998</v>
      </c>
      <c r="O182" t="str" cm="1">
        <f t="array" ref="O182">_xlfn.IFS(AND(G182=H182, G182&gt;0), 1, AND(G182&lt;&gt;H182, G182=0), "", AND(G182&lt;&gt;H182, G182&lt;&gt;0), 0, AND(G182=H182, G182=0), "")</f>
        <v/>
      </c>
    </row>
    <row r="183" spans="1:15" x14ac:dyDescent="0.25">
      <c r="A183">
        <f>ValueWin!A183</f>
        <v>5</v>
      </c>
      <c r="B183">
        <f>ValueWin!B183</f>
        <v>1.1599999999999999</v>
      </c>
      <c r="C183">
        <f t="shared" si="14"/>
        <v>0.2</v>
      </c>
      <c r="D183">
        <f t="shared" si="15"/>
        <v>0.86206896551724144</v>
      </c>
      <c r="E183">
        <f>ValueWin!E183</f>
        <v>0.17499999999999999</v>
      </c>
      <c r="F183">
        <f t="shared" si="16"/>
        <v>0.82499999999999996</v>
      </c>
      <c r="G183" cm="1">
        <f t="array" ref="G183">_xlfn.IFS(AND(I183&gt;J183,I183&gt;0,E183&gt;F183, E183&gt;0.6), 1, AND(J183&gt;I183,J183&gt;0,F183&gt;E183, F183&gt;0.6), 2, AND(I183&gt;J183,I183&gt;0,E183&gt;F183, E183&lt;0.6), 0,  AND(J183&gt;I183,J183&gt;0,F183&gt;E183, F183&lt;0.6), 0, AND(I183&lt;0,J183&lt;0), 0, AND(I183&gt;J183,I183&gt;0,E183&lt;F183), 0, AND(J183&gt;I183,J183&gt;0,F183&lt;E183), 0, AND(I183&gt;J183,I183&gt;0,E183=F183), 1, AND(J183&gt;I183,J183&gt;0,F183=E183), 2)</f>
        <v>0</v>
      </c>
      <c r="H183">
        <f>ValueWin!H183</f>
        <v>2</v>
      </c>
      <c r="I183">
        <f t="shared" si="17"/>
        <v>-3.125E-2</v>
      </c>
      <c r="J183">
        <f t="shared" si="18"/>
        <v>-0.26875000000000049</v>
      </c>
      <c r="K183" cm="1">
        <f t="array" ref="K183">_xlfn.IFS(AND(G183=H183,G183=1),K182-K182*I183+K182*I183*A183, AND(G183=H183,G183=2), K182-K182*J183+K182*J183*B183, AND(G183&lt;&gt;H183,G183=1), K182-K182*I183,AND(G183&lt;&gt;H183,G183=2),K182-K182*J183,G183=0,K182)</f>
        <v>108.62958052091669</v>
      </c>
      <c r="L183" t="str">
        <f>ValueWin!L183</f>
        <v>Sebastian Korda</v>
      </c>
      <c r="M183" t="str">
        <f>ValueWin!M183</f>
        <v>Daniil Medvedev</v>
      </c>
      <c r="N183">
        <f>ValueWin!N183</f>
        <v>0.84899999999999998</v>
      </c>
      <c r="O183" t="str" cm="1">
        <f t="array" ref="O183">_xlfn.IFS(AND(G183=H183, G183&gt;0), 1, AND(G183&lt;&gt;H183, G183=0), "", AND(G183&lt;&gt;H183, G183&lt;&gt;0), 0, AND(G183=H183, G183=0), "")</f>
        <v/>
      </c>
    </row>
    <row r="184" spans="1:15" x14ac:dyDescent="0.25">
      <c r="A184">
        <f>ValueWin!A184</f>
        <v>1.2</v>
      </c>
      <c r="B184">
        <f>ValueWin!B184</f>
        <v>4.5</v>
      </c>
      <c r="C184">
        <f t="shared" si="14"/>
        <v>0.83333333333333337</v>
      </c>
      <c r="D184">
        <f t="shared" si="15"/>
        <v>0.22222222222222221</v>
      </c>
      <c r="E184">
        <f>ValueWin!E184</f>
        <v>0.67500000000000004</v>
      </c>
      <c r="F184">
        <f t="shared" si="16"/>
        <v>0.32499999999999996</v>
      </c>
      <c r="G184" cm="1">
        <f t="array" ref="G184">_xlfn.IFS(AND(I184&gt;J184,I184&gt;0,E184&gt;F184, E184&gt;0.6), 1, AND(J184&gt;I184,J184&gt;0,F184&gt;E184, F184&gt;0.6), 2, AND(I184&gt;J184,I184&gt;0,E184&gt;F184, E184&lt;0.6), 0,  AND(J184&gt;I184,J184&gt;0,F184&gt;E184, F184&lt;0.6), 0, AND(I184&lt;0,J184&lt;0), 0, AND(I184&gt;J184,I184&gt;0,E184&lt;F184), 0, AND(J184&gt;I184,J184&gt;0,F184&lt;E184), 0, AND(I184&gt;J184,I184&gt;0,E184=F184), 1, AND(J184&gt;I184,J184&gt;0,F184=E184), 2)</f>
        <v>0</v>
      </c>
      <c r="H184">
        <f>ValueWin!H184</f>
        <v>2</v>
      </c>
      <c r="I184">
        <f t="shared" si="17"/>
        <v>-0.95000000000000018</v>
      </c>
      <c r="J184">
        <f t="shared" si="18"/>
        <v>0.1</v>
      </c>
      <c r="K184" cm="1">
        <f t="array" ref="K184">_xlfn.IFS(AND(G184=H184,G184=1),K183-K183*I184+K183*I184*A184, AND(G184=H184,G184=2), K183-K183*J184+K183*J184*B184, AND(G184&lt;&gt;H184,G184=1), K183-K183*I184,AND(G184&lt;&gt;H184,G184=2),K183-K183*J184,G184=0,K183)</f>
        <v>108.62958052091669</v>
      </c>
      <c r="L184" t="str">
        <f>ValueWin!L184</f>
        <v>Carlos Alcaraz</v>
      </c>
      <c r="M184" t="str">
        <f>ValueWin!M184</f>
        <v>Hugo Gaston</v>
      </c>
      <c r="N184">
        <f>ValueWin!N184</f>
        <v>0.81200000000000006</v>
      </c>
      <c r="O184" t="str" cm="1">
        <f t="array" ref="O184">_xlfn.IFS(AND(G184=H184, G184&gt;0), 1, AND(G184&lt;&gt;H184, G184=0), "", AND(G184&lt;&gt;H184, G184&lt;&gt;0), 0, AND(G184=H184, G184=0), "")</f>
        <v/>
      </c>
    </row>
    <row r="185" spans="1:15" x14ac:dyDescent="0.25">
      <c r="A185">
        <f>ValueWin!A185</f>
        <v>3.75</v>
      </c>
      <c r="B185">
        <f>ValueWin!B185</f>
        <v>1.28</v>
      </c>
      <c r="C185">
        <f t="shared" si="14"/>
        <v>0.26666666666666666</v>
      </c>
      <c r="D185">
        <f t="shared" si="15"/>
        <v>0.78125</v>
      </c>
      <c r="E185">
        <f>ValueWin!E185</f>
        <v>0.29099999999999998</v>
      </c>
      <c r="F185">
        <f t="shared" si="16"/>
        <v>0.70900000000000007</v>
      </c>
      <c r="G185" cm="1">
        <f t="array" ref="G185">_xlfn.IFS(AND(I185&gt;J185,I185&gt;0,E185&gt;F185, E185&gt;0.6), 1, AND(J185&gt;I185,J185&gt;0,F185&gt;E185, F185&gt;0.6), 2, AND(I185&gt;J185,I185&gt;0,E185&gt;F185, E185&lt;0.6), 0,  AND(J185&gt;I185,J185&gt;0,F185&gt;E185, F185&lt;0.6), 0, AND(I185&lt;0,J185&lt;0), 0, AND(I185&gt;J185,I185&gt;0,E185&lt;F185), 0, AND(J185&gt;I185,J185&gt;0,F185&lt;E185), 0, AND(I185&gt;J185,I185&gt;0,E185=F185), 1, AND(J185&gt;I185,J185&gt;0,F185=E185), 2)</f>
        <v>0</v>
      </c>
      <c r="H185">
        <f>ValueWin!H185</f>
        <v>2</v>
      </c>
      <c r="I185">
        <f t="shared" si="17"/>
        <v>3.3181818181818146E-2</v>
      </c>
      <c r="J185">
        <f t="shared" si="18"/>
        <v>-0.33028571428571407</v>
      </c>
      <c r="K185" cm="1">
        <f t="array" ref="K185">_xlfn.IFS(AND(G185=H185,G185=1),K184-K184*I185+K184*I185*A185, AND(G185=H185,G185=2), K184-K184*J185+K184*J185*B185, AND(G185&lt;&gt;H185,G185=1), K184-K184*I185,AND(G185&lt;&gt;H185,G185=2),K184-K184*J185,G185=0,K184)</f>
        <v>108.62958052091669</v>
      </c>
      <c r="L185" t="str">
        <f>ValueWin!L185</f>
        <v>James Duckworth</v>
      </c>
      <c r="M185" t="str">
        <f>ValueWin!M185</f>
        <v>Hubert Hurkacz</v>
      </c>
      <c r="N185">
        <f>ValueWin!N185</f>
        <v>0.84699999999999998</v>
      </c>
      <c r="O185" t="str" cm="1">
        <f t="array" ref="O185">_xlfn.IFS(AND(G185=H185, G185&gt;0), 1, AND(G185&lt;&gt;H185, G185=0), "", AND(G185&lt;&gt;H185, G185&lt;&gt;0), 0, AND(G185=H185, G185=0), "")</f>
        <v/>
      </c>
    </row>
    <row r="186" spans="1:15" x14ac:dyDescent="0.25">
      <c r="A186">
        <f>ValueWin!A186</f>
        <v>1.1599999999999999</v>
      </c>
      <c r="B186">
        <f>ValueWin!B186</f>
        <v>5</v>
      </c>
      <c r="C186">
        <f t="shared" si="14"/>
        <v>0.86206896551724144</v>
      </c>
      <c r="D186">
        <f t="shared" si="15"/>
        <v>0.2</v>
      </c>
      <c r="E186">
        <f>ValueWin!E186</f>
        <v>0.83099999999999996</v>
      </c>
      <c r="F186">
        <f t="shared" si="16"/>
        <v>0.16900000000000004</v>
      </c>
      <c r="G186" cm="1">
        <f t="array" ref="G186">_xlfn.IFS(AND(I186&gt;J186,I186&gt;0,E186&gt;F186, E186&gt;0.6), 1, AND(J186&gt;I186,J186&gt;0,F186&gt;E186, F186&gt;0.6), 2, AND(I186&gt;J186,I186&gt;0,E186&gt;F186, E186&lt;0.6), 0,  AND(J186&gt;I186,J186&gt;0,F186&gt;E186, F186&lt;0.6), 0, AND(I186&lt;0,J186&lt;0), 0, AND(I186&gt;J186,I186&gt;0,E186&lt;F186), 0, AND(J186&gt;I186,J186&gt;0,F186&lt;E186), 0, AND(I186&gt;J186,I186&gt;0,E186=F186), 1, AND(J186&gt;I186,J186&gt;0,F186=E186), 2)</f>
        <v>0</v>
      </c>
      <c r="H186">
        <f>ValueWin!H186</f>
        <v>1</v>
      </c>
      <c r="I186">
        <f t="shared" si="17"/>
        <v>-0.22525000000000084</v>
      </c>
      <c r="J186">
        <f t="shared" si="18"/>
        <v>-3.8749999999999951E-2</v>
      </c>
      <c r="K186" cm="1">
        <f t="array" ref="K186">_xlfn.IFS(AND(G186=H186,G186=1),K185-K185*I186+K185*I186*A186, AND(G186=H186,G186=2), K185-K185*J186+K185*J186*B186, AND(G186&lt;&gt;H186,G186=1), K185-K185*I186,AND(G186&lt;&gt;H186,G186=2),K185-K185*J186,G186=0,K185)</f>
        <v>108.62958052091669</v>
      </c>
      <c r="L186" t="str">
        <f>ValueWin!L186</f>
        <v>Novak Djokovic</v>
      </c>
      <c r="M186" t="str">
        <f>ValueWin!M186</f>
        <v>Taylor Fritz</v>
      </c>
      <c r="N186">
        <f>ValueWin!N186</f>
        <v>0.9</v>
      </c>
      <c r="O186" t="str" cm="1">
        <f t="array" ref="O186">_xlfn.IFS(AND(G186=H186, G186&gt;0), 1, AND(G186&lt;&gt;H186, G186=0), "", AND(G186&lt;&gt;H186, G186&lt;&gt;0), 0, AND(G186=H186, G186=0), "")</f>
        <v/>
      </c>
    </row>
    <row r="187" spans="1:15" x14ac:dyDescent="0.25">
      <c r="A187">
        <f>ValueWin!A187</f>
        <v>10</v>
      </c>
      <c r="B187">
        <f>ValueWin!B187</f>
        <v>1.0620000000000001</v>
      </c>
      <c r="C187">
        <f t="shared" si="14"/>
        <v>0.1</v>
      </c>
      <c r="D187">
        <f t="shared" si="15"/>
        <v>0.94161958568738224</v>
      </c>
      <c r="E187">
        <f>ValueWin!E187</f>
        <v>0.13100000000000001</v>
      </c>
      <c r="F187">
        <f t="shared" si="16"/>
        <v>0.86899999999999999</v>
      </c>
      <c r="G187" cm="1">
        <f t="array" ref="G187">_xlfn.IFS(AND(I187&gt;J187,I187&gt;0,E187&gt;F187, E187&gt;0.6), 1, AND(J187&gt;I187,J187&gt;0,F187&gt;E187, F187&gt;0.6), 2, AND(I187&gt;J187,I187&gt;0,E187&gt;F187, E187&lt;0.6), 0,  AND(J187&gt;I187,J187&gt;0,F187&gt;E187, F187&lt;0.6), 0, AND(I187&lt;0,J187&lt;0), 0, AND(I187&gt;J187,I187&gt;0,E187&lt;F187), 0, AND(J187&gt;I187,J187&gt;0,F187&lt;E187), 0, AND(I187&gt;J187,I187&gt;0,E187=F187), 1, AND(J187&gt;I187,J187&gt;0,F187=E187), 2)</f>
        <v>0</v>
      </c>
      <c r="H187">
        <f>ValueWin!H187</f>
        <v>2</v>
      </c>
      <c r="I187">
        <f t="shared" si="17"/>
        <v>3.4444444444444444E-2</v>
      </c>
      <c r="J187">
        <f t="shared" si="18"/>
        <v>-1.2439032258064497</v>
      </c>
      <c r="K187" cm="1">
        <f t="array" ref="K187">_xlfn.IFS(AND(G187=H187,G187=1),K186-K186*I187+K186*I187*A187, AND(G187=H187,G187=2), K186-K186*J187+K186*J187*B187, AND(G187&lt;&gt;H187,G187=1), K186-K186*I187,AND(G187&lt;&gt;H187,G187=2),K186-K186*J187,G187=0,K186)</f>
        <v>108.62958052091669</v>
      </c>
      <c r="L187" t="str">
        <f>ValueWin!L187</f>
        <v>Hugo Gaston</v>
      </c>
      <c r="M187" t="str">
        <f>ValueWin!M187</f>
        <v>Daniil Medvedev</v>
      </c>
      <c r="N187">
        <f>ValueWin!N187</f>
        <v>0.82299999999999995</v>
      </c>
      <c r="O187" t="str" cm="1">
        <f t="array" ref="O187">_xlfn.IFS(AND(G187=H187, G187&gt;0), 1, AND(G187&lt;&gt;H187, G187=0), "", AND(G187&lt;&gt;H187, G187&lt;&gt;0), 0, AND(G187=H187, G187=0), "")</f>
        <v/>
      </c>
    </row>
    <row r="188" spans="1:15" x14ac:dyDescent="0.25">
      <c r="A188">
        <f>ValueWin!A188</f>
        <v>3</v>
      </c>
      <c r="B188">
        <f>ValueWin!B188</f>
        <v>1.4</v>
      </c>
      <c r="C188">
        <f t="shared" si="14"/>
        <v>0.33333333333333331</v>
      </c>
      <c r="D188">
        <f t="shared" si="15"/>
        <v>0.7142857142857143</v>
      </c>
      <c r="E188">
        <f>ValueWin!E188</f>
        <v>0.26800000000000002</v>
      </c>
      <c r="F188">
        <f t="shared" si="16"/>
        <v>0.73199999999999998</v>
      </c>
      <c r="G188" cm="1">
        <f t="array" ref="G188">_xlfn.IFS(AND(I188&gt;J188,I188&gt;0,E188&gt;F188, E188&gt;0.6), 1, AND(J188&gt;I188,J188&gt;0,F188&gt;E188, F188&gt;0.6), 2, AND(I188&gt;J188,I188&gt;0,E188&gt;F188, E188&lt;0.6), 0,  AND(J188&gt;I188,J188&gt;0,F188&gt;E188, F188&lt;0.6), 0, AND(I188&lt;0,J188&lt;0), 0, AND(I188&gt;J188,I188&gt;0,E188&lt;F188), 0, AND(J188&gt;I188,J188&gt;0,F188&lt;E188), 0, AND(I188&gt;J188,I188&gt;0,E188=F188), 1, AND(J188&gt;I188,J188&gt;0,F188=E188), 2)</f>
        <v>2</v>
      </c>
      <c r="H188">
        <f>ValueWin!H188</f>
        <v>2</v>
      </c>
      <c r="I188">
        <f t="shared" si="17"/>
        <v>-9.7999999999999976E-2</v>
      </c>
      <c r="J188">
        <f t="shared" si="18"/>
        <v>6.1999999999999833E-2</v>
      </c>
      <c r="K188" cm="1">
        <f t="array" ref="K188">_xlfn.IFS(AND(G188=H188,G188=1),K187-K187*I188+K187*I188*A188, AND(G188=H188,G188=2), K187-K187*J188+K187*J188*B188, AND(G188&lt;&gt;H188,G188=1), K187-K187*I188,AND(G188&lt;&gt;H188,G188=2),K187-K187*J188,G188=0,K187)</f>
        <v>111.32359411783541</v>
      </c>
      <c r="L188" t="str">
        <f>ValueWin!L188</f>
        <v>Casper Ruud</v>
      </c>
      <c r="M188" t="str">
        <f>ValueWin!M188</f>
        <v>Alexander Zverev</v>
      </c>
      <c r="N188">
        <f>ValueWin!N188</f>
        <v>0.86899999999999999</v>
      </c>
      <c r="O188" cm="1">
        <f t="array" ref="O188">_xlfn.IFS(AND(G188=H188, G188&gt;0), 1, AND(G188&lt;&gt;H188, G188=0), "", AND(G188&lt;&gt;H188, G188&lt;&gt;0), 0, AND(G188=H188, G188=0), "")</f>
        <v>1</v>
      </c>
    </row>
    <row r="189" spans="1:15" x14ac:dyDescent="0.25">
      <c r="A189">
        <f>ValueWin!A189</f>
        <v>1.1599999999999999</v>
      </c>
      <c r="B189">
        <f>ValueWin!B189</f>
        <v>5</v>
      </c>
      <c r="C189">
        <f t="shared" ref="C189:C205" si="19">1/A189</f>
        <v>0.86206896551724144</v>
      </c>
      <c r="D189">
        <f t="shared" ref="D189:D205" si="20">1/B189</f>
        <v>0.2</v>
      </c>
      <c r="E189">
        <f>ValueWin!E189</f>
        <v>0.78600000000000003</v>
      </c>
      <c r="F189">
        <f t="shared" ref="F189:F205" si="21">1-E189</f>
        <v>0.21399999999999997</v>
      </c>
      <c r="G189" cm="1">
        <f t="array" ref="G189">_xlfn.IFS(AND(I189&gt;J189,I189&gt;0,E189&gt;F189, E189&gt;0.6), 1, AND(J189&gt;I189,J189&gt;0,F189&gt;E189, F189&gt;0.6), 2, AND(I189&gt;J189,I189&gt;0,E189&gt;F189, E189&lt;0.6), 0,  AND(J189&gt;I189,J189&gt;0,F189&gt;E189, F189&lt;0.6), 0, AND(I189&lt;0,J189&lt;0), 0, AND(I189&gt;J189,I189&gt;0,E189&lt;F189), 0, AND(J189&gt;I189,J189&gt;0,F189&lt;E189), 0, AND(I189&gt;J189,I189&gt;0,E189=F189), 1, AND(J189&gt;I189,J189&gt;0,F189=E189), 2)</f>
        <v>0</v>
      </c>
      <c r="H189">
        <f>ValueWin!H189</f>
        <v>1</v>
      </c>
      <c r="I189">
        <f t="shared" ref="I189:I205" si="22">IF(E189-(F189/(A189-1))&gt;0.1, 0.1, E189-(F189/(A189-1)))</f>
        <v>-0.55150000000000055</v>
      </c>
      <c r="J189">
        <f t="shared" ref="J189:J205" si="23">IF(F189-(E189/(B189-1))&gt;0.1, 0.1, F189-(E189/(B189-1)))</f>
        <v>1.749999999999996E-2</v>
      </c>
      <c r="K189" cm="1">
        <f t="array" ref="K189">_xlfn.IFS(AND(G189=H189,G189=1),K188-K188*I189+K188*I189*A189, AND(G189=H189,G189=2), K188-K188*J189+K188*J189*B189, AND(G189&lt;&gt;H189,G189=1), K188-K188*I189,AND(G189&lt;&gt;H189,G189=2),K188-K188*J189,G189=0,K188)</f>
        <v>111.32359411783541</v>
      </c>
      <c r="L189" t="str">
        <f>ValueWin!L189</f>
        <v>Novak Djokovic</v>
      </c>
      <c r="M189" t="str">
        <f>ValueWin!M189</f>
        <v>Hubert Hurkacz</v>
      </c>
      <c r="N189">
        <f>ValueWin!N189</f>
        <v>0.85799999999999998</v>
      </c>
      <c r="O189" t="str" cm="1">
        <f t="array" ref="O189">_xlfn.IFS(AND(G189=H189, G189&gt;0), 1, AND(G189&lt;&gt;H189, G189=0), "", AND(G189&lt;&gt;H189, G189&lt;&gt;0), 0, AND(G189=H189, G189=0), "")</f>
        <v/>
      </c>
    </row>
    <row r="190" spans="1:15" x14ac:dyDescent="0.25">
      <c r="A190">
        <f>ValueWin!A190</f>
        <v>2.1</v>
      </c>
      <c r="B190">
        <f>ValueWin!B190</f>
        <v>1.72</v>
      </c>
      <c r="C190">
        <f t="shared" si="19"/>
        <v>0.47619047619047616</v>
      </c>
      <c r="D190">
        <f t="shared" si="20"/>
        <v>0.58139534883720934</v>
      </c>
      <c r="E190">
        <f>ValueWin!E190</f>
        <v>0.48599999999999999</v>
      </c>
      <c r="F190">
        <f t="shared" si="21"/>
        <v>0.51400000000000001</v>
      </c>
      <c r="G190" cm="1">
        <f t="array" ref="G190">_xlfn.IFS(AND(I190&gt;J190,I190&gt;0,E190&gt;F190, E190&gt;0.6), 1, AND(J190&gt;I190,J190&gt;0,F190&gt;E190, F190&gt;0.6), 2, AND(I190&gt;J190,I190&gt;0,E190&gt;F190, E190&lt;0.6), 0,  AND(J190&gt;I190,J190&gt;0,F190&gt;E190, F190&lt;0.6), 0, AND(I190&lt;0,J190&lt;0), 0, AND(I190&gt;J190,I190&gt;0,E190&lt;F190), 0, AND(J190&gt;I190,J190&gt;0,F190&lt;E190), 0, AND(I190&gt;J190,I190&gt;0,E190=F190), 1, AND(J190&gt;I190,J190&gt;0,F190=E190), 2)</f>
        <v>0</v>
      </c>
      <c r="H190">
        <f>ValueWin!H190</f>
        <v>2</v>
      </c>
      <c r="I190">
        <f t="shared" si="22"/>
        <v>1.8727272727272759E-2</v>
      </c>
      <c r="J190">
        <f t="shared" si="23"/>
        <v>-0.16100000000000003</v>
      </c>
      <c r="K190" cm="1">
        <f t="array" ref="K190">_xlfn.IFS(AND(G190=H190,G190=1),K189-K189*I190+K189*I190*A190, AND(G190=H190,G190=2), K189-K189*J190+K189*J190*B190, AND(G190&lt;&gt;H190,G190=1), K189-K189*I190,AND(G190&lt;&gt;H190,G190=2),K189-K189*J190,G190=0,K189)</f>
        <v>111.32359411783541</v>
      </c>
      <c r="L190" t="str">
        <f>ValueWin!L190</f>
        <v>Alexander Zverev</v>
      </c>
      <c r="M190" t="str">
        <f>ValueWin!M190</f>
        <v>Daniil Medvedev</v>
      </c>
      <c r="N190">
        <f>ValueWin!N190</f>
        <v>0.92900000000000005</v>
      </c>
      <c r="O190" t="str" cm="1">
        <f t="array" ref="O190">_xlfn.IFS(AND(G190=H190, G190&gt;0), 1, AND(G190&lt;&gt;H190, G190=0), "", AND(G190&lt;&gt;H190, G190&lt;&gt;0), 0, AND(G190=H190, G190=0), "")</f>
        <v/>
      </c>
    </row>
    <row r="191" spans="1:15" x14ac:dyDescent="0.25">
      <c r="A191">
        <f>ValueWin!A191</f>
        <v>2</v>
      </c>
      <c r="B191">
        <f>ValueWin!B191</f>
        <v>1.8</v>
      </c>
      <c r="C191">
        <f t="shared" si="19"/>
        <v>0.5</v>
      </c>
      <c r="D191">
        <f t="shared" si="20"/>
        <v>0.55555555555555558</v>
      </c>
      <c r="E191">
        <f>ValueWin!E191</f>
        <v>0.54</v>
      </c>
      <c r="F191">
        <f t="shared" si="21"/>
        <v>0.45999999999999996</v>
      </c>
      <c r="G191" cm="1">
        <f t="array" ref="G191">_xlfn.IFS(AND(I191&gt;J191,I191&gt;0,E191&gt;F191, E191&gt;0.6), 1, AND(J191&gt;I191,J191&gt;0,F191&gt;E191, F191&gt;0.6), 2, AND(I191&gt;J191,I191&gt;0,E191&gt;F191, E191&lt;0.6), 0,  AND(J191&gt;I191,J191&gt;0,F191&gt;E191, F191&lt;0.6), 0, AND(I191&lt;0,J191&lt;0), 0, AND(I191&gt;J191,I191&gt;0,E191&lt;F191), 0, AND(J191&gt;I191,J191&gt;0,F191&lt;E191), 0, AND(I191&gt;J191,I191&gt;0,E191=F191), 1, AND(J191&gt;I191,J191&gt;0,F191=E191), 2)</f>
        <v>0</v>
      </c>
      <c r="H191">
        <f>ValueWin!H191</f>
        <v>1</v>
      </c>
      <c r="I191">
        <f t="shared" si="22"/>
        <v>8.0000000000000071E-2</v>
      </c>
      <c r="J191">
        <f t="shared" si="23"/>
        <v>-0.21500000000000008</v>
      </c>
      <c r="K191" cm="1">
        <f t="array" ref="K191">_xlfn.IFS(AND(G191=H191,G191=1),K190-K190*I191+K190*I191*A191, AND(G191=H191,G191=2), K190-K190*J191+K190*J191*B191, AND(G191&lt;&gt;H191,G191=1), K190-K190*I191,AND(G191&lt;&gt;H191,G191=2),K190-K190*J191,G191=0,K190)</f>
        <v>111.32359411783541</v>
      </c>
      <c r="L191" t="str">
        <f>ValueWin!L191</f>
        <v>Novak Djokovic</v>
      </c>
      <c r="M191" t="str">
        <f>ValueWin!M191</f>
        <v>Daniil Medvedev</v>
      </c>
      <c r="N191">
        <f>ValueWin!N191</f>
        <v>0.93300000000000005</v>
      </c>
      <c r="O191" t="str" cm="1">
        <f t="array" ref="O191">_xlfn.IFS(AND(G191=H191, G191&gt;0), 1, AND(G191&lt;&gt;H191, G191=0), "", AND(G191&lt;&gt;H191, G191&lt;&gt;0), 0, AND(G191=H191, G191=0), "")</f>
        <v/>
      </c>
    </row>
    <row r="192" spans="1:15" x14ac:dyDescent="0.25">
      <c r="A192">
        <f>ValueWin!A192</f>
        <v>29</v>
      </c>
      <c r="B192">
        <f>ValueWin!B192</f>
        <v>1.0005999999999999</v>
      </c>
      <c r="C192">
        <f t="shared" si="19"/>
        <v>3.4482758620689655E-2</v>
      </c>
      <c r="D192">
        <f t="shared" si="20"/>
        <v>0.99940035978412955</v>
      </c>
      <c r="E192">
        <f>ValueWin!E192</f>
        <v>7.9000000000000001E-2</v>
      </c>
      <c r="F192">
        <f t="shared" si="21"/>
        <v>0.92100000000000004</v>
      </c>
      <c r="G192" cm="1">
        <f t="array" ref="G192">_xlfn.IFS(AND(I192&gt;J192,I192&gt;0,E192&gt;F192, E192&gt;0.6), 1, AND(J192&gt;I192,J192&gt;0,F192&gt;E192, F192&gt;0.6), 2, AND(I192&gt;J192,I192&gt;0,E192&gt;F192, E192&lt;0.6), 0,  AND(J192&gt;I192,J192&gt;0,F192&gt;E192, F192&lt;0.6), 0, AND(I192&lt;0,J192&lt;0), 0, AND(I192&gt;J192,I192&gt;0,E192&lt;F192), 0, AND(J192&gt;I192,J192&gt;0,F192&lt;E192), 0, AND(I192&gt;J192,I192&gt;0,E192=F192), 1, AND(J192&gt;I192,J192&gt;0,F192=E192), 2)</f>
        <v>0</v>
      </c>
      <c r="H192">
        <f>ValueWin!H192</f>
        <v>2</v>
      </c>
      <c r="I192">
        <f t="shared" si="22"/>
        <v>4.6107142857142853E-2</v>
      </c>
      <c r="J192">
        <f t="shared" si="23"/>
        <v>-130.74566666668119</v>
      </c>
      <c r="K192" cm="1">
        <f t="array" ref="K192">_xlfn.IFS(AND(G192=H192,G192=1),K191-K191*I192+K191*I192*A192, AND(G192=H192,G192=2), K191-K191*J192+K191*J192*B192, AND(G192&lt;&gt;H192,G192=1), K191-K191*I192,AND(G192&lt;&gt;H192,G192=2),K191-K191*J192,G192=0,K191)</f>
        <v>111.32359411783541</v>
      </c>
      <c r="L192" t="str">
        <f>ValueWin!L192</f>
        <v>Leo Borg</v>
      </c>
      <c r="M192" t="str">
        <f>ValueWin!M192</f>
        <v>Tommy Paul</v>
      </c>
      <c r="N192">
        <f>ValueWin!N192</f>
        <v>0.30299999999999999</v>
      </c>
      <c r="O192" t="str" cm="1">
        <f t="array" ref="O192">_xlfn.IFS(AND(G192=H192, G192&gt;0), 1, AND(G192&lt;&gt;H192, G192=0), "", AND(G192&lt;&gt;H192, G192&lt;&gt;0), 0, AND(G192=H192, G192=0), "")</f>
        <v/>
      </c>
    </row>
    <row r="193" spans="1:15" x14ac:dyDescent="0.25">
      <c r="A193">
        <f>ValueWin!A193</f>
        <v>1.5</v>
      </c>
      <c r="B193">
        <f>ValueWin!B193</f>
        <v>2.62</v>
      </c>
      <c r="C193">
        <f t="shared" si="19"/>
        <v>0.66666666666666663</v>
      </c>
      <c r="D193">
        <f t="shared" si="20"/>
        <v>0.38167938931297707</v>
      </c>
      <c r="E193">
        <f>ValueWin!E193</f>
        <v>0.6</v>
      </c>
      <c r="F193">
        <f t="shared" si="21"/>
        <v>0.4</v>
      </c>
      <c r="G193" cm="1">
        <f t="array" ref="G193">_xlfn.IFS(AND(I193&gt;J193,I193&gt;0,E193&gt;F193, E193&gt;0.6), 1, AND(J193&gt;I193,J193&gt;0,F193&gt;E193, F193&gt;0.6), 2, AND(I193&gt;J193,I193&gt;0,E193&gt;F193, E193&lt;0.6), 0,  AND(J193&gt;I193,J193&gt;0,F193&gt;E193, F193&lt;0.6), 0, AND(I193&lt;0,J193&lt;0), 0, AND(I193&gt;J193,I193&gt;0,E193&lt;F193), 0, AND(J193&gt;I193,J193&gt;0,F193&lt;E193), 0, AND(I193&gt;J193,I193&gt;0,E193=F193), 1, AND(J193&gt;I193,J193&gt;0,F193=E193), 2)</f>
        <v>0</v>
      </c>
      <c r="H193">
        <f>ValueWin!H193</f>
        <v>1</v>
      </c>
      <c r="I193">
        <f t="shared" si="22"/>
        <v>-0.20000000000000007</v>
      </c>
      <c r="J193">
        <f t="shared" si="23"/>
        <v>2.9629629629629672E-2</v>
      </c>
      <c r="K193" cm="1">
        <f t="array" ref="K193">_xlfn.IFS(AND(G193=H193,G193=1),K192-K192*I193+K192*I193*A193, AND(G193=H193,G193=2), K192-K192*J193+K192*J193*B193, AND(G193&lt;&gt;H193,G193=1), K192-K192*I193,AND(G193&lt;&gt;H193,G193=2),K192-K192*J193,G193=0,K192)</f>
        <v>111.32359411783541</v>
      </c>
      <c r="L193" t="str">
        <f>ValueWin!L193</f>
        <v>Marton Fucsovics</v>
      </c>
      <c r="M193" t="str">
        <f>ValueWin!M193</f>
        <v>Adrian Mannarino</v>
      </c>
      <c r="N193">
        <f>ValueWin!N193</f>
        <v>0.85199999999999998</v>
      </c>
      <c r="O193" t="str" cm="1">
        <f t="array" ref="O193">_xlfn.IFS(AND(G193=H193, G193&gt;0), 1, AND(G193&lt;&gt;H193, G193=0), "", AND(G193&lt;&gt;H193, G193&lt;&gt;0), 0, AND(G193=H193, G193=0), "")</f>
        <v/>
      </c>
    </row>
    <row r="194" spans="1:15" x14ac:dyDescent="0.25">
      <c r="A194">
        <f>ValueWin!A194</f>
        <v>1.9</v>
      </c>
      <c r="B194">
        <f>ValueWin!B194</f>
        <v>1.9</v>
      </c>
      <c r="C194">
        <f t="shared" si="19"/>
        <v>0.52631578947368418</v>
      </c>
      <c r="D194">
        <f t="shared" si="20"/>
        <v>0.52631578947368418</v>
      </c>
      <c r="E194">
        <f>ValueWin!E194</f>
        <v>0.49099999999999999</v>
      </c>
      <c r="F194">
        <f t="shared" si="21"/>
        <v>0.50900000000000001</v>
      </c>
      <c r="G194" cm="1">
        <f t="array" ref="G194">_xlfn.IFS(AND(I194&gt;J194,I194&gt;0,E194&gt;F194, E194&gt;0.6), 1, AND(J194&gt;I194,J194&gt;0,F194&gt;E194, F194&gt;0.6), 2, AND(I194&gt;J194,I194&gt;0,E194&gt;F194, E194&lt;0.6), 0,  AND(J194&gt;I194,J194&gt;0,F194&gt;E194, F194&lt;0.6), 0, AND(I194&lt;0,J194&lt;0), 0, AND(I194&gt;J194,I194&gt;0,E194&lt;F194), 0, AND(J194&gt;I194,J194&gt;0,F194&lt;E194), 0, AND(I194&gt;J194,I194&gt;0,E194=F194), 1, AND(J194&gt;I194,J194&gt;0,F194=E194), 2)</f>
        <v>0</v>
      </c>
      <c r="H194">
        <f>ValueWin!H194</f>
        <v>1</v>
      </c>
      <c r="I194">
        <f t="shared" si="22"/>
        <v>-7.4555555555555597E-2</v>
      </c>
      <c r="J194">
        <f t="shared" si="23"/>
        <v>-3.6555555555555563E-2</v>
      </c>
      <c r="K194" cm="1">
        <f t="array" ref="K194">_xlfn.IFS(AND(G194=H194,G194=1),K193-K193*I194+K193*I194*A194, AND(G194=H194,G194=2), K193-K193*J194+K193*J194*B194, AND(G194&lt;&gt;H194,G194=1), K193-K193*I194,AND(G194&lt;&gt;H194,G194=2),K193-K193*J194,G194=0,K193)</f>
        <v>111.32359411783541</v>
      </c>
      <c r="L194" t="str">
        <f>ValueWin!L194</f>
        <v>Alejandro Davidovich Fokina</v>
      </c>
      <c r="M194" t="str">
        <f>ValueWin!M194</f>
        <v>Mackenzie McDonald</v>
      </c>
      <c r="N194">
        <f>ValueWin!N194</f>
        <v>0.84499999999999997</v>
      </c>
      <c r="O194" t="str" cm="1">
        <f t="array" ref="O194">_xlfn.IFS(AND(G194=H194, G194&gt;0), 1, AND(G194&lt;&gt;H194, G194=0), "", AND(G194&lt;&gt;H194, G194&lt;&gt;0), 0, AND(G194=H194, G194=0), "")</f>
        <v/>
      </c>
    </row>
    <row r="195" spans="1:15" x14ac:dyDescent="0.25">
      <c r="A195">
        <f>ValueWin!A195</f>
        <v>2.1</v>
      </c>
      <c r="B195">
        <f>ValueWin!B195</f>
        <v>1.66</v>
      </c>
      <c r="C195">
        <f t="shared" si="19"/>
        <v>0.47619047619047616</v>
      </c>
      <c r="D195">
        <f t="shared" si="20"/>
        <v>0.60240963855421692</v>
      </c>
      <c r="E195">
        <f>ValueWin!E195</f>
        <v>0.17699999999999999</v>
      </c>
      <c r="F195">
        <f t="shared" si="21"/>
        <v>0.82299999999999995</v>
      </c>
      <c r="G195" cm="1">
        <f t="array" ref="G195">_xlfn.IFS(AND(I195&gt;J195,I195&gt;0,E195&gt;F195, E195&gt;0.6), 1, AND(J195&gt;I195,J195&gt;0,F195&gt;E195, F195&gt;0.6), 2, AND(I195&gt;J195,I195&gt;0,E195&gt;F195, E195&lt;0.6), 0,  AND(J195&gt;I195,J195&gt;0,F195&gt;E195, F195&lt;0.6), 0, AND(I195&lt;0,J195&lt;0), 0, AND(I195&gt;J195,I195&gt;0,E195&lt;F195), 0, AND(J195&gt;I195,J195&gt;0,F195&lt;E195), 0, AND(I195&gt;J195,I195&gt;0,E195=F195), 1, AND(J195&gt;I195,J195&gt;0,F195=E195), 2)</f>
        <v>2</v>
      </c>
      <c r="H195">
        <f>ValueWin!H195</f>
        <v>1</v>
      </c>
      <c r="I195">
        <f t="shared" si="22"/>
        <v>-0.57118181818181801</v>
      </c>
      <c r="J195">
        <f t="shared" si="23"/>
        <v>0.1</v>
      </c>
      <c r="K195" cm="1">
        <f t="array" ref="K195">_xlfn.IFS(AND(G195=H195,G195=1),K194-K194*I195+K194*I195*A195, AND(G195=H195,G195=2), K194-K194*J195+K194*J195*B195, AND(G195&lt;&gt;H195,G195=1), K194-K194*I195,AND(G195&lt;&gt;H195,G195=2),K194-K194*J195,G195=0,K194)</f>
        <v>100.19123470605187</v>
      </c>
      <c r="L195" t="str">
        <f>ValueWin!L195</f>
        <v>Daniel Masur</v>
      </c>
      <c r="M195" t="str">
        <f>ValueWin!M195</f>
        <v>Maxime Cressy</v>
      </c>
      <c r="N195">
        <f>ValueWin!N195</f>
        <v>0.33400000000000002</v>
      </c>
      <c r="O195" cm="1">
        <f t="array" ref="O195">_xlfn.IFS(AND(G195=H195, G195&gt;0), 1, AND(G195&lt;&gt;H195, G195=0), "", AND(G195&lt;&gt;H195, G195&lt;&gt;0), 0, AND(G195=H195, G195=0), "")</f>
        <v>0</v>
      </c>
    </row>
    <row r="196" spans="1:15" x14ac:dyDescent="0.25">
      <c r="A196">
        <f>ValueWin!A196</f>
        <v>1.4</v>
      </c>
      <c r="B196">
        <f>ValueWin!B196</f>
        <v>2.75</v>
      </c>
      <c r="C196">
        <f t="shared" si="19"/>
        <v>0.7142857142857143</v>
      </c>
      <c r="D196">
        <f t="shared" si="20"/>
        <v>0.36363636363636365</v>
      </c>
      <c r="E196">
        <f>ValueWin!E196</f>
        <v>0.53600000000000003</v>
      </c>
      <c r="F196">
        <f t="shared" si="21"/>
        <v>0.46399999999999997</v>
      </c>
      <c r="G196" cm="1">
        <f t="array" ref="G196">_xlfn.IFS(AND(I196&gt;J196,I196&gt;0,E196&gt;F196, E196&gt;0.6), 1, AND(J196&gt;I196,J196&gt;0,F196&gt;E196, F196&gt;0.6), 2, AND(I196&gt;J196,I196&gt;0,E196&gt;F196, E196&lt;0.6), 0,  AND(J196&gt;I196,J196&gt;0,F196&gt;E196, F196&lt;0.6), 0, AND(I196&lt;0,J196&lt;0), 0, AND(I196&gt;J196,I196&gt;0,E196&lt;F196), 0, AND(J196&gt;I196,J196&gt;0,F196&lt;E196), 0, AND(I196&gt;J196,I196&gt;0,E196=F196), 1, AND(J196&gt;I196,J196&gt;0,F196=E196), 2)</f>
        <v>0</v>
      </c>
      <c r="H196">
        <f>ValueWin!H196</f>
        <v>1</v>
      </c>
      <c r="I196">
        <f t="shared" si="22"/>
        <v>-0.62400000000000011</v>
      </c>
      <c r="J196">
        <f t="shared" si="23"/>
        <v>0.1</v>
      </c>
      <c r="K196" cm="1">
        <f t="array" ref="K196">_xlfn.IFS(AND(G196=H196,G196=1),K195-K195*I196+K195*I196*A196, AND(G196=H196,G196=2), K195-K195*J196+K195*J196*B196, AND(G196&lt;&gt;H196,G196=1), K195-K195*I196,AND(G196&lt;&gt;H196,G196=2),K195-K195*J196,G196=0,K195)</f>
        <v>100.19123470605187</v>
      </c>
      <c r="L196" t="str">
        <f>ValueWin!L196</f>
        <v>Tallon Griekspoor</v>
      </c>
      <c r="M196" t="str">
        <f>ValueWin!M196</f>
        <v>Feliciano Lopez</v>
      </c>
      <c r="N196">
        <f>ValueWin!N196</f>
        <v>0.76600000000000001</v>
      </c>
      <c r="O196" t="str" cm="1">
        <f t="array" ref="O196">_xlfn.IFS(AND(G196=H196, G196&gt;0), 1, AND(G196&lt;&gt;H196, G196=0), "", AND(G196&lt;&gt;H196, G196&lt;&gt;0), 0, AND(G196=H196, G196=0), "")</f>
        <v/>
      </c>
    </row>
    <row r="197" spans="1:15" x14ac:dyDescent="0.25">
      <c r="A197">
        <f>ValueWin!A197</f>
        <v>2.2999999999999998</v>
      </c>
      <c r="B197">
        <f>ValueWin!B197</f>
        <v>1.61</v>
      </c>
      <c r="C197">
        <f t="shared" si="19"/>
        <v>0.43478260869565222</v>
      </c>
      <c r="D197">
        <f t="shared" si="20"/>
        <v>0.6211180124223602</v>
      </c>
      <c r="E197">
        <f>ValueWin!E197</f>
        <v>0.499</v>
      </c>
      <c r="F197">
        <f t="shared" si="21"/>
        <v>0.501</v>
      </c>
      <c r="G197" cm="1">
        <f t="array" ref="G197">_xlfn.IFS(AND(I197&gt;J197,I197&gt;0,E197&gt;F197, E197&gt;0.6), 1, AND(J197&gt;I197,J197&gt;0,F197&gt;E197, F197&gt;0.6), 2, AND(I197&gt;J197,I197&gt;0,E197&gt;F197, E197&lt;0.6), 0,  AND(J197&gt;I197,J197&gt;0,F197&gt;E197, F197&lt;0.6), 0, AND(I197&lt;0,J197&lt;0), 0, AND(I197&gt;J197,I197&gt;0,E197&lt;F197), 0, AND(J197&gt;I197,J197&gt;0,F197&lt;E197), 0, AND(I197&gt;J197,I197&gt;0,E197=F197), 1, AND(J197&gt;I197,J197&gt;0,F197=E197), 2)</f>
        <v>0</v>
      </c>
      <c r="H197">
        <f>ValueWin!H197</f>
        <v>0</v>
      </c>
      <c r="I197">
        <f t="shared" si="22"/>
        <v>0.1</v>
      </c>
      <c r="J197">
        <f t="shared" si="23"/>
        <v>-0.31703278688524572</v>
      </c>
      <c r="K197" cm="1">
        <f t="array" ref="K197">_xlfn.IFS(AND(G197=H197,G197=1),K196-K196*I197+K196*I197*A197, AND(G197=H197,G197=2), K196-K196*J197+K196*J197*B197, AND(G197&lt;&gt;H197,G197=1), K196-K196*I197,AND(G197&lt;&gt;H197,G197=2),K196-K196*J197,G197=0,K196)</f>
        <v>100.19123470605187</v>
      </c>
      <c r="L197" t="str">
        <f>ValueWin!L197</f>
        <v>Peter Gojowczyk</v>
      </c>
      <c r="M197" t="str">
        <f>ValueWin!M197</f>
        <v>Marcos Giron</v>
      </c>
      <c r="N197">
        <f>ValueWin!N197</f>
        <v>0.86699999999999999</v>
      </c>
      <c r="O197" t="str" cm="1">
        <f t="array" ref="O197">_xlfn.IFS(AND(G197=H197, G197&gt;0), 1, AND(G197&lt;&gt;H197, G197=0), "", AND(G197&lt;&gt;H197, G197&lt;&gt;0), 0, AND(G197=H197, G197=0), "")</f>
        <v/>
      </c>
    </row>
    <row r="198" spans="1:15" x14ac:dyDescent="0.25">
      <c r="A198">
        <f>ValueWin!A198</f>
        <v>2.1</v>
      </c>
      <c r="B198">
        <f>ValueWin!B198</f>
        <v>1.72</v>
      </c>
      <c r="C198">
        <f t="shared" si="19"/>
        <v>0.47619047619047616</v>
      </c>
      <c r="D198">
        <f t="shared" si="20"/>
        <v>0.58139534883720934</v>
      </c>
      <c r="E198">
        <f>ValueWin!E198</f>
        <v>0.48799999999999999</v>
      </c>
      <c r="F198">
        <f t="shared" si="21"/>
        <v>0.51200000000000001</v>
      </c>
      <c r="G198" cm="1">
        <f t="array" ref="G198">_xlfn.IFS(AND(I198&gt;J198,I198&gt;0,E198&gt;F198, E198&gt;0.6), 1, AND(J198&gt;I198,J198&gt;0,F198&gt;E198, F198&gt;0.6), 2, AND(I198&gt;J198,I198&gt;0,E198&gt;F198, E198&lt;0.6), 0,  AND(J198&gt;I198,J198&gt;0,F198&gt;E198, F198&lt;0.6), 0, AND(I198&lt;0,J198&lt;0), 0, AND(I198&gt;J198,I198&gt;0,E198&lt;F198), 0, AND(J198&gt;I198,J198&gt;0,F198&lt;E198), 0, AND(I198&gt;J198,I198&gt;0,E198=F198), 1, AND(J198&gt;I198,J198&gt;0,F198=E198), 2)</f>
        <v>0</v>
      </c>
      <c r="H198">
        <f>ValueWin!H198</f>
        <v>1</v>
      </c>
      <c r="I198">
        <f t="shared" si="22"/>
        <v>2.2545454545454535E-2</v>
      </c>
      <c r="J198">
        <f t="shared" si="23"/>
        <v>-0.1657777777777778</v>
      </c>
      <c r="K198" cm="1">
        <f t="array" ref="K198">_xlfn.IFS(AND(G198=H198,G198=1),K197-K197*I198+K197*I198*A198, AND(G198=H198,G198=2), K197-K197*J198+K197*J198*B198, AND(G198&lt;&gt;H198,G198=1), K197-K197*I198,AND(G198&lt;&gt;H198,G198=2),K197-K197*J198,G198=0,K197)</f>
        <v>100.19123470605187</v>
      </c>
      <c r="L198" t="str">
        <f>ValueWin!L198</f>
        <v>Andrea Vavassori</v>
      </c>
      <c r="M198" t="str">
        <f>ValueWin!M198</f>
        <v>Pavel Kotov</v>
      </c>
      <c r="N198">
        <f>ValueWin!N198</f>
        <v>9.0999999999999998E-2</v>
      </c>
      <c r="O198" t="str" cm="1">
        <f t="array" ref="O198">_xlfn.IFS(AND(G198=H198, G198&gt;0), 1, AND(G198&lt;&gt;H198, G198=0), "", AND(G198&lt;&gt;H198, G198&lt;&gt;0), 0, AND(G198=H198, G198=0), "")</f>
        <v/>
      </c>
    </row>
    <row r="199" spans="1:15" x14ac:dyDescent="0.25">
      <c r="A199">
        <f>ValueWin!A199</f>
        <v>4</v>
      </c>
      <c r="B199">
        <f>ValueWin!B199</f>
        <v>1.25</v>
      </c>
      <c r="C199">
        <f t="shared" si="19"/>
        <v>0.25</v>
      </c>
      <c r="D199">
        <f t="shared" si="20"/>
        <v>0.8</v>
      </c>
      <c r="E199">
        <f>ValueWin!E199</f>
        <v>0.17</v>
      </c>
      <c r="F199">
        <f t="shared" si="21"/>
        <v>0.83</v>
      </c>
      <c r="G199" cm="1">
        <f t="array" ref="G199">_xlfn.IFS(AND(I199&gt;J199,I199&gt;0,E199&gt;F199, E199&gt;0.6), 1, AND(J199&gt;I199,J199&gt;0,F199&gt;E199, F199&gt;0.6), 2, AND(I199&gt;J199,I199&gt;0,E199&gt;F199, E199&lt;0.6), 0,  AND(J199&gt;I199,J199&gt;0,F199&gt;E199, F199&lt;0.6), 0, AND(I199&lt;0,J199&lt;0), 0, AND(I199&gt;J199,I199&gt;0,E199&lt;F199), 0, AND(J199&gt;I199,J199&gt;0,F199&lt;E199), 0, AND(I199&gt;J199,I199&gt;0,E199=F199), 1, AND(J199&gt;I199,J199&gt;0,F199=E199), 2)</f>
        <v>2</v>
      </c>
      <c r="H199">
        <f>ValueWin!H199</f>
        <v>2</v>
      </c>
      <c r="I199">
        <f t="shared" si="22"/>
        <v>-0.10666666666666666</v>
      </c>
      <c r="J199">
        <f t="shared" si="23"/>
        <v>0.1</v>
      </c>
      <c r="K199" cm="1">
        <f t="array" ref="K199">_xlfn.IFS(AND(G199=H199,G199=1),K198-K198*I199+K198*I199*A199, AND(G199=H199,G199=2), K198-K198*J199+K198*J199*B199, AND(G199&lt;&gt;H199,G199=1), K198-K198*I199,AND(G199&lt;&gt;H199,G199=2),K198-K198*J199,G199=0,K198)</f>
        <v>102.69601557370318</v>
      </c>
      <c r="L199" t="str">
        <f>ValueWin!L199</f>
        <v>Elias Ymer</v>
      </c>
      <c r="M199" t="str">
        <f>ValueWin!M199</f>
        <v>Frances Tiafoe</v>
      </c>
      <c r="N199">
        <f>ValueWin!N199</f>
        <v>0.82699999999999996</v>
      </c>
      <c r="O199" cm="1">
        <f t="array" ref="O199">_xlfn.IFS(AND(G199=H199, G199&gt;0), 1, AND(G199&lt;&gt;H199, G199=0), "", AND(G199&lt;&gt;H199, G199&lt;&gt;0), 0, AND(G199=H199, G199=0), "")</f>
        <v>1</v>
      </c>
    </row>
    <row r="200" spans="1:15" x14ac:dyDescent="0.25">
      <c r="A200">
        <f>ValueWin!A200</f>
        <v>4.33</v>
      </c>
      <c r="B200">
        <f>ValueWin!B200</f>
        <v>1.22</v>
      </c>
      <c r="C200">
        <f t="shared" si="19"/>
        <v>0.23094688221709006</v>
      </c>
      <c r="D200">
        <f t="shared" si="20"/>
        <v>0.81967213114754101</v>
      </c>
      <c r="E200">
        <f>ValueWin!E200</f>
        <v>0.24399999999999999</v>
      </c>
      <c r="F200">
        <f t="shared" si="21"/>
        <v>0.75600000000000001</v>
      </c>
      <c r="G200" cm="1">
        <f t="array" ref="G200">_xlfn.IFS(AND(I200&gt;J200,I200&gt;0,E200&gt;F200, E200&gt;0.6), 1, AND(J200&gt;I200,J200&gt;0,F200&gt;E200, F200&gt;0.6), 2, AND(I200&gt;J200,I200&gt;0,E200&gt;F200, E200&lt;0.6), 0,  AND(J200&gt;I200,J200&gt;0,F200&gt;E200, F200&lt;0.6), 0, AND(I200&lt;0,J200&lt;0), 0, AND(I200&gt;J200,I200&gt;0,E200&lt;F200), 0, AND(J200&gt;I200,J200&gt;0,F200&lt;E200), 0, AND(I200&gt;J200,I200&gt;0,E200=F200), 1, AND(J200&gt;I200,J200&gt;0,F200=E200), 2)</f>
        <v>0</v>
      </c>
      <c r="H200">
        <f>ValueWin!H200</f>
        <v>2</v>
      </c>
      <c r="I200">
        <f t="shared" si="22"/>
        <v>1.6972972972972983E-2</v>
      </c>
      <c r="J200">
        <f t="shared" si="23"/>
        <v>-0.35309090909090912</v>
      </c>
      <c r="K200" cm="1">
        <f t="array" ref="K200">_xlfn.IFS(AND(G200=H200,G200=1),K199-K199*I200+K199*I200*A200, AND(G200=H200,G200=2), K199-K199*J200+K199*J200*B200, AND(G200&lt;&gt;H200,G200=1), K199-K199*I200,AND(G200&lt;&gt;H200,G200=2),K199-K199*J200,G200=0,K199)</f>
        <v>102.69601557370318</v>
      </c>
      <c r="L200" t="str">
        <f>ValueWin!L200</f>
        <v>Denis Istomin</v>
      </c>
      <c r="M200" t="str">
        <f>ValueWin!M200</f>
        <v>Filip Krajinovic</v>
      </c>
      <c r="N200">
        <f>ValueWin!N200</f>
        <v>0.746</v>
      </c>
      <c r="O200" t="str" cm="1">
        <f t="array" ref="O200">_xlfn.IFS(AND(G200=H200, G200&gt;0), 1, AND(G200&lt;&gt;H200, G200=0), "", AND(G200&lt;&gt;H200, G200&lt;&gt;0), 0, AND(G200=H200, G200=0), "")</f>
        <v/>
      </c>
    </row>
    <row r="201" spans="1:15" x14ac:dyDescent="0.25">
      <c r="A201">
        <f>ValueWin!A201</f>
        <v>2.2000000000000002</v>
      </c>
      <c r="B201">
        <f>ValueWin!B201</f>
        <v>1.66</v>
      </c>
      <c r="C201">
        <f t="shared" si="19"/>
        <v>0.45454545454545453</v>
      </c>
      <c r="D201">
        <f t="shared" si="20"/>
        <v>0.60240963855421692</v>
      </c>
      <c r="E201">
        <f>ValueWin!E201</f>
        <v>0.56399999999999995</v>
      </c>
      <c r="F201">
        <f t="shared" si="21"/>
        <v>0.43600000000000005</v>
      </c>
      <c r="G201" cm="1">
        <f t="array" ref="G201">_xlfn.IFS(AND(I201&gt;J201,I201&gt;0,E201&gt;F201, E201&gt;0.6), 1, AND(J201&gt;I201,J201&gt;0,F201&gt;E201, F201&gt;0.6), 2, AND(I201&gt;J201,I201&gt;0,E201&gt;F201, E201&lt;0.6), 0,  AND(J201&gt;I201,J201&gt;0,F201&gt;E201, F201&lt;0.6), 0, AND(I201&lt;0,J201&lt;0), 0, AND(I201&gt;J201,I201&gt;0,E201&lt;F201), 0, AND(J201&gt;I201,J201&gt;0,F201&lt;E201), 0, AND(I201&gt;J201,I201&gt;0,E201=F201), 1, AND(J201&gt;I201,J201&gt;0,F201=E201), 2)</f>
        <v>0</v>
      </c>
      <c r="H201">
        <f>ValueWin!H201</f>
        <v>2</v>
      </c>
      <c r="I201">
        <f t="shared" si="22"/>
        <v>0.1</v>
      </c>
      <c r="J201">
        <f t="shared" si="23"/>
        <v>-0.41854545454545455</v>
      </c>
      <c r="K201" cm="1">
        <f t="array" ref="K201">_xlfn.IFS(AND(G201=H201,G201=1),K200-K200*I201+K200*I201*A201, AND(G201=H201,G201=2), K200-K200*J201+K200*J201*B201, AND(G201&lt;&gt;H201,G201=1), K200-K200*I201,AND(G201&lt;&gt;H201,G201=2),K200-K200*J201,G201=0,K200)</f>
        <v>102.69601557370318</v>
      </c>
      <c r="L201" t="str">
        <f>ValueWin!L201</f>
        <v>Alexander Bublik</v>
      </c>
      <c r="M201" t="str">
        <f>ValueWin!M201</f>
        <v>Arthur Rinderknech</v>
      </c>
      <c r="N201">
        <f>ValueWin!N201</f>
        <v>0.84499999999999997</v>
      </c>
      <c r="O201" t="str" cm="1">
        <f t="array" ref="O201">_xlfn.IFS(AND(G201=H201, G201&gt;0), 1, AND(G201&lt;&gt;H201, G201=0), "", AND(G201&lt;&gt;H201, G201&lt;&gt;0), 0, AND(G201=H201, G201=0), "")</f>
        <v/>
      </c>
    </row>
    <row r="202" spans="1:15" x14ac:dyDescent="0.25">
      <c r="A202">
        <f>ValueWin!A202</f>
        <v>1.1399999999999999</v>
      </c>
      <c r="B202">
        <f>ValueWin!B202</f>
        <v>5.5</v>
      </c>
      <c r="C202">
        <f t="shared" si="19"/>
        <v>0.87719298245614041</v>
      </c>
      <c r="D202">
        <f t="shared" si="20"/>
        <v>0.18181818181818182</v>
      </c>
      <c r="E202">
        <f>ValueWin!E202</f>
        <v>0.89800000000000002</v>
      </c>
      <c r="F202">
        <f t="shared" si="21"/>
        <v>0.10199999999999998</v>
      </c>
      <c r="G202" cm="1">
        <f t="array" ref="G202">_xlfn.IFS(AND(I202&gt;J202,I202&gt;0,E202&gt;F202, E202&gt;0.6), 1, AND(J202&gt;I202,J202&gt;0,F202&gt;E202, F202&gt;0.6), 2, AND(I202&gt;J202,I202&gt;0,E202&gt;F202, E202&lt;0.6), 0,  AND(J202&gt;I202,J202&gt;0,F202&gt;E202, F202&lt;0.6), 0, AND(I202&lt;0,J202&lt;0), 0, AND(I202&gt;J202,I202&gt;0,E202&lt;F202), 0, AND(J202&gt;I202,J202&gt;0,F202&lt;E202), 0, AND(I202&gt;J202,I202&gt;0,E202=F202), 1, AND(J202&gt;I202,J202&gt;0,F202=E202), 2)</f>
        <v>1</v>
      </c>
      <c r="H202">
        <f>ValueWin!H202</f>
        <v>1</v>
      </c>
      <c r="I202">
        <f t="shared" si="22"/>
        <v>0.1</v>
      </c>
      <c r="J202">
        <f t="shared" si="23"/>
        <v>-9.755555555555559E-2</v>
      </c>
      <c r="K202" cm="1">
        <f t="array" ref="K202">_xlfn.IFS(AND(G202=H202,G202=1),K201-K201*I202+K201*I202*A202, AND(G202=H202,G202=2), K201-K201*J202+K201*J202*B202, AND(G202&lt;&gt;H202,G202=1), K201-K201*I202,AND(G202&lt;&gt;H202,G202=2),K201-K201*J202,G202=0,K201)</f>
        <v>104.13375979173502</v>
      </c>
      <c r="L202" t="str">
        <f>ValueWin!L202</f>
        <v>Botic Van De Zandschulp</v>
      </c>
      <c r="M202" t="str">
        <f>ValueWin!M202</f>
        <v>Nino Serdarusic</v>
      </c>
      <c r="N202">
        <f>ValueWin!N202</f>
        <v>0.48599999999999999</v>
      </c>
      <c r="O202" cm="1">
        <f t="array" ref="O202">_xlfn.IFS(AND(G202=H202, G202&gt;0), 1, AND(G202&lt;&gt;H202, G202=0), "", AND(G202&lt;&gt;H202, G202&lt;&gt;0), 0, AND(G202=H202, G202=0), "")</f>
        <v>1</v>
      </c>
    </row>
    <row r="203" spans="1:15" x14ac:dyDescent="0.25">
      <c r="A203">
        <f>ValueWin!A203</f>
        <v>3.2</v>
      </c>
      <c r="B203">
        <f>ValueWin!B203</f>
        <v>1.36</v>
      </c>
      <c r="C203">
        <f t="shared" si="19"/>
        <v>0.3125</v>
      </c>
      <c r="D203">
        <f t="shared" si="20"/>
        <v>0.73529411764705876</v>
      </c>
      <c r="E203">
        <f>ValueWin!E203</f>
        <v>0.49</v>
      </c>
      <c r="F203">
        <f t="shared" si="21"/>
        <v>0.51</v>
      </c>
      <c r="G203" cm="1">
        <f t="array" ref="G203">_xlfn.IFS(AND(I203&gt;J203,I203&gt;0,E203&gt;F203, E203&gt;0.6), 1, AND(J203&gt;I203,J203&gt;0,F203&gt;E203, F203&gt;0.6), 2, AND(I203&gt;J203,I203&gt;0,E203&gt;F203, E203&lt;0.6), 0,  AND(J203&gt;I203,J203&gt;0,F203&gt;E203, F203&lt;0.6), 0, AND(I203&lt;0,J203&lt;0), 0, AND(I203&gt;J203,I203&gt;0,E203&lt;F203), 0, AND(J203&gt;I203,J203&gt;0,F203&lt;E203), 0, AND(I203&gt;J203,I203&gt;0,E203=F203), 1, AND(J203&gt;I203,J203&gt;0,F203=E203), 2)</f>
        <v>0</v>
      </c>
      <c r="H203">
        <f>ValueWin!H203</f>
        <v>1</v>
      </c>
      <c r="I203">
        <f t="shared" si="22"/>
        <v>0.1</v>
      </c>
      <c r="J203">
        <f t="shared" si="23"/>
        <v>-0.85111111111111071</v>
      </c>
      <c r="K203" cm="1">
        <f t="array" ref="K203">_xlfn.IFS(AND(G203=H203,G203=1),K202-K202*I203+K202*I203*A203, AND(G203=H203,G203=2), K202-K202*J203+K202*J203*B203, AND(G203&lt;&gt;H203,G203=1), K202-K202*I203,AND(G203&lt;&gt;H203,G203=2),K202-K202*J203,G203=0,K202)</f>
        <v>104.13375979173502</v>
      </c>
      <c r="L203" t="str">
        <f>ValueWin!L203</f>
        <v>Pedro Martinez</v>
      </c>
      <c r="M203" t="str">
        <f>ValueWin!M203</f>
        <v>Emil Ruusuvuori</v>
      </c>
      <c r="N203">
        <f>ValueWin!N203</f>
        <v>0.86399999999999999</v>
      </c>
      <c r="O203" t="str" cm="1">
        <f t="array" ref="O203">_xlfn.IFS(AND(G203=H203, G203&gt;0), 1, AND(G203&lt;&gt;H203, G203=0), "", AND(G203&lt;&gt;H203, G203&lt;&gt;0), 0, AND(G203=H203, G203=0), "")</f>
        <v/>
      </c>
    </row>
    <row r="204" spans="1:15" x14ac:dyDescent="0.25">
      <c r="A204">
        <f>ValueWin!A204</f>
        <v>1.083</v>
      </c>
      <c r="B204">
        <f>ValueWin!B204</f>
        <v>8</v>
      </c>
      <c r="C204">
        <f t="shared" si="19"/>
        <v>0.92336103416435833</v>
      </c>
      <c r="D204">
        <f t="shared" si="20"/>
        <v>0.125</v>
      </c>
      <c r="E204">
        <f>ValueWin!E204</f>
        <v>0.86799999999999999</v>
      </c>
      <c r="F204">
        <f t="shared" si="21"/>
        <v>0.13200000000000001</v>
      </c>
      <c r="G204" cm="1">
        <f t="array" ref="G204">_xlfn.IFS(AND(I204&gt;J204,I204&gt;0,E204&gt;F204, E204&gt;0.6), 1, AND(J204&gt;I204,J204&gt;0,F204&gt;E204, F204&gt;0.6), 2, AND(I204&gt;J204,I204&gt;0,E204&gt;F204, E204&lt;0.6), 0,  AND(J204&gt;I204,J204&gt;0,F204&gt;E204, F204&lt;0.6), 0, AND(I204&lt;0,J204&lt;0), 0, AND(I204&gt;J204,I204&gt;0,E204&lt;F204), 0, AND(J204&gt;I204,J204&gt;0,F204&lt;E204), 0, AND(I204&gt;J204,I204&gt;0,E204=F204), 1, AND(J204&gt;I204,J204&gt;0,F204=E204), 2)</f>
        <v>0</v>
      </c>
      <c r="H204">
        <f>ValueWin!H204</f>
        <v>1</v>
      </c>
      <c r="I204">
        <f t="shared" si="22"/>
        <v>-0.72236144578313322</v>
      </c>
      <c r="J204">
        <f t="shared" si="23"/>
        <v>8.0000000000000071E-3</v>
      </c>
      <c r="K204" cm="1">
        <f t="array" ref="K204">_xlfn.IFS(AND(G204=H204,G204=1),K203-K203*I204+K203*I204*A204, AND(G204=H204,G204=2), K203-K203*J204+K203*J204*B204, AND(G204&lt;&gt;H204,G204=1), K203-K203*I204,AND(G204&lt;&gt;H204,G204=2),K203-K203*J204,G204=0,K203)</f>
        <v>104.13375979173502</v>
      </c>
      <c r="L204" t="str">
        <f>ValueWin!L204</f>
        <v>Andy Murray</v>
      </c>
      <c r="M204" t="str">
        <f>ValueWin!M204</f>
        <v>Viktor Durasovic</v>
      </c>
      <c r="N204">
        <f>ValueWin!N204</f>
        <v>0.55900000000000005</v>
      </c>
      <c r="O204" t="str" cm="1">
        <f t="array" ref="O204">_xlfn.IFS(AND(G204=H204, G204&gt;0), 1, AND(G204&lt;&gt;H204, G204=0), "", AND(G204&lt;&gt;H204, G204&lt;&gt;0), 0, AND(G204=H204, G204=0), "")</f>
        <v/>
      </c>
    </row>
    <row r="205" spans="1:15" x14ac:dyDescent="0.25">
      <c r="A205">
        <f>ValueWin!A205</f>
        <v>4.5</v>
      </c>
      <c r="B205">
        <f>ValueWin!B205</f>
        <v>1.2</v>
      </c>
      <c r="C205">
        <f t="shared" si="19"/>
        <v>0.22222222222222221</v>
      </c>
      <c r="D205">
        <f t="shared" si="20"/>
        <v>0.83333333333333337</v>
      </c>
      <c r="E205">
        <f>ValueWin!E205</f>
        <v>0.252</v>
      </c>
      <c r="F205">
        <f t="shared" si="21"/>
        <v>0.748</v>
      </c>
      <c r="G205" cm="1">
        <f t="array" ref="G205">_xlfn.IFS(AND(I205&gt;J205,I205&gt;0,E205&gt;F205, E205&gt;0.6), 1, AND(J205&gt;I205,J205&gt;0,F205&gt;E205, F205&gt;0.6), 2, AND(I205&gt;J205,I205&gt;0,E205&gt;F205, E205&lt;0.6), 0,  AND(J205&gt;I205,J205&gt;0,F205&gt;E205, F205&lt;0.6), 0, AND(I205&lt;0,J205&lt;0), 0, AND(I205&gt;J205,I205&gt;0,E205&lt;F205), 0, AND(J205&gt;I205,J205&gt;0,F205&lt;E205), 0, AND(I205&gt;J205,I205&gt;0,E205=F205), 1, AND(J205&gt;I205,J205&gt;0,F205=E205), 2)</f>
        <v>0</v>
      </c>
      <c r="H205">
        <f>ValueWin!H205</f>
        <v>2</v>
      </c>
      <c r="I205">
        <f t="shared" si="22"/>
        <v>3.8285714285714284E-2</v>
      </c>
      <c r="J205">
        <f t="shared" si="23"/>
        <v>-0.51200000000000023</v>
      </c>
      <c r="K205" cm="1">
        <f t="array" ref="K205">_xlfn.IFS(AND(G205=H205,G205=1),K204-K204*I205+K204*I205*A205, AND(G205=H205,G205=2), K204-K204*J205+K204*J205*B205, AND(G205&lt;&gt;H205,G205=1), K204-K204*I205,AND(G205&lt;&gt;H205,G205=2),K204-K204*J205,G205=0,K204)</f>
        <v>104.13375979173502</v>
      </c>
      <c r="L205" t="str">
        <f>ValueWin!L205</f>
        <v>Egor Gerasimov</v>
      </c>
      <c r="M205" t="str">
        <f>ValueWin!M205</f>
        <v>Taylor Fritz</v>
      </c>
      <c r="N205">
        <f>ValueWin!N205</f>
        <v>0.84499999999999997</v>
      </c>
      <c r="O205" t="str" cm="1">
        <f t="array" ref="O205">_xlfn.IFS(AND(G205=H205, G205&gt;0), 1, AND(G205&lt;&gt;H205, G205=0), "", AND(G205&lt;&gt;H205, G205&lt;&gt;0), 0, AND(G205=H205, G205=0), "")</f>
        <v/>
      </c>
    </row>
    <row r="206" spans="1:15" x14ac:dyDescent="0.25">
      <c r="A206">
        <f>ValueWin!A206</f>
        <v>1.9</v>
      </c>
      <c r="B206">
        <f>ValueWin!B206</f>
        <v>1.9</v>
      </c>
      <c r="C206">
        <f t="shared" ref="C206:C213" si="24">1/A206</f>
        <v>0.52631578947368418</v>
      </c>
      <c r="D206">
        <f t="shared" ref="D206:D213" si="25">1/B206</f>
        <v>0.52631578947368418</v>
      </c>
      <c r="E206">
        <f>ValueWin!E206</f>
        <v>0.54300000000000004</v>
      </c>
      <c r="F206">
        <f t="shared" ref="F206:F213" si="26">1-E206</f>
        <v>0.45699999999999996</v>
      </c>
      <c r="G206" cm="1">
        <f t="array" ref="G206">_xlfn.IFS(AND(I206&gt;J206,I206&gt;0,E206&gt;F206, E206&gt;0.6), 1, AND(J206&gt;I206,J206&gt;0,F206&gt;E206, F206&gt;0.6), 2, AND(I206&gt;J206,I206&gt;0,E206&gt;F206, E206&lt;0.6), 0,  AND(J206&gt;I206,J206&gt;0,F206&gt;E206, F206&lt;0.6), 0, AND(I206&lt;0,J206&lt;0), 0, AND(I206&gt;J206,I206&gt;0,E206&lt;F206), 0, AND(J206&gt;I206,J206&gt;0,F206&lt;E206), 0, AND(I206&gt;J206,I206&gt;0,E206=F206), 1, AND(J206&gt;I206,J206&gt;0,F206=E206), 2)</f>
        <v>0</v>
      </c>
      <c r="H206">
        <f>ValueWin!H206</f>
        <v>1</v>
      </c>
      <c r="I206">
        <f t="shared" ref="I206:I213" si="27">IF(E206-(F206/(A206-1))&gt;0.1, 0.1, E206-(F206/(A206-1)))</f>
        <v>3.5222222222222266E-2</v>
      </c>
      <c r="J206">
        <f t="shared" ref="J206:J213" si="28">IF(F206-(E206/(B206-1))&gt;0.1, 0.1, F206-(E206/(B206-1)))</f>
        <v>-0.14633333333333343</v>
      </c>
      <c r="K206" cm="1">
        <f t="array" ref="K206">_xlfn.IFS(AND(G206=H206,G206=1),K205-K205*I206+K205*I206*A206, AND(G206=H206,G206=2), K205-K205*J206+K205*J206*B206, AND(G206&lt;&gt;H206,G206=1), K205-K205*I206,AND(G206&lt;&gt;H206,G206=2),K205-K205*J206,G206=0,K205)</f>
        <v>104.13375979173502</v>
      </c>
      <c r="L206" t="str">
        <f>ValueWin!L206</f>
        <v>Daniel Evans</v>
      </c>
      <c r="M206" t="str">
        <f>ValueWin!M206</f>
        <v>Alejandro Davidovich Fokina</v>
      </c>
      <c r="N206">
        <f>ValueWin!N206</f>
        <v>0.84799999999999998</v>
      </c>
      <c r="O206" t="str" cm="1">
        <f t="array" ref="O206">_xlfn.IFS(AND(G206=H206, G206&gt;0), 1, AND(G206&lt;&gt;H206, G206=0), "", AND(G206&lt;&gt;H206, G206&lt;&gt;0), 0, AND(G206=H206, G206=0), "")</f>
        <v/>
      </c>
    </row>
    <row r="207" spans="1:15" x14ac:dyDescent="0.25">
      <c r="A207">
        <f>ValueWin!A207</f>
        <v>3.5</v>
      </c>
      <c r="B207">
        <f>ValueWin!B207</f>
        <v>1.3</v>
      </c>
      <c r="C207">
        <f t="shared" si="24"/>
        <v>0.2857142857142857</v>
      </c>
      <c r="D207">
        <f t="shared" si="25"/>
        <v>0.76923076923076916</v>
      </c>
      <c r="E207">
        <f>ValueWin!E207</f>
        <v>0.33500000000000002</v>
      </c>
      <c r="F207">
        <f t="shared" si="26"/>
        <v>0.66500000000000004</v>
      </c>
      <c r="G207" cm="1">
        <f t="array" ref="G207">_xlfn.IFS(AND(I207&gt;J207,I207&gt;0,E207&gt;F207, E207&gt;0.6), 1, AND(J207&gt;I207,J207&gt;0,F207&gt;E207, F207&gt;0.6), 2, AND(I207&gt;J207,I207&gt;0,E207&gt;F207, E207&lt;0.6), 0,  AND(J207&gt;I207,J207&gt;0,F207&gt;E207, F207&lt;0.6), 0, AND(I207&lt;0,J207&lt;0), 0, AND(I207&gt;J207,I207&gt;0,E207&lt;F207), 0, AND(J207&gt;I207,J207&gt;0,F207&lt;E207), 0, AND(I207&gt;J207,I207&gt;0,E207=F207), 1, AND(J207&gt;I207,J207&gt;0,F207=E207), 2)</f>
        <v>0</v>
      </c>
      <c r="H207">
        <f>ValueWin!H207</f>
        <v>2</v>
      </c>
      <c r="I207">
        <f t="shared" si="27"/>
        <v>6.9000000000000006E-2</v>
      </c>
      <c r="J207">
        <f t="shared" si="28"/>
        <v>-0.45166666666666644</v>
      </c>
      <c r="K207" cm="1">
        <f t="array" ref="K207">_xlfn.IFS(AND(G207=H207,G207=1),K206-K206*I207+K206*I207*A207, AND(G207=H207,G207=2), K206-K206*J207+K206*J207*B207, AND(G207&lt;&gt;H207,G207=1), K206-K206*I207,AND(G207&lt;&gt;H207,G207=2),K206-K206*J207,G207=0,K206)</f>
        <v>104.13375979173502</v>
      </c>
      <c r="L207" t="str">
        <f>ValueWin!L207</f>
        <v>Pedro Martinez</v>
      </c>
      <c r="M207" t="str">
        <f>ValueWin!M207</f>
        <v>Frances Tiafoe</v>
      </c>
      <c r="N207">
        <f>ValueWin!N207</f>
        <v>0.84699999999999998</v>
      </c>
      <c r="O207" t="str" cm="1">
        <f t="array" ref="O207">_xlfn.IFS(AND(G207=H207, G207&gt;0), 1, AND(G207&lt;&gt;H207, G207=0), "", AND(G207&lt;&gt;H207, G207&lt;&gt;0), 0, AND(G207=H207, G207=0), "")</f>
        <v/>
      </c>
    </row>
    <row r="208" spans="1:15" x14ac:dyDescent="0.25">
      <c r="A208">
        <f>ValueWin!A208</f>
        <v>7</v>
      </c>
      <c r="B208">
        <f>ValueWin!B208</f>
        <v>1.1000000000000001</v>
      </c>
      <c r="C208">
        <f t="shared" si="24"/>
        <v>0.14285714285714285</v>
      </c>
      <c r="D208">
        <f t="shared" si="25"/>
        <v>0.90909090909090906</v>
      </c>
      <c r="E208">
        <f>ValueWin!E208</f>
        <v>0.16700000000000001</v>
      </c>
      <c r="F208">
        <f t="shared" si="26"/>
        <v>0.83299999999999996</v>
      </c>
      <c r="G208" cm="1">
        <f t="array" ref="G208">_xlfn.IFS(AND(I208&gt;J208,I208&gt;0,E208&gt;F208, E208&gt;0.6), 1, AND(J208&gt;I208,J208&gt;0,F208&gt;E208, F208&gt;0.6), 2, AND(I208&gt;J208,I208&gt;0,E208&gt;F208, E208&lt;0.6), 0,  AND(J208&gt;I208,J208&gt;0,F208&gt;E208, F208&lt;0.6), 0, AND(I208&lt;0,J208&lt;0), 0, AND(I208&gt;J208,I208&gt;0,E208&lt;F208), 0, AND(J208&gt;I208,J208&gt;0,F208&lt;E208), 0, AND(I208&gt;J208,I208&gt;0,E208=F208), 1, AND(J208&gt;I208,J208&gt;0,F208=E208), 2)</f>
        <v>0</v>
      </c>
      <c r="H208">
        <f>ValueWin!H208</f>
        <v>2</v>
      </c>
      <c r="I208">
        <f t="shared" si="27"/>
        <v>2.8166666666666673E-2</v>
      </c>
      <c r="J208">
        <f t="shared" si="28"/>
        <v>-0.83699999999999863</v>
      </c>
      <c r="K208" cm="1">
        <f t="array" ref="K208">_xlfn.IFS(AND(G208=H208,G208=1),K207-K207*I208+K207*I208*A208, AND(G208=H208,G208=2), K207-K207*J208+K207*J208*B208, AND(G208&lt;&gt;H208,G208=1), K207-K207*I208,AND(G208&lt;&gt;H208,G208=2),K207-K207*J208,G208=0,K207)</f>
        <v>104.13375979173502</v>
      </c>
      <c r="L208" t="str">
        <f>ValueWin!L208</f>
        <v>Andrea Vavassori</v>
      </c>
      <c r="M208" t="str">
        <f>ValueWin!M208</f>
        <v>Denis Shapovalov</v>
      </c>
      <c r="N208">
        <f>ValueWin!N208</f>
        <v>0.66200000000000003</v>
      </c>
      <c r="O208" t="str" cm="1">
        <f t="array" ref="O208">_xlfn.IFS(AND(G208=H208, G208&gt;0), 1, AND(G208&lt;&gt;H208, G208=0), "", AND(G208&lt;&gt;H208, G208&lt;&gt;0), 0, AND(G208=H208, G208=0), "")</f>
        <v/>
      </c>
    </row>
    <row r="209" spans="1:17" x14ac:dyDescent="0.25">
      <c r="A209">
        <f>ValueWin!A209</f>
        <v>1.1399999999999999</v>
      </c>
      <c r="B209">
        <f>ValueWin!B209</f>
        <v>5.5</v>
      </c>
      <c r="C209">
        <f t="shared" si="24"/>
        <v>0.87719298245614041</v>
      </c>
      <c r="D209">
        <f t="shared" si="25"/>
        <v>0.18181818181818182</v>
      </c>
      <c r="E209">
        <f>ValueWin!E209</f>
        <v>0.66800000000000004</v>
      </c>
      <c r="F209">
        <f t="shared" si="26"/>
        <v>0.33199999999999996</v>
      </c>
      <c r="G209" cm="1">
        <f t="array" ref="G209">_xlfn.IFS(AND(I209&gt;J209,I209&gt;0,E209&gt;F209, E209&gt;0.6), 1, AND(J209&gt;I209,J209&gt;0,F209&gt;E209, F209&gt;0.6), 2, AND(I209&gt;J209,I209&gt;0,E209&gt;F209, E209&lt;0.6), 0,  AND(J209&gt;I209,J209&gt;0,F209&gt;E209, F209&lt;0.6), 0, AND(I209&lt;0,J209&lt;0), 0, AND(I209&gt;J209,I209&gt;0,E209&lt;F209), 0, AND(J209&gt;I209,J209&gt;0,F209&lt;E209), 0, AND(I209&gt;J209,I209&gt;0,E209=F209), 1, AND(J209&gt;I209,J209&gt;0,F209=E209), 2)</f>
        <v>0</v>
      </c>
      <c r="H209">
        <f>ValueWin!H209</f>
        <v>1</v>
      </c>
      <c r="I209">
        <f t="shared" si="27"/>
        <v>-1.7034285714285726</v>
      </c>
      <c r="J209">
        <f t="shared" si="28"/>
        <v>0.1</v>
      </c>
      <c r="K209" cm="1">
        <f t="array" ref="K209">_xlfn.IFS(AND(G209=H209,G209=1),K208-K208*I209+K208*I209*A209, AND(G209=H209,G209=2), K208-K208*J209+K208*J209*B209, AND(G209&lt;&gt;H209,G209=1), K208-K208*I209,AND(G209&lt;&gt;H209,G209=2),K208-K208*J209,G209=0,K208)</f>
        <v>104.13375979173502</v>
      </c>
      <c r="L209" t="str">
        <f>ValueWin!L209</f>
        <v>Arthur Rinderknech</v>
      </c>
      <c r="M209" t="str">
        <f>ValueWin!M209</f>
        <v>Jozef Kovalik</v>
      </c>
      <c r="N209">
        <f>ValueWin!N209</f>
        <v>0.76</v>
      </c>
      <c r="O209" t="str" cm="1">
        <f t="array" ref="O209">_xlfn.IFS(AND(G209=H209, G209&gt;0), 1, AND(G209&lt;&gt;H209, G209=0), "", AND(G209&lt;&gt;H209, G209&lt;&gt;0), 0, AND(G209=H209, G209=0), "")</f>
        <v/>
      </c>
    </row>
    <row r="210" spans="1:17" x14ac:dyDescent="0.25">
      <c r="A210">
        <f>ValueWin!A210</f>
        <v>1.8</v>
      </c>
      <c r="B210">
        <f>ValueWin!B210</f>
        <v>2</v>
      </c>
      <c r="C210">
        <f t="shared" si="24"/>
        <v>0.55555555555555558</v>
      </c>
      <c r="D210">
        <f t="shared" si="25"/>
        <v>0.5</v>
      </c>
      <c r="E210">
        <f>ValueWin!E210</f>
        <v>0.51100000000000001</v>
      </c>
      <c r="F210">
        <f t="shared" si="26"/>
        <v>0.48899999999999999</v>
      </c>
      <c r="G210" cm="1">
        <f t="array" ref="G210">_xlfn.IFS(AND(I210&gt;J210,I210&gt;0,E210&gt;F210, E210&gt;0.6), 1, AND(J210&gt;I210,J210&gt;0,F210&gt;E210, F210&gt;0.6), 2, AND(I210&gt;J210,I210&gt;0,E210&gt;F210, E210&lt;0.6), 0,  AND(J210&gt;I210,J210&gt;0,F210&gt;E210, F210&lt;0.6), 0, AND(I210&lt;0,J210&lt;0), 0, AND(I210&gt;J210,I210&gt;0,E210&lt;F210), 0, AND(J210&gt;I210,J210&gt;0,F210&lt;E210), 0, AND(I210&gt;J210,I210&gt;0,E210=F210), 1, AND(J210&gt;I210,J210&gt;0,F210=E210), 2)</f>
        <v>0</v>
      </c>
      <c r="H210">
        <f>ValueWin!H210</f>
        <v>2</v>
      </c>
      <c r="I210">
        <f t="shared" si="27"/>
        <v>-0.10024999999999995</v>
      </c>
      <c r="J210">
        <f t="shared" si="28"/>
        <v>-2.200000000000002E-2</v>
      </c>
      <c r="K210" cm="1">
        <f t="array" ref="K210">_xlfn.IFS(AND(G210=H210,G210=1),K209-K209*I210+K209*I210*A210, AND(G210=H210,G210=2), K209-K209*J210+K209*J210*B210, AND(G210&lt;&gt;H210,G210=1), K209-K209*I210,AND(G210&lt;&gt;H210,G210=2),K209-K209*J210,G210=0,K209)</f>
        <v>104.13375979173502</v>
      </c>
      <c r="L210" t="str">
        <f>ValueWin!L210</f>
        <v>Marton Fucsovics</v>
      </c>
      <c r="M210" t="str">
        <f>ValueWin!M210</f>
        <v>Botic Van De Zandschulp</v>
      </c>
      <c r="N210">
        <f>ValueWin!N210</f>
        <v>0.84699999999999998</v>
      </c>
      <c r="O210" t="str" cm="1">
        <f t="array" ref="O210">_xlfn.IFS(AND(G210=H210, G210&gt;0), 1, AND(G210&lt;&gt;H210, G210=0), "", AND(G210&lt;&gt;H210, G210&lt;&gt;0), 0, AND(G210=H210, G210=0), "")</f>
        <v/>
      </c>
    </row>
    <row r="211" spans="1:17" x14ac:dyDescent="0.25">
      <c r="A211">
        <f>ValueWin!A211</f>
        <v>3</v>
      </c>
      <c r="B211">
        <f>ValueWin!B211</f>
        <v>1.4</v>
      </c>
      <c r="C211">
        <f t="shared" si="24"/>
        <v>0.33333333333333331</v>
      </c>
      <c r="D211">
        <f t="shared" si="25"/>
        <v>0.7142857142857143</v>
      </c>
      <c r="E211">
        <f>ValueWin!E211</f>
        <v>0.32600000000000001</v>
      </c>
      <c r="F211">
        <f t="shared" si="26"/>
        <v>0.67399999999999993</v>
      </c>
      <c r="G211" cm="1">
        <f t="array" ref="G211">_xlfn.IFS(AND(I211&gt;J211,I211&gt;0,E211&gt;F211, E211&gt;0.6), 1, AND(J211&gt;I211,J211&gt;0,F211&gt;E211, F211&gt;0.6), 2, AND(I211&gt;J211,I211&gt;0,E211&gt;F211, E211&lt;0.6), 0,  AND(J211&gt;I211,J211&gt;0,F211&gt;E211, F211&lt;0.6), 0, AND(I211&lt;0,J211&lt;0), 0, AND(I211&gt;J211,I211&gt;0,E211&lt;F211), 0, AND(J211&gt;I211,J211&gt;0,F211&lt;E211), 0, AND(I211&gt;J211,I211&gt;0,E211=F211), 1, AND(J211&gt;I211,J211&gt;0,F211=E211), 2)</f>
        <v>0</v>
      </c>
      <c r="H211">
        <f>ValueWin!H211</f>
        <v>1</v>
      </c>
      <c r="I211">
        <f t="shared" si="27"/>
        <v>-1.0999999999999954E-2</v>
      </c>
      <c r="J211">
        <f t="shared" si="28"/>
        <v>-0.14100000000000024</v>
      </c>
      <c r="K211" cm="1">
        <f t="array" ref="K211">_xlfn.IFS(AND(G211=H211,G211=1),K210-K210*I211+K210*I211*A211, AND(G211=H211,G211=2), K210-K210*J211+K210*J211*B211, AND(G211&lt;&gt;H211,G211=1), K210-K210*I211,AND(G211&lt;&gt;H211,G211=2),K210-K210*J211,G211=0,K210)</f>
        <v>104.13375979173502</v>
      </c>
      <c r="L211" t="str">
        <f>ValueWin!L211</f>
        <v>Tommy Paul</v>
      </c>
      <c r="M211" t="str">
        <f>ValueWin!M211</f>
        <v>Taylor Fritz</v>
      </c>
      <c r="N211">
        <f>ValueWin!N211</f>
        <v>0.86599999999999999</v>
      </c>
      <c r="O211" t="str" cm="1">
        <f t="array" ref="O211">_xlfn.IFS(AND(G211=H211, G211&gt;0), 1, AND(G211&lt;&gt;H211, G211=0), "", AND(G211&lt;&gt;H211, G211&lt;&gt;0), 0, AND(G211=H211, G211=0), "")</f>
        <v/>
      </c>
    </row>
    <row r="212" spans="1:17" x14ac:dyDescent="0.25">
      <c r="A212">
        <f>ValueWin!A212</f>
        <v>1.33</v>
      </c>
      <c r="B212">
        <f>ValueWin!B212</f>
        <v>3.4</v>
      </c>
      <c r="C212">
        <f t="shared" si="24"/>
        <v>0.75187969924812026</v>
      </c>
      <c r="D212">
        <f t="shared" si="25"/>
        <v>0.29411764705882354</v>
      </c>
      <c r="E212">
        <f>ValueWin!E212</f>
        <v>0.67300000000000004</v>
      </c>
      <c r="F212">
        <f t="shared" si="26"/>
        <v>0.32699999999999996</v>
      </c>
      <c r="G212" cm="1">
        <f t="array" ref="G212">_xlfn.IFS(AND(I212&gt;J212,I212&gt;0,E212&gt;F212, E212&gt;0.6), 1, AND(J212&gt;I212,J212&gt;0,F212&gt;E212, F212&gt;0.6), 2, AND(I212&gt;J212,I212&gt;0,E212&gt;F212, E212&lt;0.6), 0,  AND(J212&gt;I212,J212&gt;0,F212&gt;E212, F212&lt;0.6), 0, AND(I212&lt;0,J212&lt;0), 0, AND(I212&gt;J212,I212&gt;0,E212&lt;F212), 0, AND(J212&gt;I212,J212&gt;0,F212&lt;E212), 0, AND(I212&gt;J212,I212&gt;0,E212=F212), 1, AND(J212&gt;I212,J212&gt;0,F212=E212), 2)</f>
        <v>0</v>
      </c>
      <c r="H212">
        <f>ValueWin!H212</f>
        <v>2</v>
      </c>
      <c r="I212">
        <f t="shared" si="27"/>
        <v>-0.31790909090909047</v>
      </c>
      <c r="J212">
        <f t="shared" si="28"/>
        <v>4.6583333333333254E-2</v>
      </c>
      <c r="K212" cm="1">
        <f t="array" ref="K212">_xlfn.IFS(AND(G212=H212,G212=1),K211-K211*I212+K211*I212*A212, AND(G212=H212,G212=2), K211-K211*J212+K211*J212*B212, AND(G212&lt;&gt;H212,G212=1), K211-K211*I212,AND(G212&lt;&gt;H212,G212=2),K211-K211*J212,G212=0,K211)</f>
        <v>104.13375979173502</v>
      </c>
      <c r="L212" t="str">
        <f>ValueWin!L212</f>
        <v>Jannik Sinner</v>
      </c>
      <c r="M212" t="str">
        <f>ValueWin!M212</f>
        <v>Andy Murray</v>
      </c>
      <c r="N212">
        <f>ValueWin!N212</f>
        <v>0.84499999999999997</v>
      </c>
      <c r="O212" t="str" cm="1">
        <f t="array" ref="O212">_xlfn.IFS(AND(G212=H212, G212&gt;0), 1, AND(G212&lt;&gt;H212, G212=0), "", AND(G212&lt;&gt;H212, G212&lt;&gt;0), 0, AND(G212=H212, G212=0), "")</f>
        <v/>
      </c>
    </row>
    <row r="213" spans="1:17" x14ac:dyDescent="0.25">
      <c r="A213">
        <f>ValueWin!A213</f>
        <v>2.75</v>
      </c>
      <c r="B213">
        <f>ValueWin!B213</f>
        <v>1.44</v>
      </c>
      <c r="C213">
        <f t="shared" si="24"/>
        <v>0.36363636363636365</v>
      </c>
      <c r="D213">
        <f t="shared" si="25"/>
        <v>0.69444444444444442</v>
      </c>
      <c r="E213">
        <f>ValueWin!E213</f>
        <v>0.315</v>
      </c>
      <c r="F213">
        <f t="shared" si="26"/>
        <v>0.68500000000000005</v>
      </c>
      <c r="G213" cm="1">
        <f t="array" ref="G213">_xlfn.IFS(AND(I213&gt;J213,I213&gt;0,E213&gt;F213, E213&gt;0.6), 1, AND(J213&gt;I213,J213&gt;0,F213&gt;E213, F213&gt;0.6), 2, AND(I213&gt;J213,I213&gt;0,E213&gt;F213, E213&lt;0.6), 0,  AND(J213&gt;I213,J213&gt;0,F213&gt;E213, F213&lt;0.6), 0, AND(I213&lt;0,J213&lt;0), 0, AND(I213&gt;J213,I213&gt;0,E213&lt;F213), 0, AND(J213&gt;I213,J213&gt;0,F213&lt;E213), 0, AND(I213&gt;J213,I213&gt;0,E213=F213), 1, AND(J213&gt;I213,J213&gt;0,F213=E213), 2)</f>
        <v>0</v>
      </c>
      <c r="H213">
        <f>ValueWin!H213</f>
        <v>2</v>
      </c>
      <c r="I213">
        <f t="shared" si="27"/>
        <v>-7.6428571428571457E-2</v>
      </c>
      <c r="J213">
        <f t="shared" si="28"/>
        <v>-3.0909090909090997E-2</v>
      </c>
      <c r="K213" cm="1">
        <f t="array" ref="K213">_xlfn.IFS(AND(G213=H213,G213=1),K212-K212*I213+K212*I213*A213, AND(G213=H213,G213=2), K212-K212*J213+K212*J213*B213, AND(G213&lt;&gt;H213,G213=1), K212-K212*I213,AND(G213&lt;&gt;H213,G213=2),K212-K212*J213,G213=0,K212)</f>
        <v>104.13375979173502</v>
      </c>
      <c r="L213" t="str">
        <f>ValueWin!L213</f>
        <v>Filip Krajinovic</v>
      </c>
      <c r="M213" t="str">
        <f>ValueWin!M213</f>
        <v>Felix Auger Aliassime</v>
      </c>
      <c r="N213">
        <f>ValueWin!N213</f>
        <v>0.86299999999999999</v>
      </c>
      <c r="O213" t="str" cm="1">
        <f t="array" ref="O213">_xlfn.IFS(AND(G213=H213, G213&gt;0), 1, AND(G213&lt;&gt;H213, G213=0), "", AND(G213&lt;&gt;H213, G213&lt;&gt;0), 0, AND(G213=H213, G213=0), "")</f>
        <v/>
      </c>
    </row>
    <row r="214" spans="1:17" x14ac:dyDescent="0.25">
      <c r="A214">
        <f>ValueWin!A214</f>
        <v>2.75</v>
      </c>
      <c r="B214">
        <f>ValueWin!B214</f>
        <v>1.44</v>
      </c>
      <c r="C214">
        <f t="shared" ref="C214:C225" si="29">1/A214</f>
        <v>0.36363636363636365</v>
      </c>
      <c r="D214">
        <f t="shared" ref="D214:D225" si="30">1/B214</f>
        <v>0.69444444444444442</v>
      </c>
      <c r="E214">
        <f>ValueWin!E214</f>
        <v>0.374</v>
      </c>
      <c r="F214">
        <f t="shared" ref="F214:F225" si="31">1-E214</f>
        <v>0.626</v>
      </c>
      <c r="G214" cm="1">
        <f t="array" ref="G214">_xlfn.IFS(AND(I214&gt;J214,I214&gt;0,E214&gt;F214, E214&gt;0.6), 1, AND(J214&gt;I214,J214&gt;0,F214&gt;E214, F214&gt;0.6), 2, AND(I214&gt;J214,I214&gt;0,E214&gt;F214, E214&lt;0.6), 0,  AND(J214&gt;I214,J214&gt;0,F214&gt;E214, F214&lt;0.6), 0, AND(I214&lt;0,J214&lt;0), 0, AND(I214&gt;J214,I214&gt;0,E214&lt;F214), 0, AND(J214&gt;I214,J214&gt;0,F214&lt;E214), 0, AND(I214&gt;J214,I214&gt;0,E214=F214), 1, AND(J214&gt;I214,J214&gt;0,F214=E214), 2)</f>
        <v>0</v>
      </c>
      <c r="H214">
        <f>ValueWin!H214</f>
        <v>2</v>
      </c>
      <c r="I214">
        <f t="shared" ref="I214:I225" si="32">IF(E214-(F214/(A214-1))&gt;0.1, 0.1, E214-(F214/(A214-1)))</f>
        <v>1.6285714285714292E-2</v>
      </c>
      <c r="J214">
        <f t="shared" ref="J214:J225" si="33">IF(F214-(E214/(B214-1))&gt;0.1, 0.1, F214-(E214/(B214-1)))</f>
        <v>-0.22400000000000009</v>
      </c>
      <c r="K214" cm="1">
        <f t="array" ref="K214">_xlfn.IFS(AND(G214=H214,G214=1),K213-K213*I214+K213*I214*A214, AND(G214=H214,G214=2), K213-K213*J214+K213*J214*B214, AND(G214&lt;&gt;H214,G214=1), K213-K213*I214,AND(G214&lt;&gt;H214,G214=2),K213-K213*J214,G214=0,K213)</f>
        <v>104.13375979173502</v>
      </c>
      <c r="L214" t="str">
        <f>ValueWin!L214</f>
        <v>Botic Van De Zandschulp</v>
      </c>
      <c r="M214" t="str">
        <f>ValueWin!M214</f>
        <v>Felix Auger Aliassime</v>
      </c>
      <c r="N214">
        <f>ValueWin!N214</f>
        <v>0.84499999999999997</v>
      </c>
    </row>
    <row r="215" spans="1:17" x14ac:dyDescent="0.25">
      <c r="A215">
        <f>ValueWin!A215</f>
        <v>1.53</v>
      </c>
      <c r="B215">
        <f>ValueWin!B215</f>
        <v>2.5</v>
      </c>
      <c r="C215">
        <f t="shared" si="29"/>
        <v>0.65359477124183007</v>
      </c>
      <c r="D215">
        <f t="shared" si="30"/>
        <v>0.4</v>
      </c>
      <c r="E215">
        <f>ValueWin!E215</f>
        <v>0.58399999999999996</v>
      </c>
      <c r="F215">
        <f t="shared" si="31"/>
        <v>0.41600000000000004</v>
      </c>
      <c r="G215" cm="1">
        <f t="array" ref="G215">_xlfn.IFS(AND(I215&gt;J215,I215&gt;0,E215&gt;F215, E215&gt;0.6), 1, AND(J215&gt;I215,J215&gt;0,F215&gt;E215, F215&gt;0.6), 2, AND(I215&gt;J215,I215&gt;0,E215&gt;F215, E215&lt;0.6), 0,  AND(J215&gt;I215,J215&gt;0,F215&gt;E215, F215&lt;0.6), 0, AND(I215&lt;0,J215&lt;0), 0, AND(I215&gt;J215,I215&gt;0,E215&lt;F215), 0, AND(J215&gt;I215,J215&gt;0,F215&lt;E215), 0, AND(I215&gt;J215,I215&gt;0,E215=F215), 1, AND(J215&gt;I215,J215&gt;0,F215=E215), 2)</f>
        <v>0</v>
      </c>
      <c r="H215">
        <f>ValueWin!H215</f>
        <v>2</v>
      </c>
      <c r="I215">
        <f t="shared" si="32"/>
        <v>-0.20090566037735857</v>
      </c>
      <c r="J215">
        <f t="shared" si="33"/>
        <v>2.6666666666666727E-2</v>
      </c>
      <c r="K215" cm="1">
        <f t="array" ref="K215">_xlfn.IFS(AND(G215=H215,G215=1),K214-K214*I215+K214*I215*A215, AND(G215=H215,G215=2), K214-K214*J215+K214*J215*B215, AND(G215&lt;&gt;H215,G215=1), K214-K214*I215,AND(G215&lt;&gt;H215,G215=2),K214-K214*J215,G215=0,K214)</f>
        <v>104.13375979173502</v>
      </c>
      <c r="L215" t="str">
        <f>ValueWin!L215</f>
        <v>Andy Murray</v>
      </c>
      <c r="M215" t="str">
        <f>ValueWin!M215</f>
        <v>Tommy Paul</v>
      </c>
      <c r="N215">
        <f>ValueWin!N215</f>
        <v>0.84199999999999997</v>
      </c>
      <c r="O215">
        <f>SUM(O3:O214)</f>
        <v>29</v>
      </c>
      <c r="P215">
        <f>COUNTIF(O3:O213, 0)</f>
        <v>13</v>
      </c>
      <c r="Q215">
        <f>O215/(O215+P215)</f>
        <v>0.69047619047619047</v>
      </c>
    </row>
    <row r="216" spans="1:17" x14ac:dyDescent="0.25">
      <c r="A216">
        <f>ValueWin!A216</f>
        <v>2.75</v>
      </c>
      <c r="B216">
        <f>ValueWin!B216</f>
        <v>1.44</v>
      </c>
      <c r="C216">
        <f t="shared" si="29"/>
        <v>0.36363636363636365</v>
      </c>
      <c r="D216">
        <f t="shared" si="30"/>
        <v>0.69444444444444442</v>
      </c>
      <c r="E216">
        <f>ValueWin!E216</f>
        <v>0.36</v>
      </c>
      <c r="F216">
        <f t="shared" si="31"/>
        <v>0.64</v>
      </c>
      <c r="G216" cm="1">
        <f t="array" ref="G216">_xlfn.IFS(AND(I216&gt;J216,I216&gt;0,E216&gt;F216, E216&gt;0.6), 1, AND(J216&gt;I216,J216&gt;0,F216&gt;E216, F216&gt;0.6), 2, AND(I216&gt;J216,I216&gt;0,E216&gt;F216, E216&lt;0.6), 0,  AND(J216&gt;I216,J216&gt;0,F216&gt;E216, F216&lt;0.6), 0, AND(I216&lt;0,J216&lt;0), 0, AND(I216&gt;J216,I216&gt;0,E216&lt;F216), 0, AND(J216&gt;I216,J216&gt;0,F216&lt;E216), 0, AND(I216&gt;J216,I216&gt;0,E216=F216), 1, AND(J216&gt;I216,J216&gt;0,F216=E216), 2)</f>
        <v>0</v>
      </c>
      <c r="H216">
        <f>ValueWin!H216</f>
        <v>2</v>
      </c>
      <c r="I216">
        <f t="shared" si="32"/>
        <v>-5.7142857142857273E-3</v>
      </c>
      <c r="J216">
        <f t="shared" si="33"/>
        <v>-0.17818181818181822</v>
      </c>
      <c r="K216" cm="1">
        <f t="array" ref="K216">_xlfn.IFS(AND(G216=H216,G216=1),K215-K215*I216+K215*I216*A216, AND(G216=H216,G216=2), K215-K215*J216+K215*J216*B216, AND(G216&lt;&gt;H216,G216=1), K215-K215*I216,AND(G216&lt;&gt;H216,G216=2),K215-K215*J216,G216=0,K215)</f>
        <v>104.13375979173502</v>
      </c>
      <c r="L216" t="str">
        <f>ValueWin!L216</f>
        <v>Arthur Rinderknech</v>
      </c>
      <c r="M216" t="str">
        <f>ValueWin!M216</f>
        <v>Denis Shapovalov</v>
      </c>
      <c r="N216">
        <f>ValueWin!N216</f>
        <v>0.83899999999999997</v>
      </c>
    </row>
    <row r="217" spans="1:17" x14ac:dyDescent="0.25">
      <c r="A217">
        <f>ValueWin!A217</f>
        <v>1.72</v>
      </c>
      <c r="B217">
        <f>ValueWin!B217</f>
        <v>2.1</v>
      </c>
      <c r="C217">
        <f t="shared" si="29"/>
        <v>0.58139534883720934</v>
      </c>
      <c r="D217">
        <f t="shared" si="30"/>
        <v>0.47619047619047616</v>
      </c>
      <c r="E217">
        <f>ValueWin!E217</f>
        <v>0.43099999999999999</v>
      </c>
      <c r="F217">
        <f t="shared" si="31"/>
        <v>0.56899999999999995</v>
      </c>
      <c r="G217" cm="1">
        <f t="array" ref="G217">_xlfn.IFS(AND(I217&gt;J217,I217&gt;0,E217&gt;F217, E217&gt;0.6), 1, AND(J217&gt;I217,J217&gt;0,F217&gt;E217, F217&gt;0.6), 2, AND(I217&gt;J217,I217&gt;0,E217&gt;F217, E217&lt;0.6), 0,  AND(J217&gt;I217,J217&gt;0,F217&gt;E217, F217&lt;0.6), 0, AND(I217&lt;0,J217&lt;0), 0, AND(I217&gt;J217,I217&gt;0,E217&lt;F217), 0, AND(J217&gt;I217,J217&gt;0,F217&lt;E217), 0, AND(I217&gt;J217,I217&gt;0,E217=F217), 1, AND(J217&gt;I217,J217&gt;0,F217=E217), 2)</f>
        <v>0</v>
      </c>
      <c r="H217">
        <f>ValueWin!H217</f>
        <v>2</v>
      </c>
      <c r="I217">
        <f t="shared" si="32"/>
        <v>-0.35927777777777775</v>
      </c>
      <c r="J217">
        <f t="shared" si="33"/>
        <v>0.1</v>
      </c>
      <c r="K217" cm="1">
        <f t="array" ref="K217">_xlfn.IFS(AND(G217=H217,G217=1),K216-K216*I217+K216*I217*A217, AND(G217=H217,G217=2), K216-K216*J217+K216*J217*B217, AND(G217&lt;&gt;H217,G217=1), K216-K216*I217,AND(G217&lt;&gt;H217,G217=2),K216-K216*J217,G217=0,K216)</f>
        <v>104.13375979173502</v>
      </c>
      <c r="L217" t="str">
        <f>ValueWin!L217</f>
        <v>Daniel Evans</v>
      </c>
      <c r="M217" t="str">
        <f>ValueWin!M217</f>
        <v>Frances Tiafoe</v>
      </c>
      <c r="N217">
        <f>ValueWin!N217</f>
        <v>0.91200000000000003</v>
      </c>
    </row>
    <row r="218" spans="1:17" x14ac:dyDescent="0.25">
      <c r="A218">
        <f>ValueWin!A218</f>
        <v>2.2000000000000002</v>
      </c>
      <c r="B218">
        <f>ValueWin!B218</f>
        <v>1.66</v>
      </c>
      <c r="C218">
        <f t="shared" si="29"/>
        <v>0.45454545454545453</v>
      </c>
      <c r="D218">
        <f t="shared" si="30"/>
        <v>0.60240963855421692</v>
      </c>
      <c r="E218">
        <f>ValueWin!E218</f>
        <v>0.35899999999999999</v>
      </c>
      <c r="F218">
        <f t="shared" si="31"/>
        <v>0.64100000000000001</v>
      </c>
      <c r="G218" cm="1">
        <f t="array" ref="G218">_xlfn.IFS(AND(I218&gt;J218,I218&gt;0,E218&gt;F218, E218&gt;0.6), 1, AND(J218&gt;I218,J218&gt;0,F218&gt;E218, F218&gt;0.6), 2, AND(I218&gt;J218,I218&gt;0,E218&gt;F218, E218&lt;0.6), 0,  AND(J218&gt;I218,J218&gt;0,F218&gt;E218, F218&lt;0.6), 0, AND(I218&lt;0,J218&lt;0), 0, AND(I218&gt;J218,I218&gt;0,E218&lt;F218), 0, AND(J218&gt;I218,J218&gt;0,F218&lt;E218), 0, AND(I218&gt;J218,I218&gt;0,E218=F218), 1, AND(J218&gt;I218,J218&gt;0,F218=E218), 2)</f>
        <v>2</v>
      </c>
      <c r="H218">
        <f>ValueWin!H218</f>
        <v>1</v>
      </c>
      <c r="I218">
        <f t="shared" si="32"/>
        <v>-0.17516666666666658</v>
      </c>
      <c r="J218">
        <f t="shared" si="33"/>
        <v>9.7060606060606069E-2</v>
      </c>
      <c r="K218" cm="1">
        <f t="array" ref="K218">_xlfn.IFS(AND(G218=H218,G218=1),K217-K217*I218+K217*I218*A218, AND(G218=H218,G218=2), K217-K217*J218+K217*J218*B218, AND(G218&lt;&gt;H218,G218=1), K217-K217*I218,AND(G218&lt;&gt;H218,G218=2),K217-K217*J218,G218=0,K217)</f>
        <v>94.02647395497965</v>
      </c>
      <c r="L218" t="str">
        <f>ValueWin!L218</f>
        <v>Tommy Paul</v>
      </c>
      <c r="M218" t="str">
        <f>ValueWin!M218</f>
        <v>Frances Tiafoe</v>
      </c>
      <c r="N218">
        <f>ValueWin!N218</f>
        <v>0.86</v>
      </c>
    </row>
    <row r="219" spans="1:17" x14ac:dyDescent="0.25">
      <c r="A219">
        <f>ValueWin!A219</f>
        <v>2.2999999999999998</v>
      </c>
      <c r="B219">
        <f>ValueWin!B219</f>
        <v>1.61</v>
      </c>
      <c r="C219">
        <f t="shared" si="29"/>
        <v>0.43478260869565222</v>
      </c>
      <c r="D219">
        <f t="shared" si="30"/>
        <v>0.6211180124223602</v>
      </c>
      <c r="E219">
        <f>ValueWin!E219</f>
        <v>0.41099999999999998</v>
      </c>
      <c r="F219">
        <f t="shared" si="31"/>
        <v>0.58899999999999997</v>
      </c>
      <c r="G219" cm="1">
        <f t="array" ref="G219">_xlfn.IFS(AND(I219&gt;J219,I219&gt;0,E219&gt;F219, E219&gt;0.6), 1, AND(J219&gt;I219,J219&gt;0,F219&gt;E219, F219&gt;0.6), 2, AND(I219&gt;J219,I219&gt;0,E219&gt;F219, E219&lt;0.6), 0,  AND(J219&gt;I219,J219&gt;0,F219&gt;E219, F219&lt;0.6), 0, AND(I219&lt;0,J219&lt;0), 0, AND(I219&gt;J219,I219&gt;0,E219&lt;F219), 0, AND(J219&gt;I219,J219&gt;0,F219&lt;E219), 0, AND(I219&gt;J219,I219&gt;0,E219=F219), 1, AND(J219&gt;I219,J219&gt;0,F219=E219), 2)</f>
        <v>0</v>
      </c>
      <c r="H219">
        <f>ValueWin!H219</f>
        <v>1</v>
      </c>
      <c r="I219">
        <f t="shared" si="32"/>
        <v>-4.2076923076923123E-2</v>
      </c>
      <c r="J219">
        <f t="shared" si="33"/>
        <v>-8.4770491803278558E-2</v>
      </c>
      <c r="K219" cm="1">
        <f t="array" ref="K219">_xlfn.IFS(AND(G219=H219,G219=1),K218-K218*I219+K218*I219*A219, AND(G219=H219,G219=2), K218-K218*J219+K218*J219*B219, AND(G219&lt;&gt;H219,G219=1), K218-K218*I219,AND(G219&lt;&gt;H219,G219=2),K218-K218*J219,G219=0,K218)</f>
        <v>94.02647395497965</v>
      </c>
      <c r="L219" t="str">
        <f>ValueWin!L219</f>
        <v>Denis Shapovalov</v>
      </c>
      <c r="M219" t="str">
        <f>ValueWin!M219</f>
        <v>Felix Auger Aliassime</v>
      </c>
      <c r="N219">
        <f>ValueWin!N219</f>
        <v>0.89700000000000002</v>
      </c>
    </row>
    <row r="220" spans="1:17" x14ac:dyDescent="0.25">
      <c r="A220">
        <f>ValueWin!A220</f>
        <v>2.62</v>
      </c>
      <c r="B220">
        <f>ValueWin!B220</f>
        <v>1.5</v>
      </c>
      <c r="C220">
        <f t="shared" si="29"/>
        <v>0.38167938931297707</v>
      </c>
      <c r="D220">
        <f t="shared" si="30"/>
        <v>0.66666666666666663</v>
      </c>
      <c r="E220">
        <f>ValueWin!E220</f>
        <v>0.40500000000000003</v>
      </c>
      <c r="F220">
        <f t="shared" si="31"/>
        <v>0.59499999999999997</v>
      </c>
      <c r="G220" cm="1">
        <f t="array" ref="G220">_xlfn.IFS(AND(I220&gt;J220,I220&gt;0,E220&gt;F220, E220&gt;0.6), 1, AND(J220&gt;I220,J220&gt;0,F220&gt;E220, F220&gt;0.6), 2, AND(I220&gt;J220,I220&gt;0,E220&gt;F220, E220&lt;0.6), 0,  AND(J220&gt;I220,J220&gt;0,F220&gt;E220, F220&lt;0.6), 0, AND(I220&lt;0,J220&lt;0), 0, AND(I220&gt;J220,I220&gt;0,E220&lt;F220), 0, AND(J220&gt;I220,J220&gt;0,F220&lt;E220), 0, AND(I220&gt;J220,I220&gt;0,E220=F220), 1, AND(J220&gt;I220,J220&gt;0,F220=E220), 2)</f>
        <v>0</v>
      </c>
      <c r="H220">
        <f>ValueWin!H220</f>
        <v>1</v>
      </c>
      <c r="I220">
        <f t="shared" si="32"/>
        <v>3.771604938271611E-2</v>
      </c>
      <c r="J220">
        <f t="shared" si="33"/>
        <v>-0.21500000000000008</v>
      </c>
      <c r="K220" cm="1">
        <f t="array" ref="K220">_xlfn.IFS(AND(G220=H220,G220=1),K219-K219*I220+K219*I220*A220, AND(G220=H220,G220=2), K219-K219*J220+K219*J220*B220, AND(G220&lt;&gt;H220,G220=1), K219-K219*I220,AND(G220&lt;&gt;H220,G220=2),K219-K219*J220,G220=0,K219)</f>
        <v>94.02647395497965</v>
      </c>
      <c r="L220" t="str">
        <f>ValueWin!L220</f>
        <v>Tommy Paul</v>
      </c>
      <c r="M220" t="str">
        <f>ValueWin!M220</f>
        <v>Denis Shapovalov</v>
      </c>
      <c r="N220">
        <f>ValueWin!N220</f>
        <v>0.83499999999999996</v>
      </c>
    </row>
    <row r="221" spans="1:17" x14ac:dyDescent="0.25">
      <c r="A221">
        <f>ValueWin!A221</f>
        <v>1.1599999999999999</v>
      </c>
      <c r="B221">
        <f>ValueWin!B221</f>
        <v>5</v>
      </c>
      <c r="C221">
        <f t="shared" si="29"/>
        <v>0.86206896551724144</v>
      </c>
      <c r="D221">
        <f t="shared" si="30"/>
        <v>0.2</v>
      </c>
      <c r="E221">
        <f>ValueWin!E221</f>
        <v>0.754</v>
      </c>
      <c r="F221">
        <f t="shared" si="31"/>
        <v>0.246</v>
      </c>
      <c r="G221" cm="1">
        <f t="array" ref="G221">_xlfn.IFS(AND(I221&gt;J221,I221&gt;0,E221&gt;F221, E221&gt;0.6), 1, AND(J221&gt;I221,J221&gt;0,F221&gt;E221, F221&gt;0.6), 2, AND(I221&gt;J221,I221&gt;0,E221&gt;F221, E221&lt;0.6), 0,  AND(J221&gt;I221,J221&gt;0,F221&gt;E221, F221&lt;0.6), 0, AND(I221&lt;0,J221&lt;0), 0, AND(I221&gt;J221,I221&gt;0,E221&lt;F221), 0, AND(J221&gt;I221,J221&gt;0,F221&lt;E221), 0, AND(I221&gt;J221,I221&gt;0,E221=F221), 1, AND(J221&gt;I221,J221&gt;0,F221=E221), 2)</f>
        <v>0</v>
      </c>
      <c r="H221">
        <f>ValueWin!H221</f>
        <v>1</v>
      </c>
      <c r="I221">
        <f t="shared" si="32"/>
        <v>-0.78350000000000075</v>
      </c>
      <c r="J221">
        <f t="shared" si="33"/>
        <v>5.7499999999999996E-2</v>
      </c>
      <c r="K221" cm="1">
        <f t="array" ref="K221">_xlfn.IFS(AND(G221=H221,G221=1),K220-K220*I221+K220*I221*A221, AND(G221=H221,G221=2), K220-K220*J221+K220*J221*B221, AND(G221&lt;&gt;H221,G221=1), K220-K220*I221,AND(G221&lt;&gt;H221,G221=2),K220-K220*J221,G221=0,K220)</f>
        <v>94.02647395497965</v>
      </c>
      <c r="L221" t="str">
        <f>ValueWin!L221</f>
        <v>Daniil Medvedev</v>
      </c>
      <c r="M221" t="str">
        <f>ValueWin!M221</f>
        <v>Hubert Hurkacz</v>
      </c>
      <c r="N221">
        <f>ValueWin!N221</f>
        <v>0.79700000000000004</v>
      </c>
    </row>
    <row r="222" spans="1:17" x14ac:dyDescent="0.25">
      <c r="A222">
        <f>ValueWin!A222</f>
        <v>1.4</v>
      </c>
      <c r="B222">
        <f>ValueWin!B222</f>
        <v>3</v>
      </c>
      <c r="C222">
        <f t="shared" si="29"/>
        <v>0.7142857142857143</v>
      </c>
      <c r="D222">
        <f t="shared" si="30"/>
        <v>0.33333333333333331</v>
      </c>
      <c r="E222">
        <f>ValueWin!E222</f>
        <v>0.69299999999999995</v>
      </c>
      <c r="F222">
        <f t="shared" si="31"/>
        <v>0.30700000000000005</v>
      </c>
      <c r="G222" cm="1">
        <f t="array" ref="G222">_xlfn.IFS(AND(I222&gt;J222,I222&gt;0,E222&gt;F222, E222&gt;0.6), 1, AND(J222&gt;I222,J222&gt;0,F222&gt;E222, F222&gt;0.6), 2, AND(I222&gt;J222,I222&gt;0,E222&gt;F222, E222&lt;0.6), 0,  AND(J222&gt;I222,J222&gt;0,F222&gt;E222, F222&lt;0.6), 0, AND(I222&lt;0,J222&lt;0), 0, AND(I222&gt;J222,I222&gt;0,E222&lt;F222), 0, AND(J222&gt;I222,J222&gt;0,F222&lt;E222), 0, AND(I222&gt;J222,I222&gt;0,E222=F222), 1, AND(J222&gt;I222,J222&gt;0,F222=E222), 2)</f>
        <v>0</v>
      </c>
      <c r="H222">
        <f>ValueWin!H222</f>
        <v>1</v>
      </c>
      <c r="I222">
        <f t="shared" si="32"/>
        <v>-7.4500000000000344E-2</v>
      </c>
      <c r="J222">
        <f t="shared" si="33"/>
        <v>-3.9499999999999924E-2</v>
      </c>
      <c r="K222" cm="1">
        <f t="array" ref="K222">_xlfn.IFS(AND(G222=H222,G222=1),K221-K221*I222+K221*I222*A222, AND(G222=H222,G222=2), K221-K221*J222+K221*J222*B222, AND(G222&lt;&gt;H222,G222=1), K221-K221*I222,AND(G222&lt;&gt;H222,G222=2),K221-K221*J222,G222=0,K221)</f>
        <v>94.02647395497965</v>
      </c>
      <c r="L222" t="str">
        <f>ValueWin!L222</f>
        <v>Alexander Zverev</v>
      </c>
      <c r="M222" t="str">
        <f>ValueWin!M222</f>
        <v>Matteo Berrettini</v>
      </c>
      <c r="N222">
        <f>ValueWin!N222</f>
        <v>0.80500000000000005</v>
      </c>
    </row>
    <row r="223" spans="1:17" x14ac:dyDescent="0.25">
      <c r="A223">
        <f>ValueWin!A223</f>
        <v>1.1200000000000001</v>
      </c>
      <c r="B223">
        <f>ValueWin!B223</f>
        <v>6</v>
      </c>
      <c r="C223">
        <f t="shared" si="29"/>
        <v>0.89285714285714279</v>
      </c>
      <c r="D223">
        <f t="shared" si="30"/>
        <v>0.16666666666666666</v>
      </c>
      <c r="E223">
        <f>ValueWin!E223</f>
        <v>0.80800000000000005</v>
      </c>
      <c r="F223">
        <f t="shared" si="31"/>
        <v>0.19199999999999995</v>
      </c>
      <c r="G223" cm="1">
        <f t="array" ref="G223">_xlfn.IFS(AND(I223&gt;J223,I223&gt;0,E223&gt;F223, E223&gt;0.6), 1, AND(J223&gt;I223,J223&gt;0,F223&gt;E223, F223&gt;0.6), 2, AND(I223&gt;J223,I223&gt;0,E223&gt;F223, E223&lt;0.6), 0,  AND(J223&gt;I223,J223&gt;0,F223&gt;E223, F223&lt;0.6), 0, AND(I223&lt;0,J223&lt;0), 0, AND(I223&gt;J223,I223&gt;0,E223&lt;F223), 0, AND(J223&gt;I223,J223&gt;0,F223&lt;E223), 0, AND(I223&gt;J223,I223&gt;0,E223=F223), 1, AND(J223&gt;I223,J223&gt;0,F223=E223), 2)</f>
        <v>0</v>
      </c>
      <c r="H223">
        <f>ValueWin!H223</f>
        <v>0</v>
      </c>
      <c r="I223">
        <f t="shared" si="32"/>
        <v>-0.79199999999999804</v>
      </c>
      <c r="J223">
        <f t="shared" si="33"/>
        <v>3.0399999999999927E-2</v>
      </c>
      <c r="K223" cm="1">
        <f t="array" ref="K223">_xlfn.IFS(AND(G223=H223,G223=1),K222-K222*I223+K222*I223*A223, AND(G223=H223,G223=2), K222-K222*J223+K222*J223*B223, AND(G223&lt;&gt;H223,G223=1), K222-K222*I223,AND(G223&lt;&gt;H223,G223=2),K222-K222*J223,G223=0,K222)</f>
        <v>94.02647395497965</v>
      </c>
      <c r="L223" t="str">
        <f>ValueWin!L223</f>
        <v>Novak Djokovic</v>
      </c>
      <c r="M223" t="str">
        <f>ValueWin!M223</f>
        <v>Casper Ruud</v>
      </c>
      <c r="N223">
        <f>ValueWin!N223</f>
        <v>0.78100000000000003</v>
      </c>
    </row>
    <row r="224" spans="1:17" x14ac:dyDescent="0.25">
      <c r="A224">
        <f>ValueWin!A224</f>
        <v>1.72</v>
      </c>
      <c r="B224">
        <f>ValueWin!B224</f>
        <v>2.1</v>
      </c>
      <c r="C224">
        <f t="shared" si="29"/>
        <v>0.58139534883720934</v>
      </c>
      <c r="D224">
        <f t="shared" si="30"/>
        <v>0.47619047619047616</v>
      </c>
      <c r="E224">
        <f>ValueWin!E224</f>
        <v>0.57799999999999996</v>
      </c>
      <c r="F224">
        <f t="shared" si="31"/>
        <v>0.42200000000000004</v>
      </c>
      <c r="G224" cm="1">
        <f t="array" ref="G224">_xlfn.IFS(AND(I224&gt;J224,I224&gt;0,E224&gt;F224, E224&gt;0.6), 1, AND(J224&gt;I224,J224&gt;0,F224&gt;E224, F224&gt;0.6), 2, AND(I224&gt;J224,I224&gt;0,E224&gt;F224, E224&lt;0.6), 0,  AND(J224&gt;I224,J224&gt;0,F224&gt;E224, F224&lt;0.6), 0, AND(I224&lt;0,J224&lt;0), 0, AND(I224&gt;J224,I224&gt;0,E224&lt;F224), 0, AND(J224&gt;I224,J224&gt;0,F224&lt;E224), 0, AND(I224&gt;J224,I224&gt;0,E224=F224), 1, AND(J224&gt;I224,J224&gt;0,F224=E224), 2)</f>
        <v>0</v>
      </c>
      <c r="H224">
        <f>ValueWin!H224</f>
        <v>0</v>
      </c>
      <c r="I224">
        <f t="shared" si="32"/>
        <v>-8.11111111111118E-3</v>
      </c>
      <c r="J224">
        <f t="shared" si="33"/>
        <v>-0.10345454545454535</v>
      </c>
      <c r="K224" cm="1">
        <f t="array" ref="K224">_xlfn.IFS(AND(G224=H224,G224=1),K223-K223*I224+K223*I224*A224, AND(G224=H224,G224=2), K223-K223*J224+K223*J224*B224, AND(G224&lt;&gt;H224,G224=1), K223-K223*I224,AND(G224&lt;&gt;H224,G224=2),K223-K223*J224,G224=0,K223)</f>
        <v>94.02647395497965</v>
      </c>
      <c r="L224" t="str">
        <f>ValueWin!L224</f>
        <v>Stefanos Tsitsipas</v>
      </c>
      <c r="M224" t="str">
        <f>ValueWin!M224</f>
        <v>Andrey Rublev</v>
      </c>
      <c r="N224">
        <f>ValueWin!N224</f>
        <v>0.86799999999999999</v>
      </c>
    </row>
    <row r="225" spans="1:14" x14ac:dyDescent="0.25">
      <c r="A225">
        <f>ValueWin!A225</f>
        <v>1.4</v>
      </c>
      <c r="B225">
        <f>ValueWin!B225</f>
        <v>3</v>
      </c>
      <c r="C225">
        <f t="shared" si="29"/>
        <v>0.7142857142857143</v>
      </c>
      <c r="D225">
        <f t="shared" si="30"/>
        <v>0.33333333333333331</v>
      </c>
      <c r="E225">
        <f>ValueWin!E225</f>
        <v>0.54100000000000004</v>
      </c>
      <c r="F225">
        <f t="shared" si="31"/>
        <v>0.45899999999999996</v>
      </c>
      <c r="G225" cm="1">
        <f t="array" ref="G225">_xlfn.IFS(AND(I225&gt;J225,I225&gt;0,E225&gt;F225, E225&gt;0.6), 1, AND(J225&gt;I225,J225&gt;0,F225&gt;E225, F225&gt;0.6), 2, AND(I225&gt;J225,I225&gt;0,E225&gt;F225, E225&lt;0.6), 0,  AND(J225&gt;I225,J225&gt;0,F225&gt;E225, F225&lt;0.6), 0, AND(I225&lt;0,J225&lt;0), 0, AND(I225&gt;J225,I225&gt;0,E225&lt;F225), 0, AND(J225&gt;I225,J225&gt;0,F225&lt;E225), 0, AND(I225&gt;J225,I225&gt;0,E225=F225), 1, AND(J225&gt;I225,J225&gt;0,F225=E225), 2)</f>
        <v>0</v>
      </c>
      <c r="H225">
        <f>ValueWin!H225</f>
        <v>1</v>
      </c>
      <c r="I225">
        <f t="shared" si="32"/>
        <v>-0.60650000000000015</v>
      </c>
      <c r="J225">
        <f t="shared" si="33"/>
        <v>0.1</v>
      </c>
      <c r="K225" cm="1">
        <f t="array" ref="K225">_xlfn.IFS(AND(G225=H225,G225=1),K224-K224*I225+K224*I225*A225, AND(G225=H225,G225=2), K224-K224*J225+K224*J225*B225, AND(G225&lt;&gt;H225,G225=1), K224-K224*I225,AND(G225&lt;&gt;H225,G225=2),K224-K224*J225,G225=0,K224)</f>
        <v>94.02647395497965</v>
      </c>
      <c r="L225" t="str">
        <f>ValueWin!L225</f>
        <v>Carlos Alcaraz</v>
      </c>
      <c r="M225" t="str">
        <f>ValueWin!M225</f>
        <v>Sebastian Korda</v>
      </c>
      <c r="N225">
        <f>ValueWin!N225</f>
        <v>0.76800000000000002</v>
      </c>
    </row>
    <row r="226" spans="1:14" x14ac:dyDescent="0.25">
      <c r="A226">
        <f>ValueWin!A226</f>
        <v>1.3</v>
      </c>
      <c r="B226">
        <f>ValueWin!B226</f>
        <v>3.5</v>
      </c>
      <c r="C226">
        <f t="shared" ref="C226:C233" si="34">1/A226</f>
        <v>0.76923076923076916</v>
      </c>
      <c r="D226">
        <f t="shared" ref="D226:D289" si="35">1/B226</f>
        <v>0.2857142857142857</v>
      </c>
      <c r="E226">
        <f>ValueWin!E226</f>
        <v>0.53800000000000003</v>
      </c>
      <c r="F226">
        <f t="shared" ref="F226:F289" si="36">1-E226</f>
        <v>0.46199999999999997</v>
      </c>
      <c r="G226" cm="1">
        <f t="array" ref="G226">_xlfn.IFS(AND(I226&gt;J226,I226&gt;0,E226&gt;F226, E226&gt;0.6), 1, AND(J226&gt;I226,J226&gt;0,F226&gt;E226, F226&gt;0.6), 2, AND(I226&gt;J226,I226&gt;0,E226&gt;F226, E226&lt;0.6), 0,  AND(J226&gt;I226,J226&gt;0,F226&gt;E226, F226&lt;0.6), 0, AND(I226&lt;0,J226&lt;0), 0, AND(I226&gt;J226,I226&gt;0,E226&lt;F226), 0, AND(J226&gt;I226,J226&gt;0,F226&lt;E226), 0, AND(I226&gt;J226,I226&gt;0,E226=F226), 1, AND(J226&gt;I226,J226&gt;0,F226=E226), 2)</f>
        <v>0</v>
      </c>
      <c r="H226">
        <f>ValueWin!H226</f>
        <v>2</v>
      </c>
      <c r="I226">
        <f t="shared" ref="I226:I289" si="37">IF(E226-(F226/(A226-1))&gt;0.1, 0.1, E226-(F226/(A226-1)))</f>
        <v>-1.0019999999999996</v>
      </c>
      <c r="J226">
        <f t="shared" ref="J226:J289" si="38">IF(F226-(E226/(B226-1))&gt;0.1, 0.1, F226-(E226/(B226-1)))</f>
        <v>0.1</v>
      </c>
      <c r="K226" cm="1">
        <f t="array" ref="K226">_xlfn.IFS(AND(G226=H226,G226=1),K225-K225*I226+K225*I226*A226, AND(G226=H226,G226=2), K225-K225*J226+K225*J226*B226, AND(G226&lt;&gt;H226,G226=1), K225-K225*I226,AND(G226&lt;&gt;H226,G226=2),K225-K225*J226,G226=0,K225)</f>
        <v>94.02647395497965</v>
      </c>
      <c r="L226" t="str">
        <f>ValueWin!L226</f>
        <v>Alex De Minaur</v>
      </c>
      <c r="M226" t="str">
        <f>ValueWin!M226</f>
        <v>Adrian Mannarino</v>
      </c>
      <c r="N226">
        <f>ValueWin!N226</f>
        <v>0.49199999999999999</v>
      </c>
    </row>
    <row r="227" spans="1:14" x14ac:dyDescent="0.25">
      <c r="A227">
        <f>ValueWin!A227</f>
        <v>2.5</v>
      </c>
      <c r="B227">
        <f>ValueWin!B227</f>
        <v>1.53</v>
      </c>
      <c r="C227">
        <f t="shared" si="34"/>
        <v>0.4</v>
      </c>
      <c r="D227">
        <f t="shared" si="35"/>
        <v>0.65359477124183007</v>
      </c>
      <c r="E227">
        <f>ValueWin!E227</f>
        <v>0.60599999999999998</v>
      </c>
      <c r="F227">
        <f t="shared" si="36"/>
        <v>0.39400000000000002</v>
      </c>
      <c r="G227" cm="1">
        <f t="array" ref="G227">_xlfn.IFS(AND(I227&gt;J227,I227&gt;0,E227&gt;F227, E227&gt;0.6), 1, AND(J227&gt;I227,J227&gt;0,F227&gt;E227, F227&gt;0.6), 2, AND(I227&gt;J227,I227&gt;0,E227&gt;F227, E227&lt;0.6), 0,  AND(J227&gt;I227,J227&gt;0,F227&gt;E227, F227&lt;0.6), 0, AND(I227&lt;0,J227&lt;0), 0, AND(I227&gt;J227,I227&gt;0,E227&lt;F227), 0, AND(J227&gt;I227,J227&gt;0,F227&lt;E227), 0, AND(I227&gt;J227,I227&gt;0,E227=F227), 1, AND(J227&gt;I227,J227&gt;0,F227=E227), 2)</f>
        <v>1</v>
      </c>
      <c r="H227">
        <f>ValueWin!H227</f>
        <v>2</v>
      </c>
      <c r="I227">
        <f t="shared" si="37"/>
        <v>0.1</v>
      </c>
      <c r="J227">
        <f t="shared" si="38"/>
        <v>-0.74939622641509429</v>
      </c>
      <c r="K227" cm="1">
        <f t="array" ref="K227">_xlfn.IFS(AND(G227=H227,G227=1),K226-K226*I227+K226*I227*A227, AND(G227=H227,G227=2), K226-K226*J227+K226*J227*B227, AND(G227&lt;&gt;H227,G227=1), K226-K226*I227,AND(G227&lt;&gt;H227,G227=2),K226-K226*J227,G227=0,K226)</f>
        <v>84.623826559481685</v>
      </c>
      <c r="L227" t="str">
        <f>ValueWin!L227</f>
        <v>Sam Querrey</v>
      </c>
      <c r="M227" t="str">
        <f>ValueWin!M227</f>
        <v>Brandon Nakashima</v>
      </c>
      <c r="N227">
        <f>ValueWin!N227</f>
        <v>0.52400000000000002</v>
      </c>
    </row>
    <row r="228" spans="1:14" x14ac:dyDescent="0.25">
      <c r="A228">
        <f>ValueWin!A228</f>
        <v>1.66</v>
      </c>
      <c r="B228">
        <f>ValueWin!B228</f>
        <v>2.2000000000000002</v>
      </c>
      <c r="C228">
        <f t="shared" si="34"/>
        <v>0.60240963855421692</v>
      </c>
      <c r="D228">
        <f t="shared" si="35"/>
        <v>0.45454545454545453</v>
      </c>
      <c r="E228">
        <f>ValueWin!E228</f>
        <v>0.72299999999999998</v>
      </c>
      <c r="F228">
        <f t="shared" si="36"/>
        <v>0.27700000000000002</v>
      </c>
      <c r="G228" cm="1">
        <f t="array" ref="G228">_xlfn.IFS(AND(I228&gt;J228,I228&gt;0,E228&gt;F228, E228&gt;0.6), 1, AND(J228&gt;I228,J228&gt;0,F228&gt;E228, F228&gt;0.6), 2, AND(I228&gt;J228,I228&gt;0,E228&gt;F228, E228&lt;0.6), 0,  AND(J228&gt;I228,J228&gt;0,F228&gt;E228, F228&lt;0.6), 0, AND(I228&lt;0,J228&lt;0), 0, AND(I228&gt;J228,I228&gt;0,E228&lt;F228), 0, AND(J228&gt;I228,J228&gt;0,F228&lt;E228), 0, AND(I228&gt;J228,I228&gt;0,E228=F228), 1, AND(J228&gt;I228,J228&gt;0,F228=E228), 2)</f>
        <v>1</v>
      </c>
      <c r="H228">
        <f>ValueWin!H228</f>
        <v>1</v>
      </c>
      <c r="I228">
        <f t="shared" si="37"/>
        <v>0.1</v>
      </c>
      <c r="J228">
        <f t="shared" si="38"/>
        <v>-0.3254999999999999</v>
      </c>
      <c r="K228" cm="1">
        <f t="array" ref="K228">_xlfn.IFS(AND(G228=H228,G228=1),K227-K227*I228+K227*I228*A228, AND(G228=H228,G228=2), K227-K227*J228+K227*J228*B228, AND(G228&lt;&gt;H228,G228=1), K227-K227*I228,AND(G228&lt;&gt;H228,G228=2),K227-K227*J228,G228=0,K227)</f>
        <v>90.208999112407483</v>
      </c>
      <c r="L228" t="str">
        <f>ValueWin!L228</f>
        <v>Ilya Ivashka</v>
      </c>
      <c r="M228" t="str">
        <f>ValueWin!M228</f>
        <v>Emil Ruusuvuori</v>
      </c>
      <c r="N228">
        <f>ValueWin!N228</f>
        <v>0.56699999999999995</v>
      </c>
    </row>
    <row r="229" spans="1:14" x14ac:dyDescent="0.25">
      <c r="A229">
        <f>ValueWin!A229</f>
        <v>5</v>
      </c>
      <c r="B229">
        <f>ValueWin!B229</f>
        <v>1.1599999999999999</v>
      </c>
      <c r="C229">
        <f t="shared" si="34"/>
        <v>0.2</v>
      </c>
      <c r="D229">
        <f t="shared" si="35"/>
        <v>0.86206896551724144</v>
      </c>
      <c r="E229">
        <f>ValueWin!E229</f>
        <v>0.23499999999999999</v>
      </c>
      <c r="F229">
        <f t="shared" si="36"/>
        <v>0.76500000000000001</v>
      </c>
      <c r="G229" cm="1">
        <f t="array" ref="G229">_xlfn.IFS(AND(I229&gt;J229,I229&gt;0,E229&gt;F229, E229&gt;0.6), 1, AND(J229&gt;I229,J229&gt;0,F229&gt;E229, F229&gt;0.6), 2, AND(I229&gt;J229,I229&gt;0,E229&gt;F229, E229&lt;0.6), 0,  AND(J229&gt;I229,J229&gt;0,F229&gt;E229, F229&lt;0.6), 0, AND(I229&lt;0,J229&lt;0), 0, AND(I229&gt;J229,I229&gt;0,E229&lt;F229), 0, AND(J229&gt;I229,J229&gt;0,F229&lt;E229), 0, AND(I229&gt;J229,I229&gt;0,E229=F229), 1, AND(J229&gt;I229,J229&gt;0,F229=E229), 2)</f>
        <v>0</v>
      </c>
      <c r="H229">
        <f>ValueWin!H229</f>
        <v>1</v>
      </c>
      <c r="I229">
        <f t="shared" si="37"/>
        <v>4.3749999999999983E-2</v>
      </c>
      <c r="J229">
        <f t="shared" si="38"/>
        <v>-0.70375000000000065</v>
      </c>
      <c r="K229" cm="1">
        <f t="array" ref="K229">_xlfn.IFS(AND(G229=H229,G229=1),K228-K228*I229+K228*I229*A229, AND(G229=H229,G229=2), K228-K228*J229+K228*J229*B229, AND(G229&lt;&gt;H229,G229=1), K228-K228*I229,AND(G229&lt;&gt;H229,G229=2),K228-K228*J229,G229=0,K228)</f>
        <v>90.208999112407483</v>
      </c>
      <c r="L229" t="str">
        <f>ValueWin!L229</f>
        <v>Tim Van Rijthoven</v>
      </c>
      <c r="M229" t="str">
        <f>ValueWin!M229</f>
        <v>Taylor Fritz</v>
      </c>
      <c r="N229">
        <f>ValueWin!N229</f>
        <v>0.309</v>
      </c>
    </row>
    <row r="230" spans="1:14" x14ac:dyDescent="0.25">
      <c r="A230">
        <f>ValueWin!A230</f>
        <v>4.5</v>
      </c>
      <c r="B230">
        <f>ValueWin!B230</f>
        <v>1.2</v>
      </c>
      <c r="C230">
        <f t="shared" si="34"/>
        <v>0.22222222222222221</v>
      </c>
      <c r="D230">
        <f t="shared" si="35"/>
        <v>0.83333333333333337</v>
      </c>
      <c r="E230">
        <f>ValueWin!E230</f>
        <v>0.14299999999999999</v>
      </c>
      <c r="F230">
        <f t="shared" si="36"/>
        <v>0.85699999999999998</v>
      </c>
      <c r="G230" cm="1">
        <f t="array" ref="G230">_xlfn.IFS(AND(I230&gt;J230,I230&gt;0,E230&gt;F230, E230&gt;0.6), 1, AND(J230&gt;I230,J230&gt;0,F230&gt;E230, F230&gt;0.6), 2, AND(I230&gt;J230,I230&gt;0,E230&gt;F230, E230&lt;0.6), 0,  AND(J230&gt;I230,J230&gt;0,F230&gt;E230, F230&lt;0.6), 0, AND(I230&lt;0,J230&lt;0), 0, AND(I230&gt;J230,I230&gt;0,E230&lt;F230), 0, AND(J230&gt;I230,J230&gt;0,F230&lt;E230), 0, AND(I230&gt;J230,I230&gt;0,E230=F230), 1, AND(J230&gt;I230,J230&gt;0,F230=E230), 2)</f>
        <v>2</v>
      </c>
      <c r="H230">
        <f>ValueWin!H230</f>
        <v>2</v>
      </c>
      <c r="I230">
        <f t="shared" si="37"/>
        <v>-0.10185714285714287</v>
      </c>
      <c r="J230">
        <f t="shared" si="38"/>
        <v>0.1</v>
      </c>
      <c r="K230" cm="1">
        <f t="array" ref="K230">_xlfn.IFS(AND(G230=H230,G230=1),K229-K229*I230+K229*I230*A230, AND(G230=H230,G230=2), K229-K229*J230+K229*J230*B230, AND(G230&lt;&gt;H230,G230=1), K229-K229*I230,AND(G230&lt;&gt;H230,G230=2),K229-K229*J230,G230=0,K229)</f>
        <v>92.013179094655641</v>
      </c>
      <c r="L230" t="str">
        <f>ValueWin!L230</f>
        <v>Tallon Griekspoor</v>
      </c>
      <c r="M230" t="str">
        <f>ValueWin!M230</f>
        <v>Felix Auger Aliassime</v>
      </c>
      <c r="N230">
        <f>ValueWin!N230</f>
        <v>0.47799999999999998</v>
      </c>
    </row>
    <row r="231" spans="1:14" x14ac:dyDescent="0.25">
      <c r="A231">
        <f>ValueWin!A231</f>
        <v>1.36</v>
      </c>
      <c r="B231">
        <f>ValueWin!B231</f>
        <v>3.2</v>
      </c>
      <c r="C231">
        <f t="shared" si="34"/>
        <v>0.73529411764705876</v>
      </c>
      <c r="D231">
        <f t="shared" si="35"/>
        <v>0.3125</v>
      </c>
      <c r="E231">
        <f>ValueWin!E231</f>
        <v>0.83399999999999996</v>
      </c>
      <c r="F231">
        <f t="shared" si="36"/>
        <v>0.16600000000000004</v>
      </c>
      <c r="G231" cm="1">
        <f t="array" ref="G231">_xlfn.IFS(AND(I231&gt;J231,I231&gt;0,E231&gt;F231, E231&gt;0.6), 1, AND(J231&gt;I231,J231&gt;0,F231&gt;E231, F231&gt;0.6), 2, AND(I231&gt;J231,I231&gt;0,E231&gt;F231, E231&lt;0.6), 0,  AND(J231&gt;I231,J231&gt;0,F231&gt;E231, F231&lt;0.6), 0, AND(I231&lt;0,J231&lt;0), 0, AND(I231&gt;J231,I231&gt;0,E231&lt;F231), 0, AND(J231&gt;I231,J231&gt;0,F231&lt;E231), 0, AND(I231&gt;J231,I231&gt;0,E231=F231), 1, AND(J231&gt;I231,J231&gt;0,F231=E231), 2)</f>
        <v>1</v>
      </c>
      <c r="H231">
        <f>ValueWin!H231</f>
        <v>1</v>
      </c>
      <c r="I231">
        <f t="shared" si="37"/>
        <v>0.1</v>
      </c>
      <c r="J231">
        <f t="shared" si="38"/>
        <v>-0.213090909090909</v>
      </c>
      <c r="K231" cm="1">
        <f t="array" ref="K231">_xlfn.IFS(AND(G231=H231,G231=1),K230-K230*I231+K230*I231*A231, AND(G231=H231,G231=2), K230-K230*J231+K230*J231*B231, AND(G231&lt;&gt;H231,G231=1), K230-K230*I231,AND(G231&lt;&gt;H231,G231=2),K230-K230*J231,G231=0,K230)</f>
        <v>95.32565354206325</v>
      </c>
      <c r="L231" t="str">
        <f>ValueWin!L231</f>
        <v>Karen Khachanov</v>
      </c>
      <c r="M231" t="str">
        <f>ValueWin!M231</f>
        <v>Kamil Majchrzak</v>
      </c>
      <c r="N231">
        <f>ValueWin!N231</f>
        <v>0.58399999999999996</v>
      </c>
    </row>
    <row r="232" spans="1:14" x14ac:dyDescent="0.25">
      <c r="A232">
        <f>ValueWin!A232</f>
        <v>1.28</v>
      </c>
      <c r="B232">
        <f>ValueWin!B232</f>
        <v>3.75</v>
      </c>
      <c r="C232">
        <f t="shared" si="34"/>
        <v>0.78125</v>
      </c>
      <c r="D232">
        <f t="shared" si="35"/>
        <v>0.26666666666666666</v>
      </c>
      <c r="E232">
        <f>ValueWin!E232</f>
        <v>0.64800000000000002</v>
      </c>
      <c r="F232">
        <f t="shared" si="36"/>
        <v>0.35199999999999998</v>
      </c>
      <c r="G232" cm="1">
        <f t="array" ref="G232">_xlfn.IFS(AND(I232&gt;J232,I232&gt;0,E232&gt;F232, E232&gt;0.6), 1, AND(J232&gt;I232,J232&gt;0,F232&gt;E232, F232&gt;0.6), 2, AND(I232&gt;J232,I232&gt;0,E232&gt;F232, E232&lt;0.6), 0,  AND(J232&gt;I232,J232&gt;0,F232&gt;E232, F232&lt;0.6), 0, AND(I232&lt;0,J232&lt;0), 0, AND(I232&gt;J232,I232&gt;0,E232&lt;F232), 0, AND(J232&gt;I232,J232&gt;0,F232&lt;E232), 0, AND(I232&gt;J232,I232&gt;0,E232=F232), 1, AND(J232&gt;I232,J232&gt;0,F232=E232), 2)</f>
        <v>0</v>
      </c>
      <c r="H232">
        <f>ValueWin!H232</f>
        <v>1</v>
      </c>
      <c r="I232">
        <f t="shared" si="37"/>
        <v>-0.60914285714285688</v>
      </c>
      <c r="J232">
        <f t="shared" si="38"/>
        <v>0.1</v>
      </c>
      <c r="K232" cm="1">
        <f t="array" ref="K232">_xlfn.IFS(AND(G232=H232,G232=1),K231-K231*I232+K231*I232*A232, AND(G232=H232,G232=2), K231-K231*J232+K231*J232*B232, AND(G232&lt;&gt;H232,G232=1), K231-K231*I232,AND(G232&lt;&gt;H232,G232=2),K231-K231*J232,G232=0,K231)</f>
        <v>95.32565354206325</v>
      </c>
      <c r="L232" t="str">
        <f>ValueWin!L232</f>
        <v>Nick Kyrgios</v>
      </c>
      <c r="M232" t="str">
        <f>ValueWin!M232</f>
        <v>Nikoloz Basilashvili</v>
      </c>
      <c r="N232">
        <f>ValueWin!N232</f>
        <v>0.52100000000000002</v>
      </c>
    </row>
    <row r="233" spans="1:14" x14ac:dyDescent="0.25">
      <c r="A233">
        <f>ValueWin!A233</f>
        <v>5.5</v>
      </c>
      <c r="B233">
        <f>ValueWin!B233</f>
        <v>1.1399999999999999</v>
      </c>
      <c r="C233">
        <f t="shared" si="34"/>
        <v>0.18181818181818182</v>
      </c>
      <c r="D233">
        <f t="shared" si="35"/>
        <v>0.87719298245614041</v>
      </c>
      <c r="E233">
        <f>ValueWin!E233</f>
        <v>0.64</v>
      </c>
      <c r="F233">
        <f t="shared" si="36"/>
        <v>0.36</v>
      </c>
      <c r="G233" cm="1">
        <f t="array" ref="G233">_xlfn.IFS(AND(I233&gt;J233,I233&gt;0,E233&gt;F233, E233&gt;0.6), 1, AND(J233&gt;I233,J233&gt;0,F233&gt;E233, F233&gt;0.6), 2, AND(I233&gt;J233,I233&gt;0,E233&gt;F233, E233&lt;0.6), 0,  AND(J233&gt;I233,J233&gt;0,F233&gt;E233, F233&lt;0.6), 0, AND(I233&lt;0,J233&lt;0), 0, AND(I233&gt;J233,I233&gt;0,E233&lt;F233), 0, AND(J233&gt;I233,J233&gt;0,F233&lt;E233), 0, AND(I233&gt;J233,I233&gt;0,E233=F233), 1, AND(J233&gt;I233,J233&gt;0,F233=E233), 2)</f>
        <v>1</v>
      </c>
      <c r="H233">
        <f>ValueWin!H233</f>
        <v>1</v>
      </c>
      <c r="I233">
        <f t="shared" si="37"/>
        <v>0.1</v>
      </c>
      <c r="J233">
        <f t="shared" si="38"/>
        <v>-4.2114285714285744</v>
      </c>
      <c r="K233" cm="1">
        <f t="array" ref="K233">_xlfn.IFS(AND(G233=H233,G233=1),K232-K232*I233+K232*I233*A233, AND(G233=H233,G233=2), K232-K232*J233+K232*J233*B233, AND(G233&lt;&gt;H233,G233=1), K232-K232*I233,AND(G233&lt;&gt;H233,G233=2),K232-K232*J233,G233=0,K232)</f>
        <v>138.22219763599171</v>
      </c>
      <c r="L233" t="str">
        <f>ValueWin!L233</f>
        <v>Tim Van Rijthoven</v>
      </c>
      <c r="M233" t="str">
        <f>ValueWin!M233</f>
        <v>Felix Auger Aliassime</v>
      </c>
      <c r="N233">
        <f>ValueWin!N233</f>
        <v>0.14699999999999999</v>
      </c>
    </row>
    <row r="234" spans="1:14" x14ac:dyDescent="0.25">
      <c r="A234">
        <f>ValueWin!A234</f>
        <v>1.1599999999999999</v>
      </c>
      <c r="B234">
        <f>ValueWin!B234</f>
        <v>5</v>
      </c>
      <c r="C234">
        <f t="shared" ref="C234:C297" si="39">1/A234</f>
        <v>0.86206896551724144</v>
      </c>
      <c r="D234">
        <f t="shared" si="35"/>
        <v>0.2</v>
      </c>
      <c r="E234">
        <f>ValueWin!E234</f>
        <v>0.67</v>
      </c>
      <c r="F234">
        <f t="shared" si="36"/>
        <v>0.32999999999999996</v>
      </c>
      <c r="G234" cm="1">
        <f t="array" ref="G234">_xlfn.IFS(AND(I234&gt;J234,I234&gt;0,E234&gt;F234, E234&gt;0.6), 1, AND(J234&gt;I234,J234&gt;0,F234&gt;E234, F234&gt;0.6), 2, AND(I234&gt;J234,I234&gt;0,E234&gt;F234, E234&lt;0.6), 0,  AND(J234&gt;I234,J234&gt;0,F234&gt;E234, F234&lt;0.6), 0, AND(I234&lt;0,J234&lt;0), 0, AND(I234&gt;J234,I234&gt;0,E234&lt;F234), 0, AND(J234&gt;I234,J234&gt;0,F234&lt;E234), 0, AND(I234&gt;J234,I234&gt;0,E234=F234), 1, AND(J234&gt;I234,J234&gt;0,F234=E234), 2)</f>
        <v>0</v>
      </c>
      <c r="H234">
        <f>ValueWin!H234</f>
        <v>1</v>
      </c>
      <c r="I234">
        <f t="shared" si="37"/>
        <v>-1.392500000000001</v>
      </c>
      <c r="J234">
        <f t="shared" si="38"/>
        <v>0.1</v>
      </c>
      <c r="K234" cm="1">
        <f t="array" ref="K234">_xlfn.IFS(AND(G234=H234,G234=1),K233-K233*I234+K233*I234*A234, AND(G234=H234,G234=2), K233-K233*J234+K233*J234*B234, AND(G234&lt;&gt;H234,G234=1), K233-K233*I234,AND(G234&lt;&gt;H234,G234=2),K233-K233*J234,G234=0,K233)</f>
        <v>138.22219763599171</v>
      </c>
      <c r="L234" t="str">
        <f>ValueWin!L234</f>
        <v>Daniil Medvedev</v>
      </c>
      <c r="M234" t="str">
        <f>ValueWin!M234</f>
        <v>Adrian Mannarino</v>
      </c>
      <c r="N234">
        <f>ValueWin!N234</f>
        <v>0.51200000000000001</v>
      </c>
    </row>
    <row r="235" spans="1:14" x14ac:dyDescent="0.25">
      <c r="A235">
        <f>ValueWin!A235</f>
        <v>3.5</v>
      </c>
      <c r="B235">
        <f>ValueWin!B235</f>
        <v>1.3</v>
      </c>
      <c r="C235">
        <f t="shared" si="39"/>
        <v>0.2857142857142857</v>
      </c>
      <c r="D235">
        <f t="shared" si="35"/>
        <v>0.76923076923076916</v>
      </c>
      <c r="E235">
        <f>ValueWin!E235</f>
        <v>0.16200000000000001</v>
      </c>
      <c r="F235">
        <f t="shared" si="36"/>
        <v>0.83799999999999997</v>
      </c>
      <c r="G235" cm="1">
        <f t="array" ref="G235">_xlfn.IFS(AND(I235&gt;J235,I235&gt;0,E235&gt;F235, E235&gt;0.6), 1, AND(J235&gt;I235,J235&gt;0,F235&gt;E235, F235&gt;0.6), 2, AND(I235&gt;J235,I235&gt;0,E235&gt;F235, E235&lt;0.6), 0,  AND(J235&gt;I235,J235&gt;0,F235&gt;E235, F235&lt;0.6), 0, AND(I235&lt;0,J235&lt;0), 0, AND(I235&gt;J235,I235&gt;0,E235&lt;F235), 0, AND(J235&gt;I235,J235&gt;0,F235&lt;E235), 0, AND(I235&gt;J235,I235&gt;0,E235=F235), 1, AND(J235&gt;I235,J235&gt;0,F235=E235), 2)</f>
        <v>2</v>
      </c>
      <c r="H235">
        <f>ValueWin!H235</f>
        <v>0</v>
      </c>
      <c r="I235">
        <f t="shared" si="37"/>
        <v>-0.17319999999999999</v>
      </c>
      <c r="J235">
        <f t="shared" si="38"/>
        <v>0.1</v>
      </c>
      <c r="K235" cm="1">
        <f t="array" ref="K235">_xlfn.IFS(AND(G235=H235,G235=1),K234-K234*I235+K234*I235*A235, AND(G235=H235,G235=2), K234-K234*J235+K234*J235*B235, AND(G235&lt;&gt;H235,G235=1), K234-K234*I235,AND(G235&lt;&gt;H235,G235=2),K234-K234*J235,G235=0,K234)</f>
        <v>124.39997787239253</v>
      </c>
      <c r="L235" t="str">
        <f>ValueWin!L235</f>
        <v>Oscar Otte</v>
      </c>
      <c r="M235" t="str">
        <f>ValueWin!M235</f>
        <v>Matteo Berrettini</v>
      </c>
      <c r="N235">
        <f>ValueWin!N235</f>
        <v>0.499</v>
      </c>
    </row>
    <row r="236" spans="1:14" x14ac:dyDescent="0.25">
      <c r="A236">
        <f>ValueWin!A236</f>
        <v>2.2000000000000002</v>
      </c>
      <c r="B236">
        <f>ValueWin!B236</f>
        <v>1.66</v>
      </c>
      <c r="C236">
        <f t="shared" si="39"/>
        <v>0.45454545454545453</v>
      </c>
      <c r="D236">
        <f t="shared" si="35"/>
        <v>0.60240963855421692</v>
      </c>
      <c r="E236">
        <f>ValueWin!E236</f>
        <v>0.60799999999999998</v>
      </c>
      <c r="F236">
        <f t="shared" si="36"/>
        <v>0.39200000000000002</v>
      </c>
      <c r="G236" cm="1">
        <f t="array" ref="G236">_xlfn.IFS(AND(I236&gt;J236,I236&gt;0,E236&gt;F236, E236&gt;0.6), 1, AND(J236&gt;I236,J236&gt;0,F236&gt;E236, F236&gt;0.6), 2, AND(I236&gt;J236,I236&gt;0,E236&gt;F236, E236&lt;0.6), 0,  AND(J236&gt;I236,J236&gt;0,F236&gt;E236, F236&lt;0.6), 0, AND(I236&lt;0,J236&lt;0), 0, AND(I236&gt;J236,I236&gt;0,E236&lt;F236), 0, AND(J236&gt;I236,J236&gt;0,F236&lt;E236), 0, AND(I236&gt;J236,I236&gt;0,E236=F236), 1, AND(J236&gt;I236,J236&gt;0,F236=E236), 2)</f>
        <v>1</v>
      </c>
      <c r="H236">
        <f>ValueWin!H236</f>
        <v>0</v>
      </c>
      <c r="I236">
        <f t="shared" si="37"/>
        <v>0.1</v>
      </c>
      <c r="J236">
        <f t="shared" si="38"/>
        <v>-0.52921212121212124</v>
      </c>
      <c r="K236" cm="1">
        <f t="array" ref="K236">_xlfn.IFS(AND(G236=H236,G236=1),K235-K235*I236+K235*I236*A236, AND(G236=H236,G236=2), K235-K235*J236+K235*J236*B236, AND(G236&lt;&gt;H236,G236=1), K235-K235*I236,AND(G236&lt;&gt;H236,G236=2),K235-K235*J236,G236=0,K235)</f>
        <v>111.95998008515328</v>
      </c>
      <c r="L236" t="str">
        <f>ValueWin!L236</f>
        <v>Andy Murray</v>
      </c>
      <c r="M236" t="str">
        <f>ValueWin!M236</f>
        <v>Nick Kyrgios</v>
      </c>
      <c r="N236">
        <f>ValueWin!N236</f>
        <v>0.51700000000000002</v>
      </c>
    </row>
    <row r="237" spans="1:14" x14ac:dyDescent="0.25">
      <c r="A237">
        <f>ValueWin!A237</f>
        <v>2.1</v>
      </c>
      <c r="B237">
        <f>ValueWin!B237</f>
        <v>1.72</v>
      </c>
      <c r="C237">
        <f t="shared" si="39"/>
        <v>0.47619047619047616</v>
      </c>
      <c r="D237">
        <f t="shared" si="35"/>
        <v>0.58139534883720934</v>
      </c>
      <c r="E237">
        <f>ValueWin!E237</f>
        <v>0.49199999999999999</v>
      </c>
      <c r="F237">
        <f t="shared" si="36"/>
        <v>0.50800000000000001</v>
      </c>
      <c r="G237" cm="1">
        <f t="array" ref="G237">_xlfn.IFS(AND(I237&gt;J237,I237&gt;0,E237&gt;F237, E237&gt;0.6), 1, AND(J237&gt;I237,J237&gt;0,F237&gt;E237, F237&gt;0.6), 2, AND(I237&gt;J237,I237&gt;0,E237&gt;F237, E237&lt;0.6), 0,  AND(J237&gt;I237,J237&gt;0,F237&gt;E237, F237&lt;0.6), 0, AND(I237&lt;0,J237&lt;0), 0, AND(I237&gt;J237,I237&gt;0,E237&lt;F237), 0, AND(J237&gt;I237,J237&gt;0,F237&lt;E237), 0, AND(I237&gt;J237,I237&gt;0,E237=F237), 1, AND(J237&gt;I237,J237&gt;0,F237=E237), 2)</f>
        <v>0</v>
      </c>
      <c r="H237">
        <f>ValueWin!H237</f>
        <v>2</v>
      </c>
      <c r="I237">
        <f t="shared" si="37"/>
        <v>3.0181818181818199E-2</v>
      </c>
      <c r="J237">
        <f t="shared" si="38"/>
        <v>-0.17533333333333334</v>
      </c>
      <c r="K237" cm="1">
        <f t="array" ref="K237">_xlfn.IFS(AND(G237=H237,G237=1),K236-K236*I237+K236*I237*A237, AND(G237=H237,G237=2), K236-K236*J237+K236*J237*B237, AND(G237&lt;&gt;H237,G237=1), K236-K236*I237,AND(G237&lt;&gt;H237,G237=2),K236-K236*J237,G237=0,K236)</f>
        <v>111.95998008515328</v>
      </c>
      <c r="L237" t="str">
        <f>ValueWin!L237</f>
        <v>Francisco Cerundolo</v>
      </c>
      <c r="M237" t="str">
        <f>ValueWin!M237</f>
        <v>Pedro Martinez</v>
      </c>
      <c r="N237">
        <f>ValueWin!N237</f>
        <v>0.22700000000000001</v>
      </c>
    </row>
    <row r="238" spans="1:14" x14ac:dyDescent="0.25">
      <c r="A238">
        <f>ValueWin!A238</f>
        <v>1.44</v>
      </c>
      <c r="B238">
        <f>ValueWin!B238</f>
        <v>2.75</v>
      </c>
      <c r="C238">
        <f t="shared" si="39"/>
        <v>0.69444444444444442</v>
      </c>
      <c r="D238">
        <f t="shared" si="35"/>
        <v>0.36363636363636365</v>
      </c>
      <c r="E238">
        <f>ValueWin!E238</f>
        <v>0.70299999999999996</v>
      </c>
      <c r="F238">
        <f t="shared" si="36"/>
        <v>0.29700000000000004</v>
      </c>
      <c r="G238" cm="1">
        <f t="array" ref="G238">_xlfn.IFS(AND(I238&gt;J238,I238&gt;0,E238&gt;F238, E238&gt;0.6), 1, AND(J238&gt;I238,J238&gt;0,F238&gt;E238, F238&gt;0.6), 2, AND(I238&gt;J238,I238&gt;0,E238&gt;F238, E238&lt;0.6), 0,  AND(J238&gt;I238,J238&gt;0,F238&gt;E238, F238&lt;0.6), 0, AND(I238&lt;0,J238&lt;0), 0, AND(I238&gt;J238,I238&gt;0,E238&lt;F238), 0, AND(J238&gt;I238,J238&gt;0,F238&lt;E238), 0, AND(I238&gt;J238,I238&gt;0,E238=F238), 1, AND(J238&gt;I238,J238&gt;0,F238=E238), 2)</f>
        <v>1</v>
      </c>
      <c r="H238">
        <f>ValueWin!H238</f>
        <v>2</v>
      </c>
      <c r="I238">
        <f t="shared" si="37"/>
        <v>2.7999999999999803E-2</v>
      </c>
      <c r="J238">
        <f t="shared" si="38"/>
        <v>-0.10471428571428565</v>
      </c>
      <c r="K238" cm="1">
        <f t="array" ref="K238">_xlfn.IFS(AND(G238=H238,G238=1),K237-K237*I238+K237*I238*A238, AND(G238=H238,G238=2), K237-K237*J238+K237*J238*B238, AND(G238&lt;&gt;H238,G238=1), K237-K237*I238,AND(G238&lt;&gt;H238,G238=2),K237-K237*J238,G238=0,K237)</f>
        <v>108.825100642769</v>
      </c>
      <c r="L238" t="str">
        <f>ValueWin!L238</f>
        <v>Jenson Brooksby</v>
      </c>
      <c r="M238" t="str">
        <f>ValueWin!M238</f>
        <v>Filip Krajinovic</v>
      </c>
      <c r="N238">
        <f>ValueWin!N238</f>
        <v>0.36399999999999999</v>
      </c>
    </row>
    <row r="239" spans="1:14" x14ac:dyDescent="0.25">
      <c r="A239">
        <f>ValueWin!A239</f>
        <v>2.75</v>
      </c>
      <c r="B239">
        <f>ValueWin!B239</f>
        <v>1.44</v>
      </c>
      <c r="C239">
        <f t="shared" si="39"/>
        <v>0.36363636363636365</v>
      </c>
      <c r="D239">
        <f t="shared" si="35"/>
        <v>0.69444444444444442</v>
      </c>
      <c r="E239">
        <f>ValueWin!E239</f>
        <v>0.19400000000000001</v>
      </c>
      <c r="F239">
        <f t="shared" si="36"/>
        <v>0.80600000000000005</v>
      </c>
      <c r="G239" cm="1">
        <f t="array" ref="G239">_xlfn.IFS(AND(I239&gt;J239,I239&gt;0,E239&gt;F239, E239&gt;0.6), 1, AND(J239&gt;I239,J239&gt;0,F239&gt;E239, F239&gt;0.6), 2, AND(I239&gt;J239,I239&gt;0,E239&gt;F239, E239&lt;0.6), 0,  AND(J239&gt;I239,J239&gt;0,F239&gt;E239, F239&lt;0.6), 0, AND(I239&lt;0,J239&lt;0), 0, AND(I239&gt;J239,I239&gt;0,E239&lt;F239), 0, AND(J239&gt;I239,J239&gt;0,F239&lt;E239), 0, AND(I239&gt;J239,I239&gt;0,E239=F239), 1, AND(J239&gt;I239,J239&gt;0,F239=E239), 2)</f>
        <v>2</v>
      </c>
      <c r="H239">
        <f>ValueWin!H239</f>
        <v>0</v>
      </c>
      <c r="I239">
        <f t="shared" si="37"/>
        <v>-0.26657142857142857</v>
      </c>
      <c r="J239">
        <f t="shared" si="38"/>
        <v>0.1</v>
      </c>
      <c r="K239" cm="1">
        <f t="array" ref="K239">_xlfn.IFS(AND(G239=H239,G239=1),K238-K238*I239+K238*I239*A239, AND(G239=H239,G239=2), K238-K238*J239+K238*J239*B239, AND(G239&lt;&gt;H239,G239=1), K238-K238*I239,AND(G239&lt;&gt;H239,G239=2),K238-K238*J239,G239=0,K238)</f>
        <v>97.942590578492101</v>
      </c>
      <c r="L239" t="str">
        <f>ValueWin!L239</f>
        <v>Daniel Evans</v>
      </c>
      <c r="M239" t="str">
        <f>ValueWin!M239</f>
        <v>Matteo Berrettini</v>
      </c>
      <c r="N239">
        <f>ValueWin!N239</f>
        <v>0.53100000000000003</v>
      </c>
    </row>
    <row r="240" spans="1:14" x14ac:dyDescent="0.25">
      <c r="A240">
        <f>ValueWin!A240</f>
        <v>2.2999999999999998</v>
      </c>
      <c r="B240">
        <f>ValueWin!B240</f>
        <v>1.61</v>
      </c>
      <c r="C240">
        <f t="shared" si="39"/>
        <v>0.43478260869565222</v>
      </c>
      <c r="D240">
        <f t="shared" si="35"/>
        <v>0.6211180124223602</v>
      </c>
      <c r="E240">
        <f>ValueWin!E240</f>
        <v>0.39400000000000002</v>
      </c>
      <c r="F240">
        <f t="shared" si="36"/>
        <v>0.60599999999999998</v>
      </c>
      <c r="G240" cm="1">
        <f t="array" ref="G240">_xlfn.IFS(AND(I240&gt;J240,I240&gt;0,E240&gt;F240, E240&gt;0.6), 1, AND(J240&gt;I240,J240&gt;0,F240&gt;E240, F240&gt;0.6), 2, AND(I240&gt;J240,I240&gt;0,E240&gt;F240, E240&lt;0.6), 0,  AND(J240&gt;I240,J240&gt;0,F240&gt;E240, F240&lt;0.6), 0, AND(I240&lt;0,J240&lt;0), 0, AND(I240&gt;J240,I240&gt;0,E240&lt;F240), 0, AND(J240&gt;I240,J240&gt;0,F240&lt;E240), 0, AND(I240&gt;J240,I240&gt;0,E240=F240), 1, AND(J240&gt;I240,J240&gt;0,F240=E240), 2)</f>
        <v>0</v>
      </c>
      <c r="H240">
        <f>ValueWin!H240</f>
        <v>0</v>
      </c>
      <c r="I240">
        <f t="shared" si="37"/>
        <v>-7.215384615384618E-2</v>
      </c>
      <c r="J240">
        <f t="shared" si="38"/>
        <v>-3.9901639344262274E-2</v>
      </c>
      <c r="K240" cm="1">
        <f t="array" ref="K240">_xlfn.IFS(AND(G240=H240,G240=1),K239-K239*I240+K239*I240*A240, AND(G240=H240,G240=2), K239-K239*J240+K239*J240*B240, AND(G240&lt;&gt;H240,G240=1), K239-K239*I240,AND(G240&lt;&gt;H240,G240=2),K239-K239*J240,G240=0,K239)</f>
        <v>97.942590578492101</v>
      </c>
      <c r="L240" t="str">
        <f>ValueWin!L240</f>
        <v>Denis Kudla</v>
      </c>
      <c r="M240" t="str">
        <f>ValueWin!M240</f>
        <v>Lorenzo Sonego</v>
      </c>
      <c r="N240">
        <f>ValueWin!N240</f>
        <v>0.54200000000000004</v>
      </c>
    </row>
    <row r="241" spans="1:14" x14ac:dyDescent="0.25">
      <c r="A241">
        <f>ValueWin!A241</f>
        <v>1.5</v>
      </c>
      <c r="B241">
        <f>ValueWin!B241</f>
        <v>2.62</v>
      </c>
      <c r="C241">
        <f t="shared" si="39"/>
        <v>0.66666666666666663</v>
      </c>
      <c r="D241">
        <f t="shared" si="35"/>
        <v>0.38167938931297707</v>
      </c>
      <c r="E241">
        <f>ValueWin!E241</f>
        <v>0.62</v>
      </c>
      <c r="F241">
        <f t="shared" si="36"/>
        <v>0.38</v>
      </c>
      <c r="G241" cm="1">
        <f t="array" ref="G241">_xlfn.IFS(AND(I241&gt;J241,I241&gt;0,E241&gt;F241, E241&gt;0.6), 1, AND(J241&gt;I241,J241&gt;0,F241&gt;E241, F241&gt;0.6), 2, AND(I241&gt;J241,I241&gt;0,E241&gt;F241, E241&lt;0.6), 0,  AND(J241&gt;I241,J241&gt;0,F241&gt;E241, F241&lt;0.6), 0, AND(I241&lt;0,J241&lt;0), 0, AND(I241&gt;J241,I241&gt;0,E241&lt;F241), 0, AND(J241&gt;I241,J241&gt;0,F241&lt;E241), 0, AND(I241&gt;J241,I241&gt;0,E241=F241), 1, AND(J241&gt;I241,J241&gt;0,F241=E241), 2)</f>
        <v>0</v>
      </c>
      <c r="H241">
        <f>ValueWin!H241</f>
        <v>0</v>
      </c>
      <c r="I241">
        <f t="shared" si="37"/>
        <v>-0.14000000000000001</v>
      </c>
      <c r="J241">
        <f t="shared" si="38"/>
        <v>-2.7160493827160237E-3</v>
      </c>
      <c r="K241" cm="1">
        <f t="array" ref="K241">_xlfn.IFS(AND(G241=H241,G241=1),K240-K240*I241+K240*I241*A241, AND(G241=H241,G241=2), K240-K240*J241+K240*J241*B241, AND(G241&lt;&gt;H241,G241=1), K240-K240*I241,AND(G241&lt;&gt;H241,G241=2),K240-K240*J241,G241=0,K240)</f>
        <v>97.942590578492101</v>
      </c>
      <c r="L241" t="str">
        <f>ValueWin!L241</f>
        <v>Frances Tiafoe</v>
      </c>
      <c r="M241" t="str">
        <f>ValueWin!M241</f>
        <v>Stan Wawrinka</v>
      </c>
      <c r="N241">
        <f>ValueWin!N241</f>
        <v>0.45800000000000002</v>
      </c>
    </row>
    <row r="242" spans="1:14" x14ac:dyDescent="0.25">
      <c r="A242">
        <f>ValueWin!A242</f>
        <v>1.44</v>
      </c>
      <c r="B242">
        <f>ValueWin!B242</f>
        <v>2.75</v>
      </c>
      <c r="C242">
        <f t="shared" si="39"/>
        <v>0.69444444444444442</v>
      </c>
      <c r="D242">
        <f t="shared" si="35"/>
        <v>0.36363636363636365</v>
      </c>
      <c r="E242">
        <f>ValueWin!E242</f>
        <v>0.71299999999999997</v>
      </c>
      <c r="F242">
        <f t="shared" si="36"/>
        <v>0.28700000000000003</v>
      </c>
      <c r="G242" cm="1">
        <f t="array" ref="G242">_xlfn.IFS(AND(I242&gt;J242,I242&gt;0,E242&gt;F242, E242&gt;0.6), 1, AND(J242&gt;I242,J242&gt;0,F242&gt;E242, F242&gt;0.6), 2, AND(I242&gt;J242,I242&gt;0,E242&gt;F242, E242&lt;0.6), 0,  AND(J242&gt;I242,J242&gt;0,F242&gt;E242, F242&lt;0.6), 0, AND(I242&lt;0,J242&lt;0), 0, AND(I242&gt;J242,I242&gt;0,E242&lt;F242), 0, AND(J242&gt;I242,J242&gt;0,F242&lt;E242), 0, AND(I242&gt;J242,I242&gt;0,E242=F242), 1, AND(J242&gt;I242,J242&gt;0,F242=E242), 2)</f>
        <v>1</v>
      </c>
      <c r="H242">
        <f>ValueWin!H242</f>
        <v>0</v>
      </c>
      <c r="I242">
        <f t="shared" si="37"/>
        <v>6.0727272727272519E-2</v>
      </c>
      <c r="J242">
        <f t="shared" si="38"/>
        <v>-0.12042857142857138</v>
      </c>
      <c r="K242" cm="1">
        <f t="array" ref="K242">_xlfn.IFS(AND(G242=H242,G242=1),K241-K241*I242+K241*I242*A242, AND(G242=H242,G242=2), K241-K241*J242+K241*J242*B242, AND(G242&lt;&gt;H242,G242=1), K241-K241*I242,AND(G242&lt;&gt;H242,G242=2),K241-K241*J242,G242=0,K241)</f>
        <v>91.994804168816415</v>
      </c>
      <c r="L242" t="str">
        <f>ValueWin!L242</f>
        <v>Denis Shapovalov</v>
      </c>
      <c r="M242" t="str">
        <f>ValueWin!M242</f>
        <v>Tommy Paul</v>
      </c>
      <c r="N242">
        <f>ValueWin!N242</f>
        <v>0.38500000000000001</v>
      </c>
    </row>
    <row r="243" spans="1:14" x14ac:dyDescent="0.25">
      <c r="A243">
        <f>ValueWin!A243</f>
        <v>4</v>
      </c>
      <c r="B243">
        <f>ValueWin!B243</f>
        <v>1.25</v>
      </c>
      <c r="C243">
        <f t="shared" si="39"/>
        <v>0.25</v>
      </c>
      <c r="D243">
        <f t="shared" si="35"/>
        <v>0.8</v>
      </c>
      <c r="E243">
        <f>ValueWin!E243</f>
        <v>0.25900000000000001</v>
      </c>
      <c r="F243">
        <f t="shared" si="36"/>
        <v>0.74099999999999999</v>
      </c>
      <c r="G243" cm="1">
        <f t="array" ref="G243">_xlfn.IFS(AND(I243&gt;J243,I243&gt;0,E243&gt;F243, E243&gt;0.6), 1, AND(J243&gt;I243,J243&gt;0,F243&gt;E243, F243&gt;0.6), 2, AND(I243&gt;J243,I243&gt;0,E243&gt;F243, E243&lt;0.6), 0,  AND(J243&gt;I243,J243&gt;0,F243&gt;E243, F243&lt;0.6), 0, AND(I243&lt;0,J243&lt;0), 0, AND(I243&gt;J243,I243&gt;0,E243&lt;F243), 0, AND(J243&gt;I243,J243&gt;0,F243&lt;E243), 0, AND(I243&gt;J243,I243&gt;0,E243=F243), 1, AND(J243&gt;I243,J243&gt;0,F243=E243), 2)</f>
        <v>0</v>
      </c>
      <c r="H243">
        <f>ValueWin!H243</f>
        <v>0</v>
      </c>
      <c r="I243">
        <f t="shared" si="37"/>
        <v>1.2000000000000011E-2</v>
      </c>
      <c r="J243">
        <f t="shared" si="38"/>
        <v>-0.29500000000000004</v>
      </c>
      <c r="K243" cm="1">
        <f t="array" ref="K243">_xlfn.IFS(AND(G243=H243,G243=1),K242-K242*I243+K242*I243*A243, AND(G243=H243,G243=2), K242-K242*J243+K242*J243*B243, AND(G243&lt;&gt;H243,G243=1), K242-K242*I243,AND(G243&lt;&gt;H243,G243=2),K242-K242*J243,G243=0,K242)</f>
        <v>91.994804168816415</v>
      </c>
      <c r="L243" t="str">
        <f>ValueWin!L243</f>
        <v>Aslan Karatsev</v>
      </c>
      <c r="M243" t="str">
        <f>ValueWin!M243</f>
        <v>Karen Khachanov</v>
      </c>
      <c r="N243">
        <f>ValueWin!N243</f>
        <v>0.48399999999999999</v>
      </c>
    </row>
    <row r="244" spans="1:14" x14ac:dyDescent="0.25">
      <c r="A244">
        <f>ValueWin!A244</f>
        <v>3.5</v>
      </c>
      <c r="B244">
        <f>ValueWin!B244</f>
        <v>1.3</v>
      </c>
      <c r="C244">
        <f t="shared" si="39"/>
        <v>0.2857142857142857</v>
      </c>
      <c r="D244">
        <f t="shared" si="35"/>
        <v>0.76923076923076916</v>
      </c>
      <c r="E244">
        <f>ValueWin!E244</f>
        <v>0.35299999999999998</v>
      </c>
      <c r="F244">
        <f t="shared" si="36"/>
        <v>0.64700000000000002</v>
      </c>
      <c r="G244" cm="1">
        <f t="array" ref="G244">_xlfn.IFS(AND(I244&gt;J244,I244&gt;0,E244&gt;F244, E244&gt;0.6), 1, AND(J244&gt;I244,J244&gt;0,F244&gt;E244, F244&gt;0.6), 2, AND(I244&gt;J244,I244&gt;0,E244&gt;F244, E244&lt;0.6), 0,  AND(J244&gt;I244,J244&gt;0,F244&gt;E244, F244&lt;0.6), 0, AND(I244&lt;0,J244&lt;0), 0, AND(I244&gt;J244,I244&gt;0,E244&lt;F244), 0, AND(J244&gt;I244,J244&gt;0,F244&lt;E244), 0, AND(I244&gt;J244,I244&gt;0,E244=F244), 1, AND(J244&gt;I244,J244&gt;0,F244=E244), 2)</f>
        <v>0</v>
      </c>
      <c r="H244">
        <f>ValueWin!H244</f>
        <v>0</v>
      </c>
      <c r="I244">
        <f t="shared" si="37"/>
        <v>9.419999999999995E-2</v>
      </c>
      <c r="J244">
        <f t="shared" si="38"/>
        <v>-0.52966666666666651</v>
      </c>
      <c r="K244" cm="1">
        <f t="array" ref="K244">_xlfn.IFS(AND(G244=H244,G244=1),K243-K243*I244+K243*I244*A244, AND(G244=H244,G244=2), K243-K243*J244+K243*J244*B244, AND(G244&lt;&gt;H244,G244=1), K243-K243*I244,AND(G244&lt;&gt;H244,G244=2),K243-K243*J244,G244=0,K243)</f>
        <v>91.994804168816415</v>
      </c>
      <c r="L244" t="str">
        <f>ValueWin!L244</f>
        <v>Benjamin Bonzi</v>
      </c>
      <c r="M244" t="str">
        <f>ValueWin!M244</f>
        <v>Stefanos Tsitsipas</v>
      </c>
      <c r="N244">
        <f>ValueWin!N244</f>
        <v>0.48199999999999998</v>
      </c>
    </row>
    <row r="245" spans="1:14" x14ac:dyDescent="0.25">
      <c r="A245">
        <f>ValueWin!A245</f>
        <v>1.9</v>
      </c>
      <c r="B245">
        <f>ValueWin!B245</f>
        <v>1.9</v>
      </c>
      <c r="C245">
        <f t="shared" si="39"/>
        <v>0.52631578947368418</v>
      </c>
      <c r="D245">
        <f t="shared" si="35"/>
        <v>0.52631578947368418</v>
      </c>
      <c r="E245">
        <f>ValueWin!E245</f>
        <v>0.379</v>
      </c>
      <c r="F245">
        <f t="shared" si="36"/>
        <v>0.621</v>
      </c>
      <c r="G245" cm="1">
        <f t="array" ref="G245">_xlfn.IFS(AND(I245&gt;J245,I245&gt;0,E245&gt;F245, E245&gt;0.6), 1, AND(J245&gt;I245,J245&gt;0,F245&gt;E245, F245&gt;0.6), 2, AND(I245&gt;J245,I245&gt;0,E245&gt;F245, E245&lt;0.6), 0,  AND(J245&gt;I245,J245&gt;0,F245&gt;E245, F245&lt;0.6), 0, AND(I245&lt;0,J245&lt;0), 0, AND(I245&gt;J245,I245&gt;0,E245&lt;F245), 0, AND(J245&gt;I245,J245&gt;0,F245&lt;E245), 0, AND(I245&gt;J245,I245&gt;0,E245=F245), 1, AND(J245&gt;I245,J245&gt;0,F245=E245), 2)</f>
        <v>2</v>
      </c>
      <c r="H245">
        <f>ValueWin!H245</f>
        <v>0</v>
      </c>
      <c r="I245">
        <f t="shared" si="37"/>
        <v>-0.31100000000000005</v>
      </c>
      <c r="J245">
        <f t="shared" si="38"/>
        <v>0.1</v>
      </c>
      <c r="K245" cm="1">
        <f t="array" ref="K245">_xlfn.IFS(AND(G245=H245,G245=1),K244-K244*I245+K244*I245*A245, AND(G245=H245,G245=2), K244-K244*J245+K244*J245*B245, AND(G245&lt;&gt;H245,G245=1), K244-K244*I245,AND(G245&lt;&gt;H245,G245=2),K244-K244*J245,G245=0,K244)</f>
        <v>82.795323751934774</v>
      </c>
      <c r="L245" t="str">
        <f>ValueWin!L245</f>
        <v>Marton Fucsovics</v>
      </c>
      <c r="M245" t="str">
        <f>ValueWin!M245</f>
        <v>Roberto Bautista Agut</v>
      </c>
      <c r="N245">
        <f>ValueWin!N245</f>
        <v>0.60399999999999998</v>
      </c>
    </row>
    <row r="246" spans="1:14" x14ac:dyDescent="0.25">
      <c r="A246">
        <f>ValueWin!A246</f>
        <v>2</v>
      </c>
      <c r="B246">
        <f>ValueWin!B246</f>
        <v>1.8</v>
      </c>
      <c r="C246">
        <f t="shared" si="39"/>
        <v>0.5</v>
      </c>
      <c r="D246">
        <f t="shared" si="35"/>
        <v>0.55555555555555558</v>
      </c>
      <c r="E246">
        <f>ValueWin!E246</f>
        <v>0.44900000000000001</v>
      </c>
      <c r="F246">
        <f t="shared" si="36"/>
        <v>0.55099999999999993</v>
      </c>
      <c r="G246" cm="1">
        <f t="array" ref="G246">_xlfn.IFS(AND(I246&gt;J246,I246&gt;0,E246&gt;F246, E246&gt;0.6), 1, AND(J246&gt;I246,J246&gt;0,F246&gt;E246, F246&gt;0.6), 2, AND(I246&gt;J246,I246&gt;0,E246&gt;F246, E246&lt;0.6), 0,  AND(J246&gt;I246,J246&gt;0,F246&gt;E246, F246&lt;0.6), 0, AND(I246&lt;0,J246&lt;0), 0, AND(I246&gt;J246,I246&gt;0,E246&lt;F246), 0, AND(J246&gt;I246,J246&gt;0,F246&lt;E246), 0, AND(I246&gt;J246,I246&gt;0,E246=F246), 1, AND(J246&gt;I246,J246&gt;0,F246=E246), 2)</f>
        <v>0</v>
      </c>
      <c r="H246">
        <f>ValueWin!H246</f>
        <v>0</v>
      </c>
      <c r="I246">
        <f t="shared" si="37"/>
        <v>-0.10199999999999992</v>
      </c>
      <c r="J246">
        <f t="shared" si="38"/>
        <v>-1.0250000000000092E-2</v>
      </c>
      <c r="K246" cm="1">
        <f t="array" ref="K246">_xlfn.IFS(AND(G246=H246,G246=1),K245-K245*I246+K245*I246*A246, AND(G246=H246,G246=2), K245-K245*J246+K245*J246*B246, AND(G246&lt;&gt;H246,G246=1), K245-K245*I246,AND(G246&lt;&gt;H246,G246=2),K245-K245*J246,G246=0,K245)</f>
        <v>82.795323751934774</v>
      </c>
      <c r="L246" t="str">
        <f>ValueWin!L246</f>
        <v>Oscar Otte</v>
      </c>
      <c r="M246" t="str">
        <f>ValueWin!M246</f>
        <v>Miomir Kecmanovic</v>
      </c>
      <c r="N246">
        <f>ValueWin!N246</f>
        <v>0.48399999999999999</v>
      </c>
    </row>
    <row r="247" spans="1:14" x14ac:dyDescent="0.25">
      <c r="A247">
        <f>ValueWin!A247</f>
        <v>1.22</v>
      </c>
      <c r="B247">
        <f>ValueWin!B247</f>
        <v>4.33</v>
      </c>
      <c r="C247">
        <f t="shared" si="39"/>
        <v>0.81967213114754101</v>
      </c>
      <c r="D247">
        <f t="shared" si="35"/>
        <v>0.23094688221709006</v>
      </c>
      <c r="E247">
        <f>ValueWin!E247</f>
        <v>0.80200000000000005</v>
      </c>
      <c r="F247">
        <f t="shared" si="36"/>
        <v>0.19799999999999995</v>
      </c>
      <c r="G247" cm="1">
        <f t="array" ref="G247">_xlfn.IFS(AND(I247&gt;J247,I247&gt;0,E247&gt;F247, E247&gt;0.6), 1, AND(J247&gt;I247,J247&gt;0,F247&gt;E247, F247&gt;0.6), 2, AND(I247&gt;J247,I247&gt;0,E247&gt;F247, E247&lt;0.6), 0,  AND(J247&gt;I247,J247&gt;0,F247&gt;E247, F247&lt;0.6), 0, AND(I247&lt;0,J247&lt;0), 0, AND(I247&gt;J247,I247&gt;0,E247&lt;F247), 0, AND(J247&gt;I247,J247&gt;0,F247&lt;E247), 0, AND(I247&gt;J247,I247&gt;0,E247=F247), 1, AND(J247&gt;I247,J247&gt;0,F247=E247), 2)</f>
        <v>0</v>
      </c>
      <c r="H247">
        <f>ValueWin!H247</f>
        <v>0</v>
      </c>
      <c r="I247">
        <f t="shared" si="37"/>
        <v>-9.7999999999999865E-2</v>
      </c>
      <c r="J247">
        <f t="shared" si="38"/>
        <v>-4.2840840840840888E-2</v>
      </c>
      <c r="K247" cm="1">
        <f t="array" ref="K247">_xlfn.IFS(AND(G247=H247,G247=1),K246-K246*I247+K246*I247*A247, AND(G247=H247,G247=2), K246-K246*J247+K246*J247*B247, AND(G247&lt;&gt;H247,G247=1), K246-K246*I247,AND(G247&lt;&gt;H247,G247=2),K246-K246*J247,G247=0,K246)</f>
        <v>82.795323751934774</v>
      </c>
      <c r="L247" t="str">
        <f>ValueWin!L247</f>
        <v>Daniil Medvedev</v>
      </c>
      <c r="M247" t="str">
        <f>ValueWin!M247</f>
        <v>David Goffin</v>
      </c>
      <c r="N247">
        <f>ValueWin!N247</f>
        <v>0.50700000000000001</v>
      </c>
    </row>
    <row r="248" spans="1:14" x14ac:dyDescent="0.25">
      <c r="A248">
        <f>ValueWin!A248</f>
        <v>1.44</v>
      </c>
      <c r="B248">
        <f>ValueWin!B248</f>
        <v>2.75</v>
      </c>
      <c r="C248">
        <f t="shared" si="39"/>
        <v>0.69444444444444442</v>
      </c>
      <c r="D248">
        <f t="shared" si="35"/>
        <v>0.36363636363636365</v>
      </c>
      <c r="E248">
        <f>ValueWin!E248</f>
        <v>0.56699999999999995</v>
      </c>
      <c r="F248">
        <f t="shared" si="36"/>
        <v>0.43300000000000005</v>
      </c>
      <c r="G248" cm="1">
        <f t="array" ref="G248">_xlfn.IFS(AND(I248&gt;J248,I248&gt;0,E248&gt;F248, E248&gt;0.6), 1, AND(J248&gt;I248,J248&gt;0,F248&gt;E248, F248&gt;0.6), 2, AND(I248&gt;J248,I248&gt;0,E248&gt;F248, E248&lt;0.6), 0,  AND(J248&gt;I248,J248&gt;0,F248&gt;E248, F248&lt;0.6), 0, AND(I248&lt;0,J248&lt;0), 0, AND(I248&gt;J248,I248&gt;0,E248&lt;F248), 0, AND(J248&gt;I248,J248&gt;0,F248&lt;E248), 0, AND(I248&gt;J248,I248&gt;0,E248=F248), 1, AND(J248&gt;I248,J248&gt;0,F248=E248), 2)</f>
        <v>0</v>
      </c>
      <c r="H248">
        <f>ValueWin!H248</f>
        <v>0</v>
      </c>
      <c r="I248">
        <f t="shared" si="37"/>
        <v>-0.4170909090909094</v>
      </c>
      <c r="J248">
        <f t="shared" si="38"/>
        <v>0.1</v>
      </c>
      <c r="K248" cm="1">
        <f t="array" ref="K248">_xlfn.IFS(AND(G248=H248,G248=1),K247-K247*I248+K247*I248*A248, AND(G248=H248,G248=2), K247-K247*J248+K247*J248*B248, AND(G248&lt;&gt;H248,G248=1), K247-K247*I248,AND(G248&lt;&gt;H248,G248=2),K247-K247*J248,G248=0,K247)</f>
        <v>82.795323751934774</v>
      </c>
      <c r="L248" t="str">
        <f>ValueWin!L248</f>
        <v>Hubert Hurkacz</v>
      </c>
      <c r="M248" t="str">
        <f>ValueWin!M248</f>
        <v>Ugo Humbert</v>
      </c>
      <c r="N248">
        <f>ValueWin!N248</f>
        <v>0.48699999999999999</v>
      </c>
    </row>
    <row r="249" spans="1:14" x14ac:dyDescent="0.25">
      <c r="A249">
        <f>ValueWin!A249</f>
        <v>3.2</v>
      </c>
      <c r="B249">
        <f>ValueWin!B249</f>
        <v>1.36</v>
      </c>
      <c r="C249">
        <f t="shared" si="39"/>
        <v>0.3125</v>
      </c>
      <c r="D249">
        <f t="shared" si="35"/>
        <v>0.73529411764705876</v>
      </c>
      <c r="E249">
        <f>ValueWin!E249</f>
        <v>0.45100000000000001</v>
      </c>
      <c r="F249">
        <f t="shared" si="36"/>
        <v>0.54899999999999993</v>
      </c>
      <c r="G249" cm="1">
        <f t="array" ref="G249">_xlfn.IFS(AND(I249&gt;J249,I249&gt;0,E249&gt;F249, E249&gt;0.6), 1, AND(J249&gt;I249,J249&gt;0,F249&gt;E249, F249&gt;0.6), 2, AND(I249&gt;J249,I249&gt;0,E249&gt;F249, E249&lt;0.6), 0,  AND(J249&gt;I249,J249&gt;0,F249&gt;E249, F249&lt;0.6), 0, AND(I249&lt;0,J249&lt;0), 0, AND(I249&gt;J249,I249&gt;0,E249&lt;F249), 0, AND(J249&gt;I249,J249&gt;0,F249&lt;E249), 0, AND(I249&gt;J249,I249&gt;0,E249=F249), 1, AND(J249&gt;I249,J249&gt;0,F249=E249), 2)</f>
        <v>0</v>
      </c>
      <c r="H249">
        <f>ValueWin!H249</f>
        <v>0</v>
      </c>
      <c r="I249">
        <f t="shared" si="37"/>
        <v>0.1</v>
      </c>
      <c r="J249">
        <f t="shared" si="38"/>
        <v>-0.70377777777777761</v>
      </c>
      <c r="K249" cm="1">
        <f t="array" ref="K249">_xlfn.IFS(AND(G249=H249,G249=1),K248-K248*I249+K248*I249*A249, AND(G249=H249,G249=2), K248-K248*J249+K248*J249*B249, AND(G249&lt;&gt;H249,G249=1), K248-K248*I249,AND(G249&lt;&gt;H249,G249=2),K248-K248*J249,G249=0,K248)</f>
        <v>82.795323751934774</v>
      </c>
      <c r="L249" t="str">
        <f>ValueWin!L249</f>
        <v>Pablo Carreno Busta</v>
      </c>
      <c r="M249" t="str">
        <f>ValueWin!M249</f>
        <v>Sebastian Korda</v>
      </c>
      <c r="N249">
        <f>ValueWin!N249</f>
        <v>0.55900000000000005</v>
      </c>
    </row>
    <row r="250" spans="1:14" x14ac:dyDescent="0.25">
      <c r="A250">
        <f>ValueWin!A250</f>
        <v>1.57</v>
      </c>
      <c r="B250">
        <f>ValueWin!B250</f>
        <v>2.37</v>
      </c>
      <c r="C250">
        <f t="shared" si="39"/>
        <v>0.63694267515923564</v>
      </c>
      <c r="D250">
        <f t="shared" si="35"/>
        <v>0.42194092827004215</v>
      </c>
      <c r="E250">
        <f>ValueWin!E250</f>
        <v>0.53800000000000003</v>
      </c>
      <c r="F250">
        <f t="shared" si="36"/>
        <v>0.46199999999999997</v>
      </c>
      <c r="G250" cm="1">
        <f t="array" ref="G250">_xlfn.IFS(AND(I250&gt;J250,I250&gt;0,E250&gt;F250, E250&gt;0.6), 1, AND(J250&gt;I250,J250&gt;0,F250&gt;E250, F250&gt;0.6), 2, AND(I250&gt;J250,I250&gt;0,E250&gt;F250, E250&lt;0.6), 0,  AND(J250&gt;I250,J250&gt;0,F250&gt;E250, F250&lt;0.6), 0, AND(I250&lt;0,J250&lt;0), 0, AND(I250&gt;J250,I250&gt;0,E250&lt;F250), 0, AND(J250&gt;I250,J250&gt;0,F250&lt;E250), 0, AND(I250&gt;J250,I250&gt;0,E250=F250), 1, AND(J250&gt;I250,J250&gt;0,F250=E250), 2)</f>
        <v>0</v>
      </c>
      <c r="H250">
        <f>ValueWin!H250</f>
        <v>0</v>
      </c>
      <c r="I250">
        <f t="shared" si="37"/>
        <v>-0.27252631578947351</v>
      </c>
      <c r="J250">
        <f t="shared" si="38"/>
        <v>6.9299270072992691E-2</v>
      </c>
      <c r="K250" cm="1">
        <f t="array" ref="K250">_xlfn.IFS(AND(G250=H250,G250=1),K249-K249*I250+K249*I250*A250, AND(G250=H250,G250=2), K249-K249*J250+K249*J250*B250, AND(G250&lt;&gt;H250,G250=1), K249-K249*I250,AND(G250&lt;&gt;H250,G250=2),K249-K249*J250,G250=0,K249)</f>
        <v>82.795323751934774</v>
      </c>
      <c r="L250" t="str">
        <f>ValueWin!L250</f>
        <v>Nick Kyrgios</v>
      </c>
      <c r="M250" t="str">
        <f>ValueWin!M250</f>
        <v>Stefanos Tsitsipas</v>
      </c>
      <c r="N250">
        <f>ValueWin!N250</f>
        <v>0.496</v>
      </c>
    </row>
    <row r="251" spans="1:14" x14ac:dyDescent="0.25">
      <c r="A251">
        <f>ValueWin!A251</f>
        <v>1.4</v>
      </c>
      <c r="B251">
        <f>ValueWin!B251</f>
        <v>3</v>
      </c>
      <c r="C251">
        <f t="shared" si="39"/>
        <v>0.7142857142857143</v>
      </c>
      <c r="D251">
        <f t="shared" si="35"/>
        <v>0.33333333333333331</v>
      </c>
      <c r="E251">
        <f>ValueWin!E251</f>
        <v>0.65</v>
      </c>
      <c r="F251">
        <f t="shared" si="36"/>
        <v>0.35</v>
      </c>
      <c r="G251" cm="1">
        <f t="array" ref="G251">_xlfn.IFS(AND(I251&gt;J251,I251&gt;0,E251&gt;F251, E251&gt;0.6), 1, AND(J251&gt;I251,J251&gt;0,F251&gt;E251, F251&gt;0.6), 2, AND(I251&gt;J251,I251&gt;0,E251&gt;F251, E251&lt;0.6), 0,  AND(J251&gt;I251,J251&gt;0,F251&gt;E251, F251&lt;0.6), 0, AND(I251&lt;0,J251&lt;0), 0, AND(I251&gt;J251,I251&gt;0,E251&lt;F251), 0, AND(J251&gt;I251,J251&gt;0,F251&lt;E251), 0, AND(I251&gt;J251,I251&gt;0,E251=F251), 1, AND(J251&gt;I251,J251&gt;0,F251=E251), 2)</f>
        <v>0</v>
      </c>
      <c r="H251">
        <f>ValueWin!H251</f>
        <v>0</v>
      </c>
      <c r="I251">
        <f t="shared" si="37"/>
        <v>-0.22500000000000009</v>
      </c>
      <c r="J251">
        <f t="shared" si="38"/>
        <v>2.4999999999999967E-2</v>
      </c>
      <c r="K251" cm="1">
        <f t="array" ref="K251">_xlfn.IFS(AND(G251=H251,G251=1),K250-K250*I251+K250*I251*A251, AND(G251=H251,G251=2), K250-K250*J251+K250*J251*B251, AND(G251&lt;&gt;H251,G251=1), K250-K250*I251,AND(G251&lt;&gt;H251,G251=2),K250-K250*J251,G251=0,K250)</f>
        <v>82.795323751934774</v>
      </c>
      <c r="L251" t="str">
        <f>ValueWin!L251</f>
        <v>Alex De Minaur</v>
      </c>
      <c r="M251" t="str">
        <f>ValueWin!M251</f>
        <v>Alejandro Davidovich Fokina</v>
      </c>
      <c r="N251">
        <f>ValueWin!N251</f>
        <v>0.52100000000000002</v>
      </c>
    </row>
    <row r="252" spans="1:14" x14ac:dyDescent="0.25">
      <c r="A252">
        <f>ValueWin!A252</f>
        <v>3.2</v>
      </c>
      <c r="B252">
        <f>ValueWin!B252</f>
        <v>1.36</v>
      </c>
      <c r="C252">
        <f t="shared" si="39"/>
        <v>0.3125</v>
      </c>
      <c r="D252">
        <f t="shared" si="35"/>
        <v>0.73529411764705876</v>
      </c>
      <c r="E252">
        <f>ValueWin!E252</f>
        <v>0.45100000000000001</v>
      </c>
      <c r="F252">
        <f t="shared" si="36"/>
        <v>0.54899999999999993</v>
      </c>
      <c r="G252" cm="1">
        <f t="array" ref="G252">_xlfn.IFS(AND(I252&gt;J252,I252&gt;0,E252&gt;F252, E252&gt;0.6), 1, AND(J252&gt;I252,J252&gt;0,F252&gt;E252, F252&gt;0.6), 2, AND(I252&gt;J252,I252&gt;0,E252&gt;F252, E252&lt;0.6), 0,  AND(J252&gt;I252,J252&gt;0,F252&gt;E252, F252&lt;0.6), 0, AND(I252&lt;0,J252&lt;0), 0, AND(I252&gt;J252,I252&gt;0,E252&lt;F252), 0, AND(J252&gt;I252,J252&gt;0,F252&lt;E252), 0, AND(I252&gt;J252,I252&gt;0,E252=F252), 1, AND(J252&gt;I252,J252&gt;0,F252=E252), 2)</f>
        <v>0</v>
      </c>
      <c r="H252">
        <f>ValueWin!H252</f>
        <v>0</v>
      </c>
      <c r="I252">
        <f t="shared" si="37"/>
        <v>0.1</v>
      </c>
      <c r="J252">
        <f t="shared" si="38"/>
        <v>-0.70377777777777761</v>
      </c>
      <c r="K252" cm="1">
        <f t="array" ref="K252">_xlfn.IFS(AND(G252=H252,G252=1),K251-K251*I252+K251*I252*A252, AND(G252=H252,G252=2), K251-K251*J252+K251*J252*B252, AND(G252&lt;&gt;H252,G252=1), K251-K251*I252,AND(G252&lt;&gt;H252,G252=2),K251-K251*J252,G252=0,K251)</f>
        <v>82.795323751934774</v>
      </c>
      <c r="L252" t="str">
        <f>ValueWin!L252</f>
        <v>Botic Van De Zandschulp</v>
      </c>
      <c r="M252" t="str">
        <f>ValueWin!M252</f>
        <v>Grigor Dimitrov</v>
      </c>
      <c r="N252">
        <f>ValueWin!N252</f>
        <v>0.50600000000000001</v>
      </c>
    </row>
    <row r="253" spans="1:14" x14ac:dyDescent="0.25">
      <c r="A253">
        <f>ValueWin!A253</f>
        <v>1.72</v>
      </c>
      <c r="B253">
        <f>ValueWin!B253</f>
        <v>2.1</v>
      </c>
      <c r="C253">
        <f t="shared" si="39"/>
        <v>0.58139534883720934</v>
      </c>
      <c r="D253">
        <f t="shared" si="35"/>
        <v>0.47619047619047616</v>
      </c>
      <c r="E253">
        <f>ValueWin!E253</f>
        <v>0.51200000000000001</v>
      </c>
      <c r="F253">
        <f t="shared" si="36"/>
        <v>0.48799999999999999</v>
      </c>
      <c r="G253" cm="1">
        <f t="array" ref="G253">_xlfn.IFS(AND(I253&gt;J253,I253&gt;0,E253&gt;F253, E253&gt;0.6), 1, AND(J253&gt;I253,J253&gt;0,F253&gt;E253, F253&gt;0.6), 2, AND(I253&gt;J253,I253&gt;0,E253&gt;F253, E253&lt;0.6), 0,  AND(J253&gt;I253,J253&gt;0,F253&gt;E253, F253&lt;0.6), 0, AND(I253&lt;0,J253&lt;0), 0, AND(I253&gt;J253,I253&gt;0,E253&lt;F253), 0, AND(J253&gt;I253,J253&gt;0,F253&lt;E253), 0, AND(I253&gt;J253,I253&gt;0,E253=F253), 1, AND(J253&gt;I253,J253&gt;0,F253=E253), 2)</f>
        <v>0</v>
      </c>
      <c r="H253">
        <f>ValueWin!H253</f>
        <v>0</v>
      </c>
      <c r="I253">
        <f t="shared" si="37"/>
        <v>-0.1657777777777778</v>
      </c>
      <c r="J253">
        <f t="shared" si="38"/>
        <v>2.2545454545454535E-2</v>
      </c>
      <c r="K253" cm="1">
        <f t="array" ref="K253">_xlfn.IFS(AND(G253=H253,G253=1),K252-K252*I253+K252*I253*A253, AND(G253=H253,G253=2), K252-K252*J253+K252*J253*B253, AND(G253&lt;&gt;H253,G253=1), K252-K252*I253,AND(G253&lt;&gt;H253,G253=2),K252-K252*J253,G253=0,K252)</f>
        <v>82.795323751934774</v>
      </c>
      <c r="L253" t="str">
        <f>ValueWin!L253</f>
        <v>Tommy Paul</v>
      </c>
      <c r="M253" t="str">
        <f>ValueWin!M253</f>
        <v>Stan Wawrinka</v>
      </c>
      <c r="N253">
        <f>ValueWin!N253</f>
        <v>0.53200000000000003</v>
      </c>
    </row>
    <row r="254" spans="1:14" x14ac:dyDescent="0.25">
      <c r="A254">
        <f>ValueWin!A254</f>
        <v>5</v>
      </c>
      <c r="B254">
        <f>ValueWin!B254</f>
        <v>1.1599999999999999</v>
      </c>
      <c r="C254">
        <f t="shared" si="39"/>
        <v>0.2</v>
      </c>
      <c r="D254">
        <f t="shared" si="35"/>
        <v>0.86206896551724144</v>
      </c>
      <c r="E254">
        <f>ValueWin!E254</f>
        <v>0.26300000000000001</v>
      </c>
      <c r="F254">
        <f t="shared" si="36"/>
        <v>0.73699999999999999</v>
      </c>
      <c r="G254" cm="1">
        <f t="array" ref="G254">_xlfn.IFS(AND(I254&gt;J254,I254&gt;0,E254&gt;F254, E254&gt;0.6), 1, AND(J254&gt;I254,J254&gt;0,F254&gt;E254, F254&gt;0.6), 2, AND(I254&gt;J254,I254&gt;0,E254&gt;F254, E254&lt;0.6), 0,  AND(J254&gt;I254,J254&gt;0,F254&gt;E254, F254&lt;0.6), 0, AND(I254&lt;0,J254&lt;0), 0, AND(I254&gt;J254,I254&gt;0,E254&lt;F254), 0, AND(J254&gt;I254,J254&gt;0,F254&lt;E254), 0, AND(I254&gt;J254,I254&gt;0,E254=F254), 1, AND(J254&gt;I254,J254&gt;0,F254=E254), 2)</f>
        <v>0</v>
      </c>
      <c r="H254">
        <f>ValueWin!H254</f>
        <v>0</v>
      </c>
      <c r="I254">
        <f t="shared" si="37"/>
        <v>7.8750000000000014E-2</v>
      </c>
      <c r="J254">
        <f t="shared" si="38"/>
        <v>-0.90675000000000094</v>
      </c>
      <c r="K254" cm="1">
        <f t="array" ref="K254">_xlfn.IFS(AND(G254=H254,G254=1),K253-K253*I254+K253*I254*A254, AND(G254=H254,G254=2), K253-K253*J254+K253*J254*B254, AND(G254&lt;&gt;H254,G254=1), K253-K253*I254,AND(G254&lt;&gt;H254,G254=2),K253-K253*J254,G254=0,K253)</f>
        <v>82.795323751934774</v>
      </c>
      <c r="L254" t="str">
        <f>ValueWin!L254</f>
        <v>Denis Kudla</v>
      </c>
      <c r="M254" t="str">
        <f>ValueWin!M254</f>
        <v>Matteo Berrettini</v>
      </c>
      <c r="N254">
        <f>ValueWin!N254</f>
        <v>0.628</v>
      </c>
    </row>
    <row r="255" spans="1:14" x14ac:dyDescent="0.25">
      <c r="A255">
        <f>ValueWin!A255</f>
        <v>1.57</v>
      </c>
      <c r="B255">
        <f>ValueWin!B255</f>
        <v>2.37</v>
      </c>
      <c r="C255">
        <f t="shared" si="39"/>
        <v>0.63694267515923564</v>
      </c>
      <c r="D255">
        <f t="shared" si="35"/>
        <v>0.42194092827004215</v>
      </c>
      <c r="E255">
        <f>ValueWin!E255</f>
        <v>0.43</v>
      </c>
      <c r="F255">
        <f t="shared" si="36"/>
        <v>0.57000000000000006</v>
      </c>
      <c r="G255" cm="1">
        <f t="array" ref="G255">_xlfn.IFS(AND(I255&gt;J255,I255&gt;0,E255&gt;F255, E255&gt;0.6), 1, AND(J255&gt;I255,J255&gt;0,F255&gt;E255, F255&gt;0.6), 2, AND(I255&gt;J255,I255&gt;0,E255&gt;F255, E255&lt;0.6), 0,  AND(J255&gt;I255,J255&gt;0,F255&gt;E255, F255&lt;0.6), 0, AND(I255&lt;0,J255&lt;0), 0, AND(I255&gt;J255,I255&gt;0,E255&lt;F255), 0, AND(J255&gt;I255,J255&gt;0,F255&lt;E255), 0, AND(I255&gt;J255,I255&gt;0,E255=F255), 1, AND(J255&gt;I255,J255&gt;0,F255=E255), 2)</f>
        <v>0</v>
      </c>
      <c r="H255">
        <f>ValueWin!H255</f>
        <v>0</v>
      </c>
      <c r="I255">
        <f t="shared" si="37"/>
        <v>-0.57000000000000006</v>
      </c>
      <c r="J255">
        <f t="shared" si="38"/>
        <v>0.1</v>
      </c>
      <c r="K255" cm="1">
        <f t="array" ref="K255">_xlfn.IFS(AND(G255=H255,G255=1),K254-K254*I255+K254*I255*A255, AND(G255=H255,G255=2), K254-K254*J255+K254*J255*B255, AND(G255&lt;&gt;H255,G255=1), K254-K254*I255,AND(G255&lt;&gt;H255,G255=2),K254-K254*J255,G255=0,K254)</f>
        <v>82.795323751934774</v>
      </c>
      <c r="L255" t="str">
        <f>ValueWin!L255</f>
        <v>Ryan Peniston</v>
      </c>
      <c r="M255" t="str">
        <f>ValueWin!M255</f>
        <v>Francisco Cerundolo</v>
      </c>
      <c r="N255">
        <f>ValueWin!N255</f>
        <v>0.45200000000000001</v>
      </c>
    </row>
    <row r="256" spans="1:14" x14ac:dyDescent="0.25">
      <c r="A256">
        <f>ValueWin!A256</f>
        <v>2.5</v>
      </c>
      <c r="B256">
        <f>ValueWin!B256</f>
        <v>1.53</v>
      </c>
      <c r="C256">
        <f t="shared" si="39"/>
        <v>0.4</v>
      </c>
      <c r="D256">
        <f t="shared" si="35"/>
        <v>0.65359477124183007</v>
      </c>
      <c r="E256">
        <f>ValueWin!E256</f>
        <v>0.38300000000000001</v>
      </c>
      <c r="F256">
        <f t="shared" si="36"/>
        <v>0.61699999999999999</v>
      </c>
      <c r="G256" cm="1">
        <f t="array" ref="G256">_xlfn.IFS(AND(I256&gt;J256,I256&gt;0,E256&gt;F256, E256&gt;0.6), 1, AND(J256&gt;I256,J256&gt;0,F256&gt;E256, F256&gt;0.6), 2, AND(I256&gt;J256,I256&gt;0,E256&gt;F256, E256&lt;0.6), 0,  AND(J256&gt;I256,J256&gt;0,F256&gt;E256, F256&lt;0.6), 0, AND(I256&lt;0,J256&lt;0), 0, AND(I256&gt;J256,I256&gt;0,E256&lt;F256), 0, AND(J256&gt;I256,J256&gt;0,F256&lt;E256), 0, AND(I256&gt;J256,I256&gt;0,E256=F256), 1, AND(J256&gt;I256,J256&gt;0,F256=E256), 2)</f>
        <v>0</v>
      </c>
      <c r="H256">
        <f>ValueWin!H256</f>
        <v>0</v>
      </c>
      <c r="I256">
        <f t="shared" si="37"/>
        <v>-2.8333333333333321E-2</v>
      </c>
      <c r="J256">
        <f t="shared" si="38"/>
        <v>-0.10564150943396222</v>
      </c>
      <c r="K256" cm="1">
        <f t="array" ref="K256">_xlfn.IFS(AND(G256=H256,G256=1),K255-K255*I256+K255*I256*A256, AND(G256=H256,G256=2), K255-K255*J256+K255*J256*B256, AND(G256&lt;&gt;H256,G256=1), K255-K255*I256,AND(G256&lt;&gt;H256,G256=2),K255-K255*J256,G256=0,K255)</f>
        <v>82.795323751934774</v>
      </c>
      <c r="L256" t="str">
        <f>ValueWin!L256</f>
        <v>Filip Krajinovic</v>
      </c>
      <c r="M256" t="str">
        <f>ValueWin!M256</f>
        <v>Sam Querrey</v>
      </c>
      <c r="N256">
        <f>ValueWin!N256</f>
        <v>0.51900000000000002</v>
      </c>
    </row>
    <row r="257" spans="1:14" x14ac:dyDescent="0.25">
      <c r="A257">
        <f>ValueWin!A257</f>
        <v>5.5</v>
      </c>
      <c r="B257">
        <f>ValueWin!B257</f>
        <v>1.1399999999999999</v>
      </c>
      <c r="C257">
        <f t="shared" si="39"/>
        <v>0.18181818181818182</v>
      </c>
      <c r="D257">
        <f t="shared" si="35"/>
        <v>0.87719298245614041</v>
      </c>
      <c r="E257">
        <f>ValueWin!E257</f>
        <v>0.23400000000000001</v>
      </c>
      <c r="F257">
        <f t="shared" si="36"/>
        <v>0.76600000000000001</v>
      </c>
      <c r="G257" cm="1">
        <f t="array" ref="G257">_xlfn.IFS(AND(I257&gt;J257,I257&gt;0,E257&gt;F257, E257&gt;0.6), 1, AND(J257&gt;I257,J257&gt;0,F257&gt;E257, F257&gt;0.6), 2, AND(I257&gt;J257,I257&gt;0,E257&gt;F257, E257&lt;0.6), 0,  AND(J257&gt;I257,J257&gt;0,F257&gt;E257, F257&lt;0.6), 0, AND(I257&lt;0,J257&lt;0), 0, AND(I257&gt;J257,I257&gt;0,E257&lt;F257), 0, AND(J257&gt;I257,J257&gt;0,F257&lt;E257), 0, AND(I257&gt;J257,I257&gt;0,E257=F257), 1, AND(J257&gt;I257,J257&gt;0,F257=E257), 2)</f>
        <v>0</v>
      </c>
      <c r="H257">
        <f>ValueWin!H257</f>
        <v>0</v>
      </c>
      <c r="I257">
        <f t="shared" si="37"/>
        <v>6.3777777777777794E-2</v>
      </c>
      <c r="J257">
        <f t="shared" si="38"/>
        <v>-0.90542857142857258</v>
      </c>
      <c r="K257" cm="1">
        <f t="array" ref="K257">_xlfn.IFS(AND(G257=H257,G257=1),K256-K256*I257+K256*I257*A257, AND(G257=H257,G257=2), K256-K256*J257+K256*J257*B257, AND(G257&lt;&gt;H257,G257=1), K256-K256*I257,AND(G257&lt;&gt;H257,G257=2),K256-K256*J257,G257=0,K256)</f>
        <v>82.795323751934774</v>
      </c>
      <c r="L257" t="str">
        <f>ValueWin!L257</f>
        <v>Laslo Djere</v>
      </c>
      <c r="M257" t="str">
        <f>ValueWin!M257</f>
        <v>Karen Khachanov</v>
      </c>
      <c r="N257">
        <f>ValueWin!N257</f>
        <v>0.52400000000000002</v>
      </c>
    </row>
    <row r="258" spans="1:14" x14ac:dyDescent="0.25">
      <c r="A258">
        <f>ValueWin!A258</f>
        <v>1.9</v>
      </c>
      <c r="B258">
        <f>ValueWin!B258</f>
        <v>1.9</v>
      </c>
      <c r="C258">
        <f t="shared" si="39"/>
        <v>0.52631578947368418</v>
      </c>
      <c r="D258">
        <f t="shared" si="35"/>
        <v>0.52631578947368418</v>
      </c>
      <c r="E258">
        <f>ValueWin!E258</f>
        <v>0.51700000000000002</v>
      </c>
      <c r="F258">
        <f t="shared" si="36"/>
        <v>0.48299999999999998</v>
      </c>
      <c r="G258" cm="1">
        <f t="array" ref="G258">_xlfn.IFS(AND(I258&gt;J258,I258&gt;0,E258&gt;F258, E258&gt;0.6), 1, AND(J258&gt;I258,J258&gt;0,F258&gt;E258, F258&gt;0.6), 2, AND(I258&gt;J258,I258&gt;0,E258&gt;F258, E258&lt;0.6), 0,  AND(J258&gt;I258,J258&gt;0,F258&gt;E258, F258&lt;0.6), 0, AND(I258&lt;0,J258&lt;0), 0, AND(I258&gt;J258,I258&gt;0,E258&lt;F258), 0, AND(J258&gt;I258,J258&gt;0,F258&lt;E258), 0, AND(I258&gt;J258,I258&gt;0,E258=F258), 1, AND(J258&gt;I258,J258&gt;0,F258=E258), 2)</f>
        <v>0</v>
      </c>
      <c r="H258">
        <f>ValueWin!H258</f>
        <v>0</v>
      </c>
      <c r="I258">
        <f t="shared" si="37"/>
        <v>-1.9666666666666721E-2</v>
      </c>
      <c r="J258">
        <f t="shared" si="38"/>
        <v>-9.144444444444455E-2</v>
      </c>
      <c r="K258" cm="1">
        <f t="array" ref="K258">_xlfn.IFS(AND(G258=H258,G258=1),K257-K257*I258+K257*I258*A258, AND(G258=H258,G258=2), K257-K257*J258+K257*J258*B258, AND(G258&lt;&gt;H258,G258=1), K257-K257*I258,AND(G258&lt;&gt;H258,G258=2),K257-K257*J258,G258=0,K257)</f>
        <v>82.795323751934774</v>
      </c>
      <c r="L258" t="str">
        <f>ValueWin!L258</f>
        <v>Nikoloz Basilashvili</v>
      </c>
      <c r="M258" t="str">
        <f>ValueWin!M258</f>
        <v>Oscar Otte</v>
      </c>
      <c r="N258">
        <f>ValueWin!N258</f>
        <v>0.48499999999999999</v>
      </c>
    </row>
    <row r="259" spans="1:14" x14ac:dyDescent="0.25">
      <c r="A259">
        <f>ValueWin!A259</f>
        <v>1.1599999999999999</v>
      </c>
      <c r="B259">
        <f>ValueWin!B259</f>
        <v>5</v>
      </c>
      <c r="C259">
        <f t="shared" si="39"/>
        <v>0.86206896551724144</v>
      </c>
      <c r="D259">
        <f t="shared" si="35"/>
        <v>0.2</v>
      </c>
      <c r="E259">
        <f>ValueWin!E259</f>
        <v>0.78200000000000003</v>
      </c>
      <c r="F259">
        <f t="shared" si="36"/>
        <v>0.21799999999999997</v>
      </c>
      <c r="G259" cm="1">
        <f t="array" ref="G259">_xlfn.IFS(AND(I259&gt;J259,I259&gt;0,E259&gt;F259, E259&gt;0.6), 1, AND(J259&gt;I259,J259&gt;0,F259&gt;E259, F259&gt;0.6), 2, AND(I259&gt;J259,I259&gt;0,E259&gt;F259, E259&lt;0.6), 0,  AND(J259&gt;I259,J259&gt;0,F259&gt;E259, F259&lt;0.6), 0, AND(I259&lt;0,J259&lt;0), 0, AND(I259&gt;J259,I259&gt;0,E259&lt;F259), 0, AND(J259&gt;I259,J259&gt;0,F259&lt;E259), 0, AND(I259&gt;J259,I259&gt;0,E259=F259), 1, AND(J259&gt;I259,J259&gt;0,F259=E259), 2)</f>
        <v>0</v>
      </c>
      <c r="H259">
        <f>ValueWin!H259</f>
        <v>0</v>
      </c>
      <c r="I259">
        <f t="shared" si="37"/>
        <v>-0.58050000000000046</v>
      </c>
      <c r="J259">
        <f t="shared" si="38"/>
        <v>2.2499999999999964E-2</v>
      </c>
      <c r="K259" cm="1">
        <f t="array" ref="K259">_xlfn.IFS(AND(G259=H259,G259=1),K258-K258*I259+K258*I259*A259, AND(G259=H259,G259=2), K258-K258*J259+K258*J259*B259, AND(G259&lt;&gt;H259,G259=1), K258-K258*I259,AND(G259&lt;&gt;H259,G259=2),K258-K258*J259,G259=0,K258)</f>
        <v>82.795323751934774</v>
      </c>
      <c r="L259" t="str">
        <f>ValueWin!L259</f>
        <v>Daniil Medvedev</v>
      </c>
      <c r="M259" t="str">
        <f>ValueWin!M259</f>
        <v>Ilya Ivashka</v>
      </c>
      <c r="N259">
        <f>ValueWin!N259</f>
        <v>0.56999999999999995</v>
      </c>
    </row>
    <row r="260" spans="1:14" x14ac:dyDescent="0.25">
      <c r="A260">
        <f>ValueWin!A260</f>
        <v>2.37</v>
      </c>
      <c r="B260">
        <f>ValueWin!B260</f>
        <v>1.57</v>
      </c>
      <c r="C260">
        <f t="shared" si="39"/>
        <v>0.42194092827004215</v>
      </c>
      <c r="D260">
        <f t="shared" si="35"/>
        <v>0.63694267515923564</v>
      </c>
      <c r="E260">
        <f>ValueWin!E260</f>
        <v>0.192</v>
      </c>
      <c r="F260">
        <f t="shared" si="36"/>
        <v>0.80800000000000005</v>
      </c>
      <c r="G260" cm="1">
        <f t="array" ref="G260">_xlfn.IFS(AND(I260&gt;J260,I260&gt;0,E260&gt;F260, E260&gt;0.6), 1, AND(J260&gt;I260,J260&gt;0,F260&gt;E260, F260&gt;0.6), 2, AND(I260&gt;J260,I260&gt;0,E260&gt;F260, E260&lt;0.6), 0,  AND(J260&gt;I260,J260&gt;0,F260&gt;E260, F260&lt;0.6), 0, AND(I260&lt;0,J260&lt;0), 0, AND(I260&gt;J260,I260&gt;0,E260&lt;F260), 0, AND(J260&gt;I260,J260&gt;0,F260&lt;E260), 0, AND(I260&gt;J260,I260&gt;0,E260=F260), 1, AND(J260&gt;I260,J260&gt;0,F260=E260), 2)</f>
        <v>2</v>
      </c>
      <c r="H260">
        <f>ValueWin!H260</f>
        <v>0</v>
      </c>
      <c r="I260">
        <f t="shared" si="37"/>
        <v>-0.39778102189781023</v>
      </c>
      <c r="J260">
        <f t="shared" si="38"/>
        <v>0.1</v>
      </c>
      <c r="K260" cm="1">
        <f t="array" ref="K260">_xlfn.IFS(AND(G260=H260,G260=1),K259-K259*I260+K259*I260*A260, AND(G260=H260,G260=2), K259-K259*J260+K259*J260*B260, AND(G260&lt;&gt;H260,G260=1), K259-K259*I260,AND(G260&lt;&gt;H260,G260=2),K259-K259*J260,G260=0,K259)</f>
        <v>74.515791376741291</v>
      </c>
      <c r="L260" t="str">
        <f>ValueWin!L260</f>
        <v>Tallon Griekspoor</v>
      </c>
      <c r="M260" t="str">
        <f>ValueWin!M260</f>
        <v>Roberto Bautista Agut</v>
      </c>
      <c r="N260">
        <f>ValueWin!N260</f>
        <v>0.48399999999999999</v>
      </c>
    </row>
    <row r="261" spans="1:14" x14ac:dyDescent="0.25">
      <c r="A261">
        <f>ValueWin!A261</f>
        <v>1.1399999999999999</v>
      </c>
      <c r="B261">
        <f>ValueWin!B261</f>
        <v>5.5</v>
      </c>
      <c r="C261">
        <f t="shared" si="39"/>
        <v>0.87719298245614041</v>
      </c>
      <c r="D261">
        <f t="shared" si="35"/>
        <v>0.18181818181818182</v>
      </c>
      <c r="E261">
        <f>ValueWin!E261</f>
        <v>0.76400000000000001</v>
      </c>
      <c r="F261">
        <f t="shared" si="36"/>
        <v>0.23599999999999999</v>
      </c>
      <c r="G261" cm="1">
        <f t="array" ref="G261">_xlfn.IFS(AND(I261&gt;J261,I261&gt;0,E261&gt;F261, E261&gt;0.6), 1, AND(J261&gt;I261,J261&gt;0,F261&gt;E261, F261&gt;0.6), 2, AND(I261&gt;J261,I261&gt;0,E261&gt;F261, E261&lt;0.6), 0,  AND(J261&gt;I261,J261&gt;0,F261&gt;E261, F261&lt;0.6), 0, AND(I261&lt;0,J261&lt;0), 0, AND(I261&gt;J261,I261&gt;0,E261&lt;F261), 0, AND(J261&gt;I261,J261&gt;0,F261&lt;E261), 0, AND(I261&gt;J261,I261&gt;0,E261=F261), 1, AND(J261&gt;I261,J261&gt;0,F261=E261), 2)</f>
        <v>0</v>
      </c>
      <c r="H261">
        <f>ValueWin!H261</f>
        <v>0</v>
      </c>
      <c r="I261">
        <f t="shared" si="37"/>
        <v>-0.92171428571428682</v>
      </c>
      <c r="J261">
        <f t="shared" si="38"/>
        <v>6.622222222222221E-2</v>
      </c>
      <c r="K261" cm="1">
        <f t="array" ref="K261">_xlfn.IFS(AND(G261=H261,G261=1),K260-K260*I261+K260*I261*A261, AND(G261=H261,G261=2), K260-K260*J261+K260*J261*B261, AND(G261&lt;&gt;H261,G261=1), K260-K260*I261,AND(G261&lt;&gt;H261,G261=2),K260-K260*J261,G261=0,K260)</f>
        <v>74.515791376741291</v>
      </c>
      <c r="L261" t="str">
        <f>ValueWin!L261</f>
        <v>Daniil Medvedev</v>
      </c>
      <c r="M261" t="str">
        <f>ValueWin!M261</f>
        <v>Oscar Otte</v>
      </c>
      <c r="N261">
        <f>ValueWin!N261</f>
        <v>0.48299999999999998</v>
      </c>
    </row>
    <row r="262" spans="1:14" x14ac:dyDescent="0.25">
      <c r="A262">
        <f>ValueWin!A262</f>
        <v>2.5</v>
      </c>
      <c r="B262">
        <f>ValueWin!B262</f>
        <v>1.53</v>
      </c>
      <c r="C262">
        <f t="shared" si="39"/>
        <v>0.4</v>
      </c>
      <c r="D262">
        <f t="shared" si="35"/>
        <v>0.65359477124183007</v>
      </c>
      <c r="E262">
        <f>ValueWin!E262</f>
        <v>0.53900000000000003</v>
      </c>
      <c r="F262">
        <f t="shared" si="36"/>
        <v>0.46099999999999997</v>
      </c>
      <c r="G262" cm="1">
        <f t="array" ref="G262">_xlfn.IFS(AND(I262&gt;J262,I262&gt;0,E262&gt;F262, E262&gt;0.6), 1, AND(J262&gt;I262,J262&gt;0,F262&gt;E262, F262&gt;0.6), 2, AND(I262&gt;J262,I262&gt;0,E262&gt;F262, E262&lt;0.6), 0,  AND(J262&gt;I262,J262&gt;0,F262&gt;E262, F262&lt;0.6), 0, AND(I262&lt;0,J262&lt;0), 0, AND(I262&gt;J262,I262&gt;0,E262&lt;F262), 0, AND(J262&gt;I262,J262&gt;0,F262&lt;E262), 0, AND(I262&gt;J262,I262&gt;0,E262=F262), 1, AND(J262&gt;I262,J262&gt;0,F262=E262), 2)</f>
        <v>0</v>
      </c>
      <c r="H262">
        <f>ValueWin!H262</f>
        <v>0</v>
      </c>
      <c r="I262">
        <f t="shared" si="37"/>
        <v>0.1</v>
      </c>
      <c r="J262">
        <f t="shared" si="38"/>
        <v>-0.55598113207547184</v>
      </c>
      <c r="K262" cm="1">
        <f t="array" ref="K262">_xlfn.IFS(AND(G262=H262,G262=1),K261-K261*I262+K261*I262*A262, AND(G262=H262,G262=2), K261-K261*J262+K261*J262*B262, AND(G262&lt;&gt;H262,G262=1), K261-K261*I262,AND(G262&lt;&gt;H262,G262=2),K261-K261*J262,G262=0,K261)</f>
        <v>74.515791376741291</v>
      </c>
      <c r="L262" t="str">
        <f>ValueWin!L262</f>
        <v>Hubert Hurkacz</v>
      </c>
      <c r="M262" t="str">
        <f>ValueWin!M262</f>
        <v>Nick Kyrgios</v>
      </c>
      <c r="N262">
        <f>ValueWin!N262</f>
        <v>0.48799999999999999</v>
      </c>
    </row>
    <row r="263" spans="1:14" x14ac:dyDescent="0.25">
      <c r="A263">
        <f>ValueWin!A263</f>
        <v>4</v>
      </c>
      <c r="B263">
        <f>ValueWin!B263</f>
        <v>1.25</v>
      </c>
      <c r="C263">
        <f t="shared" si="39"/>
        <v>0.25</v>
      </c>
      <c r="D263">
        <f t="shared" si="35"/>
        <v>0.8</v>
      </c>
      <c r="E263">
        <f>ValueWin!E263</f>
        <v>0.21099999999999999</v>
      </c>
      <c r="F263">
        <f t="shared" si="36"/>
        <v>0.78900000000000003</v>
      </c>
      <c r="G263" cm="1">
        <f t="array" ref="G263">_xlfn.IFS(AND(I263&gt;J263,I263&gt;0,E263&gt;F263, E263&gt;0.6), 1, AND(J263&gt;I263,J263&gt;0,F263&gt;E263, F263&gt;0.6), 2, AND(I263&gt;J263,I263&gt;0,E263&gt;F263, E263&lt;0.6), 0,  AND(J263&gt;I263,J263&gt;0,F263&gt;E263, F263&lt;0.6), 0, AND(I263&lt;0,J263&lt;0), 0, AND(I263&gt;J263,I263&gt;0,E263&lt;F263), 0, AND(J263&gt;I263,J263&gt;0,F263&lt;E263), 0, AND(I263&gt;J263,I263&gt;0,E263=F263), 1, AND(J263&gt;I263,J263&gt;0,F263=E263), 2)</f>
        <v>0</v>
      </c>
      <c r="H263">
        <f>ValueWin!H263</f>
        <v>0</v>
      </c>
      <c r="I263">
        <f t="shared" si="37"/>
        <v>-5.2000000000000018E-2</v>
      </c>
      <c r="J263">
        <f t="shared" si="38"/>
        <v>-5.4999999999999938E-2</v>
      </c>
      <c r="K263" cm="1">
        <f t="array" ref="K263">_xlfn.IFS(AND(G263=H263,G263=1),K262-K262*I263+K262*I263*A263, AND(G263=H263,G263=2), K262-K262*J263+K262*J263*B263, AND(G263&lt;&gt;H263,G263=1), K262-K262*I263,AND(G263&lt;&gt;H263,G263=2),K262-K262*J263,G263=0,K262)</f>
        <v>74.515791376741291</v>
      </c>
      <c r="L263" t="str">
        <f>ValueWin!L263</f>
        <v>Filip Krajinovic</v>
      </c>
      <c r="M263" t="str">
        <f>ValueWin!M263</f>
        <v>Marin Cilic</v>
      </c>
      <c r="N263">
        <f>ValueWin!N263</f>
        <v>0.48499999999999999</v>
      </c>
    </row>
    <row r="264" spans="1:14" x14ac:dyDescent="0.25">
      <c r="A264">
        <f>ValueWin!A264</f>
        <v>3.75</v>
      </c>
      <c r="B264">
        <f>ValueWin!B264</f>
        <v>1.28</v>
      </c>
      <c r="C264">
        <f t="shared" si="39"/>
        <v>0.26666666666666666</v>
      </c>
      <c r="D264">
        <f t="shared" si="35"/>
        <v>0.78125</v>
      </c>
      <c r="E264">
        <f>ValueWin!E264</f>
        <v>0.17499999999999999</v>
      </c>
      <c r="F264">
        <f t="shared" si="36"/>
        <v>0.82499999999999996</v>
      </c>
      <c r="G264" cm="1">
        <f t="array" ref="G264">_xlfn.IFS(AND(I264&gt;J264,I264&gt;0,E264&gt;F264, E264&gt;0.6), 1, AND(J264&gt;I264,J264&gt;0,F264&gt;E264, F264&gt;0.6), 2, AND(I264&gt;J264,I264&gt;0,E264&gt;F264, E264&lt;0.6), 0,  AND(J264&gt;I264,J264&gt;0,F264&gt;E264, F264&lt;0.6), 0, AND(I264&lt;0,J264&lt;0), 0, AND(I264&gt;J264,I264&gt;0,E264&lt;F264), 0, AND(J264&gt;I264,J264&gt;0,F264&lt;E264), 0, AND(I264&gt;J264,I264&gt;0,E264=F264), 1, AND(J264&gt;I264,J264&gt;0,F264=E264), 2)</f>
        <v>2</v>
      </c>
      <c r="H264">
        <f>ValueWin!H264</f>
        <v>0</v>
      </c>
      <c r="I264">
        <f t="shared" si="37"/>
        <v>-0.125</v>
      </c>
      <c r="J264">
        <f t="shared" si="38"/>
        <v>0.1</v>
      </c>
      <c r="K264" cm="1">
        <f t="array" ref="K264">_xlfn.IFS(AND(G264=H264,G264=1),K263-K263*I264+K263*I264*A264, AND(G264=H264,G264=2), K263-K263*J264+K263*J264*B264, AND(G264&lt;&gt;H264,G264=1), K263-K263*I264,AND(G264&lt;&gt;H264,G264=2),K263-K263*J264,G264=0,K263)</f>
        <v>67.06421223906716</v>
      </c>
      <c r="L264" t="str">
        <f>ValueWin!L264</f>
        <v>Botic Van De Zandschulp</v>
      </c>
      <c r="M264" t="str">
        <f>ValueWin!M264</f>
        <v>Matteo Berrettini</v>
      </c>
      <c r="N264">
        <f>ValueWin!N264</f>
        <v>0.53</v>
      </c>
    </row>
    <row r="265" spans="1:14" x14ac:dyDescent="0.25">
      <c r="A265">
        <f>ValueWin!A265</f>
        <v>1.83</v>
      </c>
      <c r="B265">
        <f>ValueWin!B265</f>
        <v>1.83</v>
      </c>
      <c r="C265">
        <f t="shared" si="39"/>
        <v>0.54644808743169393</v>
      </c>
      <c r="D265">
        <f t="shared" si="35"/>
        <v>0.54644808743169393</v>
      </c>
      <c r="E265">
        <f>ValueWin!E265</f>
        <v>0.32800000000000001</v>
      </c>
      <c r="F265">
        <f t="shared" si="36"/>
        <v>0.67199999999999993</v>
      </c>
      <c r="G265" cm="1">
        <f t="array" ref="G265">_xlfn.IFS(AND(I265&gt;J265,I265&gt;0,E265&gt;F265, E265&gt;0.6), 1, AND(J265&gt;I265,J265&gt;0,F265&gt;E265, F265&gt;0.6), 2, AND(I265&gt;J265,I265&gt;0,E265&gt;F265, E265&lt;0.6), 0,  AND(J265&gt;I265,J265&gt;0,F265&gt;E265, F265&lt;0.6), 0, AND(I265&lt;0,J265&lt;0), 0, AND(I265&gt;J265,I265&gt;0,E265&lt;F265), 0, AND(J265&gt;I265,J265&gt;0,F265&lt;E265), 0, AND(I265&gt;J265,I265&gt;0,E265=F265), 1, AND(J265&gt;I265,J265&gt;0,F265=E265), 2)</f>
        <v>2</v>
      </c>
      <c r="H265">
        <f>ValueWin!H265</f>
        <v>0</v>
      </c>
      <c r="I265">
        <f t="shared" si="37"/>
        <v>-0.48163855421686735</v>
      </c>
      <c r="J265">
        <f t="shared" si="38"/>
        <v>0.1</v>
      </c>
      <c r="K265" cm="1">
        <f t="array" ref="K265">_xlfn.IFS(AND(G265=H265,G265=1),K264-K264*I265+K264*I265*A265, AND(G265=H265,G265=2), K264-K264*J265+K264*J265*B265, AND(G265&lt;&gt;H265,G265=1), K264-K264*I265,AND(G265&lt;&gt;H265,G265=2),K264-K264*J265,G265=0,K264)</f>
        <v>60.357791015160444</v>
      </c>
      <c r="L265" t="str">
        <f>ValueWin!L265</f>
        <v>Antoine Bellier</v>
      </c>
      <c r="M265" t="str">
        <f>ValueWin!M265</f>
        <v>Carlos Taberner</v>
      </c>
      <c r="N265">
        <f>ValueWin!N265</f>
        <v>0.14699999999999999</v>
      </c>
    </row>
    <row r="266" spans="1:14" x14ac:dyDescent="0.25">
      <c r="A266">
        <f>ValueWin!A266</f>
        <v>1.4</v>
      </c>
      <c r="B266">
        <f>ValueWin!B266</f>
        <v>3</v>
      </c>
      <c r="C266">
        <f t="shared" si="39"/>
        <v>0.7142857142857143</v>
      </c>
      <c r="D266">
        <f t="shared" si="35"/>
        <v>0.33333333333333331</v>
      </c>
      <c r="E266">
        <f>ValueWin!E266</f>
        <v>0.58799999999999997</v>
      </c>
      <c r="F266">
        <f t="shared" si="36"/>
        <v>0.41200000000000003</v>
      </c>
      <c r="G266" cm="1">
        <f t="array" ref="G266">_xlfn.IFS(AND(I266&gt;J266,I266&gt;0,E266&gt;F266, E266&gt;0.6), 1, AND(J266&gt;I266,J266&gt;0,F266&gt;E266, F266&gt;0.6), 2, AND(I266&gt;J266,I266&gt;0,E266&gt;F266, E266&lt;0.6), 0,  AND(J266&gt;I266,J266&gt;0,F266&gt;E266, F266&lt;0.6), 0, AND(I266&lt;0,J266&lt;0), 0, AND(I266&gt;J266,I266&gt;0,E266&lt;F266), 0, AND(J266&gt;I266,J266&gt;0,F266&lt;E266), 0, AND(I266&gt;J266,I266&gt;0,E266=F266), 1, AND(J266&gt;I266,J266&gt;0,F266=E266), 2)</f>
        <v>0</v>
      </c>
      <c r="H266">
        <f>ValueWin!H266</f>
        <v>0</v>
      </c>
      <c r="I266">
        <f t="shared" si="37"/>
        <v>-0.44200000000000028</v>
      </c>
      <c r="J266">
        <f t="shared" si="38"/>
        <v>0.1</v>
      </c>
      <c r="K266" cm="1">
        <f t="array" ref="K266">_xlfn.IFS(AND(G266=H266,G266=1),K265-K265*I266+K265*I266*A266, AND(G266=H266,G266=2), K265-K265*J266+K265*J266*B266, AND(G266&lt;&gt;H266,G266=1), K265-K265*I266,AND(G266&lt;&gt;H266,G266=2),K265-K265*J266,G266=0,K265)</f>
        <v>60.357791015160444</v>
      </c>
      <c r="L266" t="str">
        <f>ValueWin!L266</f>
        <v>Daniil Medvedev</v>
      </c>
      <c r="M266" t="str">
        <f>ValueWin!M266</f>
        <v>Hubert Hurkacz</v>
      </c>
      <c r="N266">
        <f>ValueWin!N266</f>
        <v>0.57499999999999996</v>
      </c>
    </row>
    <row r="267" spans="1:14" x14ac:dyDescent="0.25">
      <c r="A267">
        <f>ValueWin!A267</f>
        <v>5</v>
      </c>
      <c r="B267">
        <f>ValueWin!B267</f>
        <v>1.1599999999999999</v>
      </c>
      <c r="C267">
        <f t="shared" si="39"/>
        <v>0.2</v>
      </c>
      <c r="D267">
        <f t="shared" si="35"/>
        <v>0.86206896551724144</v>
      </c>
      <c r="E267">
        <f>ValueWin!E267</f>
        <v>0.17299999999999999</v>
      </c>
      <c r="F267">
        <f t="shared" si="36"/>
        <v>0.82699999999999996</v>
      </c>
      <c r="G267" cm="1">
        <f t="array" ref="G267">_xlfn.IFS(AND(I267&gt;J267,I267&gt;0,E267&gt;F267, E267&gt;0.6), 1, AND(J267&gt;I267,J267&gt;0,F267&gt;E267, F267&gt;0.6), 2, AND(I267&gt;J267,I267&gt;0,E267&gt;F267, E267&lt;0.6), 0,  AND(J267&gt;I267,J267&gt;0,F267&gt;E267, F267&lt;0.6), 0, AND(I267&lt;0,J267&lt;0), 0, AND(I267&gt;J267,I267&gt;0,E267&lt;F267), 0, AND(J267&gt;I267,J267&gt;0,F267&lt;E267), 0, AND(I267&gt;J267,I267&gt;0,E267=F267), 1, AND(J267&gt;I267,J267&gt;0,F267=E267), 2)</f>
        <v>0</v>
      </c>
      <c r="H267">
        <f>ValueWin!H267</f>
        <v>0</v>
      </c>
      <c r="I267">
        <f t="shared" si="37"/>
        <v>-3.3750000000000002E-2</v>
      </c>
      <c r="J267">
        <f t="shared" si="38"/>
        <v>-0.25425000000000053</v>
      </c>
      <c r="K267" cm="1">
        <f t="array" ref="K267">_xlfn.IFS(AND(G267=H267,G267=1),K266-K266*I267+K266*I267*A267, AND(G267=H267,G267=2), K266-K266*J267+K266*J267*B267, AND(G267&lt;&gt;H267,G267=1), K266-K266*I267,AND(G267&lt;&gt;H267,G267=2),K266-K266*J267,G267=0,K266)</f>
        <v>60.357791015160444</v>
      </c>
      <c r="L267" t="str">
        <f>ValueWin!L267</f>
        <v>Filip Krajinovic</v>
      </c>
      <c r="M267" t="str">
        <f>ValueWin!M267</f>
        <v>Matteo Berrettini</v>
      </c>
      <c r="N267">
        <f>ValueWin!N267</f>
        <v>0.55100000000000005</v>
      </c>
    </row>
    <row r="268" spans="1:14" x14ac:dyDescent="0.25">
      <c r="A268">
        <f>ValueWin!A268</f>
        <v>3</v>
      </c>
      <c r="B268">
        <f>ValueWin!B268</f>
        <v>1.4</v>
      </c>
      <c r="C268">
        <f t="shared" si="39"/>
        <v>0.33333333333333331</v>
      </c>
      <c r="D268">
        <f t="shared" si="35"/>
        <v>0.7142857142857143</v>
      </c>
      <c r="E268">
        <f>ValueWin!E268</f>
        <v>0.32</v>
      </c>
      <c r="F268">
        <f t="shared" si="36"/>
        <v>0.67999999999999994</v>
      </c>
      <c r="G268" cm="1">
        <f t="array" ref="G268">_xlfn.IFS(AND(I268&gt;J268,I268&gt;0,E268&gt;F268, E268&gt;0.6), 1, AND(J268&gt;I268,J268&gt;0,F268&gt;E268, F268&gt;0.6), 2, AND(I268&gt;J268,I268&gt;0,E268&gt;F268, E268&lt;0.6), 0,  AND(J268&gt;I268,J268&gt;0,F268&gt;E268, F268&lt;0.6), 0, AND(I268&lt;0,J268&lt;0), 0, AND(I268&gt;J268,I268&gt;0,E268&lt;F268), 0, AND(J268&gt;I268,J268&gt;0,F268&lt;E268), 0, AND(I268&gt;J268,I268&gt;0,E268=F268), 1, AND(J268&gt;I268,J268&gt;0,F268=E268), 2)</f>
        <v>0</v>
      </c>
      <c r="H268">
        <f>ValueWin!H268</f>
        <v>0</v>
      </c>
      <c r="I268">
        <f t="shared" si="37"/>
        <v>-1.9999999999999962E-2</v>
      </c>
      <c r="J268">
        <f t="shared" si="38"/>
        <v>-0.12000000000000022</v>
      </c>
      <c r="K268" cm="1">
        <f t="array" ref="K268">_xlfn.IFS(AND(G268=H268,G268=1),K267-K267*I268+K267*I268*A268, AND(G268=H268,G268=2), K267-K267*J268+K267*J268*B268, AND(G268&lt;&gt;H268,G268=1), K267-K267*I268,AND(G268&lt;&gt;H268,G268=2),K267-K267*J268,G268=0,K267)</f>
        <v>60.357791015160444</v>
      </c>
      <c r="L268" t="str">
        <f>ValueWin!L268</f>
        <v>Alex Molcan</v>
      </c>
      <c r="M268" t="str">
        <f>ValueWin!M268</f>
        <v>Miomir Kecmanovic</v>
      </c>
      <c r="N268">
        <f>ValueWin!N268</f>
        <v>0.34799999999999998</v>
      </c>
    </row>
    <row r="269" spans="1:14" x14ac:dyDescent="0.25">
      <c r="A269">
        <f>ValueWin!A269</f>
        <v>1.5</v>
      </c>
      <c r="B269">
        <f>ValueWin!B269</f>
        <v>2.62</v>
      </c>
      <c r="C269">
        <f t="shared" si="39"/>
        <v>0.66666666666666663</v>
      </c>
      <c r="D269">
        <f t="shared" si="35"/>
        <v>0.38167938931297707</v>
      </c>
      <c r="E269">
        <f>ValueWin!E269</f>
        <v>0.45900000000000002</v>
      </c>
      <c r="F269">
        <f t="shared" si="36"/>
        <v>0.54099999999999993</v>
      </c>
      <c r="G269" cm="1">
        <f t="array" ref="G269">_xlfn.IFS(AND(I269&gt;J269,I269&gt;0,E269&gt;F269, E269&gt;0.6), 1, AND(J269&gt;I269,J269&gt;0,F269&gt;E269, F269&gt;0.6), 2, AND(I269&gt;J269,I269&gt;0,E269&gt;F269, E269&lt;0.6), 0,  AND(J269&gt;I269,J269&gt;0,F269&gt;E269, F269&lt;0.6), 0, AND(I269&lt;0,J269&lt;0), 0, AND(I269&gt;J269,I269&gt;0,E269&lt;F269), 0, AND(J269&gt;I269,J269&gt;0,F269&lt;E269), 0, AND(I269&gt;J269,I269&gt;0,E269=F269), 1, AND(J269&gt;I269,J269&gt;0,F269=E269), 2)</f>
        <v>0</v>
      </c>
      <c r="H269">
        <f>ValueWin!H269</f>
        <v>0</v>
      </c>
      <c r="I269">
        <f t="shared" si="37"/>
        <v>-0.62299999999999978</v>
      </c>
      <c r="J269">
        <f t="shared" si="38"/>
        <v>0.1</v>
      </c>
      <c r="K269" cm="1">
        <f t="array" ref="K269">_xlfn.IFS(AND(G269=H269,G269=1),K268-K268*I269+K268*I269*A269, AND(G269=H269,G269=2), K268-K268*J269+K268*J269*B269, AND(G269&lt;&gt;H269,G269=1), K268-K268*I269,AND(G269&lt;&gt;H269,G269=2),K268-K268*J269,G269=0,K268)</f>
        <v>60.357791015160444</v>
      </c>
      <c r="L269" t="str">
        <f>ValueWin!L269</f>
        <v>Mackenzie McDonald</v>
      </c>
      <c r="M269" t="str">
        <f>ValueWin!M269</f>
        <v>Joao Sousa</v>
      </c>
      <c r="N269">
        <f>ValueWin!N269</f>
        <v>0.41299999999999998</v>
      </c>
    </row>
    <row r="270" spans="1:14" x14ac:dyDescent="0.25">
      <c r="A270">
        <f>ValueWin!A270</f>
        <v>2.2000000000000002</v>
      </c>
      <c r="B270">
        <f>ValueWin!B270</f>
        <v>1.66</v>
      </c>
      <c r="C270">
        <f t="shared" si="39"/>
        <v>0.45454545454545453</v>
      </c>
      <c r="D270">
        <f t="shared" si="35"/>
        <v>0.60240963855421692</v>
      </c>
      <c r="E270">
        <f>ValueWin!E270</f>
        <v>0.33</v>
      </c>
      <c r="F270">
        <f t="shared" si="36"/>
        <v>0.66999999999999993</v>
      </c>
      <c r="G270" cm="1">
        <f t="array" ref="G270">_xlfn.IFS(AND(I270&gt;J270,I270&gt;0,E270&gt;F270, E270&gt;0.6), 1, AND(J270&gt;I270,J270&gt;0,F270&gt;E270, F270&gt;0.6), 2, AND(I270&gt;J270,I270&gt;0,E270&gt;F270, E270&lt;0.6), 0,  AND(J270&gt;I270,J270&gt;0,F270&gt;E270, F270&lt;0.6), 0, AND(I270&lt;0,J270&lt;0), 0, AND(I270&gt;J270,I270&gt;0,E270&lt;F270), 0, AND(J270&gt;I270,J270&gt;0,F270&lt;E270), 0, AND(I270&gt;J270,I270&gt;0,E270=F270), 1, AND(J270&gt;I270,J270&gt;0,F270=E270), 2)</f>
        <v>2</v>
      </c>
      <c r="H270">
        <f>ValueWin!H270</f>
        <v>0</v>
      </c>
      <c r="I270">
        <f t="shared" si="37"/>
        <v>-0.22833333333333322</v>
      </c>
      <c r="J270">
        <f t="shared" si="38"/>
        <v>0.1</v>
      </c>
      <c r="K270" cm="1">
        <f t="array" ref="K270">_xlfn.IFS(AND(G270=H270,G270=1),K269-K269*I270+K269*I270*A270, AND(G270=H270,G270=2), K269-K269*J270+K269*J270*B270, AND(G270&lt;&gt;H270,G270=1), K269-K269*I270,AND(G270&lt;&gt;H270,G270=2),K269-K269*J270,G270=0,K269)</f>
        <v>54.322011913644403</v>
      </c>
      <c r="L270" t="str">
        <f>ValueWin!L270</f>
        <v>Jaume Munar</v>
      </c>
      <c r="M270" t="str">
        <f>ValueWin!M270</f>
        <v>Aslan Karatsev</v>
      </c>
      <c r="N270">
        <f>ValueWin!N270</f>
        <v>0.41</v>
      </c>
    </row>
    <row r="271" spans="1:14" x14ac:dyDescent="0.25">
      <c r="A271">
        <f>ValueWin!A271</f>
        <v>5.5</v>
      </c>
      <c r="B271">
        <f>ValueWin!B271</f>
        <v>1.1399999999999999</v>
      </c>
      <c r="C271">
        <f t="shared" si="39"/>
        <v>0.18181818181818182</v>
      </c>
      <c r="D271">
        <f t="shared" si="35"/>
        <v>0.87719298245614041</v>
      </c>
      <c r="E271">
        <f>ValueWin!E271</f>
        <v>0.25900000000000001</v>
      </c>
      <c r="F271">
        <f t="shared" si="36"/>
        <v>0.74099999999999999</v>
      </c>
      <c r="G271" cm="1">
        <f t="array" ref="G271">_xlfn.IFS(AND(I271&gt;J271,I271&gt;0,E271&gt;F271, E271&gt;0.6), 1, AND(J271&gt;I271,J271&gt;0,F271&gt;E271, F271&gt;0.6), 2, AND(I271&gt;J271,I271&gt;0,E271&gt;F271, E271&lt;0.6), 0,  AND(J271&gt;I271,J271&gt;0,F271&gt;E271, F271&lt;0.6), 0, AND(I271&lt;0,J271&lt;0), 0, AND(I271&gt;J271,I271&gt;0,E271&lt;F271), 0, AND(J271&gt;I271,J271&gt;0,F271&lt;E271), 0, AND(I271&gt;J271,I271&gt;0,E271=F271), 1, AND(J271&gt;I271,J271&gt;0,F271=E271), 2)</f>
        <v>0</v>
      </c>
      <c r="H271">
        <f>ValueWin!H271</f>
        <v>0</v>
      </c>
      <c r="I271">
        <f t="shared" si="37"/>
        <v>9.4333333333333352E-2</v>
      </c>
      <c r="J271">
        <f t="shared" si="38"/>
        <v>-1.1090000000000013</v>
      </c>
      <c r="K271" cm="1">
        <f t="array" ref="K271">_xlfn.IFS(AND(G271=H271,G271=1),K270-K270*I271+K270*I271*A271, AND(G271=H271,G271=2), K270-K270*J271+K270*J271*B271, AND(G271&lt;&gt;H271,G271=1), K270-K270*I271,AND(G271&lt;&gt;H271,G271=2),K270-K270*J271,G271=0,K270)</f>
        <v>54.322011913644403</v>
      </c>
      <c r="L271" t="str">
        <f>ValueWin!L271</f>
        <v>Jay Clarke</v>
      </c>
      <c r="M271" t="str">
        <f>ValueWin!M271</f>
        <v>Brandon Nakashima</v>
      </c>
      <c r="N271">
        <f>ValueWin!N271</f>
        <v>0.24</v>
      </c>
    </row>
    <row r="272" spans="1:14" x14ac:dyDescent="0.25">
      <c r="A272">
        <f>ValueWin!A272</f>
        <v>1.28</v>
      </c>
      <c r="B272">
        <f>ValueWin!B272</f>
        <v>3.75</v>
      </c>
      <c r="C272">
        <f t="shared" si="39"/>
        <v>0.78125</v>
      </c>
      <c r="D272">
        <f t="shared" si="35"/>
        <v>0.26666666666666666</v>
      </c>
      <c r="E272">
        <f>ValueWin!E272</f>
        <v>0.70599999999999996</v>
      </c>
      <c r="F272">
        <f t="shared" si="36"/>
        <v>0.29400000000000004</v>
      </c>
      <c r="G272" cm="1">
        <f t="array" ref="G272">_xlfn.IFS(AND(I272&gt;J272,I272&gt;0,E272&gt;F272, E272&gt;0.6), 1, AND(J272&gt;I272,J272&gt;0,F272&gt;E272, F272&gt;0.6), 2, AND(I272&gt;J272,I272&gt;0,E272&gt;F272, E272&lt;0.6), 0,  AND(J272&gt;I272,J272&gt;0,F272&gt;E272, F272&lt;0.6), 0, AND(I272&lt;0,J272&lt;0), 0, AND(I272&gt;J272,I272&gt;0,E272&lt;F272), 0, AND(J272&gt;I272,J272&gt;0,F272&lt;E272), 0, AND(I272&gt;J272,I272&gt;0,E272=F272), 1, AND(J272&gt;I272,J272&gt;0,F272=E272), 2)</f>
        <v>0</v>
      </c>
      <c r="H272">
        <f>ValueWin!H272</f>
        <v>0</v>
      </c>
      <c r="I272">
        <f t="shared" si="37"/>
        <v>-0.34400000000000008</v>
      </c>
      <c r="J272">
        <f t="shared" si="38"/>
        <v>3.7272727272727346E-2</v>
      </c>
      <c r="K272" cm="1">
        <f t="array" ref="K272">_xlfn.IFS(AND(G272=H272,G272=1),K271-K271*I272+K271*I272*A272, AND(G272=H272,G272=2), K271-K271*J272+K271*J272*B272, AND(G272&lt;&gt;H272,G272=1), K271-K271*I272,AND(G272&lt;&gt;H272,G272=2),K271-K271*J272,G272=0,K271)</f>
        <v>54.322011913644403</v>
      </c>
      <c r="L272" t="str">
        <f>ValueWin!L272</f>
        <v>Sebastian Korda</v>
      </c>
      <c r="M272" t="str">
        <f>ValueWin!M272</f>
        <v>John Millman</v>
      </c>
      <c r="N272">
        <f>ValueWin!N272</f>
        <v>0.54100000000000004</v>
      </c>
    </row>
    <row r="273" spans="1:14" x14ac:dyDescent="0.25">
      <c r="A273">
        <f>ValueWin!A273</f>
        <v>1.9</v>
      </c>
      <c r="B273">
        <f>ValueWin!B273</f>
        <v>1.9</v>
      </c>
      <c r="C273">
        <f t="shared" si="39"/>
        <v>0.52631578947368418</v>
      </c>
      <c r="D273">
        <f t="shared" si="35"/>
        <v>0.52631578947368418</v>
      </c>
      <c r="E273">
        <f>ValueWin!E273</f>
        <v>0.50800000000000001</v>
      </c>
      <c r="F273">
        <f t="shared" si="36"/>
        <v>0.49199999999999999</v>
      </c>
      <c r="G273" cm="1">
        <f t="array" ref="G273">_xlfn.IFS(AND(I273&gt;J273,I273&gt;0,E273&gt;F273, E273&gt;0.6), 1, AND(J273&gt;I273,J273&gt;0,F273&gt;E273, F273&gt;0.6), 2, AND(I273&gt;J273,I273&gt;0,E273&gt;F273, E273&lt;0.6), 0,  AND(J273&gt;I273,J273&gt;0,F273&gt;E273, F273&lt;0.6), 0, AND(I273&lt;0,J273&lt;0), 0, AND(I273&gt;J273,I273&gt;0,E273&lt;F273), 0, AND(J273&gt;I273,J273&gt;0,F273&lt;E273), 0, AND(I273&gt;J273,I273&gt;0,E273=F273), 1, AND(J273&gt;I273,J273&gt;0,F273=E273), 2)</f>
        <v>0</v>
      </c>
      <c r="H273">
        <f>ValueWin!H273</f>
        <v>0</v>
      </c>
      <c r="I273">
        <f t="shared" si="37"/>
        <v>-3.8666666666666738E-2</v>
      </c>
      <c r="J273">
        <f t="shared" si="38"/>
        <v>-7.2444444444444533E-2</v>
      </c>
      <c r="K273" cm="1">
        <f t="array" ref="K273">_xlfn.IFS(AND(G273=H273,G273=1),K272-K272*I273+K272*I273*A273, AND(G273=H273,G273=2), K272-K272*J273+K272*J273*B273, AND(G273&lt;&gt;H273,G273=1), K272-K272*I273,AND(G273&lt;&gt;H273,G273=2),K272-K272*J273,G273=0,K272)</f>
        <v>54.322011913644403</v>
      </c>
      <c r="L273" t="str">
        <f>ValueWin!L273</f>
        <v>Frances Tiafoe</v>
      </c>
      <c r="M273" t="str">
        <f>ValueWin!M273</f>
        <v>Alexander Bublik</v>
      </c>
      <c r="N273">
        <f>ValueWin!N273</f>
        <v>0.52100000000000002</v>
      </c>
    </row>
    <row r="274" spans="1:14" x14ac:dyDescent="0.25">
      <c r="A274">
        <f>ValueWin!A274</f>
        <v>2</v>
      </c>
      <c r="B274">
        <f>ValueWin!B274</f>
        <v>1.8</v>
      </c>
      <c r="C274">
        <f t="shared" si="39"/>
        <v>0.5</v>
      </c>
      <c r="D274">
        <f t="shared" si="35"/>
        <v>0.55555555555555558</v>
      </c>
      <c r="E274">
        <f>ValueWin!E274</f>
        <v>0.60599999999999998</v>
      </c>
      <c r="F274">
        <f t="shared" si="36"/>
        <v>0.39400000000000002</v>
      </c>
      <c r="G274" cm="1">
        <f t="array" ref="G274">_xlfn.IFS(AND(I274&gt;J274,I274&gt;0,E274&gt;F274, E274&gt;0.6), 1, AND(J274&gt;I274,J274&gt;0,F274&gt;E274, F274&gt;0.6), 2, AND(I274&gt;J274,I274&gt;0,E274&gt;F274, E274&lt;0.6), 0,  AND(J274&gt;I274,J274&gt;0,F274&gt;E274, F274&lt;0.6), 0, AND(I274&lt;0,J274&lt;0), 0, AND(I274&gt;J274,I274&gt;0,E274&lt;F274), 0, AND(J274&gt;I274,J274&gt;0,F274&lt;E274), 0, AND(I274&gt;J274,I274&gt;0,E274=F274), 1, AND(J274&gt;I274,J274&gt;0,F274=E274), 2)</f>
        <v>1</v>
      </c>
      <c r="H274">
        <f>ValueWin!H274</f>
        <v>0</v>
      </c>
      <c r="I274">
        <f t="shared" si="37"/>
        <v>0.1</v>
      </c>
      <c r="J274">
        <f t="shared" si="38"/>
        <v>-0.36349999999999993</v>
      </c>
      <c r="K274" cm="1">
        <f t="array" ref="K274">_xlfn.IFS(AND(G274=H274,G274=1),K273-K273*I274+K273*I274*A274, AND(G274=H274,G274=2), K273-K273*J274+K273*J274*B274, AND(G274&lt;&gt;H274,G274=1), K273-K273*I274,AND(G274&lt;&gt;H274,G274=2),K273-K273*J274,G274=0,K273)</f>
        <v>48.889810722279961</v>
      </c>
      <c r="L274" t="str">
        <f>ValueWin!L274</f>
        <v>Jenson Brooksby</v>
      </c>
      <c r="M274" t="str">
        <f>ValueWin!M274</f>
        <v>Jack Draper</v>
      </c>
      <c r="N274">
        <f>ValueWin!N274</f>
        <v>0.47899999999999998</v>
      </c>
    </row>
    <row r="275" spans="1:14" x14ac:dyDescent="0.25">
      <c r="A275">
        <f>ValueWin!A275</f>
        <v>1.57</v>
      </c>
      <c r="B275">
        <f>ValueWin!B275</f>
        <v>2.37</v>
      </c>
      <c r="C275">
        <f t="shared" si="39"/>
        <v>0.63694267515923564</v>
      </c>
      <c r="D275">
        <f t="shared" si="35"/>
        <v>0.42194092827004215</v>
      </c>
      <c r="E275">
        <f>ValueWin!E275</f>
        <v>0.67</v>
      </c>
      <c r="F275">
        <f t="shared" si="36"/>
        <v>0.32999999999999996</v>
      </c>
      <c r="G275" cm="1">
        <f t="array" ref="G275">_xlfn.IFS(AND(I275&gt;J275,I275&gt;0,E275&gt;F275, E275&gt;0.6), 1, AND(J275&gt;I275,J275&gt;0,F275&gt;E275, F275&gt;0.6), 2, AND(I275&gt;J275,I275&gt;0,E275&gt;F275, E275&lt;0.6), 0,  AND(J275&gt;I275,J275&gt;0,F275&gt;E275, F275&lt;0.6), 0, AND(I275&lt;0,J275&lt;0), 0, AND(I275&gt;J275,I275&gt;0,E275&lt;F275), 0, AND(J275&gt;I275,J275&gt;0,F275&lt;E275), 0, AND(I275&gt;J275,I275&gt;0,E275=F275), 1, AND(J275&gt;I275,J275&gt;0,F275=E275), 2)</f>
        <v>1</v>
      </c>
      <c r="H275">
        <f>ValueWin!H275</f>
        <v>0</v>
      </c>
      <c r="I275">
        <f t="shared" si="37"/>
        <v>9.1052631578947496E-2</v>
      </c>
      <c r="J275">
        <f t="shared" si="38"/>
        <v>-0.159051094890511</v>
      </c>
      <c r="K275" cm="1">
        <f t="array" ref="K275">_xlfn.IFS(AND(G275=H275,G275=1),K274-K274*I275+K274*I275*A275, AND(G275=H275,G275=2), K274-K274*J275+K274*J275*B275, AND(G275&lt;&gt;H275,G275=1), K274-K274*I275,AND(G275&lt;&gt;H275,G275=2),K274-K274*J275,G275=0,K274)</f>
        <v>44.438264798619727</v>
      </c>
      <c r="L275" t="str">
        <f>ValueWin!L275</f>
        <v>Ilya Ivashka</v>
      </c>
      <c r="M275" t="str">
        <f>ValueWin!M275</f>
        <v>Emil Ruusuvuori</v>
      </c>
      <c r="N275">
        <f>ValueWin!N275</f>
        <v>0.64400000000000002</v>
      </c>
    </row>
    <row r="276" spans="1:14" x14ac:dyDescent="0.25">
      <c r="A276">
        <f>ValueWin!A276</f>
        <v>3</v>
      </c>
      <c r="B276">
        <f>ValueWin!B276</f>
        <v>1.4</v>
      </c>
      <c r="C276">
        <f t="shared" si="39"/>
        <v>0.33333333333333331</v>
      </c>
      <c r="D276">
        <f t="shared" si="35"/>
        <v>0.7142857142857143</v>
      </c>
      <c r="E276">
        <f>ValueWin!E276</f>
        <v>0.33500000000000002</v>
      </c>
      <c r="F276">
        <f t="shared" si="36"/>
        <v>0.66500000000000004</v>
      </c>
      <c r="G276" cm="1">
        <f t="array" ref="G276">_xlfn.IFS(AND(I276&gt;J276,I276&gt;0,E276&gt;F276, E276&gt;0.6), 1, AND(J276&gt;I276,J276&gt;0,F276&gt;E276, F276&gt;0.6), 2, AND(I276&gt;J276,I276&gt;0,E276&gt;F276, E276&lt;0.6), 0,  AND(J276&gt;I276,J276&gt;0,F276&gt;E276, F276&lt;0.6), 0, AND(I276&lt;0,J276&lt;0), 0, AND(I276&gt;J276,I276&gt;0,E276&lt;F276), 0, AND(J276&gt;I276,J276&gt;0,F276&lt;E276), 0, AND(I276&gt;J276,I276&gt;0,E276=F276), 1, AND(J276&gt;I276,J276&gt;0,F276=E276), 2)</f>
        <v>0</v>
      </c>
      <c r="H276">
        <f>ValueWin!H276</f>
        <v>0</v>
      </c>
      <c r="I276">
        <f t="shared" si="37"/>
        <v>2.5000000000000022E-3</v>
      </c>
      <c r="J276">
        <f t="shared" si="38"/>
        <v>-0.17250000000000021</v>
      </c>
      <c r="K276" cm="1">
        <f t="array" ref="K276">_xlfn.IFS(AND(G276=H276,G276=1),K275-K275*I276+K275*I276*A276, AND(G276=H276,G276=2), K275-K275*J276+K275*J276*B276, AND(G276&lt;&gt;H276,G276=1), K275-K275*I276,AND(G276&lt;&gt;H276,G276=2),K275-K275*J276,G276=0,K275)</f>
        <v>44.438264798619727</v>
      </c>
      <c r="L276" t="str">
        <f>ValueWin!L276</f>
        <v>Alejandro Tabilo</v>
      </c>
      <c r="M276" t="str">
        <f>ValueWin!M276</f>
        <v>Benjamin Bonzi</v>
      </c>
      <c r="N276">
        <f>ValueWin!N276</f>
        <v>0.36</v>
      </c>
    </row>
    <row r="277" spans="1:14" x14ac:dyDescent="0.25">
      <c r="A277">
        <f>ValueWin!A277</f>
        <v>2</v>
      </c>
      <c r="B277">
        <f>ValueWin!B277</f>
        <v>1.8</v>
      </c>
      <c r="C277">
        <f t="shared" si="39"/>
        <v>0.5</v>
      </c>
      <c r="D277">
        <f t="shared" si="35"/>
        <v>0.55555555555555558</v>
      </c>
      <c r="E277">
        <f>ValueWin!E277</f>
        <v>0.79</v>
      </c>
      <c r="F277">
        <f t="shared" si="36"/>
        <v>0.20999999999999996</v>
      </c>
      <c r="G277" cm="1">
        <f t="array" ref="G277">_xlfn.IFS(AND(I277&gt;J277,I277&gt;0,E277&gt;F277, E277&gt;0.6), 1, AND(J277&gt;I277,J277&gt;0,F277&gt;E277, F277&gt;0.6), 2, AND(I277&gt;J277,I277&gt;0,E277&gt;F277, E277&lt;0.6), 0,  AND(J277&gt;I277,J277&gt;0,F277&gt;E277, F277&lt;0.6), 0, AND(I277&lt;0,J277&lt;0), 0, AND(I277&gt;J277,I277&gt;0,E277&lt;F277), 0, AND(J277&gt;I277,J277&gt;0,F277&lt;E277), 0, AND(I277&gt;J277,I277&gt;0,E277=F277), 1, AND(J277&gt;I277,J277&gt;0,F277=E277), 2)</f>
        <v>1</v>
      </c>
      <c r="H277">
        <f>ValueWin!H277</f>
        <v>0</v>
      </c>
      <c r="I277">
        <f t="shared" si="37"/>
        <v>0.1</v>
      </c>
      <c r="J277">
        <f t="shared" si="38"/>
        <v>-0.77750000000000008</v>
      </c>
      <c r="K277" cm="1">
        <f t="array" ref="K277">_xlfn.IFS(AND(G277=H277,G277=1),K276-K276*I277+K276*I277*A277, AND(G277=H277,G277=2), K276-K276*J277+K276*J277*B277, AND(G277&lt;&gt;H277,G277=1), K276-K276*I277,AND(G277&lt;&gt;H277,G277=2),K276-K276*J277,G277=0,K276)</f>
        <v>39.994438318757751</v>
      </c>
      <c r="L277" t="str">
        <f>ValueWin!L277</f>
        <v>Frederico Delbonis</v>
      </c>
      <c r="M277" t="str">
        <f>ValueWin!M277</f>
        <v>Antoine Bellier</v>
      </c>
      <c r="N277">
        <f>ValueWin!N277</f>
        <v>0.182</v>
      </c>
    </row>
    <row r="278" spans="1:14" x14ac:dyDescent="0.25">
      <c r="A278">
        <f>ValueWin!A278</f>
        <v>1.3</v>
      </c>
      <c r="B278">
        <f>ValueWin!B278</f>
        <v>3.5</v>
      </c>
      <c r="C278">
        <f t="shared" si="39"/>
        <v>0.76923076923076916</v>
      </c>
      <c r="D278">
        <f t="shared" si="35"/>
        <v>0.2857142857142857</v>
      </c>
      <c r="E278">
        <f>ValueWin!E278</f>
        <v>0.41699999999999998</v>
      </c>
      <c r="F278">
        <f t="shared" si="36"/>
        <v>0.58299999999999996</v>
      </c>
      <c r="G278" cm="1">
        <f t="array" ref="G278">_xlfn.IFS(AND(I278&gt;J278,I278&gt;0,E278&gt;F278, E278&gt;0.6), 1, AND(J278&gt;I278,J278&gt;0,F278&gt;E278, F278&gt;0.6), 2, AND(I278&gt;J278,I278&gt;0,E278&gt;F278, E278&lt;0.6), 0,  AND(J278&gt;I278,J278&gt;0,F278&gt;E278, F278&lt;0.6), 0, AND(I278&lt;0,J278&lt;0), 0, AND(I278&gt;J278,I278&gt;0,E278&lt;F278), 0, AND(J278&gt;I278,J278&gt;0,F278&lt;E278), 0, AND(I278&gt;J278,I278&gt;0,E278=F278), 1, AND(J278&gt;I278,J278&gt;0,F278=E278), 2)</f>
        <v>0</v>
      </c>
      <c r="H278">
        <f>ValueWin!H278</f>
        <v>0</v>
      </c>
      <c r="I278">
        <f t="shared" si="37"/>
        <v>-1.5263333333333329</v>
      </c>
      <c r="J278">
        <f t="shared" si="38"/>
        <v>0.1</v>
      </c>
      <c r="K278" cm="1">
        <f t="array" ref="K278">_xlfn.IFS(AND(G278=H278,G278=1),K277-K277*I278+K277*I278*A278, AND(G278=H278,G278=2), K277-K277*J278+K277*J278*B278, AND(G278&lt;&gt;H278,G278=1), K277-K277*I278,AND(G278&lt;&gt;H278,G278=2),K277-K277*J278,G278=0,K277)</f>
        <v>39.994438318757751</v>
      </c>
      <c r="L278" t="str">
        <f>ValueWin!L278</f>
        <v>Tallon Griekspoor</v>
      </c>
      <c r="M278" t="str">
        <f>ValueWin!M278</f>
        <v>Feliciano Lopez</v>
      </c>
      <c r="N278">
        <f>ValueWin!N278</f>
        <v>0.48499999999999999</v>
      </c>
    </row>
    <row r="279" spans="1:14" x14ac:dyDescent="0.25">
      <c r="A279">
        <f>ValueWin!A279</f>
        <v>4</v>
      </c>
      <c r="B279">
        <f>ValueWin!B279</f>
        <v>1.25</v>
      </c>
      <c r="C279">
        <f t="shared" si="39"/>
        <v>0.25</v>
      </c>
      <c r="D279">
        <f t="shared" si="35"/>
        <v>0.8</v>
      </c>
      <c r="E279">
        <f>ValueWin!E279</f>
        <v>0.159</v>
      </c>
      <c r="F279">
        <f t="shared" si="36"/>
        <v>0.84099999999999997</v>
      </c>
      <c r="G279" cm="1">
        <f t="array" ref="G279">_xlfn.IFS(AND(I279&gt;J279,I279&gt;0,E279&gt;F279, E279&gt;0.6), 1, AND(J279&gt;I279,J279&gt;0,F279&gt;E279, F279&gt;0.6), 2, AND(I279&gt;J279,I279&gt;0,E279&gt;F279, E279&lt;0.6), 0,  AND(J279&gt;I279,J279&gt;0,F279&gt;E279, F279&lt;0.6), 0, AND(I279&lt;0,J279&lt;0), 0, AND(I279&gt;J279,I279&gt;0,E279&lt;F279), 0, AND(J279&gt;I279,J279&gt;0,F279&lt;E279), 0, AND(I279&gt;J279,I279&gt;0,E279=F279), 1, AND(J279&gt;I279,J279&gt;0,F279=E279), 2)</f>
        <v>2</v>
      </c>
      <c r="H279">
        <f>ValueWin!H279</f>
        <v>0</v>
      </c>
      <c r="I279">
        <f t="shared" si="37"/>
        <v>-0.12133333333333332</v>
      </c>
      <c r="J279">
        <f t="shared" si="38"/>
        <v>0.1</v>
      </c>
      <c r="K279" cm="1">
        <f t="array" ref="K279">_xlfn.IFS(AND(G279=H279,G279=1),K278-K278*I279+K278*I279*A279, AND(G279=H279,G279=2), K278-K278*J279+K278*J279*B279, AND(G279&lt;&gt;H279,G279=1), K278-K278*I279,AND(G279&lt;&gt;H279,G279=2),K278-K278*J279,G279=0,K278)</f>
        <v>35.994994486881978</v>
      </c>
      <c r="L279" t="str">
        <f>ValueWin!L279</f>
        <v>Taro Daniel</v>
      </c>
      <c r="M279" t="str">
        <f>ValueWin!M279</f>
        <v>Roberto Bautista Agut</v>
      </c>
      <c r="N279">
        <f>ValueWin!N279</f>
        <v>0.37</v>
      </c>
    </row>
    <row r="280" spans="1:14" x14ac:dyDescent="0.25">
      <c r="A280">
        <f>ValueWin!A280</f>
        <v>1.33</v>
      </c>
      <c r="B280">
        <f>ValueWin!B280</f>
        <v>3.4</v>
      </c>
      <c r="C280">
        <f t="shared" si="39"/>
        <v>0.75187969924812026</v>
      </c>
      <c r="D280">
        <f t="shared" si="35"/>
        <v>0.29411764705882354</v>
      </c>
      <c r="E280">
        <f>ValueWin!E280</f>
        <v>0.72499999999999998</v>
      </c>
      <c r="F280">
        <f t="shared" si="36"/>
        <v>0.27500000000000002</v>
      </c>
      <c r="G280" cm="1">
        <f t="array" ref="G280">_xlfn.IFS(AND(I280&gt;J280,I280&gt;0,E280&gt;F280, E280&gt;0.6), 1, AND(J280&gt;I280,J280&gt;0,F280&gt;E280, F280&gt;0.6), 2, AND(I280&gt;J280,I280&gt;0,E280&gt;F280, E280&lt;0.6), 0,  AND(J280&gt;I280,J280&gt;0,F280&gt;E280, F280&lt;0.6), 0, AND(I280&lt;0,J280&lt;0), 0, AND(I280&gt;J280,I280&gt;0,E280&lt;F280), 0, AND(J280&gt;I280,J280&gt;0,F280&lt;E280), 0, AND(I280&gt;J280,I280&gt;0,E280=F280), 1, AND(J280&gt;I280,J280&gt;0,F280=E280), 2)</f>
        <v>0</v>
      </c>
      <c r="H280">
        <f>ValueWin!H280</f>
        <v>0</v>
      </c>
      <c r="I280">
        <f t="shared" si="37"/>
        <v>-0.10833333333333328</v>
      </c>
      <c r="J280">
        <f t="shared" si="38"/>
        <v>-2.7083333333333293E-2</v>
      </c>
      <c r="K280" cm="1">
        <f t="array" ref="K280">_xlfn.IFS(AND(G280=H280,G280=1),K279-K279*I280+K279*I280*A280, AND(G280=H280,G280=2), K279-K279*J280+K279*J280*B280, AND(G280&lt;&gt;H280,G280=1), K279-K279*I280,AND(G280&lt;&gt;H280,G280=2),K279-K279*J280,G280=0,K279)</f>
        <v>35.994994486881978</v>
      </c>
      <c r="L280" t="str">
        <f>ValueWin!L280</f>
        <v>Lorenzo Sonego</v>
      </c>
      <c r="M280" t="str">
        <f>ValueWin!M280</f>
        <v>James Duckworth</v>
      </c>
      <c r="N280">
        <f>ValueWin!N280</f>
        <v>0.57699999999999996</v>
      </c>
    </row>
    <row r="281" spans="1:14" x14ac:dyDescent="0.25">
      <c r="A281">
        <f>ValueWin!A281</f>
        <v>2.5</v>
      </c>
      <c r="B281">
        <f>ValueWin!B281</f>
        <v>1.53</v>
      </c>
      <c r="C281">
        <f t="shared" si="39"/>
        <v>0.4</v>
      </c>
      <c r="D281">
        <f t="shared" si="35"/>
        <v>0.65359477124183007</v>
      </c>
      <c r="E281">
        <f>ValueWin!E281</f>
        <v>0.28699999999999998</v>
      </c>
      <c r="F281">
        <f t="shared" si="36"/>
        <v>0.71300000000000008</v>
      </c>
      <c r="G281" cm="1">
        <f t="array" ref="G281">_xlfn.IFS(AND(I281&gt;J281,I281&gt;0,E281&gt;F281, E281&gt;0.6), 1, AND(J281&gt;I281,J281&gt;0,F281&gt;E281, F281&gt;0.6), 2, AND(I281&gt;J281,I281&gt;0,E281&gt;F281, E281&lt;0.6), 0,  AND(J281&gt;I281,J281&gt;0,F281&gt;E281, F281&lt;0.6), 0, AND(I281&lt;0,J281&lt;0), 0, AND(I281&gt;J281,I281&gt;0,E281&lt;F281), 0, AND(J281&gt;I281,J281&gt;0,F281&lt;E281), 0, AND(I281&gt;J281,I281&gt;0,E281=F281), 1, AND(J281&gt;I281,J281&gt;0,F281=E281), 2)</f>
        <v>2</v>
      </c>
      <c r="H281">
        <f>ValueWin!H281</f>
        <v>0</v>
      </c>
      <c r="I281">
        <f t="shared" si="37"/>
        <v>-0.18833333333333341</v>
      </c>
      <c r="J281">
        <f t="shared" si="38"/>
        <v>0.1</v>
      </c>
      <c r="K281" cm="1">
        <f t="array" ref="K281">_xlfn.IFS(AND(G281=H281,G281=1),K280-K280*I281+K280*I281*A281, AND(G281=H281,G281=2), K280-K280*J281+K280*J281*B281, AND(G281&lt;&gt;H281,G281=1), K280-K280*I281,AND(G281&lt;&gt;H281,G281=2),K280-K280*J281,G281=0,K280)</f>
        <v>32.395495038193779</v>
      </c>
      <c r="L281" t="str">
        <f>ValueWin!L281</f>
        <v>Ryan Peniston</v>
      </c>
      <c r="M281" t="str">
        <f>ValueWin!M281</f>
        <v>Holger Vitus Nodskov Rune</v>
      </c>
      <c r="N281">
        <f>ValueWin!N281</f>
        <v>0.20300000000000001</v>
      </c>
    </row>
    <row r="282" spans="1:14" x14ac:dyDescent="0.25">
      <c r="A282">
        <f>ValueWin!A282</f>
        <v>3.75</v>
      </c>
      <c r="B282">
        <f>ValueWin!B282</f>
        <v>1.28</v>
      </c>
      <c r="C282">
        <f t="shared" si="39"/>
        <v>0.26666666666666666</v>
      </c>
      <c r="D282">
        <f t="shared" si="35"/>
        <v>0.78125</v>
      </c>
      <c r="E282">
        <f>ValueWin!E282</f>
        <v>0.34300000000000003</v>
      </c>
      <c r="F282">
        <f t="shared" si="36"/>
        <v>0.65700000000000003</v>
      </c>
      <c r="G282" cm="1">
        <f t="array" ref="G282">_xlfn.IFS(AND(I282&gt;J282,I282&gt;0,E282&gt;F282, E282&gt;0.6), 1, AND(J282&gt;I282,J282&gt;0,F282&gt;E282, F282&gt;0.6), 2, AND(I282&gt;J282,I282&gt;0,E282&gt;F282, E282&lt;0.6), 0,  AND(J282&gt;I282,J282&gt;0,F282&gt;E282, F282&lt;0.6), 0, AND(I282&lt;0,J282&lt;0), 0, AND(I282&gt;J282,I282&gt;0,E282&lt;F282), 0, AND(J282&gt;I282,J282&gt;0,F282&lt;E282), 0, AND(I282&gt;J282,I282&gt;0,E282=F282), 1, AND(J282&gt;I282,J282&gt;0,F282=E282), 2)</f>
        <v>0</v>
      </c>
      <c r="H282">
        <f>ValueWin!H282</f>
        <v>0</v>
      </c>
      <c r="I282">
        <f t="shared" si="37"/>
        <v>0.1</v>
      </c>
      <c r="J282">
        <f t="shared" si="38"/>
        <v>-0.56800000000000006</v>
      </c>
      <c r="K282" cm="1">
        <f t="array" ref="K282">_xlfn.IFS(AND(G282=H282,G282=1),K281-K281*I282+K281*I282*A282, AND(G282=H282,G282=2), K281-K281*J282+K281*J282*B282, AND(G282&lt;&gt;H282,G282=1), K281-K281*I282,AND(G282&lt;&gt;H282,G282=2),K281-K281*J282,G282=0,K281)</f>
        <v>32.395495038193779</v>
      </c>
      <c r="L282" t="str">
        <f>ValueWin!L282</f>
        <v>Francisco Cerundolo</v>
      </c>
      <c r="M282" t="str">
        <f>ValueWin!M282</f>
        <v>Tommy Paul</v>
      </c>
      <c r="N282">
        <f>ValueWin!N282</f>
        <v>0.35899999999999999</v>
      </c>
    </row>
    <row r="283" spans="1:14" x14ac:dyDescent="0.25">
      <c r="A283">
        <f>ValueWin!A283</f>
        <v>1.28</v>
      </c>
      <c r="B283">
        <f>ValueWin!B283</f>
        <v>3.75</v>
      </c>
      <c r="C283">
        <f t="shared" si="39"/>
        <v>0.78125</v>
      </c>
      <c r="D283">
        <f t="shared" si="35"/>
        <v>0.26666666666666666</v>
      </c>
      <c r="E283">
        <f>ValueWin!E283</f>
        <v>0.71899999999999997</v>
      </c>
      <c r="F283">
        <f t="shared" si="36"/>
        <v>0.28100000000000003</v>
      </c>
      <c r="G283" cm="1">
        <f t="array" ref="G283">_xlfn.IFS(AND(I283&gt;J283,I283&gt;0,E283&gt;F283, E283&gt;0.6), 1, AND(J283&gt;I283,J283&gt;0,F283&gt;E283, F283&gt;0.6), 2, AND(I283&gt;J283,I283&gt;0,E283&gt;F283, E283&lt;0.6), 0,  AND(J283&gt;I283,J283&gt;0,F283&gt;E283, F283&lt;0.6), 0, AND(I283&lt;0,J283&lt;0), 0, AND(I283&gt;J283,I283&gt;0,E283&lt;F283), 0, AND(J283&gt;I283,J283&gt;0,F283&lt;E283), 0, AND(I283&gt;J283,I283&gt;0,E283=F283), 1, AND(J283&gt;I283,J283&gt;0,F283=E283), 2)</f>
        <v>0</v>
      </c>
      <c r="H283">
        <f>ValueWin!H283</f>
        <v>0</v>
      </c>
      <c r="I283">
        <f t="shared" si="37"/>
        <v>-0.28457142857142859</v>
      </c>
      <c r="J283">
        <f t="shared" si="38"/>
        <v>1.9545454545454588E-2</v>
      </c>
      <c r="K283" cm="1">
        <f t="array" ref="K283">_xlfn.IFS(AND(G283=H283,G283=1),K282-K282*I283+K282*I283*A283, AND(G283=H283,G283=2), K282-K282*J283+K282*J283*B283, AND(G283&lt;&gt;H283,G283=1), K282-K282*I283,AND(G283&lt;&gt;H283,G283=2),K282-K282*J283,G283=0,K282)</f>
        <v>32.395495038193779</v>
      </c>
      <c r="L283" t="str">
        <f>ValueWin!L283</f>
        <v>Ugo Humbert</v>
      </c>
      <c r="M283" t="str">
        <f>ValueWin!M283</f>
        <v>Thiago Monteiro</v>
      </c>
      <c r="N283">
        <f>ValueWin!N283</f>
        <v>0.36499999999999999</v>
      </c>
    </row>
    <row r="284" spans="1:14" x14ac:dyDescent="0.25">
      <c r="A284">
        <f>ValueWin!A284</f>
        <v>1.25</v>
      </c>
      <c r="B284">
        <f>ValueWin!B284</f>
        <v>4</v>
      </c>
      <c r="C284">
        <f t="shared" si="39"/>
        <v>0.8</v>
      </c>
      <c r="D284">
        <f t="shared" si="35"/>
        <v>0.25</v>
      </c>
      <c r="E284">
        <f>ValueWin!E284</f>
        <v>0.65500000000000003</v>
      </c>
      <c r="F284">
        <f t="shared" si="36"/>
        <v>0.34499999999999997</v>
      </c>
      <c r="G284" cm="1">
        <f t="array" ref="G284">_xlfn.IFS(AND(I284&gt;J284,I284&gt;0,E284&gt;F284, E284&gt;0.6), 1, AND(J284&gt;I284,J284&gt;0,F284&gt;E284, F284&gt;0.6), 2, AND(I284&gt;J284,I284&gt;0,E284&gt;F284, E284&lt;0.6), 0,  AND(J284&gt;I284,J284&gt;0,F284&gt;E284, F284&lt;0.6), 0, AND(I284&lt;0,J284&lt;0), 0, AND(I284&gt;J284,I284&gt;0,E284&lt;F284), 0, AND(J284&gt;I284,J284&gt;0,F284&lt;E284), 0, AND(I284&gt;J284,I284&gt;0,E284=F284), 1, AND(J284&gt;I284,J284&gt;0,F284=E284), 2)</f>
        <v>0</v>
      </c>
      <c r="H284">
        <f>ValueWin!H284</f>
        <v>0</v>
      </c>
      <c r="I284">
        <f t="shared" si="37"/>
        <v>-0.72499999999999987</v>
      </c>
      <c r="J284">
        <f t="shared" si="38"/>
        <v>0.1</v>
      </c>
      <c r="K284" cm="1">
        <f t="array" ref="K284">_xlfn.IFS(AND(G284=H284,G284=1),K283-K283*I284+K283*I284*A284, AND(G284=H284,G284=2), K283-K283*J284+K283*J284*B284, AND(G284&lt;&gt;H284,G284=1), K283-K283*I284,AND(G284&lt;&gt;H284,G284=2),K283-K283*J284,G284=0,K283)</f>
        <v>32.395495038193779</v>
      </c>
      <c r="L284" t="str">
        <f>ValueWin!L284</f>
        <v>Alejandro Davidovich Fokina</v>
      </c>
      <c r="M284" t="str">
        <f>ValueWin!M284</f>
        <v>Pedro Martinez</v>
      </c>
      <c r="N284">
        <f>ValueWin!N284</f>
        <v>0.36499999999999999</v>
      </c>
    </row>
    <row r="285" spans="1:14" x14ac:dyDescent="0.25">
      <c r="A285">
        <f>ValueWin!A285</f>
        <v>1.25</v>
      </c>
      <c r="B285">
        <f>ValueWin!B285</f>
        <v>4</v>
      </c>
      <c r="C285">
        <f t="shared" si="39"/>
        <v>0.8</v>
      </c>
      <c r="D285">
        <f t="shared" si="35"/>
        <v>0.25</v>
      </c>
      <c r="E285">
        <f>ValueWin!E285</f>
        <v>0.55700000000000005</v>
      </c>
      <c r="F285">
        <f t="shared" si="36"/>
        <v>0.44299999999999995</v>
      </c>
      <c r="G285" cm="1">
        <f t="array" ref="G285">_xlfn.IFS(AND(I285&gt;J285,I285&gt;0,E285&gt;F285, E285&gt;0.6), 1, AND(J285&gt;I285,J285&gt;0,F285&gt;E285, F285&gt;0.6), 2, AND(I285&gt;J285,I285&gt;0,E285&gt;F285, E285&lt;0.6), 0,  AND(J285&gt;I285,J285&gt;0,F285&gt;E285, F285&lt;0.6), 0, AND(I285&lt;0,J285&lt;0), 0, AND(I285&gt;J285,I285&gt;0,E285&lt;F285), 0, AND(J285&gt;I285,J285&gt;0,F285&lt;E285), 0, AND(I285&gt;J285,I285&gt;0,E285=F285), 1, AND(J285&gt;I285,J285&gt;0,F285=E285), 2)</f>
        <v>0</v>
      </c>
      <c r="H285">
        <f>ValueWin!H285</f>
        <v>0</v>
      </c>
      <c r="I285">
        <f t="shared" si="37"/>
        <v>-1.2149999999999999</v>
      </c>
      <c r="J285">
        <f t="shared" si="38"/>
        <v>0.1</v>
      </c>
      <c r="K285" cm="1">
        <f t="array" ref="K285">_xlfn.IFS(AND(G285=H285,G285=1),K284-K284*I285+K284*I285*A285, AND(G285=H285,G285=2), K284-K284*J285+K284*J285*B285, AND(G285&lt;&gt;H285,G285=1), K284-K284*I285,AND(G285&lt;&gt;H285,G285=2),K284-K284*J285,G285=0,K284)</f>
        <v>32.395495038193779</v>
      </c>
      <c r="L285" t="str">
        <f>ValueWin!L285</f>
        <v>Daniel Evans</v>
      </c>
      <c r="M285" t="str">
        <f>ValueWin!M285</f>
        <v>Adrian Mannarino</v>
      </c>
      <c r="N285">
        <f>ValueWin!N285</f>
        <v>0.68799999999999994</v>
      </c>
    </row>
    <row r="286" spans="1:14" x14ac:dyDescent="0.25">
      <c r="A286">
        <f>ValueWin!A286</f>
        <v>1.4</v>
      </c>
      <c r="B286">
        <f>ValueWin!B286</f>
        <v>3</v>
      </c>
      <c r="C286">
        <f t="shared" si="39"/>
        <v>0.7142857142857143</v>
      </c>
      <c r="D286">
        <f t="shared" si="35"/>
        <v>0.33333333333333331</v>
      </c>
      <c r="E286">
        <f>ValueWin!E286</f>
        <v>0.57299999999999995</v>
      </c>
      <c r="F286">
        <f t="shared" si="36"/>
        <v>0.42700000000000005</v>
      </c>
      <c r="G286" cm="1">
        <f t="array" ref="G286">_xlfn.IFS(AND(I286&gt;J286,I286&gt;0,E286&gt;F286, E286&gt;0.6), 1, AND(J286&gt;I286,J286&gt;0,F286&gt;E286, F286&gt;0.6), 2, AND(I286&gt;J286,I286&gt;0,E286&gt;F286, E286&lt;0.6), 0,  AND(J286&gt;I286,J286&gt;0,F286&gt;E286, F286&lt;0.6), 0, AND(I286&lt;0,J286&lt;0), 0, AND(I286&gt;J286,I286&gt;0,E286&lt;F286), 0, AND(J286&gt;I286,J286&gt;0,F286&lt;E286), 0, AND(I286&gt;J286,I286&gt;0,E286=F286), 1, AND(J286&gt;I286,J286&gt;0,F286=E286), 2)</f>
        <v>0</v>
      </c>
      <c r="H286">
        <f>ValueWin!H286</f>
        <v>0</v>
      </c>
      <c r="I286">
        <f t="shared" si="37"/>
        <v>-0.49450000000000038</v>
      </c>
      <c r="J286">
        <f t="shared" si="38"/>
        <v>0.1</v>
      </c>
      <c r="K286" cm="1">
        <f t="array" ref="K286">_xlfn.IFS(AND(G286=H286,G286=1),K285-K285*I286+K285*I286*A286, AND(G286=H286,G286=2), K285-K285*J286+K285*J286*B286, AND(G286&lt;&gt;H286,G286=1), K285-K285*I286,AND(G286&lt;&gt;H286,G286=2),K285-K285*J286,G286=0,K285)</f>
        <v>32.395495038193779</v>
      </c>
      <c r="L286" t="str">
        <f>ValueWin!L286</f>
        <v>Botic Van De Zandschulp</v>
      </c>
      <c r="M286" t="str">
        <f>ValueWin!M286</f>
        <v>Marcos Giron</v>
      </c>
      <c r="N286">
        <f>ValueWin!N286</f>
        <v>0.54</v>
      </c>
    </row>
    <row r="287" spans="1:14" x14ac:dyDescent="0.25">
      <c r="A287">
        <f>ValueWin!A287</f>
        <v>1.53</v>
      </c>
      <c r="B287">
        <f>ValueWin!B287</f>
        <v>2.5</v>
      </c>
      <c r="C287">
        <f t="shared" si="39"/>
        <v>0.65359477124183007</v>
      </c>
      <c r="D287">
        <f t="shared" si="35"/>
        <v>0.4</v>
      </c>
      <c r="E287">
        <f>ValueWin!E287</f>
        <v>0.42699999999999999</v>
      </c>
      <c r="F287">
        <f t="shared" si="36"/>
        <v>0.57299999999999995</v>
      </c>
      <c r="G287" cm="1">
        <f t="array" ref="G287">_xlfn.IFS(AND(I287&gt;J287,I287&gt;0,E287&gt;F287, E287&gt;0.6), 1, AND(J287&gt;I287,J287&gt;0,F287&gt;E287, F287&gt;0.6), 2, AND(I287&gt;J287,I287&gt;0,E287&gt;F287, E287&lt;0.6), 0,  AND(J287&gt;I287,J287&gt;0,F287&gt;E287, F287&lt;0.6), 0, AND(I287&lt;0,J287&lt;0), 0, AND(I287&gt;J287,I287&gt;0,E287&lt;F287), 0, AND(J287&gt;I287,J287&gt;0,F287&lt;E287), 0, AND(I287&gt;J287,I287&gt;0,E287=F287), 1, AND(J287&gt;I287,J287&gt;0,F287=E287), 2)</f>
        <v>0</v>
      </c>
      <c r="H287">
        <f>ValueWin!H287</f>
        <v>0</v>
      </c>
      <c r="I287">
        <f t="shared" si="37"/>
        <v>-0.65413207547169794</v>
      </c>
      <c r="J287">
        <f t="shared" si="38"/>
        <v>0.1</v>
      </c>
      <c r="K287" cm="1">
        <f t="array" ref="K287">_xlfn.IFS(AND(G287=H287,G287=1),K286-K286*I287+K286*I287*A287, AND(G287=H287,G287=2), K286-K286*J287+K286*J287*B287, AND(G287&lt;&gt;H287,G287=1), K286-K286*I287,AND(G287&lt;&gt;H287,G287=2),K286-K286*J287,G287=0,K286)</f>
        <v>32.395495038193779</v>
      </c>
      <c r="L287" t="str">
        <f>ValueWin!L287</f>
        <v>Daniel Altmaier</v>
      </c>
      <c r="M287" t="str">
        <f>ValueWin!M287</f>
        <v>Dusan Lajovic</v>
      </c>
      <c r="N287">
        <f>ValueWin!N287</f>
        <v>0.5</v>
      </c>
    </row>
    <row r="288" spans="1:14" x14ac:dyDescent="0.25">
      <c r="A288">
        <f>ValueWin!A288</f>
        <v>1.1000000000000001</v>
      </c>
      <c r="B288">
        <f>ValueWin!B288</f>
        <v>7</v>
      </c>
      <c r="C288">
        <f t="shared" si="39"/>
        <v>0.90909090909090906</v>
      </c>
      <c r="D288">
        <f t="shared" si="35"/>
        <v>0.14285714285714285</v>
      </c>
      <c r="E288">
        <f>ValueWin!E288</f>
        <v>0.73799999999999999</v>
      </c>
      <c r="F288">
        <f t="shared" si="36"/>
        <v>0.26200000000000001</v>
      </c>
      <c r="G288" cm="1">
        <f t="array" ref="G288">_xlfn.IFS(AND(I288&gt;J288,I288&gt;0,E288&gt;F288, E288&gt;0.6), 1, AND(J288&gt;I288,J288&gt;0,F288&gt;E288, F288&gt;0.6), 2, AND(I288&gt;J288,I288&gt;0,E288&gt;F288, E288&lt;0.6), 0,  AND(J288&gt;I288,J288&gt;0,F288&gt;E288, F288&lt;0.6), 0, AND(I288&lt;0,J288&lt;0), 0, AND(I288&gt;J288,I288&gt;0,E288&lt;F288), 0, AND(J288&gt;I288,J288&gt;0,F288&lt;E288), 0, AND(I288&gt;J288,I288&gt;0,E288=F288), 1, AND(J288&gt;I288,J288&gt;0,F288=E288), 2)</f>
        <v>0</v>
      </c>
      <c r="H288">
        <f>ValueWin!H288</f>
        <v>0</v>
      </c>
      <c r="I288">
        <f t="shared" si="37"/>
        <v>-1.8819999999999979</v>
      </c>
      <c r="J288">
        <f t="shared" si="38"/>
        <v>0.1</v>
      </c>
      <c r="K288" cm="1">
        <f t="array" ref="K288">_xlfn.IFS(AND(G288=H288,G288=1),K287-K287*I288+K287*I288*A288, AND(G288=H288,G288=2), K287-K287*J288+K287*J288*B288, AND(G288&lt;&gt;H288,G288=1), K287-K287*I288,AND(G288&lt;&gt;H288,G288=2),K287-K287*J288,G288=0,K287)</f>
        <v>32.395495038193779</v>
      </c>
      <c r="L288" t="str">
        <f>ValueWin!L288</f>
        <v>Nick Kyrgios</v>
      </c>
      <c r="M288" t="str">
        <f>ValueWin!M288</f>
        <v>Laslo Djere</v>
      </c>
      <c r="N288">
        <f>ValueWin!N288</f>
        <v>0.48699999999999999</v>
      </c>
    </row>
    <row r="289" spans="1:14" x14ac:dyDescent="0.25">
      <c r="A289">
        <f>ValueWin!A289</f>
        <v>3.75</v>
      </c>
      <c r="B289">
        <f>ValueWin!B289</f>
        <v>1.28</v>
      </c>
      <c r="C289">
        <f t="shared" si="39"/>
        <v>0.26666666666666666</v>
      </c>
      <c r="D289">
        <f t="shared" si="35"/>
        <v>0.78125</v>
      </c>
      <c r="E289">
        <f>ValueWin!E289</f>
        <v>0.41799999999999998</v>
      </c>
      <c r="F289">
        <f t="shared" si="36"/>
        <v>0.58200000000000007</v>
      </c>
      <c r="G289" cm="1">
        <f t="array" ref="G289">_xlfn.IFS(AND(I289&gt;J289,I289&gt;0,E289&gt;F289, E289&gt;0.6), 1, AND(J289&gt;I289,J289&gt;0,F289&gt;E289, F289&gt;0.6), 2, AND(I289&gt;J289,I289&gt;0,E289&gt;F289, E289&lt;0.6), 0,  AND(J289&gt;I289,J289&gt;0,F289&gt;E289, F289&lt;0.6), 0, AND(I289&lt;0,J289&lt;0), 0, AND(I289&gt;J289,I289&gt;0,E289&lt;F289), 0, AND(J289&gt;I289,J289&gt;0,F289&lt;E289), 0, AND(I289&gt;J289,I289&gt;0,E289=F289), 1, AND(J289&gt;I289,J289&gt;0,F289=E289), 2)</f>
        <v>0</v>
      </c>
      <c r="H289">
        <f>ValueWin!H289</f>
        <v>0</v>
      </c>
      <c r="I289">
        <f t="shared" si="37"/>
        <v>0.1</v>
      </c>
      <c r="J289">
        <f t="shared" si="38"/>
        <v>-0.91085714285714259</v>
      </c>
      <c r="K289" cm="1">
        <f t="array" ref="K289">_xlfn.IFS(AND(G289=H289,G289=1),K288-K288*I289+K288*I289*A289, AND(G289=H289,G289=2), K288-K288*J289+K288*J289*B289, AND(G289&lt;&gt;H289,G289=1), K288-K288*I289,AND(G289&lt;&gt;H289,G289=2),K288-K288*J289,G289=0,K288)</f>
        <v>32.395495038193779</v>
      </c>
      <c r="L289" t="str">
        <f>ValueWin!L289</f>
        <v>Sebastian Baez</v>
      </c>
      <c r="M289" t="str">
        <f>ValueWin!M289</f>
        <v>Jordan Thompson</v>
      </c>
      <c r="N289">
        <f>ValueWin!N289</f>
        <v>0.34799999999999998</v>
      </c>
    </row>
    <row r="290" spans="1:14" x14ac:dyDescent="0.25">
      <c r="A290">
        <f>ValueWin!A290</f>
        <v>1.44</v>
      </c>
      <c r="B290">
        <f>ValueWin!B290</f>
        <v>2.75</v>
      </c>
      <c r="C290">
        <f t="shared" si="39"/>
        <v>0.69444444444444442</v>
      </c>
      <c r="D290">
        <f t="shared" ref="D290:D302" si="40">1/B290</f>
        <v>0.36363636363636365</v>
      </c>
      <c r="E290">
        <f>ValueWin!E290</f>
        <v>0.56699999999999995</v>
      </c>
      <c r="F290">
        <f t="shared" ref="F290:F302" si="41">1-E290</f>
        <v>0.43300000000000005</v>
      </c>
      <c r="G290" cm="1">
        <f t="array" ref="G290">_xlfn.IFS(AND(I290&gt;J290,I290&gt;0,E290&gt;F290, E290&gt;0.6), 1, AND(J290&gt;I290,J290&gt;0,F290&gt;E290, F290&gt;0.6), 2, AND(I290&gt;J290,I290&gt;0,E290&gt;F290, E290&lt;0.6), 0,  AND(J290&gt;I290,J290&gt;0,F290&gt;E290, F290&lt;0.6), 0, AND(I290&lt;0,J290&lt;0), 0, AND(I290&gt;J290,I290&gt;0,E290&lt;F290), 0, AND(J290&gt;I290,J290&gt;0,F290&lt;E290), 0, AND(I290&gt;J290,I290&gt;0,E290=F290), 1, AND(J290&gt;I290,J290&gt;0,F290=E290), 2)</f>
        <v>0</v>
      </c>
      <c r="H290">
        <f>ValueWin!H290</f>
        <v>0</v>
      </c>
      <c r="I290">
        <f t="shared" ref="I290:I302" si="42">IF(E290-(F290/(A290-1))&gt;0.1, 0.1, E290-(F290/(A290-1)))</f>
        <v>-0.4170909090909094</v>
      </c>
      <c r="J290">
        <f t="shared" ref="J290:J302" si="43">IF(F290-(E290/(B290-1))&gt;0.1, 0.1, F290-(E290/(B290-1)))</f>
        <v>0.1</v>
      </c>
      <c r="K290" cm="1">
        <f t="array" ref="K290">_xlfn.IFS(AND(G290=H290,G290=1),K289-K289*I290+K289*I290*A290, AND(G290=H290,G290=2), K289-K289*J290+K289*J290*B290, AND(G290&lt;&gt;H290,G290=1), K289-K289*I290,AND(G290&lt;&gt;H290,G290=2),K289-K289*J290,G290=0,K289)</f>
        <v>32.395495038193779</v>
      </c>
      <c r="L290" t="str">
        <f>ValueWin!L290</f>
        <v>Alex De Minaur</v>
      </c>
      <c r="M290" t="str">
        <f>ValueWin!M290</f>
        <v>Lorenzo Sonego</v>
      </c>
      <c r="N290">
        <f>ValueWin!N290</f>
        <v>0.58799999999999997</v>
      </c>
    </row>
    <row r="291" spans="1:14" x14ac:dyDescent="0.25">
      <c r="A291">
        <f>ValueWin!A291</f>
        <v>1.72</v>
      </c>
      <c r="B291">
        <f>ValueWin!B291</f>
        <v>2.1</v>
      </c>
      <c r="C291">
        <f t="shared" si="39"/>
        <v>0.58139534883720934</v>
      </c>
      <c r="D291">
        <f t="shared" si="40"/>
        <v>0.47619047619047616</v>
      </c>
      <c r="E291">
        <f>ValueWin!E291</f>
        <v>0.70699999999999996</v>
      </c>
      <c r="F291">
        <f t="shared" si="41"/>
        <v>0.29300000000000004</v>
      </c>
      <c r="G291" cm="1">
        <f t="array" ref="G291">_xlfn.IFS(AND(I291&gt;J291,I291&gt;0,E291&gt;F291, E291&gt;0.6), 1, AND(J291&gt;I291,J291&gt;0,F291&gt;E291, F291&gt;0.6), 2, AND(I291&gt;J291,I291&gt;0,E291&gt;F291, E291&lt;0.6), 0,  AND(J291&gt;I291,J291&gt;0,F291&gt;E291, F291&lt;0.6), 0, AND(I291&lt;0,J291&lt;0), 0, AND(I291&gt;J291,I291&gt;0,E291&lt;F291), 0, AND(J291&gt;I291,J291&gt;0,F291&lt;E291), 0, AND(I291&gt;J291,I291&gt;0,E291=F291), 1, AND(J291&gt;I291,J291&gt;0,F291=E291), 2)</f>
        <v>1</v>
      </c>
      <c r="H291">
        <f>ValueWin!H291</f>
        <v>0</v>
      </c>
      <c r="I291">
        <f t="shared" si="42"/>
        <v>0.1</v>
      </c>
      <c r="J291">
        <f t="shared" si="43"/>
        <v>-0.34972727272727255</v>
      </c>
      <c r="K291" cm="1">
        <f t="array" ref="K291">_xlfn.IFS(AND(G291=H291,G291=1),K290-K290*I291+K290*I291*A291, AND(G291=H291,G291=2), K290-K290*J291+K290*J291*B291, AND(G291&lt;&gt;H291,G291=1), K290-K290*I291,AND(G291&lt;&gt;H291,G291=2),K290-K290*J291,G291=0,K290)</f>
        <v>29.1559455343744</v>
      </c>
      <c r="L291" t="str">
        <f>ValueWin!L291</f>
        <v>Cameron Norrie</v>
      </c>
      <c r="M291" t="str">
        <f>ValueWin!M291</f>
        <v>Brandon Nakashima</v>
      </c>
      <c r="N291">
        <f>ValueWin!N291</f>
        <v>0.53300000000000003</v>
      </c>
    </row>
    <row r="292" spans="1:14" x14ac:dyDescent="0.25">
      <c r="A292">
        <f>ValueWin!A292</f>
        <v>1.61</v>
      </c>
      <c r="B292">
        <f>ValueWin!B292</f>
        <v>2.2999999999999998</v>
      </c>
      <c r="C292">
        <f t="shared" si="39"/>
        <v>0.6211180124223602</v>
      </c>
      <c r="D292">
        <f t="shared" si="40"/>
        <v>0.43478260869565222</v>
      </c>
      <c r="E292">
        <f>ValueWin!E292</f>
        <v>0.58599999999999997</v>
      </c>
      <c r="F292">
        <f t="shared" si="41"/>
        <v>0.41400000000000003</v>
      </c>
      <c r="G292" cm="1">
        <f t="array" ref="G292">_xlfn.IFS(AND(I292&gt;J292,I292&gt;0,E292&gt;F292, E292&gt;0.6), 1, AND(J292&gt;I292,J292&gt;0,F292&gt;E292, F292&gt;0.6), 2, AND(I292&gt;J292,I292&gt;0,E292&gt;F292, E292&lt;0.6), 0,  AND(J292&gt;I292,J292&gt;0,F292&gt;E292, F292&lt;0.6), 0, AND(I292&lt;0,J292&lt;0), 0, AND(I292&gt;J292,I292&gt;0,E292&lt;F292), 0, AND(J292&gt;I292,J292&gt;0,F292&lt;E292), 0, AND(I292&gt;J292,I292&gt;0,E292=F292), 1, AND(J292&gt;I292,J292&gt;0,F292=E292), 2)</f>
        <v>0</v>
      </c>
      <c r="H292">
        <f>ValueWin!H292</f>
        <v>0</v>
      </c>
      <c r="I292">
        <f t="shared" si="42"/>
        <v>-9.2688524590163968E-2</v>
      </c>
      <c r="J292">
        <f t="shared" si="43"/>
        <v>-3.6769230769230776E-2</v>
      </c>
      <c r="K292" cm="1">
        <f t="array" ref="K292">_xlfn.IFS(AND(G292=H292,G292=1),K291-K291*I292+K291*I292*A292, AND(G292=H292,G292=2), K291-K291*J292+K291*J292*B292, AND(G292&lt;&gt;H292,G292=1), K291-K291*I292,AND(G292&lt;&gt;H292,G292=2),K291-K291*J292,G292=0,K291)</f>
        <v>29.1559455343744</v>
      </c>
      <c r="L292" t="str">
        <f>ValueWin!L292</f>
        <v>Daniel Evans</v>
      </c>
      <c r="M292" t="str">
        <f>ValueWin!M292</f>
        <v>Maxime Cressy</v>
      </c>
      <c r="N292">
        <f>ValueWin!N292</f>
        <v>0.52600000000000002</v>
      </c>
    </row>
    <row r="293" spans="1:14" x14ac:dyDescent="0.25">
      <c r="A293">
        <f>ValueWin!A293</f>
        <v>4</v>
      </c>
      <c r="B293">
        <f>ValueWin!B293</f>
        <v>1.25</v>
      </c>
      <c r="C293">
        <f t="shared" si="39"/>
        <v>0.25</v>
      </c>
      <c r="D293">
        <f t="shared" si="40"/>
        <v>0.8</v>
      </c>
      <c r="E293">
        <f>ValueWin!E293</f>
        <v>0.255</v>
      </c>
      <c r="F293">
        <f t="shared" si="41"/>
        <v>0.745</v>
      </c>
      <c r="G293" cm="1">
        <f t="array" ref="G293">_xlfn.IFS(AND(I293&gt;J293,I293&gt;0,E293&gt;F293, E293&gt;0.6), 1, AND(J293&gt;I293,J293&gt;0,F293&gt;E293, F293&gt;0.6), 2, AND(I293&gt;J293,I293&gt;0,E293&gt;F293, E293&lt;0.6), 0,  AND(J293&gt;I293,J293&gt;0,F293&gt;E293, F293&lt;0.6), 0, AND(I293&lt;0,J293&lt;0), 0, AND(I293&gt;J293,I293&gt;0,E293&lt;F293), 0, AND(J293&gt;I293,J293&gt;0,F293&lt;E293), 0, AND(I293&gt;J293,I293&gt;0,E293=F293), 1, AND(J293&gt;I293,J293&gt;0,F293=E293), 2)</f>
        <v>0</v>
      </c>
      <c r="H293">
        <f>ValueWin!H293</f>
        <v>0</v>
      </c>
      <c r="I293">
        <f t="shared" si="42"/>
        <v>6.6666666666666818E-3</v>
      </c>
      <c r="J293">
        <f t="shared" si="43"/>
        <v>-0.27500000000000002</v>
      </c>
      <c r="K293" cm="1">
        <f t="array" ref="K293">_xlfn.IFS(AND(G293=H293,G293=1),K292-K292*I293+K292*I293*A293, AND(G293=H293,G293=2), K292-K292*J293+K292*J293*B293, AND(G293&lt;&gt;H293,G293=1), K292-K292*I293,AND(G293&lt;&gt;H293,G293=2),K292-K292*J293,G293=0,K292)</f>
        <v>29.1559455343744</v>
      </c>
      <c r="L293" t="str">
        <f>ValueWin!L293</f>
        <v>Thiago Monteiro</v>
      </c>
      <c r="M293" t="str">
        <f>ValueWin!M293</f>
        <v>Taylor Fritz</v>
      </c>
      <c r="N293">
        <f>ValueWin!N293</f>
        <v>0.52300000000000002</v>
      </c>
    </row>
    <row r="294" spans="1:14" x14ac:dyDescent="0.25">
      <c r="A294">
        <f>ValueWin!A294</f>
        <v>1.53</v>
      </c>
      <c r="B294">
        <f>ValueWin!B294</f>
        <v>2.5</v>
      </c>
      <c r="C294">
        <f t="shared" si="39"/>
        <v>0.65359477124183007</v>
      </c>
      <c r="D294">
        <f t="shared" si="40"/>
        <v>0.4</v>
      </c>
      <c r="E294">
        <f>ValueWin!E294</f>
        <v>0.60599999999999998</v>
      </c>
      <c r="F294">
        <f t="shared" si="41"/>
        <v>0.39400000000000002</v>
      </c>
      <c r="G294" cm="1">
        <f t="array" ref="G294">_xlfn.IFS(AND(I294&gt;J294,I294&gt;0,E294&gt;F294, E294&gt;0.6), 1, AND(J294&gt;I294,J294&gt;0,F294&gt;E294, F294&gt;0.6), 2, AND(I294&gt;J294,I294&gt;0,E294&gt;F294, E294&lt;0.6), 0,  AND(J294&gt;I294,J294&gt;0,F294&gt;E294, F294&lt;0.6), 0, AND(I294&lt;0,J294&lt;0), 0, AND(I294&gt;J294,I294&gt;0,E294&lt;F294), 0, AND(J294&gt;I294,J294&gt;0,F294&lt;E294), 0, AND(I294&gt;J294,I294&gt;0,E294=F294), 1, AND(J294&gt;I294,J294&gt;0,F294=E294), 2)</f>
        <v>0</v>
      </c>
      <c r="H294">
        <f>ValueWin!H294</f>
        <v>0</v>
      </c>
      <c r="I294">
        <f t="shared" si="42"/>
        <v>-0.1373962264150943</v>
      </c>
      <c r="J294">
        <f t="shared" si="43"/>
        <v>-9.9999999999999534E-3</v>
      </c>
      <c r="K294" cm="1">
        <f t="array" ref="K294">_xlfn.IFS(AND(G294=H294,G294=1),K293-K293*I294+K293*I294*A294, AND(G294=H294,G294=2), K293-K293*J294+K293*J294*B294, AND(G294&lt;&gt;H294,G294=1), K293-K293*I294,AND(G294&lt;&gt;H294,G294=2),K293-K293*J294,G294=0,K293)</f>
        <v>29.1559455343744</v>
      </c>
      <c r="L294" t="str">
        <f>ValueWin!L294</f>
        <v>Alexander Bublik</v>
      </c>
      <c r="M294" t="str">
        <f>ValueWin!M294</f>
        <v>John Millman</v>
      </c>
      <c r="N294">
        <f>ValueWin!N294</f>
        <v>0.48799999999999999</v>
      </c>
    </row>
    <row r="295" spans="1:14" x14ac:dyDescent="0.25">
      <c r="A295">
        <f>ValueWin!A295</f>
        <v>2.5</v>
      </c>
      <c r="B295">
        <f>ValueWin!B295</f>
        <v>1.53</v>
      </c>
      <c r="C295">
        <f t="shared" si="39"/>
        <v>0.4</v>
      </c>
      <c r="D295">
        <f t="shared" si="40"/>
        <v>0.65359477124183007</v>
      </c>
      <c r="E295">
        <f>ValueWin!E295</f>
        <v>0.25800000000000001</v>
      </c>
      <c r="F295">
        <f t="shared" si="41"/>
        <v>0.74199999999999999</v>
      </c>
      <c r="G295" cm="1">
        <f t="array" ref="G295">_xlfn.IFS(AND(I295&gt;J295,I295&gt;0,E295&gt;F295, E295&gt;0.6), 1, AND(J295&gt;I295,J295&gt;0,F295&gt;E295, F295&gt;0.6), 2, AND(I295&gt;J295,I295&gt;0,E295&gt;F295, E295&lt;0.6), 0,  AND(J295&gt;I295,J295&gt;0,F295&gt;E295, F295&lt;0.6), 0, AND(I295&lt;0,J295&lt;0), 0, AND(I295&gt;J295,I295&gt;0,E295&lt;F295), 0, AND(J295&gt;I295,J295&gt;0,F295&lt;E295), 0, AND(I295&gt;J295,I295&gt;0,E295=F295), 1, AND(J295&gt;I295,J295&gt;0,F295=E295), 2)</f>
        <v>2</v>
      </c>
      <c r="H295">
        <f>ValueWin!H295</f>
        <v>0</v>
      </c>
      <c r="I295">
        <f t="shared" si="42"/>
        <v>-0.23666666666666664</v>
      </c>
      <c r="J295">
        <f t="shared" si="43"/>
        <v>0.1</v>
      </c>
      <c r="K295" cm="1">
        <f t="array" ref="K295">_xlfn.IFS(AND(G295=H295,G295=1),K294-K294*I295+K294*I295*A295, AND(G295=H295,G295=2), K294-K294*J295+K294*J295*B295, AND(G295&lt;&gt;H295,G295=1), K294-K294*I295,AND(G295&lt;&gt;H295,G295=2),K294-K294*J295,G295=0,K294)</f>
        <v>26.24035098093696</v>
      </c>
      <c r="L295" t="str">
        <f>ValueWin!L295</f>
        <v>Tommy Paul</v>
      </c>
      <c r="M295" t="str">
        <f>ValueWin!M295</f>
        <v>Jannik Sinner</v>
      </c>
      <c r="N295">
        <f>ValueWin!N295</f>
        <v>0.52700000000000002</v>
      </c>
    </row>
    <row r="296" spans="1:14" x14ac:dyDescent="0.25">
      <c r="A296">
        <f>ValueWin!A296</f>
        <v>2.37</v>
      </c>
      <c r="B296">
        <f>ValueWin!B296</f>
        <v>1.57</v>
      </c>
      <c r="C296">
        <f t="shared" si="39"/>
        <v>0.42194092827004215</v>
      </c>
      <c r="D296">
        <f t="shared" si="40"/>
        <v>0.63694267515923564</v>
      </c>
      <c r="E296">
        <f>ValueWin!E296</f>
        <v>0.63600000000000001</v>
      </c>
      <c r="F296">
        <f t="shared" si="41"/>
        <v>0.36399999999999999</v>
      </c>
      <c r="G296" cm="1">
        <f t="array" ref="G296">_xlfn.IFS(AND(I296&gt;J296,I296&gt;0,E296&gt;F296, E296&gt;0.6), 1, AND(J296&gt;I296,J296&gt;0,F296&gt;E296, F296&gt;0.6), 2, AND(I296&gt;J296,I296&gt;0,E296&gt;F296, E296&lt;0.6), 0,  AND(J296&gt;I296,J296&gt;0,F296&gt;E296, F296&lt;0.6), 0, AND(I296&lt;0,J296&lt;0), 0, AND(I296&gt;J296,I296&gt;0,E296&lt;F296), 0, AND(J296&gt;I296,J296&gt;0,F296&lt;E296), 0, AND(I296&gt;J296,I296&gt;0,E296=F296), 1, AND(J296&gt;I296,J296&gt;0,F296=E296), 2)</f>
        <v>1</v>
      </c>
      <c r="H296">
        <f>ValueWin!H296</f>
        <v>0</v>
      </c>
      <c r="I296">
        <f t="shared" si="42"/>
        <v>0.1</v>
      </c>
      <c r="J296">
        <f t="shared" si="43"/>
        <v>-0.75178947368421045</v>
      </c>
      <c r="K296" cm="1">
        <f t="array" ref="K296">_xlfn.IFS(AND(G296=H296,G296=1),K295-K295*I296+K295*I296*A296, AND(G296=H296,G296=2), K295-K295*J296+K295*J296*B296, AND(G296&lt;&gt;H296,G296=1), K295-K295*I296,AND(G296&lt;&gt;H296,G296=2),K295-K295*J296,G296=0,K295)</f>
        <v>23.616315882843264</v>
      </c>
      <c r="L296" t="str">
        <f>ValueWin!L296</f>
        <v>Diego Schwartzman</v>
      </c>
      <c r="M296" t="str">
        <f>ValueWin!M296</f>
        <v>Jack Draper</v>
      </c>
      <c r="N296">
        <f>ValueWin!N296</f>
        <v>0.48099999999999998</v>
      </c>
    </row>
    <row r="297" spans="1:14" x14ac:dyDescent="0.25">
      <c r="A297">
        <f>ValueWin!A297</f>
        <v>3</v>
      </c>
      <c r="B297">
        <f>ValueWin!B297</f>
        <v>1.4</v>
      </c>
      <c r="C297">
        <f t="shared" si="39"/>
        <v>0.33333333333333331</v>
      </c>
      <c r="D297">
        <f t="shared" si="40"/>
        <v>0.7142857142857143</v>
      </c>
      <c r="E297">
        <f>ValueWin!E297</f>
        <v>0.58599999999999997</v>
      </c>
      <c r="F297">
        <f t="shared" si="41"/>
        <v>0.41400000000000003</v>
      </c>
      <c r="G297" cm="1">
        <f t="array" ref="G297">_xlfn.IFS(AND(I297&gt;J297,I297&gt;0,E297&gt;F297, E297&gt;0.6), 1, AND(J297&gt;I297,J297&gt;0,F297&gt;E297, F297&gt;0.6), 2, AND(I297&gt;J297,I297&gt;0,E297&gt;F297, E297&lt;0.6), 0,  AND(J297&gt;I297,J297&gt;0,F297&gt;E297, F297&lt;0.6), 0, AND(I297&lt;0,J297&lt;0), 0, AND(I297&gt;J297,I297&gt;0,E297&lt;F297), 0, AND(J297&gt;I297,J297&gt;0,F297&lt;E297), 0, AND(I297&gt;J297,I297&gt;0,E297=F297), 1, AND(J297&gt;I297,J297&gt;0,F297=E297), 2)</f>
        <v>0</v>
      </c>
      <c r="H297">
        <f>ValueWin!H297</f>
        <v>0</v>
      </c>
      <c r="I297">
        <f t="shared" si="42"/>
        <v>0.1</v>
      </c>
      <c r="J297">
        <f t="shared" si="43"/>
        <v>-1.0510000000000002</v>
      </c>
      <c r="K297" cm="1">
        <f t="array" ref="K297">_xlfn.IFS(AND(G297=H297,G297=1),K296-K296*I297+K296*I297*A297, AND(G297=H297,G297=2), K296-K296*J297+K296*J297*B297, AND(G297&lt;&gt;H297,G297=1), K296-K296*I297,AND(G297&lt;&gt;H297,G297=2),K296-K296*J297,G297=0,K296)</f>
        <v>23.616315882843264</v>
      </c>
      <c r="L297" t="str">
        <f>ValueWin!L297</f>
        <v>Pedro Martinez</v>
      </c>
      <c r="M297" t="str">
        <f>ValueWin!M297</f>
        <v>Ryan Peniston</v>
      </c>
      <c r="N297">
        <f>ValueWin!N297</f>
        <v>0.48</v>
      </c>
    </row>
    <row r="298" spans="1:14" x14ac:dyDescent="0.25">
      <c r="A298">
        <f>ValueWin!A298</f>
        <v>2.2999999999999998</v>
      </c>
      <c r="B298">
        <f>ValueWin!B298</f>
        <v>1.61</v>
      </c>
      <c r="C298">
        <f t="shared" ref="C298:C361" si="44">1/A298</f>
        <v>0.43478260869565222</v>
      </c>
      <c r="D298">
        <f t="shared" si="40"/>
        <v>0.6211180124223602</v>
      </c>
      <c r="E298">
        <f>ValueWin!E298</f>
        <v>0.498</v>
      </c>
      <c r="F298">
        <f t="shared" si="41"/>
        <v>0.502</v>
      </c>
      <c r="G298" cm="1">
        <f t="array" ref="G298">_xlfn.IFS(AND(I298&gt;J298,I298&gt;0,E298&gt;F298, E298&gt;0.6), 1, AND(J298&gt;I298,J298&gt;0,F298&gt;E298, F298&gt;0.6), 2, AND(I298&gt;J298,I298&gt;0,E298&gt;F298, E298&lt;0.6), 0,  AND(J298&gt;I298,J298&gt;0,F298&gt;E298, F298&lt;0.6), 0, AND(I298&lt;0,J298&lt;0), 0, AND(I298&gt;J298,I298&gt;0,E298&lt;F298), 0, AND(J298&gt;I298,J298&gt;0,F298&lt;E298), 0, AND(I298&gt;J298,I298&gt;0,E298=F298), 1, AND(J298&gt;I298,J298&gt;0,F298=E298), 2)</f>
        <v>0</v>
      </c>
      <c r="H298">
        <f>ValueWin!H298</f>
        <v>0</v>
      </c>
      <c r="I298">
        <f t="shared" si="42"/>
        <v>0.1</v>
      </c>
      <c r="J298">
        <f t="shared" si="43"/>
        <v>-0.31439344262295066</v>
      </c>
      <c r="K298" cm="1">
        <f t="array" ref="K298">_xlfn.IFS(AND(G298=H298,G298=1),K297-K297*I298+K297*I298*A298, AND(G298=H298,G298=2), K297-K297*J298+K297*J298*B298, AND(G298&lt;&gt;H298,G298=1), K297-K297*I298,AND(G298&lt;&gt;H298,G298=2),K297-K297*J298,G298=0,K297)</f>
        <v>23.616315882843264</v>
      </c>
      <c r="L298" t="str">
        <f>ValueWin!L298</f>
        <v>Marcos Giron</v>
      </c>
      <c r="M298" t="str">
        <f>ValueWin!M298</f>
        <v>Mackenzie McDonald</v>
      </c>
      <c r="N298">
        <f>ValueWin!N298</f>
        <v>0.52400000000000002</v>
      </c>
    </row>
    <row r="299" spans="1:14" x14ac:dyDescent="0.25">
      <c r="A299">
        <f>ValueWin!A299</f>
        <v>1.1599999999999999</v>
      </c>
      <c r="B299">
        <f>ValueWin!B299</f>
        <v>5</v>
      </c>
      <c r="C299">
        <f t="shared" si="44"/>
        <v>0.86206896551724144</v>
      </c>
      <c r="D299">
        <f t="shared" si="40"/>
        <v>0.2</v>
      </c>
      <c r="E299">
        <f>ValueWin!E299</f>
        <v>0.79700000000000004</v>
      </c>
      <c r="F299">
        <f t="shared" si="41"/>
        <v>0.20299999999999996</v>
      </c>
      <c r="G299" cm="1">
        <f t="array" ref="G299">_xlfn.IFS(AND(I299&gt;J299,I299&gt;0,E299&gt;F299, E299&gt;0.6), 1, AND(J299&gt;I299,J299&gt;0,F299&gt;E299, F299&gt;0.6), 2, AND(I299&gt;J299,I299&gt;0,E299&gt;F299, E299&lt;0.6), 0,  AND(J299&gt;I299,J299&gt;0,F299&gt;E299, F299&lt;0.6), 0, AND(I299&lt;0,J299&lt;0), 0, AND(I299&gt;J299,I299&gt;0,E299&lt;F299), 0, AND(J299&gt;I299,J299&gt;0,F299&lt;E299), 0, AND(I299&gt;J299,I299&gt;0,E299=F299), 1, AND(J299&gt;I299,J299&gt;0,F299=E299), 2)</f>
        <v>0</v>
      </c>
      <c r="H299">
        <f>ValueWin!H299</f>
        <v>0</v>
      </c>
      <c r="I299">
        <f t="shared" si="42"/>
        <v>-0.47175000000000022</v>
      </c>
      <c r="J299">
        <f t="shared" si="43"/>
        <v>3.7499999999999478E-3</v>
      </c>
      <c r="K299" cm="1">
        <f t="array" ref="K299">_xlfn.IFS(AND(G299=H299,G299=1),K298-K298*I299+K298*I299*A299, AND(G299=H299,G299=2), K298-K298*J299+K298*J299*B299, AND(G299&lt;&gt;H299,G299=1), K298-K298*I299,AND(G299&lt;&gt;H299,G299=2),K298-K298*J299,G299=0,K298)</f>
        <v>23.616315882843264</v>
      </c>
      <c r="L299" t="str">
        <f>ValueWin!L299</f>
        <v>Pablo Carreno Busta</v>
      </c>
      <c r="M299" t="str">
        <f>ValueWin!M299</f>
        <v>Antoine Bellier</v>
      </c>
      <c r="N299">
        <f>ValueWin!N299</f>
        <v>0.46100000000000002</v>
      </c>
    </row>
    <row r="300" spans="1:14" x14ac:dyDescent="0.25">
      <c r="A300">
        <f>ValueWin!A300</f>
        <v>1.61</v>
      </c>
      <c r="B300">
        <f>ValueWin!B300</f>
        <v>2.2999999999999998</v>
      </c>
      <c r="C300">
        <f t="shared" si="44"/>
        <v>0.6211180124223602</v>
      </c>
      <c r="D300">
        <f t="shared" si="40"/>
        <v>0.43478260869565222</v>
      </c>
      <c r="E300">
        <f>ValueWin!E300</f>
        <v>0.66100000000000003</v>
      </c>
      <c r="F300">
        <f t="shared" si="41"/>
        <v>0.33899999999999997</v>
      </c>
      <c r="G300" cm="1">
        <f t="array" ref="G300">_xlfn.IFS(AND(I300&gt;J300,I300&gt;0,E300&gt;F300, E300&gt;0.6), 1, AND(J300&gt;I300,J300&gt;0,F300&gt;E300, F300&gt;0.6), 2, AND(I300&gt;J300,I300&gt;0,E300&gt;F300, E300&lt;0.6), 0,  AND(J300&gt;I300,J300&gt;0,F300&gt;E300, F300&lt;0.6), 0, AND(I300&lt;0,J300&lt;0), 0, AND(I300&gt;J300,I300&gt;0,E300&lt;F300), 0, AND(J300&gt;I300,J300&gt;0,F300&lt;E300), 0, AND(I300&gt;J300,I300&gt;0,E300=F300), 1, AND(J300&gt;I300,J300&gt;0,F300=E300), 2)</f>
        <v>1</v>
      </c>
      <c r="H300">
        <f>ValueWin!H300</f>
        <v>0</v>
      </c>
      <c r="I300">
        <f t="shared" si="42"/>
        <v>0.1</v>
      </c>
      <c r="J300">
        <f t="shared" si="43"/>
        <v>-0.16946153846153855</v>
      </c>
      <c r="K300" cm="1">
        <f t="array" ref="K300">_xlfn.IFS(AND(G300=H300,G300=1),K299-K299*I300+K299*I300*A300, AND(G300=H300,G300=2), K299-K299*J300+K299*J300*B300, AND(G300&lt;&gt;H300,G300=1), K299-K299*I300,AND(G300&lt;&gt;H300,G300=2),K299-K299*J300,G300=0,K299)</f>
        <v>21.254684294558938</v>
      </c>
      <c r="L300" t="str">
        <f>ValueWin!L300</f>
        <v>Tallon Griekspoor</v>
      </c>
      <c r="M300" t="str">
        <f>ValueWin!M300</f>
        <v>Alex Molcan</v>
      </c>
      <c r="N300">
        <f>ValueWin!N300</f>
        <v>0.433</v>
      </c>
    </row>
    <row r="301" spans="1:14" x14ac:dyDescent="0.25">
      <c r="A301">
        <f>ValueWin!A301</f>
        <v>2.2999999999999998</v>
      </c>
      <c r="B301">
        <f>ValueWin!B301</f>
        <v>1.61</v>
      </c>
      <c r="C301">
        <f t="shared" si="44"/>
        <v>0.43478260869565222</v>
      </c>
      <c r="D301">
        <f t="shared" si="40"/>
        <v>0.6211180124223602</v>
      </c>
      <c r="E301">
        <f>ValueWin!E301</f>
        <v>0.312</v>
      </c>
      <c r="F301">
        <f t="shared" si="41"/>
        <v>0.68799999999999994</v>
      </c>
      <c r="G301" cm="1">
        <f t="array" ref="G301">_xlfn.IFS(AND(I301&gt;J301,I301&gt;0,E301&gt;F301, E301&gt;0.6), 1, AND(J301&gt;I301,J301&gt;0,F301&gt;E301, F301&gt;0.6), 2, AND(I301&gt;J301,I301&gt;0,E301&gt;F301, E301&lt;0.6), 0,  AND(J301&gt;I301,J301&gt;0,F301&gt;E301, F301&lt;0.6), 0, AND(I301&lt;0,J301&lt;0), 0, AND(I301&gt;J301,I301&gt;0,E301&lt;F301), 0, AND(J301&gt;I301,J301&gt;0,F301&lt;E301), 0, AND(I301&gt;J301,I301&gt;0,E301=F301), 1, AND(J301&gt;I301,J301&gt;0,F301=E301), 2)</f>
        <v>2</v>
      </c>
      <c r="H301">
        <f>ValueWin!H301</f>
        <v>0</v>
      </c>
      <c r="I301">
        <f t="shared" si="42"/>
        <v>-0.21723076923076928</v>
      </c>
      <c r="J301">
        <f t="shared" si="43"/>
        <v>0.1</v>
      </c>
      <c r="K301" cm="1">
        <f t="array" ref="K301">_xlfn.IFS(AND(G301=H301,G301=1),K300-K300*I301+K300*I301*A301, AND(G301=H301,G301=2), K300-K300*J301+K300*J301*B301, AND(G301&lt;&gt;H301,G301=1), K300-K300*I301,AND(G301&lt;&gt;H301,G301=2),K300-K300*J301,G301=0,K300)</f>
        <v>19.129215865103046</v>
      </c>
      <c r="L301" t="str">
        <f>ValueWin!L301</f>
        <v>Benjamin Bonzi</v>
      </c>
      <c r="M301" t="str">
        <f>ValueWin!M301</f>
        <v>Denis Shapovalov</v>
      </c>
      <c r="N301">
        <f>ValueWin!N301</f>
        <v>0.48499999999999999</v>
      </c>
    </row>
    <row r="302" spans="1:14" x14ac:dyDescent="0.25">
      <c r="A302">
        <f>ValueWin!A302</f>
        <v>2.62</v>
      </c>
      <c r="B302">
        <f>ValueWin!B302</f>
        <v>1.5</v>
      </c>
      <c r="C302">
        <f t="shared" si="44"/>
        <v>0.38167938931297707</v>
      </c>
      <c r="D302">
        <f t="shared" si="40"/>
        <v>0.66666666666666663</v>
      </c>
      <c r="E302">
        <f>ValueWin!E302</f>
        <v>0.377</v>
      </c>
      <c r="F302">
        <f t="shared" si="41"/>
        <v>0.623</v>
      </c>
      <c r="G302" cm="1">
        <f t="array" ref="G302">_xlfn.IFS(AND(I302&gt;J302,I302&gt;0,E302&gt;F302, E302&gt;0.6), 1, AND(J302&gt;I302,J302&gt;0,F302&gt;E302, F302&gt;0.6), 2, AND(I302&gt;J302,I302&gt;0,E302&gt;F302, E302&lt;0.6), 0,  AND(J302&gt;I302,J302&gt;0,F302&gt;E302, F302&lt;0.6), 0, AND(I302&lt;0,J302&lt;0), 0, AND(I302&gt;J302,I302&gt;0,E302&lt;F302), 0, AND(J302&gt;I302,J302&gt;0,F302&lt;E302), 0, AND(I302&gt;J302,I302&gt;0,E302=F302), 1, AND(J302&gt;I302,J302&gt;0,F302=E302), 2)</f>
        <v>0</v>
      </c>
      <c r="H302">
        <f>ValueWin!H302</f>
        <v>0</v>
      </c>
      <c r="I302">
        <f t="shared" si="42"/>
        <v>-7.5679012345678531E-3</v>
      </c>
      <c r="J302">
        <f t="shared" si="43"/>
        <v>-0.13100000000000001</v>
      </c>
      <c r="K302" cm="1">
        <f t="array" ref="K302">_xlfn.IFS(AND(G302=H302,G302=1),K301-K301*I302+K301*I302*A302, AND(G302=H302,G302=2), K301-K301*J302+K301*J302*B302, AND(G302&lt;&gt;H302,G302=1), K301-K301*I302,AND(G302&lt;&gt;H302,G302=2),K301-K301*J302,G302=0,K301)</f>
        <v>19.129215865103046</v>
      </c>
      <c r="L302" t="str">
        <f>ValueWin!L302</f>
        <v>Ilya Ivashka</v>
      </c>
      <c r="M302" t="str">
        <f>ValueWin!M302</f>
        <v>Stefanos Tsitsipas</v>
      </c>
      <c r="N302">
        <f>ValueWin!N302</f>
        <v>0.59799999999999998</v>
      </c>
    </row>
    <row r="303" spans="1:14" x14ac:dyDescent="0.25">
      <c r="A303">
        <f>ValueWin!A303</f>
        <v>1.8</v>
      </c>
      <c r="B303">
        <f>ValueWin!B303</f>
        <v>2</v>
      </c>
      <c r="C303">
        <f t="shared" si="44"/>
        <v>0.55555555555555558</v>
      </c>
    </row>
    <row r="304" spans="1:14" x14ac:dyDescent="0.25">
      <c r="A304">
        <f>ValueWin!A304</f>
        <v>1.1100000000000001</v>
      </c>
      <c r="B304">
        <f>ValueWin!B304</f>
        <v>6.5</v>
      </c>
      <c r="C304">
        <f t="shared" si="44"/>
        <v>0.9009009009009008</v>
      </c>
    </row>
    <row r="305" spans="1:3" x14ac:dyDescent="0.25">
      <c r="A305">
        <f>ValueWin!A305</f>
        <v>1.57</v>
      </c>
      <c r="B305">
        <f>ValueWin!B305</f>
        <v>2.37</v>
      </c>
      <c r="C305">
        <f t="shared" si="44"/>
        <v>0.63694267515923564</v>
      </c>
    </row>
    <row r="306" spans="1:3" x14ac:dyDescent="0.25">
      <c r="A306">
        <f>ValueWin!A306</f>
        <v>2.5</v>
      </c>
      <c r="B306">
        <f>ValueWin!B306</f>
        <v>1.53</v>
      </c>
      <c r="C306">
        <f t="shared" si="44"/>
        <v>0.4</v>
      </c>
    </row>
    <row r="307" spans="1:3" x14ac:dyDescent="0.25">
      <c r="A307">
        <f>ValueWin!A307</f>
        <v>2.37</v>
      </c>
      <c r="B307">
        <f>ValueWin!B307</f>
        <v>1.57</v>
      </c>
      <c r="C307">
        <f t="shared" si="44"/>
        <v>0.42194092827004215</v>
      </c>
    </row>
    <row r="308" spans="1:3" x14ac:dyDescent="0.25">
      <c r="A308">
        <f>ValueWin!A308</f>
        <v>1.72</v>
      </c>
      <c r="B308">
        <f>ValueWin!B308</f>
        <v>2.1</v>
      </c>
      <c r="C308">
        <f t="shared" si="44"/>
        <v>0.58139534883720934</v>
      </c>
    </row>
    <row r="309" spans="1:3" x14ac:dyDescent="0.25">
      <c r="A309">
        <f>ValueWin!A309</f>
        <v>2.2000000000000002</v>
      </c>
      <c r="B309">
        <f>ValueWin!B309</f>
        <v>1.66</v>
      </c>
      <c r="C309">
        <f t="shared" si="44"/>
        <v>0.45454545454545453</v>
      </c>
    </row>
    <row r="310" spans="1:3" x14ac:dyDescent="0.25">
      <c r="A310">
        <f>ValueWin!A310</f>
        <v>4</v>
      </c>
      <c r="B310">
        <f>ValueWin!B310</f>
        <v>1.25</v>
      </c>
      <c r="C310">
        <f t="shared" si="44"/>
        <v>0.25</v>
      </c>
    </row>
    <row r="311" spans="1:3" x14ac:dyDescent="0.25">
      <c r="A311">
        <f>ValueWin!A311</f>
        <v>1.3</v>
      </c>
      <c r="B311">
        <f>ValueWin!B311</f>
        <v>3.5</v>
      </c>
      <c r="C311">
        <f t="shared" si="44"/>
        <v>0.76923076923076916</v>
      </c>
    </row>
    <row r="312" spans="1:3" x14ac:dyDescent="0.25">
      <c r="A312">
        <f>ValueWin!A312</f>
        <v>2.75</v>
      </c>
      <c r="B312">
        <f>ValueWin!B312</f>
        <v>1.44</v>
      </c>
      <c r="C312">
        <f t="shared" si="44"/>
        <v>0.36363636363636365</v>
      </c>
    </row>
    <row r="313" spans="1:3" x14ac:dyDescent="0.25">
      <c r="A313">
        <f>ValueWin!A313</f>
        <v>0</v>
      </c>
      <c r="B313">
        <f>ValueWin!B313</f>
        <v>0</v>
      </c>
      <c r="C313" t="e">
        <f t="shared" si="44"/>
        <v>#DIV/0!</v>
      </c>
    </row>
    <row r="314" spans="1:3" x14ac:dyDescent="0.25">
      <c r="A314">
        <f>ValueWin!A314</f>
        <v>0</v>
      </c>
      <c r="B314">
        <f>ValueWin!B314</f>
        <v>0</v>
      </c>
      <c r="C314" t="e">
        <f t="shared" si="44"/>
        <v>#DIV/0!</v>
      </c>
    </row>
    <row r="315" spans="1:3" x14ac:dyDescent="0.25">
      <c r="A315">
        <f>ValueWin!A315</f>
        <v>0</v>
      </c>
      <c r="B315">
        <f>ValueWin!B315</f>
        <v>0</v>
      </c>
      <c r="C315" t="e">
        <f t="shared" si="44"/>
        <v>#DIV/0!</v>
      </c>
    </row>
    <row r="316" spans="1:3" x14ac:dyDescent="0.25">
      <c r="A316">
        <f>ValueWin!A316</f>
        <v>0</v>
      </c>
      <c r="B316">
        <f>ValueWin!B316</f>
        <v>0</v>
      </c>
      <c r="C316" t="e">
        <f t="shared" si="44"/>
        <v>#DIV/0!</v>
      </c>
    </row>
    <row r="317" spans="1:3" x14ac:dyDescent="0.25">
      <c r="A317">
        <f>ValueWin!A317</f>
        <v>0</v>
      </c>
      <c r="B317">
        <f>ValueWin!B317</f>
        <v>0</v>
      </c>
      <c r="C317" t="e">
        <f t="shared" si="44"/>
        <v>#DIV/0!</v>
      </c>
    </row>
    <row r="318" spans="1:3" x14ac:dyDescent="0.25">
      <c r="A318">
        <f>ValueWin!A318</f>
        <v>0</v>
      </c>
      <c r="B318">
        <f>ValueWin!B318</f>
        <v>0</v>
      </c>
      <c r="C318" t="e">
        <f t="shared" si="44"/>
        <v>#DIV/0!</v>
      </c>
    </row>
    <row r="319" spans="1:3" x14ac:dyDescent="0.25">
      <c r="A319">
        <f>ValueWin!A319</f>
        <v>0</v>
      </c>
      <c r="B319">
        <f>ValueWin!B319</f>
        <v>0</v>
      </c>
      <c r="C319" t="e">
        <f t="shared" si="44"/>
        <v>#DIV/0!</v>
      </c>
    </row>
    <row r="320" spans="1:3" x14ac:dyDescent="0.25">
      <c r="A320">
        <f>ValueWin!A320</f>
        <v>0</v>
      </c>
      <c r="B320">
        <f>ValueWin!B320</f>
        <v>0</v>
      </c>
      <c r="C320" t="e">
        <f t="shared" si="44"/>
        <v>#DIV/0!</v>
      </c>
    </row>
    <row r="321" spans="1:3" x14ac:dyDescent="0.25">
      <c r="A321">
        <f>ValueWin!A321</f>
        <v>0</v>
      </c>
      <c r="B321">
        <f>ValueWin!B321</f>
        <v>0</v>
      </c>
      <c r="C321" t="e">
        <f t="shared" si="44"/>
        <v>#DIV/0!</v>
      </c>
    </row>
    <row r="322" spans="1:3" x14ac:dyDescent="0.25">
      <c r="A322">
        <f>ValueWin!A322</f>
        <v>0</v>
      </c>
      <c r="B322">
        <f>ValueWin!B322</f>
        <v>0</v>
      </c>
      <c r="C322" t="e">
        <f t="shared" si="44"/>
        <v>#DIV/0!</v>
      </c>
    </row>
    <row r="323" spans="1:3" x14ac:dyDescent="0.25">
      <c r="A323">
        <f>ValueWin!A323</f>
        <v>0</v>
      </c>
      <c r="B323">
        <f>ValueWin!B323</f>
        <v>0</v>
      </c>
      <c r="C323" t="e">
        <f t="shared" si="44"/>
        <v>#DIV/0!</v>
      </c>
    </row>
    <row r="324" spans="1:3" x14ac:dyDescent="0.25">
      <c r="A324">
        <f>ValueWin!A324</f>
        <v>0</v>
      </c>
      <c r="B324">
        <f>ValueWin!B324</f>
        <v>0</v>
      </c>
      <c r="C324" t="e">
        <f t="shared" si="44"/>
        <v>#DIV/0!</v>
      </c>
    </row>
    <row r="325" spans="1:3" x14ac:dyDescent="0.25">
      <c r="A325">
        <f>ValueWin!A325</f>
        <v>0</v>
      </c>
      <c r="B325">
        <f>ValueWin!B325</f>
        <v>0</v>
      </c>
      <c r="C325" t="e">
        <f t="shared" si="44"/>
        <v>#DIV/0!</v>
      </c>
    </row>
    <row r="326" spans="1:3" x14ac:dyDescent="0.25">
      <c r="A326">
        <f>ValueWin!A326</f>
        <v>0</v>
      </c>
      <c r="B326">
        <f>ValueWin!B326</f>
        <v>0</v>
      </c>
      <c r="C326" t="e">
        <f t="shared" si="44"/>
        <v>#DIV/0!</v>
      </c>
    </row>
    <row r="327" spans="1:3" x14ac:dyDescent="0.25">
      <c r="A327">
        <f>ValueWin!A327</f>
        <v>0</v>
      </c>
      <c r="B327">
        <f>ValueWin!B327</f>
        <v>0</v>
      </c>
      <c r="C327" t="e">
        <f t="shared" si="44"/>
        <v>#DIV/0!</v>
      </c>
    </row>
    <row r="328" spans="1:3" x14ac:dyDescent="0.25">
      <c r="A328">
        <f>ValueWin!A328</f>
        <v>0</v>
      </c>
      <c r="B328">
        <f>ValueWin!B328</f>
        <v>0</v>
      </c>
      <c r="C328" t="e">
        <f t="shared" si="44"/>
        <v>#DIV/0!</v>
      </c>
    </row>
    <row r="329" spans="1:3" x14ac:dyDescent="0.25">
      <c r="A329">
        <f>ValueWin!A329</f>
        <v>0</v>
      </c>
      <c r="B329">
        <f>ValueWin!B329</f>
        <v>0</v>
      </c>
      <c r="C329" t="e">
        <f t="shared" si="44"/>
        <v>#DIV/0!</v>
      </c>
    </row>
    <row r="330" spans="1:3" x14ac:dyDescent="0.25">
      <c r="A330">
        <f>ValueWin!A330</f>
        <v>0</v>
      </c>
      <c r="B330">
        <f>ValueWin!B330</f>
        <v>0</v>
      </c>
      <c r="C330" t="e">
        <f t="shared" si="44"/>
        <v>#DIV/0!</v>
      </c>
    </row>
    <row r="331" spans="1:3" x14ac:dyDescent="0.25">
      <c r="A331">
        <f>ValueWin!A331</f>
        <v>0</v>
      </c>
      <c r="B331">
        <f>ValueWin!B331</f>
        <v>0</v>
      </c>
      <c r="C331" t="e">
        <f t="shared" si="44"/>
        <v>#DIV/0!</v>
      </c>
    </row>
    <row r="332" spans="1:3" x14ac:dyDescent="0.25">
      <c r="A332">
        <f>ValueWin!A332</f>
        <v>0</v>
      </c>
      <c r="B332">
        <f>ValueWin!B332</f>
        <v>0</v>
      </c>
      <c r="C332" t="e">
        <f t="shared" si="44"/>
        <v>#DIV/0!</v>
      </c>
    </row>
    <row r="333" spans="1:3" x14ac:dyDescent="0.25">
      <c r="A333">
        <f>ValueWin!A333</f>
        <v>0</v>
      </c>
      <c r="B333">
        <f>ValueWin!B333</f>
        <v>0</v>
      </c>
      <c r="C333" t="e">
        <f t="shared" si="44"/>
        <v>#DIV/0!</v>
      </c>
    </row>
    <row r="334" spans="1:3" x14ac:dyDescent="0.25">
      <c r="A334">
        <f>ValueWin!A334</f>
        <v>0</v>
      </c>
      <c r="B334">
        <f>ValueWin!B334</f>
        <v>0</v>
      </c>
      <c r="C334" t="e">
        <f t="shared" si="44"/>
        <v>#DIV/0!</v>
      </c>
    </row>
    <row r="335" spans="1:3" x14ac:dyDescent="0.25">
      <c r="A335">
        <f>ValueWin!A335</f>
        <v>0</v>
      </c>
      <c r="B335">
        <f>ValueWin!B335</f>
        <v>0</v>
      </c>
      <c r="C335" t="e">
        <f t="shared" si="44"/>
        <v>#DIV/0!</v>
      </c>
    </row>
    <row r="336" spans="1:3" x14ac:dyDescent="0.25">
      <c r="A336">
        <f>ValueWin!A336</f>
        <v>0</v>
      </c>
      <c r="B336">
        <f>ValueWin!B336</f>
        <v>0</v>
      </c>
      <c r="C336" t="e">
        <f t="shared" si="44"/>
        <v>#DIV/0!</v>
      </c>
    </row>
    <row r="337" spans="1:3" x14ac:dyDescent="0.25">
      <c r="A337">
        <f>ValueWin!A337</f>
        <v>0</v>
      </c>
      <c r="B337">
        <f>ValueWin!B337</f>
        <v>0</v>
      </c>
      <c r="C337" t="e">
        <f t="shared" si="44"/>
        <v>#DIV/0!</v>
      </c>
    </row>
    <row r="338" spans="1:3" x14ac:dyDescent="0.25">
      <c r="A338">
        <f>ValueWin!A338</f>
        <v>0</v>
      </c>
      <c r="B338">
        <f>ValueWin!B338</f>
        <v>0</v>
      </c>
      <c r="C338" t="e">
        <f t="shared" si="44"/>
        <v>#DIV/0!</v>
      </c>
    </row>
    <row r="339" spans="1:3" x14ac:dyDescent="0.25">
      <c r="A339">
        <f>ValueWin!A339</f>
        <v>0</v>
      </c>
      <c r="B339">
        <f>ValueWin!B339</f>
        <v>0</v>
      </c>
      <c r="C339" t="e">
        <f t="shared" si="44"/>
        <v>#DIV/0!</v>
      </c>
    </row>
    <row r="340" spans="1:3" x14ac:dyDescent="0.25">
      <c r="A340">
        <f>ValueWin!A340</f>
        <v>0</v>
      </c>
      <c r="B340">
        <f>ValueWin!B340</f>
        <v>0</v>
      </c>
      <c r="C340" t="e">
        <f t="shared" si="44"/>
        <v>#DIV/0!</v>
      </c>
    </row>
    <row r="341" spans="1:3" x14ac:dyDescent="0.25">
      <c r="A341">
        <f>ValueWin!A341</f>
        <v>0</v>
      </c>
      <c r="B341">
        <f>ValueWin!B341</f>
        <v>0</v>
      </c>
      <c r="C341" t="e">
        <f t="shared" si="44"/>
        <v>#DIV/0!</v>
      </c>
    </row>
    <row r="342" spans="1:3" x14ac:dyDescent="0.25">
      <c r="A342">
        <f>ValueWin!A342</f>
        <v>0</v>
      </c>
      <c r="B342">
        <f>ValueWin!B342</f>
        <v>0</v>
      </c>
      <c r="C342" t="e">
        <f t="shared" si="44"/>
        <v>#DIV/0!</v>
      </c>
    </row>
    <row r="343" spans="1:3" x14ac:dyDescent="0.25">
      <c r="A343">
        <f>ValueWin!A343</f>
        <v>0</v>
      </c>
      <c r="B343">
        <f>ValueWin!B343</f>
        <v>0</v>
      </c>
      <c r="C343" t="e">
        <f t="shared" si="44"/>
        <v>#DIV/0!</v>
      </c>
    </row>
    <row r="344" spans="1:3" x14ac:dyDescent="0.25">
      <c r="A344">
        <f>ValueWin!A344</f>
        <v>0</v>
      </c>
      <c r="B344">
        <f>ValueWin!B344</f>
        <v>0</v>
      </c>
      <c r="C344" t="e">
        <f t="shared" si="44"/>
        <v>#DIV/0!</v>
      </c>
    </row>
    <row r="345" spans="1:3" x14ac:dyDescent="0.25">
      <c r="A345">
        <f>ValueWin!A345</f>
        <v>0</v>
      </c>
      <c r="B345">
        <f>ValueWin!B345</f>
        <v>0</v>
      </c>
      <c r="C345" t="e">
        <f t="shared" si="44"/>
        <v>#DIV/0!</v>
      </c>
    </row>
    <row r="346" spans="1:3" x14ac:dyDescent="0.25">
      <c r="A346">
        <f>ValueWin!A346</f>
        <v>0</v>
      </c>
      <c r="B346">
        <f>ValueWin!B346</f>
        <v>0</v>
      </c>
      <c r="C346" t="e">
        <f t="shared" si="44"/>
        <v>#DIV/0!</v>
      </c>
    </row>
    <row r="347" spans="1:3" x14ac:dyDescent="0.25">
      <c r="A347">
        <f>ValueWin!A347</f>
        <v>0</v>
      </c>
      <c r="B347">
        <f>ValueWin!B347</f>
        <v>0</v>
      </c>
      <c r="C347" t="e">
        <f t="shared" si="44"/>
        <v>#DIV/0!</v>
      </c>
    </row>
    <row r="348" spans="1:3" x14ac:dyDescent="0.25">
      <c r="A348">
        <f>ValueWin!A348</f>
        <v>0</v>
      </c>
      <c r="B348">
        <f>ValueWin!B348</f>
        <v>0</v>
      </c>
      <c r="C348" t="e">
        <f t="shared" si="44"/>
        <v>#DIV/0!</v>
      </c>
    </row>
    <row r="349" spans="1:3" x14ac:dyDescent="0.25">
      <c r="A349">
        <f>ValueWin!A349</f>
        <v>0</v>
      </c>
      <c r="B349">
        <f>ValueWin!B349</f>
        <v>0</v>
      </c>
      <c r="C349" t="e">
        <f t="shared" si="44"/>
        <v>#DIV/0!</v>
      </c>
    </row>
    <row r="350" spans="1:3" x14ac:dyDescent="0.25">
      <c r="A350">
        <f>ValueWin!A350</f>
        <v>0</v>
      </c>
      <c r="B350">
        <f>ValueWin!B350</f>
        <v>0</v>
      </c>
      <c r="C350" t="e">
        <f t="shared" si="44"/>
        <v>#DIV/0!</v>
      </c>
    </row>
    <row r="351" spans="1:3" x14ac:dyDescent="0.25">
      <c r="A351">
        <f>ValueWin!A351</f>
        <v>0</v>
      </c>
      <c r="B351">
        <f>ValueWin!B351</f>
        <v>0</v>
      </c>
      <c r="C351" t="e">
        <f t="shared" si="44"/>
        <v>#DIV/0!</v>
      </c>
    </row>
    <row r="352" spans="1:3" x14ac:dyDescent="0.25">
      <c r="A352">
        <f>ValueWin!A352</f>
        <v>0</v>
      </c>
      <c r="B352">
        <f>ValueWin!B352</f>
        <v>0</v>
      </c>
      <c r="C352" t="e">
        <f t="shared" si="44"/>
        <v>#DIV/0!</v>
      </c>
    </row>
    <row r="353" spans="1:3" x14ac:dyDescent="0.25">
      <c r="A353">
        <f>ValueWin!A353</f>
        <v>0</v>
      </c>
      <c r="B353">
        <f>ValueWin!B353</f>
        <v>0</v>
      </c>
      <c r="C353" t="e">
        <f t="shared" si="44"/>
        <v>#DIV/0!</v>
      </c>
    </row>
    <row r="354" spans="1:3" x14ac:dyDescent="0.25">
      <c r="A354">
        <f>ValueWin!A354</f>
        <v>0</v>
      </c>
      <c r="B354">
        <f>ValueWin!B354</f>
        <v>0</v>
      </c>
      <c r="C354" t="e">
        <f t="shared" si="44"/>
        <v>#DIV/0!</v>
      </c>
    </row>
    <row r="355" spans="1:3" x14ac:dyDescent="0.25">
      <c r="A355">
        <f>ValueWin!A355</f>
        <v>0</v>
      </c>
      <c r="B355">
        <f>ValueWin!B355</f>
        <v>0</v>
      </c>
      <c r="C355" t="e">
        <f t="shared" si="44"/>
        <v>#DIV/0!</v>
      </c>
    </row>
    <row r="356" spans="1:3" x14ac:dyDescent="0.25">
      <c r="A356">
        <f>ValueWin!A356</f>
        <v>0</v>
      </c>
      <c r="B356">
        <f>ValueWin!B356</f>
        <v>0</v>
      </c>
      <c r="C356" t="e">
        <f t="shared" si="44"/>
        <v>#DIV/0!</v>
      </c>
    </row>
    <row r="357" spans="1:3" x14ac:dyDescent="0.25">
      <c r="A357">
        <f>ValueWin!A357</f>
        <v>0</v>
      </c>
      <c r="B357">
        <f>ValueWin!B357</f>
        <v>0</v>
      </c>
      <c r="C357" t="e">
        <f t="shared" si="44"/>
        <v>#DIV/0!</v>
      </c>
    </row>
    <row r="358" spans="1:3" x14ac:dyDescent="0.25">
      <c r="A358">
        <f>ValueWin!A358</f>
        <v>0</v>
      </c>
      <c r="B358">
        <f>ValueWin!B358</f>
        <v>0</v>
      </c>
      <c r="C358" t="e">
        <f t="shared" si="44"/>
        <v>#DIV/0!</v>
      </c>
    </row>
    <row r="359" spans="1:3" x14ac:dyDescent="0.25">
      <c r="A359">
        <f>ValueWin!A359</f>
        <v>0</v>
      </c>
      <c r="B359">
        <f>ValueWin!B359</f>
        <v>0</v>
      </c>
      <c r="C359" t="e">
        <f t="shared" si="44"/>
        <v>#DIV/0!</v>
      </c>
    </row>
    <row r="360" spans="1:3" x14ac:dyDescent="0.25">
      <c r="A360">
        <f>ValueWin!A360</f>
        <v>0</v>
      </c>
      <c r="B360">
        <f>ValueWin!B360</f>
        <v>0</v>
      </c>
      <c r="C360" t="e">
        <f t="shared" si="44"/>
        <v>#DIV/0!</v>
      </c>
    </row>
    <row r="361" spans="1:3" x14ac:dyDescent="0.25">
      <c r="A361">
        <f>ValueWin!A361</f>
        <v>0</v>
      </c>
      <c r="B361">
        <f>ValueWin!B361</f>
        <v>0</v>
      </c>
      <c r="C361" t="e">
        <f t="shared" si="44"/>
        <v>#DIV/0!</v>
      </c>
    </row>
    <row r="362" spans="1:3" x14ac:dyDescent="0.25">
      <c r="A362">
        <f>ValueWin!A362</f>
        <v>0</v>
      </c>
      <c r="B362">
        <f>ValueWin!B362</f>
        <v>0</v>
      </c>
      <c r="C362" t="e">
        <f t="shared" ref="C362:C425" si="45">1/A362</f>
        <v>#DIV/0!</v>
      </c>
    </row>
    <row r="363" spans="1:3" x14ac:dyDescent="0.25">
      <c r="A363">
        <f>ValueWin!A363</f>
        <v>0</v>
      </c>
      <c r="B363">
        <f>ValueWin!B363</f>
        <v>0</v>
      </c>
      <c r="C363" t="e">
        <f t="shared" si="45"/>
        <v>#DIV/0!</v>
      </c>
    </row>
    <row r="364" spans="1:3" x14ac:dyDescent="0.25">
      <c r="A364">
        <f>ValueWin!A364</f>
        <v>0</v>
      </c>
      <c r="B364">
        <f>ValueWin!B364</f>
        <v>0</v>
      </c>
      <c r="C364" t="e">
        <f t="shared" si="45"/>
        <v>#DIV/0!</v>
      </c>
    </row>
    <row r="365" spans="1:3" x14ac:dyDescent="0.25">
      <c r="A365">
        <f>ValueWin!A365</f>
        <v>0</v>
      </c>
      <c r="B365">
        <f>ValueWin!B365</f>
        <v>0</v>
      </c>
      <c r="C365" t="e">
        <f t="shared" si="45"/>
        <v>#DIV/0!</v>
      </c>
    </row>
    <row r="366" spans="1:3" x14ac:dyDescent="0.25">
      <c r="A366">
        <f>ValueWin!A366</f>
        <v>0</v>
      </c>
      <c r="B366">
        <f>ValueWin!B366</f>
        <v>0</v>
      </c>
      <c r="C366" t="e">
        <f t="shared" si="45"/>
        <v>#DIV/0!</v>
      </c>
    </row>
    <row r="367" spans="1:3" x14ac:dyDescent="0.25">
      <c r="A367">
        <f>ValueWin!A367</f>
        <v>0</v>
      </c>
      <c r="B367">
        <f>ValueWin!B367</f>
        <v>0</v>
      </c>
      <c r="C367" t="e">
        <f t="shared" si="45"/>
        <v>#DIV/0!</v>
      </c>
    </row>
    <row r="368" spans="1:3" x14ac:dyDescent="0.25">
      <c r="A368">
        <f>ValueWin!A368</f>
        <v>0</v>
      </c>
      <c r="B368">
        <f>ValueWin!B368</f>
        <v>0</v>
      </c>
      <c r="C368" t="e">
        <f t="shared" si="45"/>
        <v>#DIV/0!</v>
      </c>
    </row>
    <row r="369" spans="1:3" x14ac:dyDescent="0.25">
      <c r="A369">
        <f>ValueWin!A369</f>
        <v>0</v>
      </c>
      <c r="B369">
        <f>ValueWin!B369</f>
        <v>0</v>
      </c>
      <c r="C369" t="e">
        <f t="shared" si="45"/>
        <v>#DIV/0!</v>
      </c>
    </row>
    <row r="370" spans="1:3" x14ac:dyDescent="0.25">
      <c r="A370">
        <f>ValueWin!A370</f>
        <v>0</v>
      </c>
      <c r="B370">
        <f>ValueWin!B370</f>
        <v>0</v>
      </c>
      <c r="C370" t="e">
        <f t="shared" si="45"/>
        <v>#DIV/0!</v>
      </c>
    </row>
    <row r="371" spans="1:3" x14ac:dyDescent="0.25">
      <c r="A371">
        <f>ValueWin!A371</f>
        <v>0</v>
      </c>
      <c r="B371">
        <f>ValueWin!B371</f>
        <v>0</v>
      </c>
      <c r="C371" t="e">
        <f t="shared" si="45"/>
        <v>#DIV/0!</v>
      </c>
    </row>
    <row r="372" spans="1:3" x14ac:dyDescent="0.25">
      <c r="A372">
        <f>ValueWin!A372</f>
        <v>0</v>
      </c>
      <c r="B372">
        <f>ValueWin!B372</f>
        <v>0</v>
      </c>
      <c r="C372" t="e">
        <f t="shared" si="45"/>
        <v>#DIV/0!</v>
      </c>
    </row>
    <row r="373" spans="1:3" x14ac:dyDescent="0.25">
      <c r="A373">
        <f>ValueWin!A373</f>
        <v>0</v>
      </c>
      <c r="B373">
        <f>ValueWin!B373</f>
        <v>0</v>
      </c>
      <c r="C373" t="e">
        <f t="shared" si="45"/>
        <v>#DIV/0!</v>
      </c>
    </row>
    <row r="374" spans="1:3" x14ac:dyDescent="0.25">
      <c r="A374">
        <f>ValueWin!A374</f>
        <v>0</v>
      </c>
      <c r="B374">
        <f>ValueWin!B374</f>
        <v>0</v>
      </c>
      <c r="C374" t="e">
        <f t="shared" si="45"/>
        <v>#DIV/0!</v>
      </c>
    </row>
    <row r="375" spans="1:3" x14ac:dyDescent="0.25">
      <c r="A375">
        <f>ValueWin!A375</f>
        <v>0</v>
      </c>
      <c r="B375">
        <f>ValueWin!B375</f>
        <v>0</v>
      </c>
      <c r="C375" t="e">
        <f t="shared" si="45"/>
        <v>#DIV/0!</v>
      </c>
    </row>
    <row r="376" spans="1:3" x14ac:dyDescent="0.25">
      <c r="A376">
        <f>ValueWin!A376</f>
        <v>0</v>
      </c>
      <c r="B376">
        <f>ValueWin!B376</f>
        <v>0</v>
      </c>
      <c r="C376" t="e">
        <f t="shared" si="45"/>
        <v>#DIV/0!</v>
      </c>
    </row>
    <row r="377" spans="1:3" x14ac:dyDescent="0.25">
      <c r="A377">
        <f>ValueWin!A377</f>
        <v>0</v>
      </c>
      <c r="B377">
        <f>ValueWin!B377</f>
        <v>0</v>
      </c>
      <c r="C377" t="e">
        <f t="shared" si="45"/>
        <v>#DIV/0!</v>
      </c>
    </row>
    <row r="378" spans="1:3" x14ac:dyDescent="0.25">
      <c r="A378">
        <f>ValueWin!A378</f>
        <v>0</v>
      </c>
      <c r="B378">
        <f>ValueWin!B378</f>
        <v>0</v>
      </c>
      <c r="C378" t="e">
        <f t="shared" si="45"/>
        <v>#DIV/0!</v>
      </c>
    </row>
    <row r="379" spans="1:3" x14ac:dyDescent="0.25">
      <c r="A379">
        <f>ValueWin!A379</f>
        <v>0</v>
      </c>
      <c r="B379">
        <f>ValueWin!B379</f>
        <v>0</v>
      </c>
      <c r="C379" t="e">
        <f t="shared" si="45"/>
        <v>#DIV/0!</v>
      </c>
    </row>
    <row r="380" spans="1:3" x14ac:dyDescent="0.25">
      <c r="A380">
        <f>ValueWin!A380</f>
        <v>0</v>
      </c>
      <c r="B380">
        <f>ValueWin!B380</f>
        <v>0</v>
      </c>
      <c r="C380" t="e">
        <f t="shared" si="45"/>
        <v>#DIV/0!</v>
      </c>
    </row>
    <row r="381" spans="1:3" x14ac:dyDescent="0.25">
      <c r="A381">
        <f>ValueWin!A381</f>
        <v>0</v>
      </c>
      <c r="B381">
        <f>ValueWin!B381</f>
        <v>0</v>
      </c>
      <c r="C381" t="e">
        <f t="shared" si="45"/>
        <v>#DIV/0!</v>
      </c>
    </row>
    <row r="382" spans="1:3" x14ac:dyDescent="0.25">
      <c r="A382">
        <f>ValueWin!A382</f>
        <v>0</v>
      </c>
      <c r="B382">
        <f>ValueWin!B382</f>
        <v>0</v>
      </c>
      <c r="C382" t="e">
        <f t="shared" si="45"/>
        <v>#DIV/0!</v>
      </c>
    </row>
    <row r="383" spans="1:3" x14ac:dyDescent="0.25">
      <c r="A383">
        <f>ValueWin!A383</f>
        <v>0</v>
      </c>
      <c r="B383">
        <f>ValueWin!B383</f>
        <v>0</v>
      </c>
      <c r="C383" t="e">
        <f t="shared" si="45"/>
        <v>#DIV/0!</v>
      </c>
    </row>
    <row r="384" spans="1:3" x14ac:dyDescent="0.25">
      <c r="A384">
        <f>ValueWin!A384</f>
        <v>0</v>
      </c>
      <c r="B384">
        <f>ValueWin!B384</f>
        <v>0</v>
      </c>
      <c r="C384" t="e">
        <f t="shared" si="45"/>
        <v>#DIV/0!</v>
      </c>
    </row>
    <row r="385" spans="1:3" x14ac:dyDescent="0.25">
      <c r="A385">
        <f>ValueWin!A385</f>
        <v>0</v>
      </c>
      <c r="B385">
        <f>ValueWin!B385</f>
        <v>0</v>
      </c>
      <c r="C385" t="e">
        <f t="shared" si="45"/>
        <v>#DIV/0!</v>
      </c>
    </row>
    <row r="386" spans="1:3" x14ac:dyDescent="0.25">
      <c r="A386">
        <f>ValueWin!A386</f>
        <v>0</v>
      </c>
      <c r="B386">
        <f>ValueWin!B386</f>
        <v>0</v>
      </c>
      <c r="C386" t="e">
        <f t="shared" si="45"/>
        <v>#DIV/0!</v>
      </c>
    </row>
    <row r="387" spans="1:3" x14ac:dyDescent="0.25">
      <c r="A387">
        <f>ValueWin!A387</f>
        <v>0</v>
      </c>
      <c r="B387">
        <f>ValueWin!B387</f>
        <v>0</v>
      </c>
      <c r="C387" t="e">
        <f t="shared" si="45"/>
        <v>#DIV/0!</v>
      </c>
    </row>
    <row r="388" spans="1:3" x14ac:dyDescent="0.25">
      <c r="A388">
        <f>ValueWin!A388</f>
        <v>0</v>
      </c>
      <c r="B388">
        <f>ValueWin!B388</f>
        <v>0</v>
      </c>
      <c r="C388" t="e">
        <f t="shared" si="45"/>
        <v>#DIV/0!</v>
      </c>
    </row>
    <row r="389" spans="1:3" x14ac:dyDescent="0.25">
      <c r="A389">
        <f>ValueWin!A389</f>
        <v>0</v>
      </c>
      <c r="B389">
        <f>ValueWin!B389</f>
        <v>0</v>
      </c>
      <c r="C389" t="e">
        <f t="shared" si="45"/>
        <v>#DIV/0!</v>
      </c>
    </row>
    <row r="390" spans="1:3" x14ac:dyDescent="0.25">
      <c r="A390">
        <f>ValueWin!A390</f>
        <v>0</v>
      </c>
      <c r="B390">
        <f>ValueWin!B390</f>
        <v>0</v>
      </c>
      <c r="C390" t="e">
        <f t="shared" si="45"/>
        <v>#DIV/0!</v>
      </c>
    </row>
    <row r="391" spans="1:3" x14ac:dyDescent="0.25">
      <c r="A391">
        <f>ValueWin!A391</f>
        <v>0</v>
      </c>
      <c r="B391">
        <f>ValueWin!B391</f>
        <v>0</v>
      </c>
      <c r="C391" t="e">
        <f t="shared" si="45"/>
        <v>#DIV/0!</v>
      </c>
    </row>
    <row r="392" spans="1:3" x14ac:dyDescent="0.25">
      <c r="A392">
        <f>ValueWin!A392</f>
        <v>0</v>
      </c>
      <c r="B392">
        <f>ValueWin!B392</f>
        <v>0</v>
      </c>
      <c r="C392" t="e">
        <f t="shared" si="45"/>
        <v>#DIV/0!</v>
      </c>
    </row>
    <row r="393" spans="1:3" x14ac:dyDescent="0.25">
      <c r="A393">
        <f>ValueWin!A393</f>
        <v>0</v>
      </c>
      <c r="B393">
        <f>ValueWin!B393</f>
        <v>0</v>
      </c>
      <c r="C393" t="e">
        <f t="shared" si="45"/>
        <v>#DIV/0!</v>
      </c>
    </row>
    <row r="394" spans="1:3" x14ac:dyDescent="0.25">
      <c r="A394">
        <f>ValueWin!A394</f>
        <v>0</v>
      </c>
      <c r="B394">
        <f>ValueWin!B394</f>
        <v>0</v>
      </c>
      <c r="C394" t="e">
        <f t="shared" si="45"/>
        <v>#DIV/0!</v>
      </c>
    </row>
    <row r="395" spans="1:3" x14ac:dyDescent="0.25">
      <c r="A395">
        <f>ValueWin!A395</f>
        <v>0</v>
      </c>
      <c r="B395">
        <f>ValueWin!B395</f>
        <v>0</v>
      </c>
      <c r="C395" t="e">
        <f t="shared" si="45"/>
        <v>#DIV/0!</v>
      </c>
    </row>
    <row r="396" spans="1:3" x14ac:dyDescent="0.25">
      <c r="A396">
        <f>ValueWin!A396</f>
        <v>0</v>
      </c>
      <c r="B396">
        <f>ValueWin!B396</f>
        <v>0</v>
      </c>
      <c r="C396" t="e">
        <f t="shared" si="45"/>
        <v>#DIV/0!</v>
      </c>
    </row>
    <row r="397" spans="1:3" x14ac:dyDescent="0.25">
      <c r="A397">
        <f>ValueWin!A397</f>
        <v>0</v>
      </c>
      <c r="B397">
        <f>ValueWin!B397</f>
        <v>0</v>
      </c>
      <c r="C397" t="e">
        <f t="shared" si="45"/>
        <v>#DIV/0!</v>
      </c>
    </row>
    <row r="398" spans="1:3" x14ac:dyDescent="0.25">
      <c r="A398">
        <f>ValueWin!A398</f>
        <v>0</v>
      </c>
      <c r="B398">
        <f>ValueWin!B398</f>
        <v>0</v>
      </c>
      <c r="C398" t="e">
        <f t="shared" si="45"/>
        <v>#DIV/0!</v>
      </c>
    </row>
    <row r="399" spans="1:3" x14ac:dyDescent="0.25">
      <c r="A399">
        <f>ValueWin!A399</f>
        <v>0</v>
      </c>
      <c r="B399">
        <f>ValueWin!B399</f>
        <v>0</v>
      </c>
      <c r="C399" t="e">
        <f t="shared" si="45"/>
        <v>#DIV/0!</v>
      </c>
    </row>
    <row r="400" spans="1:3" x14ac:dyDescent="0.25">
      <c r="A400">
        <f>ValueWin!A400</f>
        <v>0</v>
      </c>
      <c r="B400">
        <f>ValueWin!B400</f>
        <v>0</v>
      </c>
      <c r="C400" t="e">
        <f t="shared" si="45"/>
        <v>#DIV/0!</v>
      </c>
    </row>
    <row r="401" spans="1:3" x14ac:dyDescent="0.25">
      <c r="A401">
        <f>ValueWin!A401</f>
        <v>0</v>
      </c>
      <c r="B401">
        <f>ValueWin!B401</f>
        <v>0</v>
      </c>
      <c r="C401" t="e">
        <f t="shared" si="45"/>
        <v>#DIV/0!</v>
      </c>
    </row>
    <row r="402" spans="1:3" x14ac:dyDescent="0.25">
      <c r="A402">
        <f>ValueWin!A402</f>
        <v>0</v>
      </c>
      <c r="B402">
        <f>ValueWin!B402</f>
        <v>0</v>
      </c>
      <c r="C402" t="e">
        <f t="shared" si="45"/>
        <v>#DIV/0!</v>
      </c>
    </row>
    <row r="403" spans="1:3" x14ac:dyDescent="0.25">
      <c r="A403">
        <f>ValueWin!A403</f>
        <v>0</v>
      </c>
      <c r="B403">
        <f>ValueWin!B403</f>
        <v>0</v>
      </c>
      <c r="C403" t="e">
        <f t="shared" si="45"/>
        <v>#DIV/0!</v>
      </c>
    </row>
    <row r="404" spans="1:3" x14ac:dyDescent="0.25">
      <c r="A404">
        <f>ValueWin!A404</f>
        <v>0</v>
      </c>
      <c r="B404">
        <f>ValueWin!B404</f>
        <v>0</v>
      </c>
      <c r="C404" t="e">
        <f t="shared" si="45"/>
        <v>#DIV/0!</v>
      </c>
    </row>
    <row r="405" spans="1:3" x14ac:dyDescent="0.25">
      <c r="A405">
        <f>ValueWin!A405</f>
        <v>0</v>
      </c>
      <c r="B405">
        <f>ValueWin!B405</f>
        <v>0</v>
      </c>
      <c r="C405" t="e">
        <f t="shared" si="45"/>
        <v>#DIV/0!</v>
      </c>
    </row>
    <row r="406" spans="1:3" x14ac:dyDescent="0.25">
      <c r="A406">
        <f>ValueWin!A406</f>
        <v>0</v>
      </c>
      <c r="B406">
        <f>ValueWin!B406</f>
        <v>0</v>
      </c>
      <c r="C406" t="e">
        <f t="shared" si="45"/>
        <v>#DIV/0!</v>
      </c>
    </row>
    <row r="407" spans="1:3" x14ac:dyDescent="0.25">
      <c r="A407">
        <f>ValueWin!A407</f>
        <v>0</v>
      </c>
      <c r="B407">
        <f>ValueWin!B407</f>
        <v>0</v>
      </c>
      <c r="C407" t="e">
        <f t="shared" si="45"/>
        <v>#DIV/0!</v>
      </c>
    </row>
    <row r="408" spans="1:3" x14ac:dyDescent="0.25">
      <c r="A408">
        <f>ValueWin!A408</f>
        <v>0</v>
      </c>
      <c r="B408">
        <f>ValueWin!B408</f>
        <v>0</v>
      </c>
      <c r="C408" t="e">
        <f t="shared" si="45"/>
        <v>#DIV/0!</v>
      </c>
    </row>
    <row r="409" spans="1:3" x14ac:dyDescent="0.25">
      <c r="A409">
        <f>ValueWin!A409</f>
        <v>0</v>
      </c>
      <c r="B409">
        <f>ValueWin!B409</f>
        <v>0</v>
      </c>
      <c r="C409" t="e">
        <f t="shared" si="45"/>
        <v>#DIV/0!</v>
      </c>
    </row>
    <row r="410" spans="1:3" x14ac:dyDescent="0.25">
      <c r="A410">
        <f>ValueWin!A410</f>
        <v>0</v>
      </c>
      <c r="B410">
        <f>ValueWin!B410</f>
        <v>0</v>
      </c>
      <c r="C410" t="e">
        <f t="shared" si="45"/>
        <v>#DIV/0!</v>
      </c>
    </row>
    <row r="411" spans="1:3" x14ac:dyDescent="0.25">
      <c r="A411">
        <f>ValueWin!A411</f>
        <v>0</v>
      </c>
      <c r="B411">
        <f>ValueWin!B411</f>
        <v>0</v>
      </c>
      <c r="C411" t="e">
        <f t="shared" si="45"/>
        <v>#DIV/0!</v>
      </c>
    </row>
    <row r="412" spans="1:3" x14ac:dyDescent="0.25">
      <c r="A412">
        <f>ValueWin!A412</f>
        <v>0</v>
      </c>
      <c r="B412">
        <f>ValueWin!B412</f>
        <v>0</v>
      </c>
      <c r="C412" t="e">
        <f t="shared" si="45"/>
        <v>#DIV/0!</v>
      </c>
    </row>
    <row r="413" spans="1:3" x14ac:dyDescent="0.25">
      <c r="A413">
        <f>ValueWin!A413</f>
        <v>0</v>
      </c>
      <c r="B413">
        <f>ValueWin!B413</f>
        <v>0</v>
      </c>
      <c r="C413" t="e">
        <f t="shared" si="45"/>
        <v>#DIV/0!</v>
      </c>
    </row>
    <row r="414" spans="1:3" x14ac:dyDescent="0.25">
      <c r="A414">
        <f>ValueWin!A414</f>
        <v>0</v>
      </c>
      <c r="B414">
        <f>ValueWin!B414</f>
        <v>0</v>
      </c>
      <c r="C414" t="e">
        <f t="shared" si="45"/>
        <v>#DIV/0!</v>
      </c>
    </row>
    <row r="415" spans="1:3" x14ac:dyDescent="0.25">
      <c r="A415">
        <f>ValueWin!A415</f>
        <v>0</v>
      </c>
      <c r="B415">
        <f>ValueWin!B415</f>
        <v>0</v>
      </c>
      <c r="C415" t="e">
        <f t="shared" si="45"/>
        <v>#DIV/0!</v>
      </c>
    </row>
    <row r="416" spans="1:3" x14ac:dyDescent="0.25">
      <c r="A416">
        <f>ValueWin!A416</f>
        <v>0</v>
      </c>
      <c r="B416">
        <f>ValueWin!B416</f>
        <v>0</v>
      </c>
      <c r="C416" t="e">
        <f t="shared" si="45"/>
        <v>#DIV/0!</v>
      </c>
    </row>
    <row r="417" spans="1:3" x14ac:dyDescent="0.25">
      <c r="A417">
        <f>ValueWin!A417</f>
        <v>0</v>
      </c>
      <c r="B417">
        <f>ValueWin!B417</f>
        <v>0</v>
      </c>
      <c r="C417" t="e">
        <f t="shared" si="45"/>
        <v>#DIV/0!</v>
      </c>
    </row>
    <row r="418" spans="1:3" x14ac:dyDescent="0.25">
      <c r="A418">
        <f>ValueWin!A418</f>
        <v>0</v>
      </c>
      <c r="B418">
        <f>ValueWin!B418</f>
        <v>0</v>
      </c>
      <c r="C418" t="e">
        <f t="shared" si="45"/>
        <v>#DIV/0!</v>
      </c>
    </row>
    <row r="419" spans="1:3" x14ac:dyDescent="0.25">
      <c r="A419">
        <f>ValueWin!A419</f>
        <v>0</v>
      </c>
      <c r="B419">
        <f>ValueWin!B419</f>
        <v>0</v>
      </c>
      <c r="C419" t="e">
        <f t="shared" si="45"/>
        <v>#DIV/0!</v>
      </c>
    </row>
    <row r="420" spans="1:3" x14ac:dyDescent="0.25">
      <c r="A420">
        <f>ValueWin!A420</f>
        <v>0</v>
      </c>
      <c r="B420">
        <f>ValueWin!B420</f>
        <v>0</v>
      </c>
      <c r="C420" t="e">
        <f t="shared" si="45"/>
        <v>#DIV/0!</v>
      </c>
    </row>
    <row r="421" spans="1:3" x14ac:dyDescent="0.25">
      <c r="A421">
        <f>ValueWin!A421</f>
        <v>0</v>
      </c>
      <c r="B421">
        <f>ValueWin!B421</f>
        <v>0</v>
      </c>
      <c r="C421" t="e">
        <f t="shared" si="45"/>
        <v>#DIV/0!</v>
      </c>
    </row>
    <row r="422" spans="1:3" x14ac:dyDescent="0.25">
      <c r="A422">
        <f>ValueWin!A422</f>
        <v>0</v>
      </c>
      <c r="B422">
        <f>ValueWin!B422</f>
        <v>0</v>
      </c>
      <c r="C422" t="e">
        <f t="shared" si="45"/>
        <v>#DIV/0!</v>
      </c>
    </row>
    <row r="423" spans="1:3" x14ac:dyDescent="0.25">
      <c r="A423">
        <f>ValueWin!A423</f>
        <v>0</v>
      </c>
      <c r="B423">
        <f>ValueWin!B423</f>
        <v>0</v>
      </c>
      <c r="C423" t="e">
        <f t="shared" si="45"/>
        <v>#DIV/0!</v>
      </c>
    </row>
    <row r="424" spans="1:3" x14ac:dyDescent="0.25">
      <c r="A424">
        <f>ValueWin!A424</f>
        <v>0</v>
      </c>
      <c r="B424">
        <f>ValueWin!B424</f>
        <v>0</v>
      </c>
      <c r="C424" t="e">
        <f t="shared" si="45"/>
        <v>#DIV/0!</v>
      </c>
    </row>
    <row r="425" spans="1:3" x14ac:dyDescent="0.25">
      <c r="A425">
        <f>ValueWin!A425</f>
        <v>0</v>
      </c>
      <c r="B425">
        <f>ValueWin!B425</f>
        <v>0</v>
      </c>
      <c r="C425" t="e">
        <f t="shared" si="45"/>
        <v>#DIV/0!</v>
      </c>
    </row>
    <row r="426" spans="1:3" x14ac:dyDescent="0.25">
      <c r="A426">
        <f>ValueWin!A426</f>
        <v>0</v>
      </c>
      <c r="B426">
        <f>ValueWin!B426</f>
        <v>0</v>
      </c>
      <c r="C426" t="e">
        <f t="shared" ref="C426:C489" si="46">1/A426</f>
        <v>#DIV/0!</v>
      </c>
    </row>
    <row r="427" spans="1:3" x14ac:dyDescent="0.25">
      <c r="A427">
        <f>ValueWin!A427</f>
        <v>0</v>
      </c>
      <c r="B427">
        <f>ValueWin!B427</f>
        <v>0</v>
      </c>
      <c r="C427" t="e">
        <f t="shared" si="46"/>
        <v>#DIV/0!</v>
      </c>
    </row>
    <row r="428" spans="1:3" x14ac:dyDescent="0.25">
      <c r="A428">
        <f>ValueWin!A428</f>
        <v>0</v>
      </c>
      <c r="B428">
        <f>ValueWin!B428</f>
        <v>0</v>
      </c>
      <c r="C428" t="e">
        <f t="shared" si="46"/>
        <v>#DIV/0!</v>
      </c>
    </row>
    <row r="429" spans="1:3" x14ac:dyDescent="0.25">
      <c r="A429">
        <f>ValueWin!A429</f>
        <v>0</v>
      </c>
      <c r="B429">
        <f>ValueWin!B429</f>
        <v>0</v>
      </c>
      <c r="C429" t="e">
        <f t="shared" si="46"/>
        <v>#DIV/0!</v>
      </c>
    </row>
    <row r="430" spans="1:3" x14ac:dyDescent="0.25">
      <c r="A430">
        <f>ValueWin!A430</f>
        <v>0</v>
      </c>
      <c r="B430">
        <f>ValueWin!B430</f>
        <v>0</v>
      </c>
      <c r="C430" t="e">
        <f t="shared" si="46"/>
        <v>#DIV/0!</v>
      </c>
    </row>
    <row r="431" spans="1:3" x14ac:dyDescent="0.25">
      <c r="A431">
        <f>ValueWin!A431</f>
        <v>0</v>
      </c>
      <c r="B431">
        <f>ValueWin!B431</f>
        <v>0</v>
      </c>
      <c r="C431" t="e">
        <f t="shared" si="46"/>
        <v>#DIV/0!</v>
      </c>
    </row>
    <row r="432" spans="1:3" x14ac:dyDescent="0.25">
      <c r="A432">
        <f>ValueWin!A432</f>
        <v>0</v>
      </c>
      <c r="B432">
        <f>ValueWin!B432</f>
        <v>0</v>
      </c>
      <c r="C432" t="e">
        <f t="shared" si="46"/>
        <v>#DIV/0!</v>
      </c>
    </row>
    <row r="433" spans="1:3" x14ac:dyDescent="0.25">
      <c r="A433">
        <f>ValueWin!A433</f>
        <v>0</v>
      </c>
      <c r="B433">
        <f>ValueWin!B433</f>
        <v>0</v>
      </c>
      <c r="C433" t="e">
        <f t="shared" si="46"/>
        <v>#DIV/0!</v>
      </c>
    </row>
    <row r="434" spans="1:3" x14ac:dyDescent="0.25">
      <c r="A434">
        <f>ValueWin!A434</f>
        <v>0</v>
      </c>
      <c r="B434">
        <f>ValueWin!B434</f>
        <v>0</v>
      </c>
      <c r="C434" t="e">
        <f t="shared" si="46"/>
        <v>#DIV/0!</v>
      </c>
    </row>
    <row r="435" spans="1:3" x14ac:dyDescent="0.25">
      <c r="A435">
        <f>ValueWin!A435</f>
        <v>0</v>
      </c>
      <c r="B435">
        <f>ValueWin!B435</f>
        <v>0</v>
      </c>
      <c r="C435" t="e">
        <f t="shared" si="46"/>
        <v>#DIV/0!</v>
      </c>
    </row>
    <row r="436" spans="1:3" x14ac:dyDescent="0.25">
      <c r="A436">
        <f>ValueWin!A436</f>
        <v>0</v>
      </c>
      <c r="B436">
        <f>ValueWin!B436</f>
        <v>0</v>
      </c>
      <c r="C436" t="e">
        <f t="shared" si="46"/>
        <v>#DIV/0!</v>
      </c>
    </row>
    <row r="437" spans="1:3" x14ac:dyDescent="0.25">
      <c r="A437">
        <f>ValueWin!A437</f>
        <v>0</v>
      </c>
      <c r="B437">
        <f>ValueWin!B437</f>
        <v>0</v>
      </c>
      <c r="C437" t="e">
        <f t="shared" si="46"/>
        <v>#DIV/0!</v>
      </c>
    </row>
    <row r="438" spans="1:3" x14ac:dyDescent="0.25">
      <c r="A438">
        <f>ValueWin!A438</f>
        <v>0</v>
      </c>
      <c r="B438">
        <f>ValueWin!B438</f>
        <v>0</v>
      </c>
      <c r="C438" t="e">
        <f t="shared" si="46"/>
        <v>#DIV/0!</v>
      </c>
    </row>
    <row r="439" spans="1:3" x14ac:dyDescent="0.25">
      <c r="A439">
        <f>ValueWin!A439</f>
        <v>0</v>
      </c>
      <c r="B439">
        <f>ValueWin!B439</f>
        <v>0</v>
      </c>
      <c r="C439" t="e">
        <f t="shared" si="46"/>
        <v>#DIV/0!</v>
      </c>
    </row>
    <row r="440" spans="1:3" x14ac:dyDescent="0.25">
      <c r="A440">
        <f>ValueWin!A440</f>
        <v>0</v>
      </c>
      <c r="B440">
        <f>ValueWin!B440</f>
        <v>0</v>
      </c>
      <c r="C440" t="e">
        <f t="shared" si="46"/>
        <v>#DIV/0!</v>
      </c>
    </row>
    <row r="441" spans="1:3" x14ac:dyDescent="0.25">
      <c r="A441">
        <f>ValueWin!A441</f>
        <v>0</v>
      </c>
      <c r="B441">
        <f>ValueWin!B441</f>
        <v>0</v>
      </c>
      <c r="C441" t="e">
        <f t="shared" si="46"/>
        <v>#DIV/0!</v>
      </c>
    </row>
    <row r="442" spans="1:3" x14ac:dyDescent="0.25">
      <c r="A442">
        <f>ValueWin!A442</f>
        <v>0</v>
      </c>
      <c r="B442">
        <f>ValueWin!B442</f>
        <v>0</v>
      </c>
      <c r="C442" t="e">
        <f t="shared" si="46"/>
        <v>#DIV/0!</v>
      </c>
    </row>
    <row r="443" spans="1:3" x14ac:dyDescent="0.25">
      <c r="A443">
        <f>ValueWin!A443</f>
        <v>0</v>
      </c>
      <c r="B443">
        <f>ValueWin!B443</f>
        <v>0</v>
      </c>
      <c r="C443" t="e">
        <f t="shared" si="46"/>
        <v>#DIV/0!</v>
      </c>
    </row>
    <row r="444" spans="1:3" x14ac:dyDescent="0.25">
      <c r="A444">
        <f>ValueWin!A444</f>
        <v>0</v>
      </c>
      <c r="B444">
        <f>ValueWin!B444</f>
        <v>0</v>
      </c>
      <c r="C444" t="e">
        <f t="shared" si="46"/>
        <v>#DIV/0!</v>
      </c>
    </row>
    <row r="445" spans="1:3" x14ac:dyDescent="0.25">
      <c r="A445">
        <f>ValueWin!A445</f>
        <v>0</v>
      </c>
      <c r="B445">
        <f>ValueWin!B445</f>
        <v>0</v>
      </c>
      <c r="C445" t="e">
        <f t="shared" si="46"/>
        <v>#DIV/0!</v>
      </c>
    </row>
    <row r="446" spans="1:3" x14ac:dyDescent="0.25">
      <c r="A446">
        <f>ValueWin!A446</f>
        <v>0</v>
      </c>
      <c r="B446">
        <f>ValueWin!B446</f>
        <v>0</v>
      </c>
      <c r="C446" t="e">
        <f t="shared" si="46"/>
        <v>#DIV/0!</v>
      </c>
    </row>
    <row r="447" spans="1:3" x14ac:dyDescent="0.25">
      <c r="A447">
        <f>ValueWin!A447</f>
        <v>0</v>
      </c>
      <c r="B447">
        <f>ValueWin!B447</f>
        <v>0</v>
      </c>
      <c r="C447" t="e">
        <f t="shared" si="46"/>
        <v>#DIV/0!</v>
      </c>
    </row>
    <row r="448" spans="1:3" x14ac:dyDescent="0.25">
      <c r="A448">
        <f>ValueWin!A448</f>
        <v>0</v>
      </c>
      <c r="B448">
        <f>ValueWin!B448</f>
        <v>0</v>
      </c>
      <c r="C448" t="e">
        <f t="shared" si="46"/>
        <v>#DIV/0!</v>
      </c>
    </row>
    <row r="449" spans="1:3" x14ac:dyDescent="0.25">
      <c r="A449">
        <f>ValueWin!A449</f>
        <v>0</v>
      </c>
      <c r="B449">
        <f>ValueWin!B449</f>
        <v>0</v>
      </c>
      <c r="C449" t="e">
        <f t="shared" si="46"/>
        <v>#DIV/0!</v>
      </c>
    </row>
    <row r="450" spans="1:3" x14ac:dyDescent="0.25">
      <c r="A450">
        <f>ValueWin!A450</f>
        <v>0</v>
      </c>
      <c r="B450">
        <f>ValueWin!B450</f>
        <v>0</v>
      </c>
      <c r="C450" t="e">
        <f t="shared" si="46"/>
        <v>#DIV/0!</v>
      </c>
    </row>
    <row r="451" spans="1:3" x14ac:dyDescent="0.25">
      <c r="A451">
        <f>ValueWin!A451</f>
        <v>0</v>
      </c>
      <c r="B451">
        <f>ValueWin!B451</f>
        <v>0</v>
      </c>
      <c r="C451" t="e">
        <f t="shared" si="46"/>
        <v>#DIV/0!</v>
      </c>
    </row>
    <row r="452" spans="1:3" x14ac:dyDescent="0.25">
      <c r="A452">
        <f>ValueWin!A452</f>
        <v>0</v>
      </c>
      <c r="B452">
        <f>ValueWin!B452</f>
        <v>0</v>
      </c>
      <c r="C452" t="e">
        <f t="shared" si="46"/>
        <v>#DIV/0!</v>
      </c>
    </row>
    <row r="453" spans="1:3" x14ac:dyDescent="0.25">
      <c r="A453">
        <f>ValueWin!A453</f>
        <v>0</v>
      </c>
      <c r="B453">
        <f>ValueWin!B453</f>
        <v>0</v>
      </c>
      <c r="C453" t="e">
        <f t="shared" si="46"/>
        <v>#DIV/0!</v>
      </c>
    </row>
    <row r="454" spans="1:3" x14ac:dyDescent="0.25">
      <c r="A454">
        <f>ValueWin!A454</f>
        <v>0</v>
      </c>
      <c r="B454">
        <f>ValueWin!B454</f>
        <v>0</v>
      </c>
      <c r="C454" t="e">
        <f t="shared" si="46"/>
        <v>#DIV/0!</v>
      </c>
    </row>
    <row r="455" spans="1:3" x14ac:dyDescent="0.25">
      <c r="A455">
        <f>ValueWin!A455</f>
        <v>0</v>
      </c>
      <c r="B455">
        <f>ValueWin!B455</f>
        <v>0</v>
      </c>
      <c r="C455" t="e">
        <f t="shared" si="46"/>
        <v>#DIV/0!</v>
      </c>
    </row>
    <row r="456" spans="1:3" x14ac:dyDescent="0.25">
      <c r="A456">
        <f>ValueWin!A456</f>
        <v>0</v>
      </c>
      <c r="B456">
        <f>ValueWin!B456</f>
        <v>0</v>
      </c>
      <c r="C456" t="e">
        <f t="shared" si="46"/>
        <v>#DIV/0!</v>
      </c>
    </row>
    <row r="457" spans="1:3" x14ac:dyDescent="0.25">
      <c r="A457">
        <f>ValueWin!A457</f>
        <v>0</v>
      </c>
      <c r="B457">
        <f>ValueWin!B457</f>
        <v>0</v>
      </c>
      <c r="C457" t="e">
        <f t="shared" si="46"/>
        <v>#DIV/0!</v>
      </c>
    </row>
    <row r="458" spans="1:3" x14ac:dyDescent="0.25">
      <c r="A458">
        <f>ValueWin!A458</f>
        <v>0</v>
      </c>
      <c r="B458">
        <f>ValueWin!B458</f>
        <v>0</v>
      </c>
      <c r="C458" t="e">
        <f t="shared" si="46"/>
        <v>#DIV/0!</v>
      </c>
    </row>
    <row r="459" spans="1:3" x14ac:dyDescent="0.25">
      <c r="A459">
        <f>ValueWin!A459</f>
        <v>0</v>
      </c>
      <c r="B459">
        <f>ValueWin!B459</f>
        <v>0</v>
      </c>
      <c r="C459" t="e">
        <f t="shared" si="46"/>
        <v>#DIV/0!</v>
      </c>
    </row>
    <row r="460" spans="1:3" x14ac:dyDescent="0.25">
      <c r="A460">
        <f>ValueWin!A460</f>
        <v>0</v>
      </c>
      <c r="B460">
        <f>ValueWin!B460</f>
        <v>0</v>
      </c>
      <c r="C460" t="e">
        <f t="shared" si="46"/>
        <v>#DIV/0!</v>
      </c>
    </row>
    <row r="461" spans="1:3" x14ac:dyDescent="0.25">
      <c r="A461">
        <f>ValueWin!A461</f>
        <v>0</v>
      </c>
      <c r="B461">
        <f>ValueWin!B461</f>
        <v>0</v>
      </c>
      <c r="C461" t="e">
        <f t="shared" si="46"/>
        <v>#DIV/0!</v>
      </c>
    </row>
    <row r="462" spans="1:3" x14ac:dyDescent="0.25">
      <c r="A462">
        <f>ValueWin!A462</f>
        <v>0</v>
      </c>
      <c r="B462">
        <f>ValueWin!B462</f>
        <v>0</v>
      </c>
      <c r="C462" t="e">
        <f t="shared" si="46"/>
        <v>#DIV/0!</v>
      </c>
    </row>
    <row r="463" spans="1:3" x14ac:dyDescent="0.25">
      <c r="A463">
        <f>ValueWin!A463</f>
        <v>0</v>
      </c>
      <c r="B463">
        <f>ValueWin!B463</f>
        <v>0</v>
      </c>
      <c r="C463" t="e">
        <f t="shared" si="46"/>
        <v>#DIV/0!</v>
      </c>
    </row>
    <row r="464" spans="1:3" x14ac:dyDescent="0.25">
      <c r="A464">
        <f>ValueWin!A464</f>
        <v>0</v>
      </c>
      <c r="B464">
        <f>ValueWin!B464</f>
        <v>0</v>
      </c>
      <c r="C464" t="e">
        <f t="shared" si="46"/>
        <v>#DIV/0!</v>
      </c>
    </row>
    <row r="465" spans="1:3" x14ac:dyDescent="0.25">
      <c r="A465">
        <f>ValueWin!A465</f>
        <v>0</v>
      </c>
      <c r="B465">
        <f>ValueWin!B465</f>
        <v>0</v>
      </c>
      <c r="C465" t="e">
        <f t="shared" si="46"/>
        <v>#DIV/0!</v>
      </c>
    </row>
    <row r="466" spans="1:3" x14ac:dyDescent="0.25">
      <c r="A466">
        <f>ValueWin!A466</f>
        <v>0</v>
      </c>
      <c r="B466">
        <f>ValueWin!B466</f>
        <v>0</v>
      </c>
      <c r="C466" t="e">
        <f t="shared" si="46"/>
        <v>#DIV/0!</v>
      </c>
    </row>
    <row r="467" spans="1:3" x14ac:dyDescent="0.25">
      <c r="A467">
        <f>ValueWin!A467</f>
        <v>0</v>
      </c>
      <c r="B467">
        <f>ValueWin!B467</f>
        <v>0</v>
      </c>
      <c r="C467" t="e">
        <f t="shared" si="46"/>
        <v>#DIV/0!</v>
      </c>
    </row>
    <row r="468" spans="1:3" x14ac:dyDescent="0.25">
      <c r="A468">
        <f>ValueWin!A468</f>
        <v>0</v>
      </c>
      <c r="B468">
        <f>ValueWin!B468</f>
        <v>0</v>
      </c>
      <c r="C468" t="e">
        <f t="shared" si="46"/>
        <v>#DIV/0!</v>
      </c>
    </row>
    <row r="469" spans="1:3" x14ac:dyDescent="0.25">
      <c r="A469">
        <f>ValueWin!A469</f>
        <v>0</v>
      </c>
      <c r="B469">
        <f>ValueWin!B469</f>
        <v>0</v>
      </c>
      <c r="C469" t="e">
        <f t="shared" si="46"/>
        <v>#DIV/0!</v>
      </c>
    </row>
    <row r="470" spans="1:3" x14ac:dyDescent="0.25">
      <c r="A470">
        <f>ValueWin!A470</f>
        <v>0</v>
      </c>
      <c r="B470">
        <f>ValueWin!B470</f>
        <v>0</v>
      </c>
      <c r="C470" t="e">
        <f t="shared" si="46"/>
        <v>#DIV/0!</v>
      </c>
    </row>
    <row r="471" spans="1:3" x14ac:dyDescent="0.25">
      <c r="A471">
        <f>ValueWin!A471</f>
        <v>0</v>
      </c>
      <c r="B471">
        <f>ValueWin!B471</f>
        <v>0</v>
      </c>
      <c r="C471" t="e">
        <f t="shared" si="46"/>
        <v>#DIV/0!</v>
      </c>
    </row>
    <row r="472" spans="1:3" x14ac:dyDescent="0.25">
      <c r="A472">
        <f>ValueWin!A472</f>
        <v>0</v>
      </c>
      <c r="B472">
        <f>ValueWin!B472</f>
        <v>0</v>
      </c>
      <c r="C472" t="e">
        <f t="shared" si="46"/>
        <v>#DIV/0!</v>
      </c>
    </row>
    <row r="473" spans="1:3" x14ac:dyDescent="0.25">
      <c r="A473">
        <f>ValueWin!A473</f>
        <v>0</v>
      </c>
      <c r="B473">
        <f>ValueWin!B473</f>
        <v>0</v>
      </c>
      <c r="C473" t="e">
        <f t="shared" si="46"/>
        <v>#DIV/0!</v>
      </c>
    </row>
    <row r="474" spans="1:3" x14ac:dyDescent="0.25">
      <c r="A474">
        <f>ValueWin!A474</f>
        <v>0</v>
      </c>
      <c r="B474">
        <f>ValueWin!B474</f>
        <v>0</v>
      </c>
      <c r="C474" t="e">
        <f t="shared" si="46"/>
        <v>#DIV/0!</v>
      </c>
    </row>
    <row r="475" spans="1:3" x14ac:dyDescent="0.25">
      <c r="A475">
        <f>ValueWin!A475</f>
        <v>0</v>
      </c>
      <c r="B475">
        <f>ValueWin!B475</f>
        <v>0</v>
      </c>
      <c r="C475" t="e">
        <f t="shared" si="46"/>
        <v>#DIV/0!</v>
      </c>
    </row>
    <row r="476" spans="1:3" x14ac:dyDescent="0.25">
      <c r="A476">
        <f>ValueWin!A476</f>
        <v>0</v>
      </c>
      <c r="B476">
        <f>ValueWin!B476</f>
        <v>0</v>
      </c>
      <c r="C476" t="e">
        <f t="shared" si="46"/>
        <v>#DIV/0!</v>
      </c>
    </row>
    <row r="477" spans="1:3" x14ac:dyDescent="0.25">
      <c r="A477">
        <f>ValueWin!A477</f>
        <v>0</v>
      </c>
      <c r="B477">
        <f>ValueWin!B477</f>
        <v>0</v>
      </c>
      <c r="C477" t="e">
        <f t="shared" si="46"/>
        <v>#DIV/0!</v>
      </c>
    </row>
    <row r="478" spans="1:3" x14ac:dyDescent="0.25">
      <c r="A478">
        <f>ValueWin!A478</f>
        <v>0</v>
      </c>
      <c r="B478">
        <f>ValueWin!B478</f>
        <v>0</v>
      </c>
      <c r="C478" t="e">
        <f t="shared" si="46"/>
        <v>#DIV/0!</v>
      </c>
    </row>
    <row r="479" spans="1:3" x14ac:dyDescent="0.25">
      <c r="A479">
        <f>ValueWin!A479</f>
        <v>0</v>
      </c>
      <c r="B479">
        <f>ValueWin!B479</f>
        <v>0</v>
      </c>
      <c r="C479" t="e">
        <f t="shared" si="46"/>
        <v>#DIV/0!</v>
      </c>
    </row>
    <row r="480" spans="1:3" x14ac:dyDescent="0.25">
      <c r="A480">
        <f>ValueWin!A480</f>
        <v>0</v>
      </c>
      <c r="B480">
        <f>ValueWin!B480</f>
        <v>0</v>
      </c>
      <c r="C480" t="e">
        <f t="shared" si="46"/>
        <v>#DIV/0!</v>
      </c>
    </row>
    <row r="481" spans="1:3" x14ac:dyDescent="0.25">
      <c r="A481">
        <f>ValueWin!A481</f>
        <v>0</v>
      </c>
      <c r="B481">
        <f>ValueWin!B481</f>
        <v>0</v>
      </c>
      <c r="C481" t="e">
        <f t="shared" si="46"/>
        <v>#DIV/0!</v>
      </c>
    </row>
    <row r="482" spans="1:3" x14ac:dyDescent="0.25">
      <c r="A482">
        <f>ValueWin!A482</f>
        <v>0</v>
      </c>
      <c r="B482">
        <f>ValueWin!B482</f>
        <v>0</v>
      </c>
      <c r="C482" t="e">
        <f t="shared" si="46"/>
        <v>#DIV/0!</v>
      </c>
    </row>
    <row r="483" spans="1:3" x14ac:dyDescent="0.25">
      <c r="A483">
        <f>ValueWin!A483</f>
        <v>0</v>
      </c>
      <c r="B483">
        <f>ValueWin!B483</f>
        <v>0</v>
      </c>
      <c r="C483" t="e">
        <f t="shared" si="46"/>
        <v>#DIV/0!</v>
      </c>
    </row>
    <row r="484" spans="1:3" x14ac:dyDescent="0.25">
      <c r="A484">
        <f>ValueWin!A484</f>
        <v>0</v>
      </c>
      <c r="B484">
        <f>ValueWin!B484</f>
        <v>0</v>
      </c>
      <c r="C484" t="e">
        <f t="shared" si="46"/>
        <v>#DIV/0!</v>
      </c>
    </row>
    <row r="485" spans="1:3" x14ac:dyDescent="0.25">
      <c r="A485">
        <f>ValueWin!A485</f>
        <v>0</v>
      </c>
      <c r="B485">
        <f>ValueWin!B485</f>
        <v>0</v>
      </c>
      <c r="C485" t="e">
        <f t="shared" si="46"/>
        <v>#DIV/0!</v>
      </c>
    </row>
    <row r="486" spans="1:3" x14ac:dyDescent="0.25">
      <c r="A486">
        <f>ValueWin!A486</f>
        <v>0</v>
      </c>
      <c r="B486">
        <f>ValueWin!B486</f>
        <v>0</v>
      </c>
      <c r="C486" t="e">
        <f t="shared" si="46"/>
        <v>#DIV/0!</v>
      </c>
    </row>
    <row r="487" spans="1:3" x14ac:dyDescent="0.25">
      <c r="A487">
        <f>ValueWin!A487</f>
        <v>0</v>
      </c>
      <c r="B487">
        <f>ValueWin!B487</f>
        <v>0</v>
      </c>
      <c r="C487" t="e">
        <f t="shared" si="46"/>
        <v>#DIV/0!</v>
      </c>
    </row>
    <row r="488" spans="1:3" x14ac:dyDescent="0.25">
      <c r="A488">
        <f>ValueWin!A488</f>
        <v>0</v>
      </c>
      <c r="B488">
        <f>ValueWin!B488</f>
        <v>0</v>
      </c>
      <c r="C488" t="e">
        <f t="shared" si="46"/>
        <v>#DIV/0!</v>
      </c>
    </row>
    <row r="489" spans="1:3" x14ac:dyDescent="0.25">
      <c r="A489">
        <f>ValueWin!A489</f>
        <v>0</v>
      </c>
      <c r="B489">
        <f>ValueWin!B489</f>
        <v>0</v>
      </c>
      <c r="C489" t="e">
        <f t="shared" si="46"/>
        <v>#DIV/0!</v>
      </c>
    </row>
    <row r="490" spans="1:3" x14ac:dyDescent="0.25">
      <c r="A490">
        <f>ValueWin!A490</f>
        <v>0</v>
      </c>
      <c r="B490">
        <f>ValueWin!B490</f>
        <v>0</v>
      </c>
      <c r="C490" t="e">
        <f t="shared" ref="C490:C553" si="47">1/A490</f>
        <v>#DIV/0!</v>
      </c>
    </row>
    <row r="491" spans="1:3" x14ac:dyDescent="0.25">
      <c r="A491">
        <f>ValueWin!A491</f>
        <v>0</v>
      </c>
      <c r="B491">
        <f>ValueWin!B491</f>
        <v>0</v>
      </c>
      <c r="C491" t="e">
        <f t="shared" si="47"/>
        <v>#DIV/0!</v>
      </c>
    </row>
    <row r="492" spans="1:3" x14ac:dyDescent="0.25">
      <c r="A492">
        <f>ValueWin!A492</f>
        <v>0</v>
      </c>
      <c r="B492">
        <f>ValueWin!B492</f>
        <v>0</v>
      </c>
      <c r="C492" t="e">
        <f t="shared" si="47"/>
        <v>#DIV/0!</v>
      </c>
    </row>
    <row r="493" spans="1:3" x14ac:dyDescent="0.25">
      <c r="A493">
        <f>ValueWin!A493</f>
        <v>0</v>
      </c>
      <c r="B493">
        <f>ValueWin!B493</f>
        <v>0</v>
      </c>
      <c r="C493" t="e">
        <f t="shared" si="47"/>
        <v>#DIV/0!</v>
      </c>
    </row>
    <row r="494" spans="1:3" x14ac:dyDescent="0.25">
      <c r="A494">
        <f>ValueWin!A494</f>
        <v>0</v>
      </c>
      <c r="B494">
        <f>ValueWin!B494</f>
        <v>0</v>
      </c>
      <c r="C494" t="e">
        <f t="shared" si="47"/>
        <v>#DIV/0!</v>
      </c>
    </row>
    <row r="495" spans="1:3" x14ac:dyDescent="0.25">
      <c r="A495">
        <f>ValueWin!A495</f>
        <v>0</v>
      </c>
      <c r="B495">
        <f>ValueWin!B495</f>
        <v>0</v>
      </c>
      <c r="C495" t="e">
        <f t="shared" si="47"/>
        <v>#DIV/0!</v>
      </c>
    </row>
    <row r="496" spans="1:3" x14ac:dyDescent="0.25">
      <c r="A496">
        <f>ValueWin!A496</f>
        <v>0</v>
      </c>
      <c r="B496">
        <f>ValueWin!B496</f>
        <v>0</v>
      </c>
      <c r="C496" t="e">
        <f t="shared" si="47"/>
        <v>#DIV/0!</v>
      </c>
    </row>
    <row r="497" spans="1:3" x14ac:dyDescent="0.25">
      <c r="A497">
        <f>ValueWin!A497</f>
        <v>0</v>
      </c>
      <c r="B497">
        <f>ValueWin!B497</f>
        <v>0</v>
      </c>
      <c r="C497" t="e">
        <f t="shared" si="47"/>
        <v>#DIV/0!</v>
      </c>
    </row>
    <row r="498" spans="1:3" x14ac:dyDescent="0.25">
      <c r="A498">
        <f>ValueWin!A498</f>
        <v>0</v>
      </c>
      <c r="B498">
        <f>ValueWin!B498</f>
        <v>0</v>
      </c>
      <c r="C498" t="e">
        <f t="shared" si="47"/>
        <v>#DIV/0!</v>
      </c>
    </row>
    <row r="499" spans="1:3" x14ac:dyDescent="0.25">
      <c r="A499">
        <f>ValueWin!A499</f>
        <v>0</v>
      </c>
      <c r="B499">
        <f>ValueWin!B499</f>
        <v>0</v>
      </c>
      <c r="C499" t="e">
        <f t="shared" si="47"/>
        <v>#DIV/0!</v>
      </c>
    </row>
    <row r="500" spans="1:3" x14ac:dyDescent="0.25">
      <c r="A500">
        <f>ValueWin!A500</f>
        <v>0</v>
      </c>
      <c r="B500">
        <f>ValueWin!B500</f>
        <v>0</v>
      </c>
      <c r="C500" t="e">
        <f t="shared" si="47"/>
        <v>#DIV/0!</v>
      </c>
    </row>
    <row r="501" spans="1:3" x14ac:dyDescent="0.25">
      <c r="A501">
        <f>ValueWin!A501</f>
        <v>0</v>
      </c>
      <c r="B501">
        <f>ValueWin!B501</f>
        <v>0</v>
      </c>
      <c r="C501" t="e">
        <f t="shared" si="47"/>
        <v>#DIV/0!</v>
      </c>
    </row>
    <row r="502" spans="1:3" x14ac:dyDescent="0.25">
      <c r="A502">
        <f>ValueWin!A502</f>
        <v>0</v>
      </c>
      <c r="B502">
        <f>ValueWin!B502</f>
        <v>0</v>
      </c>
      <c r="C502" t="e">
        <f t="shared" si="47"/>
        <v>#DIV/0!</v>
      </c>
    </row>
    <row r="503" spans="1:3" x14ac:dyDescent="0.25">
      <c r="A503">
        <f>ValueWin!A503</f>
        <v>0</v>
      </c>
      <c r="B503">
        <f>ValueWin!B503</f>
        <v>0</v>
      </c>
      <c r="C503" t="e">
        <f t="shared" si="47"/>
        <v>#DIV/0!</v>
      </c>
    </row>
    <row r="504" spans="1:3" x14ac:dyDescent="0.25">
      <c r="A504">
        <f>ValueWin!A504</f>
        <v>0</v>
      </c>
      <c r="B504">
        <f>ValueWin!B504</f>
        <v>0</v>
      </c>
      <c r="C504" t="e">
        <f t="shared" si="47"/>
        <v>#DIV/0!</v>
      </c>
    </row>
    <row r="505" spans="1:3" x14ac:dyDescent="0.25">
      <c r="A505">
        <f>ValueWin!A505</f>
        <v>0</v>
      </c>
      <c r="B505">
        <f>ValueWin!B505</f>
        <v>0</v>
      </c>
      <c r="C505" t="e">
        <f t="shared" si="47"/>
        <v>#DIV/0!</v>
      </c>
    </row>
    <row r="506" spans="1:3" x14ac:dyDescent="0.25">
      <c r="A506">
        <f>ValueWin!A506</f>
        <v>0</v>
      </c>
      <c r="B506">
        <f>ValueWin!B506</f>
        <v>0</v>
      </c>
      <c r="C506" t="e">
        <f t="shared" si="47"/>
        <v>#DIV/0!</v>
      </c>
    </row>
    <row r="507" spans="1:3" x14ac:dyDescent="0.25">
      <c r="A507">
        <f>ValueWin!A507</f>
        <v>0</v>
      </c>
      <c r="B507">
        <f>ValueWin!B507</f>
        <v>0</v>
      </c>
      <c r="C507" t="e">
        <f t="shared" si="47"/>
        <v>#DIV/0!</v>
      </c>
    </row>
    <row r="508" spans="1:3" x14ac:dyDescent="0.25">
      <c r="A508">
        <f>ValueWin!A508</f>
        <v>0</v>
      </c>
      <c r="B508">
        <f>ValueWin!B508</f>
        <v>0</v>
      </c>
      <c r="C508" t="e">
        <f t="shared" si="47"/>
        <v>#DIV/0!</v>
      </c>
    </row>
    <row r="509" spans="1:3" x14ac:dyDescent="0.25">
      <c r="A509">
        <f>ValueWin!A509</f>
        <v>0</v>
      </c>
      <c r="B509">
        <f>ValueWin!B509</f>
        <v>0</v>
      </c>
      <c r="C509" t="e">
        <f t="shared" si="47"/>
        <v>#DIV/0!</v>
      </c>
    </row>
    <row r="510" spans="1:3" x14ac:dyDescent="0.25">
      <c r="A510">
        <f>ValueWin!A510</f>
        <v>0</v>
      </c>
      <c r="B510">
        <f>ValueWin!B510</f>
        <v>0</v>
      </c>
      <c r="C510" t="e">
        <f t="shared" si="47"/>
        <v>#DIV/0!</v>
      </c>
    </row>
    <row r="511" spans="1:3" x14ac:dyDescent="0.25">
      <c r="A511">
        <f>ValueWin!A511</f>
        <v>0</v>
      </c>
      <c r="B511">
        <f>ValueWin!B511</f>
        <v>0</v>
      </c>
      <c r="C511" t="e">
        <f t="shared" si="47"/>
        <v>#DIV/0!</v>
      </c>
    </row>
    <row r="512" spans="1:3" x14ac:dyDescent="0.25">
      <c r="A512">
        <f>ValueWin!A512</f>
        <v>0</v>
      </c>
      <c r="B512">
        <f>ValueWin!B512</f>
        <v>0</v>
      </c>
      <c r="C512" t="e">
        <f t="shared" si="47"/>
        <v>#DIV/0!</v>
      </c>
    </row>
    <row r="513" spans="1:3" x14ac:dyDescent="0.25">
      <c r="A513">
        <f>ValueWin!A513</f>
        <v>0</v>
      </c>
      <c r="B513">
        <f>ValueWin!B513</f>
        <v>0</v>
      </c>
      <c r="C513" t="e">
        <f t="shared" si="47"/>
        <v>#DIV/0!</v>
      </c>
    </row>
    <row r="514" spans="1:3" x14ac:dyDescent="0.25">
      <c r="A514">
        <f>ValueWin!A514</f>
        <v>0</v>
      </c>
      <c r="B514">
        <f>ValueWin!B514</f>
        <v>0</v>
      </c>
      <c r="C514" t="e">
        <f t="shared" si="47"/>
        <v>#DIV/0!</v>
      </c>
    </row>
    <row r="515" spans="1:3" x14ac:dyDescent="0.25">
      <c r="A515">
        <f>ValueWin!A515</f>
        <v>0</v>
      </c>
      <c r="B515">
        <f>ValueWin!B515</f>
        <v>0</v>
      </c>
      <c r="C515" t="e">
        <f t="shared" si="47"/>
        <v>#DIV/0!</v>
      </c>
    </row>
    <row r="516" spans="1:3" x14ac:dyDescent="0.25">
      <c r="A516">
        <f>ValueWin!A516</f>
        <v>0</v>
      </c>
      <c r="B516">
        <f>ValueWin!B516</f>
        <v>0</v>
      </c>
      <c r="C516" t="e">
        <f t="shared" si="47"/>
        <v>#DIV/0!</v>
      </c>
    </row>
    <row r="517" spans="1:3" x14ac:dyDescent="0.25">
      <c r="A517">
        <f>ValueWin!A517</f>
        <v>0</v>
      </c>
      <c r="B517">
        <f>ValueWin!B517</f>
        <v>0</v>
      </c>
      <c r="C517" t="e">
        <f t="shared" si="47"/>
        <v>#DIV/0!</v>
      </c>
    </row>
    <row r="518" spans="1:3" x14ac:dyDescent="0.25">
      <c r="A518">
        <f>ValueWin!A518</f>
        <v>0</v>
      </c>
      <c r="B518">
        <f>ValueWin!B518</f>
        <v>0</v>
      </c>
      <c r="C518" t="e">
        <f t="shared" si="47"/>
        <v>#DIV/0!</v>
      </c>
    </row>
    <row r="519" spans="1:3" x14ac:dyDescent="0.25">
      <c r="A519">
        <f>ValueWin!A519</f>
        <v>0</v>
      </c>
      <c r="B519">
        <f>ValueWin!B519</f>
        <v>0</v>
      </c>
      <c r="C519" t="e">
        <f t="shared" si="47"/>
        <v>#DIV/0!</v>
      </c>
    </row>
    <row r="520" spans="1:3" x14ac:dyDescent="0.25">
      <c r="A520">
        <f>ValueWin!A520</f>
        <v>0</v>
      </c>
      <c r="B520">
        <f>ValueWin!B520</f>
        <v>0</v>
      </c>
      <c r="C520" t="e">
        <f t="shared" si="47"/>
        <v>#DIV/0!</v>
      </c>
    </row>
    <row r="521" spans="1:3" x14ac:dyDescent="0.25">
      <c r="A521">
        <f>ValueWin!A521</f>
        <v>0</v>
      </c>
      <c r="B521">
        <f>ValueWin!B521</f>
        <v>0</v>
      </c>
      <c r="C521" t="e">
        <f t="shared" si="47"/>
        <v>#DIV/0!</v>
      </c>
    </row>
    <row r="522" spans="1:3" x14ac:dyDescent="0.25">
      <c r="A522">
        <f>ValueWin!A522</f>
        <v>0</v>
      </c>
      <c r="B522">
        <f>ValueWin!B522</f>
        <v>0</v>
      </c>
      <c r="C522" t="e">
        <f t="shared" si="47"/>
        <v>#DIV/0!</v>
      </c>
    </row>
    <row r="523" spans="1:3" x14ac:dyDescent="0.25">
      <c r="A523">
        <f>ValueWin!A523</f>
        <v>0</v>
      </c>
      <c r="B523">
        <f>ValueWin!B523</f>
        <v>0</v>
      </c>
      <c r="C523" t="e">
        <f t="shared" si="47"/>
        <v>#DIV/0!</v>
      </c>
    </row>
    <row r="524" spans="1:3" x14ac:dyDescent="0.25">
      <c r="A524">
        <f>ValueWin!A524</f>
        <v>0</v>
      </c>
      <c r="B524">
        <f>ValueWin!B524</f>
        <v>0</v>
      </c>
      <c r="C524" t="e">
        <f t="shared" si="47"/>
        <v>#DIV/0!</v>
      </c>
    </row>
    <row r="525" spans="1:3" x14ac:dyDescent="0.25">
      <c r="A525">
        <f>ValueWin!A525</f>
        <v>0</v>
      </c>
      <c r="B525">
        <f>ValueWin!B525</f>
        <v>0</v>
      </c>
      <c r="C525" t="e">
        <f t="shared" si="47"/>
        <v>#DIV/0!</v>
      </c>
    </row>
    <row r="526" spans="1:3" x14ac:dyDescent="0.25">
      <c r="A526">
        <f>ValueWin!A526</f>
        <v>0</v>
      </c>
      <c r="B526">
        <f>ValueWin!B526</f>
        <v>0</v>
      </c>
      <c r="C526" t="e">
        <f t="shared" si="47"/>
        <v>#DIV/0!</v>
      </c>
    </row>
    <row r="527" spans="1:3" x14ac:dyDescent="0.25">
      <c r="A527">
        <f>ValueWin!A527</f>
        <v>0</v>
      </c>
      <c r="B527">
        <f>ValueWin!B527</f>
        <v>0</v>
      </c>
      <c r="C527" t="e">
        <f t="shared" si="47"/>
        <v>#DIV/0!</v>
      </c>
    </row>
    <row r="528" spans="1:3" x14ac:dyDescent="0.25">
      <c r="A528">
        <f>ValueWin!A528</f>
        <v>0</v>
      </c>
      <c r="B528">
        <f>ValueWin!B528</f>
        <v>0</v>
      </c>
      <c r="C528" t="e">
        <f t="shared" si="47"/>
        <v>#DIV/0!</v>
      </c>
    </row>
    <row r="529" spans="1:3" x14ac:dyDescent="0.25">
      <c r="A529">
        <f>ValueWin!A529</f>
        <v>0</v>
      </c>
      <c r="B529">
        <f>ValueWin!B529</f>
        <v>0</v>
      </c>
      <c r="C529" t="e">
        <f t="shared" si="47"/>
        <v>#DIV/0!</v>
      </c>
    </row>
    <row r="530" spans="1:3" x14ac:dyDescent="0.25">
      <c r="A530">
        <f>ValueWin!A530</f>
        <v>0</v>
      </c>
      <c r="B530">
        <f>ValueWin!B530</f>
        <v>0</v>
      </c>
      <c r="C530" t="e">
        <f t="shared" si="47"/>
        <v>#DIV/0!</v>
      </c>
    </row>
    <row r="531" spans="1:3" x14ac:dyDescent="0.25">
      <c r="A531">
        <f>ValueWin!A531</f>
        <v>0</v>
      </c>
      <c r="B531">
        <f>ValueWin!B531</f>
        <v>0</v>
      </c>
      <c r="C531" t="e">
        <f t="shared" si="47"/>
        <v>#DIV/0!</v>
      </c>
    </row>
    <row r="532" spans="1:3" x14ac:dyDescent="0.25">
      <c r="A532">
        <f>ValueWin!A532</f>
        <v>0</v>
      </c>
      <c r="B532">
        <f>ValueWin!B532</f>
        <v>0</v>
      </c>
      <c r="C532" t="e">
        <f t="shared" si="47"/>
        <v>#DIV/0!</v>
      </c>
    </row>
    <row r="533" spans="1:3" x14ac:dyDescent="0.25">
      <c r="A533">
        <f>ValueWin!A533</f>
        <v>0</v>
      </c>
      <c r="B533">
        <f>ValueWin!B533</f>
        <v>0</v>
      </c>
      <c r="C533" t="e">
        <f t="shared" si="47"/>
        <v>#DIV/0!</v>
      </c>
    </row>
    <row r="534" spans="1:3" x14ac:dyDescent="0.25">
      <c r="A534">
        <f>ValueWin!A534</f>
        <v>0</v>
      </c>
      <c r="B534">
        <f>ValueWin!B534</f>
        <v>0</v>
      </c>
      <c r="C534" t="e">
        <f t="shared" si="47"/>
        <v>#DIV/0!</v>
      </c>
    </row>
    <row r="535" spans="1:3" x14ac:dyDescent="0.25">
      <c r="A535">
        <f>ValueWin!A535</f>
        <v>0</v>
      </c>
      <c r="B535">
        <f>ValueWin!B535</f>
        <v>0</v>
      </c>
      <c r="C535" t="e">
        <f t="shared" si="47"/>
        <v>#DIV/0!</v>
      </c>
    </row>
    <row r="536" spans="1:3" x14ac:dyDescent="0.25">
      <c r="A536">
        <f>ValueWin!A536</f>
        <v>0</v>
      </c>
      <c r="B536">
        <f>ValueWin!B536</f>
        <v>0</v>
      </c>
      <c r="C536" t="e">
        <f t="shared" si="47"/>
        <v>#DIV/0!</v>
      </c>
    </row>
    <row r="537" spans="1:3" x14ac:dyDescent="0.25">
      <c r="A537">
        <f>ValueWin!A537</f>
        <v>0</v>
      </c>
      <c r="B537">
        <f>ValueWin!B537</f>
        <v>0</v>
      </c>
      <c r="C537" t="e">
        <f t="shared" si="47"/>
        <v>#DIV/0!</v>
      </c>
    </row>
    <row r="538" spans="1:3" x14ac:dyDescent="0.25">
      <c r="A538">
        <f>ValueWin!A538</f>
        <v>0</v>
      </c>
      <c r="B538">
        <f>ValueWin!B538</f>
        <v>0</v>
      </c>
      <c r="C538" t="e">
        <f t="shared" si="47"/>
        <v>#DIV/0!</v>
      </c>
    </row>
    <row r="539" spans="1:3" x14ac:dyDescent="0.25">
      <c r="A539">
        <f>ValueWin!A539</f>
        <v>0</v>
      </c>
      <c r="B539">
        <f>ValueWin!B539</f>
        <v>0</v>
      </c>
      <c r="C539" t="e">
        <f t="shared" si="47"/>
        <v>#DIV/0!</v>
      </c>
    </row>
    <row r="540" spans="1:3" x14ac:dyDescent="0.25">
      <c r="A540">
        <f>ValueWin!A540</f>
        <v>0</v>
      </c>
      <c r="B540">
        <f>ValueWin!B540</f>
        <v>0</v>
      </c>
      <c r="C540" t="e">
        <f t="shared" si="47"/>
        <v>#DIV/0!</v>
      </c>
    </row>
    <row r="541" spans="1:3" x14ac:dyDescent="0.25">
      <c r="A541">
        <f>ValueWin!A541</f>
        <v>0</v>
      </c>
      <c r="B541">
        <f>ValueWin!B541</f>
        <v>0</v>
      </c>
      <c r="C541" t="e">
        <f t="shared" si="47"/>
        <v>#DIV/0!</v>
      </c>
    </row>
    <row r="542" spans="1:3" x14ac:dyDescent="0.25">
      <c r="A542">
        <f>ValueWin!A542</f>
        <v>0</v>
      </c>
      <c r="B542">
        <f>ValueWin!B542</f>
        <v>0</v>
      </c>
      <c r="C542" t="e">
        <f t="shared" si="47"/>
        <v>#DIV/0!</v>
      </c>
    </row>
    <row r="543" spans="1:3" x14ac:dyDescent="0.25">
      <c r="A543">
        <f>ValueWin!A543</f>
        <v>0</v>
      </c>
      <c r="B543">
        <f>ValueWin!B543</f>
        <v>0</v>
      </c>
      <c r="C543" t="e">
        <f t="shared" si="47"/>
        <v>#DIV/0!</v>
      </c>
    </row>
    <row r="544" spans="1:3" x14ac:dyDescent="0.25">
      <c r="A544">
        <f>ValueWin!A544</f>
        <v>0</v>
      </c>
      <c r="B544">
        <f>ValueWin!B544</f>
        <v>0</v>
      </c>
      <c r="C544" t="e">
        <f t="shared" si="47"/>
        <v>#DIV/0!</v>
      </c>
    </row>
    <row r="545" spans="1:3" x14ac:dyDescent="0.25">
      <c r="A545">
        <f>ValueWin!A545</f>
        <v>0</v>
      </c>
      <c r="B545">
        <f>ValueWin!B545</f>
        <v>0</v>
      </c>
      <c r="C545" t="e">
        <f t="shared" si="47"/>
        <v>#DIV/0!</v>
      </c>
    </row>
    <row r="546" spans="1:3" x14ac:dyDescent="0.25">
      <c r="A546">
        <f>ValueWin!A546</f>
        <v>0</v>
      </c>
      <c r="B546">
        <f>ValueWin!B546</f>
        <v>0</v>
      </c>
      <c r="C546" t="e">
        <f t="shared" si="47"/>
        <v>#DIV/0!</v>
      </c>
    </row>
    <row r="547" spans="1:3" x14ac:dyDescent="0.25">
      <c r="A547">
        <f>ValueWin!A547</f>
        <v>0</v>
      </c>
      <c r="B547">
        <f>ValueWin!B547</f>
        <v>0</v>
      </c>
      <c r="C547" t="e">
        <f t="shared" si="47"/>
        <v>#DIV/0!</v>
      </c>
    </row>
    <row r="548" spans="1:3" x14ac:dyDescent="0.25">
      <c r="A548">
        <f>ValueWin!A548</f>
        <v>0</v>
      </c>
      <c r="B548">
        <f>ValueWin!B548</f>
        <v>0</v>
      </c>
      <c r="C548" t="e">
        <f t="shared" si="47"/>
        <v>#DIV/0!</v>
      </c>
    </row>
    <row r="549" spans="1:3" x14ac:dyDescent="0.25">
      <c r="A549">
        <f>ValueWin!A549</f>
        <v>0</v>
      </c>
      <c r="B549">
        <f>ValueWin!B549</f>
        <v>0</v>
      </c>
      <c r="C549" t="e">
        <f t="shared" si="47"/>
        <v>#DIV/0!</v>
      </c>
    </row>
    <row r="550" spans="1:3" x14ac:dyDescent="0.25">
      <c r="A550">
        <f>ValueWin!A550</f>
        <v>0</v>
      </c>
      <c r="B550">
        <f>ValueWin!B550</f>
        <v>0</v>
      </c>
      <c r="C550" t="e">
        <f t="shared" si="47"/>
        <v>#DIV/0!</v>
      </c>
    </row>
    <row r="551" spans="1:3" x14ac:dyDescent="0.25">
      <c r="A551">
        <f>ValueWin!A551</f>
        <v>0</v>
      </c>
      <c r="B551">
        <f>ValueWin!B551</f>
        <v>0</v>
      </c>
      <c r="C551" t="e">
        <f t="shared" si="47"/>
        <v>#DIV/0!</v>
      </c>
    </row>
    <row r="552" spans="1:3" x14ac:dyDescent="0.25">
      <c r="A552">
        <f>ValueWin!A552</f>
        <v>0</v>
      </c>
      <c r="B552">
        <f>ValueWin!B552</f>
        <v>0</v>
      </c>
      <c r="C552" t="e">
        <f t="shared" si="47"/>
        <v>#DIV/0!</v>
      </c>
    </row>
    <row r="553" spans="1:3" x14ac:dyDescent="0.25">
      <c r="A553">
        <f>ValueWin!A553</f>
        <v>0</v>
      </c>
      <c r="B553">
        <f>ValueWin!B553</f>
        <v>0</v>
      </c>
      <c r="C553" t="e">
        <f t="shared" si="47"/>
        <v>#DIV/0!</v>
      </c>
    </row>
    <row r="554" spans="1:3" x14ac:dyDescent="0.25">
      <c r="A554">
        <f>ValueWin!A554</f>
        <v>0</v>
      </c>
      <c r="B554">
        <f>ValueWin!B554</f>
        <v>0</v>
      </c>
      <c r="C554" t="e">
        <f t="shared" ref="C554:C617" si="48">1/A554</f>
        <v>#DIV/0!</v>
      </c>
    </row>
    <row r="555" spans="1:3" x14ac:dyDescent="0.25">
      <c r="A555">
        <f>ValueWin!A555</f>
        <v>0</v>
      </c>
      <c r="B555">
        <f>ValueWin!B555</f>
        <v>0</v>
      </c>
      <c r="C555" t="e">
        <f t="shared" si="48"/>
        <v>#DIV/0!</v>
      </c>
    </row>
    <row r="556" spans="1:3" x14ac:dyDescent="0.25">
      <c r="A556">
        <f>ValueWin!A556</f>
        <v>0</v>
      </c>
      <c r="B556">
        <f>ValueWin!B556</f>
        <v>0</v>
      </c>
      <c r="C556" t="e">
        <f t="shared" si="48"/>
        <v>#DIV/0!</v>
      </c>
    </row>
    <row r="557" spans="1:3" x14ac:dyDescent="0.25">
      <c r="A557">
        <f>ValueWin!A557</f>
        <v>0</v>
      </c>
      <c r="B557">
        <f>ValueWin!B557</f>
        <v>0</v>
      </c>
      <c r="C557" t="e">
        <f t="shared" si="48"/>
        <v>#DIV/0!</v>
      </c>
    </row>
    <row r="558" spans="1:3" x14ac:dyDescent="0.25">
      <c r="A558">
        <f>ValueWin!A558</f>
        <v>0</v>
      </c>
      <c r="B558">
        <f>ValueWin!B558</f>
        <v>0</v>
      </c>
      <c r="C558" t="e">
        <f t="shared" si="48"/>
        <v>#DIV/0!</v>
      </c>
    </row>
    <row r="559" spans="1:3" x14ac:dyDescent="0.25">
      <c r="A559">
        <f>ValueWin!A559</f>
        <v>0</v>
      </c>
      <c r="B559">
        <f>ValueWin!B559</f>
        <v>0</v>
      </c>
      <c r="C559" t="e">
        <f t="shared" si="48"/>
        <v>#DIV/0!</v>
      </c>
    </row>
    <row r="560" spans="1:3" x14ac:dyDescent="0.25">
      <c r="A560">
        <f>ValueWin!A560</f>
        <v>0</v>
      </c>
      <c r="B560">
        <f>ValueWin!B560</f>
        <v>0</v>
      </c>
      <c r="C560" t="e">
        <f t="shared" si="48"/>
        <v>#DIV/0!</v>
      </c>
    </row>
    <row r="561" spans="1:3" x14ac:dyDescent="0.25">
      <c r="A561">
        <f>ValueWin!A561</f>
        <v>0</v>
      </c>
      <c r="B561">
        <f>ValueWin!B561</f>
        <v>0</v>
      </c>
      <c r="C561" t="e">
        <f t="shared" si="48"/>
        <v>#DIV/0!</v>
      </c>
    </row>
    <row r="562" spans="1:3" x14ac:dyDescent="0.25">
      <c r="A562">
        <f>ValueWin!A562</f>
        <v>0</v>
      </c>
      <c r="B562">
        <f>ValueWin!B562</f>
        <v>0</v>
      </c>
      <c r="C562" t="e">
        <f t="shared" si="48"/>
        <v>#DIV/0!</v>
      </c>
    </row>
    <row r="563" spans="1:3" x14ac:dyDescent="0.25">
      <c r="A563">
        <f>ValueWin!A563</f>
        <v>0</v>
      </c>
      <c r="B563">
        <f>ValueWin!B563</f>
        <v>0</v>
      </c>
      <c r="C563" t="e">
        <f t="shared" si="48"/>
        <v>#DIV/0!</v>
      </c>
    </row>
    <row r="564" spans="1:3" x14ac:dyDescent="0.25">
      <c r="A564">
        <f>ValueWin!A564</f>
        <v>0</v>
      </c>
      <c r="B564">
        <f>ValueWin!B564</f>
        <v>0</v>
      </c>
      <c r="C564" t="e">
        <f t="shared" si="48"/>
        <v>#DIV/0!</v>
      </c>
    </row>
    <row r="565" spans="1:3" x14ac:dyDescent="0.25">
      <c r="A565">
        <f>ValueWin!A565</f>
        <v>0</v>
      </c>
      <c r="B565">
        <f>ValueWin!B565</f>
        <v>0</v>
      </c>
      <c r="C565" t="e">
        <f t="shared" si="48"/>
        <v>#DIV/0!</v>
      </c>
    </row>
    <row r="566" spans="1:3" x14ac:dyDescent="0.25">
      <c r="A566">
        <f>ValueWin!A566</f>
        <v>0</v>
      </c>
      <c r="B566">
        <f>ValueWin!B566</f>
        <v>0</v>
      </c>
      <c r="C566" t="e">
        <f t="shared" si="48"/>
        <v>#DIV/0!</v>
      </c>
    </row>
    <row r="567" spans="1:3" x14ac:dyDescent="0.25">
      <c r="A567">
        <f>ValueWin!A567</f>
        <v>0</v>
      </c>
      <c r="B567">
        <f>ValueWin!B567</f>
        <v>0</v>
      </c>
      <c r="C567" t="e">
        <f t="shared" si="48"/>
        <v>#DIV/0!</v>
      </c>
    </row>
    <row r="568" spans="1:3" x14ac:dyDescent="0.25">
      <c r="A568">
        <f>ValueWin!A568</f>
        <v>0</v>
      </c>
      <c r="B568">
        <f>ValueWin!B568</f>
        <v>0</v>
      </c>
      <c r="C568" t="e">
        <f t="shared" si="48"/>
        <v>#DIV/0!</v>
      </c>
    </row>
    <row r="569" spans="1:3" x14ac:dyDescent="0.25">
      <c r="A569">
        <f>ValueWin!A569</f>
        <v>0</v>
      </c>
      <c r="B569">
        <f>ValueWin!B569</f>
        <v>0</v>
      </c>
      <c r="C569" t="e">
        <f t="shared" si="48"/>
        <v>#DIV/0!</v>
      </c>
    </row>
    <row r="570" spans="1:3" x14ac:dyDescent="0.25">
      <c r="A570">
        <f>ValueWin!A570</f>
        <v>0</v>
      </c>
      <c r="B570">
        <f>ValueWin!B570</f>
        <v>0</v>
      </c>
      <c r="C570" t="e">
        <f t="shared" si="48"/>
        <v>#DIV/0!</v>
      </c>
    </row>
    <row r="571" spans="1:3" x14ac:dyDescent="0.25">
      <c r="A571">
        <f>ValueWin!A571</f>
        <v>0</v>
      </c>
      <c r="B571">
        <f>ValueWin!B571</f>
        <v>0</v>
      </c>
      <c r="C571" t="e">
        <f t="shared" si="48"/>
        <v>#DIV/0!</v>
      </c>
    </row>
    <row r="572" spans="1:3" x14ac:dyDescent="0.25">
      <c r="A572">
        <f>ValueWin!A572</f>
        <v>0</v>
      </c>
      <c r="B572">
        <f>ValueWin!B572</f>
        <v>0</v>
      </c>
      <c r="C572" t="e">
        <f t="shared" si="48"/>
        <v>#DIV/0!</v>
      </c>
    </row>
    <row r="573" spans="1:3" x14ac:dyDescent="0.25">
      <c r="A573">
        <f>ValueWin!A573</f>
        <v>0</v>
      </c>
      <c r="B573">
        <f>ValueWin!B573</f>
        <v>0</v>
      </c>
      <c r="C573" t="e">
        <f t="shared" si="48"/>
        <v>#DIV/0!</v>
      </c>
    </row>
    <row r="574" spans="1:3" x14ac:dyDescent="0.25">
      <c r="A574">
        <f>ValueWin!A574</f>
        <v>0</v>
      </c>
      <c r="B574">
        <f>ValueWin!B574</f>
        <v>0</v>
      </c>
      <c r="C574" t="e">
        <f t="shared" si="48"/>
        <v>#DIV/0!</v>
      </c>
    </row>
    <row r="575" spans="1:3" x14ac:dyDescent="0.25">
      <c r="A575">
        <f>ValueWin!A575</f>
        <v>0</v>
      </c>
      <c r="B575">
        <f>ValueWin!B575</f>
        <v>0</v>
      </c>
      <c r="C575" t="e">
        <f t="shared" si="48"/>
        <v>#DIV/0!</v>
      </c>
    </row>
    <row r="576" spans="1:3" x14ac:dyDescent="0.25">
      <c r="A576">
        <f>ValueWin!A576</f>
        <v>0</v>
      </c>
      <c r="B576">
        <f>ValueWin!B576</f>
        <v>0</v>
      </c>
      <c r="C576" t="e">
        <f t="shared" si="48"/>
        <v>#DIV/0!</v>
      </c>
    </row>
    <row r="577" spans="1:3" x14ac:dyDescent="0.25">
      <c r="A577">
        <f>ValueWin!A577</f>
        <v>0</v>
      </c>
      <c r="B577">
        <f>ValueWin!B577</f>
        <v>0</v>
      </c>
      <c r="C577" t="e">
        <f t="shared" si="48"/>
        <v>#DIV/0!</v>
      </c>
    </row>
    <row r="578" spans="1:3" x14ac:dyDescent="0.25">
      <c r="A578">
        <f>ValueWin!A578</f>
        <v>0</v>
      </c>
      <c r="B578">
        <f>ValueWin!B578</f>
        <v>0</v>
      </c>
      <c r="C578" t="e">
        <f t="shared" si="48"/>
        <v>#DIV/0!</v>
      </c>
    </row>
    <row r="579" spans="1:3" x14ac:dyDescent="0.25">
      <c r="A579">
        <f>ValueWin!A579</f>
        <v>0</v>
      </c>
      <c r="B579">
        <f>ValueWin!B579</f>
        <v>0</v>
      </c>
      <c r="C579" t="e">
        <f t="shared" si="48"/>
        <v>#DIV/0!</v>
      </c>
    </row>
    <row r="580" spans="1:3" x14ac:dyDescent="0.25">
      <c r="A580">
        <f>ValueWin!A580</f>
        <v>0</v>
      </c>
      <c r="B580">
        <f>ValueWin!B580</f>
        <v>0</v>
      </c>
      <c r="C580" t="e">
        <f t="shared" si="48"/>
        <v>#DIV/0!</v>
      </c>
    </row>
    <row r="581" spans="1:3" x14ac:dyDescent="0.25">
      <c r="A581">
        <f>ValueWin!A581</f>
        <v>0</v>
      </c>
      <c r="B581">
        <f>ValueWin!B581</f>
        <v>0</v>
      </c>
      <c r="C581" t="e">
        <f t="shared" si="48"/>
        <v>#DIV/0!</v>
      </c>
    </row>
    <row r="582" spans="1:3" x14ac:dyDescent="0.25">
      <c r="A582">
        <f>ValueWin!A582</f>
        <v>0</v>
      </c>
      <c r="B582">
        <f>ValueWin!B582</f>
        <v>0</v>
      </c>
      <c r="C582" t="e">
        <f t="shared" si="48"/>
        <v>#DIV/0!</v>
      </c>
    </row>
    <row r="583" spans="1:3" x14ac:dyDescent="0.25">
      <c r="A583">
        <f>ValueWin!A583</f>
        <v>0</v>
      </c>
      <c r="B583">
        <f>ValueWin!B583</f>
        <v>0</v>
      </c>
      <c r="C583" t="e">
        <f t="shared" si="48"/>
        <v>#DIV/0!</v>
      </c>
    </row>
    <row r="584" spans="1:3" x14ac:dyDescent="0.25">
      <c r="A584">
        <f>ValueWin!A584</f>
        <v>0</v>
      </c>
      <c r="B584">
        <f>ValueWin!B584</f>
        <v>0</v>
      </c>
      <c r="C584" t="e">
        <f t="shared" si="48"/>
        <v>#DIV/0!</v>
      </c>
    </row>
    <row r="585" spans="1:3" x14ac:dyDescent="0.25">
      <c r="A585">
        <f>ValueWin!A585</f>
        <v>0</v>
      </c>
      <c r="B585">
        <f>ValueWin!B585</f>
        <v>0</v>
      </c>
      <c r="C585" t="e">
        <f t="shared" si="48"/>
        <v>#DIV/0!</v>
      </c>
    </row>
    <row r="586" spans="1:3" x14ac:dyDescent="0.25">
      <c r="A586">
        <f>ValueWin!A586</f>
        <v>0</v>
      </c>
      <c r="B586">
        <f>ValueWin!B586</f>
        <v>0</v>
      </c>
      <c r="C586" t="e">
        <f t="shared" si="48"/>
        <v>#DIV/0!</v>
      </c>
    </row>
    <row r="587" spans="1:3" x14ac:dyDescent="0.25">
      <c r="A587">
        <f>ValueWin!A587</f>
        <v>0</v>
      </c>
      <c r="B587">
        <f>ValueWin!B587</f>
        <v>0</v>
      </c>
      <c r="C587" t="e">
        <f t="shared" si="48"/>
        <v>#DIV/0!</v>
      </c>
    </row>
    <row r="588" spans="1:3" x14ac:dyDescent="0.25">
      <c r="A588">
        <f>ValueWin!A588</f>
        <v>0</v>
      </c>
      <c r="B588">
        <f>ValueWin!B588</f>
        <v>0</v>
      </c>
      <c r="C588" t="e">
        <f t="shared" si="48"/>
        <v>#DIV/0!</v>
      </c>
    </row>
    <row r="589" spans="1:3" x14ac:dyDescent="0.25">
      <c r="A589">
        <f>ValueWin!A589</f>
        <v>0</v>
      </c>
      <c r="B589">
        <f>ValueWin!B589</f>
        <v>0</v>
      </c>
      <c r="C589" t="e">
        <f t="shared" si="48"/>
        <v>#DIV/0!</v>
      </c>
    </row>
    <row r="590" spans="1:3" x14ac:dyDescent="0.25">
      <c r="A590">
        <f>ValueWin!A590</f>
        <v>0</v>
      </c>
      <c r="B590">
        <f>ValueWin!B590</f>
        <v>0</v>
      </c>
      <c r="C590" t="e">
        <f t="shared" si="48"/>
        <v>#DIV/0!</v>
      </c>
    </row>
    <row r="591" spans="1:3" x14ac:dyDescent="0.25">
      <c r="A591">
        <f>ValueWin!A591</f>
        <v>0</v>
      </c>
      <c r="B591">
        <f>ValueWin!B591</f>
        <v>0</v>
      </c>
      <c r="C591" t="e">
        <f t="shared" si="48"/>
        <v>#DIV/0!</v>
      </c>
    </row>
    <row r="592" spans="1:3" x14ac:dyDescent="0.25">
      <c r="A592">
        <f>ValueWin!A592</f>
        <v>0</v>
      </c>
      <c r="B592">
        <f>ValueWin!B592</f>
        <v>0</v>
      </c>
      <c r="C592" t="e">
        <f t="shared" si="48"/>
        <v>#DIV/0!</v>
      </c>
    </row>
    <row r="593" spans="1:3" x14ac:dyDescent="0.25">
      <c r="A593">
        <f>ValueWin!A593</f>
        <v>0</v>
      </c>
      <c r="B593">
        <f>ValueWin!B593</f>
        <v>0</v>
      </c>
      <c r="C593" t="e">
        <f t="shared" si="48"/>
        <v>#DIV/0!</v>
      </c>
    </row>
    <row r="594" spans="1:3" x14ac:dyDescent="0.25">
      <c r="A594">
        <f>ValueWin!A594</f>
        <v>0</v>
      </c>
      <c r="B594">
        <f>ValueWin!B594</f>
        <v>0</v>
      </c>
      <c r="C594" t="e">
        <f t="shared" si="48"/>
        <v>#DIV/0!</v>
      </c>
    </row>
    <row r="595" spans="1:3" x14ac:dyDescent="0.25">
      <c r="A595">
        <f>ValueWin!A595</f>
        <v>0</v>
      </c>
      <c r="B595">
        <f>ValueWin!B595</f>
        <v>0</v>
      </c>
      <c r="C595" t="e">
        <f t="shared" si="48"/>
        <v>#DIV/0!</v>
      </c>
    </row>
    <row r="596" spans="1:3" x14ac:dyDescent="0.25">
      <c r="A596">
        <f>ValueWin!A596</f>
        <v>0</v>
      </c>
      <c r="B596">
        <f>ValueWin!B596</f>
        <v>0</v>
      </c>
      <c r="C596" t="e">
        <f t="shared" si="48"/>
        <v>#DIV/0!</v>
      </c>
    </row>
    <row r="597" spans="1:3" x14ac:dyDescent="0.25">
      <c r="A597">
        <f>ValueWin!A597</f>
        <v>0</v>
      </c>
      <c r="B597">
        <f>ValueWin!B597</f>
        <v>0</v>
      </c>
      <c r="C597" t="e">
        <f t="shared" si="48"/>
        <v>#DIV/0!</v>
      </c>
    </row>
    <row r="598" spans="1:3" x14ac:dyDescent="0.25">
      <c r="A598">
        <f>ValueWin!A598</f>
        <v>0</v>
      </c>
      <c r="B598">
        <f>ValueWin!B598</f>
        <v>0</v>
      </c>
      <c r="C598" t="e">
        <f t="shared" si="48"/>
        <v>#DIV/0!</v>
      </c>
    </row>
    <row r="599" spans="1:3" x14ac:dyDescent="0.25">
      <c r="A599">
        <f>ValueWin!A599</f>
        <v>0</v>
      </c>
      <c r="B599">
        <f>ValueWin!B599</f>
        <v>0</v>
      </c>
      <c r="C599" t="e">
        <f t="shared" si="48"/>
        <v>#DIV/0!</v>
      </c>
    </row>
    <row r="600" spans="1:3" x14ac:dyDescent="0.25">
      <c r="A600">
        <f>ValueWin!A600</f>
        <v>0</v>
      </c>
      <c r="B600">
        <f>ValueWin!B600</f>
        <v>0</v>
      </c>
      <c r="C600" t="e">
        <f t="shared" si="48"/>
        <v>#DIV/0!</v>
      </c>
    </row>
    <row r="601" spans="1:3" x14ac:dyDescent="0.25">
      <c r="A601">
        <f>ValueWin!A601</f>
        <v>0</v>
      </c>
      <c r="B601">
        <f>ValueWin!B601</f>
        <v>0</v>
      </c>
      <c r="C601" t="e">
        <f t="shared" si="48"/>
        <v>#DIV/0!</v>
      </c>
    </row>
    <row r="602" spans="1:3" x14ac:dyDescent="0.25">
      <c r="A602">
        <f>ValueWin!A602</f>
        <v>0</v>
      </c>
      <c r="B602">
        <f>ValueWin!B602</f>
        <v>0</v>
      </c>
      <c r="C602" t="e">
        <f t="shared" si="48"/>
        <v>#DIV/0!</v>
      </c>
    </row>
    <row r="603" spans="1:3" x14ac:dyDescent="0.25">
      <c r="A603">
        <f>ValueWin!A603</f>
        <v>0</v>
      </c>
      <c r="B603">
        <f>ValueWin!B603</f>
        <v>0</v>
      </c>
      <c r="C603" t="e">
        <f t="shared" si="48"/>
        <v>#DIV/0!</v>
      </c>
    </row>
    <row r="604" spans="1:3" x14ac:dyDescent="0.25">
      <c r="A604">
        <f>ValueWin!A604</f>
        <v>0</v>
      </c>
      <c r="B604">
        <f>ValueWin!B604</f>
        <v>0</v>
      </c>
      <c r="C604" t="e">
        <f t="shared" si="48"/>
        <v>#DIV/0!</v>
      </c>
    </row>
    <row r="605" spans="1:3" x14ac:dyDescent="0.25">
      <c r="A605">
        <f>ValueWin!A605</f>
        <v>0</v>
      </c>
      <c r="B605">
        <f>ValueWin!B605</f>
        <v>0</v>
      </c>
      <c r="C605" t="e">
        <f t="shared" si="48"/>
        <v>#DIV/0!</v>
      </c>
    </row>
    <row r="606" spans="1:3" x14ac:dyDescent="0.25">
      <c r="A606">
        <f>ValueWin!A606</f>
        <v>0</v>
      </c>
      <c r="B606">
        <f>ValueWin!B606</f>
        <v>0</v>
      </c>
      <c r="C606" t="e">
        <f t="shared" si="48"/>
        <v>#DIV/0!</v>
      </c>
    </row>
    <row r="607" spans="1:3" x14ac:dyDescent="0.25">
      <c r="A607">
        <f>ValueWin!A607</f>
        <v>0</v>
      </c>
      <c r="B607">
        <f>ValueWin!B607</f>
        <v>0</v>
      </c>
      <c r="C607" t="e">
        <f t="shared" si="48"/>
        <v>#DIV/0!</v>
      </c>
    </row>
    <row r="608" spans="1:3" x14ac:dyDescent="0.25">
      <c r="A608">
        <f>ValueWin!A608</f>
        <v>0</v>
      </c>
      <c r="B608">
        <f>ValueWin!B608</f>
        <v>0</v>
      </c>
      <c r="C608" t="e">
        <f t="shared" si="48"/>
        <v>#DIV/0!</v>
      </c>
    </row>
    <row r="609" spans="1:3" x14ac:dyDescent="0.25">
      <c r="A609">
        <f>ValueWin!A609</f>
        <v>0</v>
      </c>
      <c r="B609">
        <f>ValueWin!B609</f>
        <v>0</v>
      </c>
      <c r="C609" t="e">
        <f t="shared" si="48"/>
        <v>#DIV/0!</v>
      </c>
    </row>
    <row r="610" spans="1:3" x14ac:dyDescent="0.25">
      <c r="A610">
        <f>ValueWin!A610</f>
        <v>0</v>
      </c>
      <c r="B610">
        <f>ValueWin!B610</f>
        <v>0</v>
      </c>
      <c r="C610" t="e">
        <f t="shared" si="48"/>
        <v>#DIV/0!</v>
      </c>
    </row>
    <row r="611" spans="1:3" x14ac:dyDescent="0.25">
      <c r="A611">
        <f>ValueWin!A611</f>
        <v>0</v>
      </c>
      <c r="B611">
        <f>ValueWin!B611</f>
        <v>0</v>
      </c>
      <c r="C611" t="e">
        <f t="shared" si="48"/>
        <v>#DIV/0!</v>
      </c>
    </row>
    <row r="612" spans="1:3" x14ac:dyDescent="0.25">
      <c r="A612">
        <f>ValueWin!A612</f>
        <v>0</v>
      </c>
      <c r="B612">
        <f>ValueWin!B612</f>
        <v>0</v>
      </c>
      <c r="C612" t="e">
        <f t="shared" si="48"/>
        <v>#DIV/0!</v>
      </c>
    </row>
    <row r="613" spans="1:3" x14ac:dyDescent="0.25">
      <c r="A613">
        <f>ValueWin!A613</f>
        <v>0</v>
      </c>
      <c r="B613">
        <f>ValueWin!B613</f>
        <v>0</v>
      </c>
      <c r="C613" t="e">
        <f t="shared" si="48"/>
        <v>#DIV/0!</v>
      </c>
    </row>
    <row r="614" spans="1:3" x14ac:dyDescent="0.25">
      <c r="A614">
        <f>ValueWin!A614</f>
        <v>0</v>
      </c>
      <c r="B614">
        <f>ValueWin!B614</f>
        <v>0</v>
      </c>
      <c r="C614" t="e">
        <f t="shared" si="48"/>
        <v>#DIV/0!</v>
      </c>
    </row>
    <row r="615" spans="1:3" x14ac:dyDescent="0.25">
      <c r="A615">
        <f>ValueWin!A615</f>
        <v>0</v>
      </c>
      <c r="B615">
        <f>ValueWin!B615</f>
        <v>0</v>
      </c>
      <c r="C615" t="e">
        <f t="shared" si="48"/>
        <v>#DIV/0!</v>
      </c>
    </row>
    <row r="616" spans="1:3" x14ac:dyDescent="0.25">
      <c r="A616">
        <f>ValueWin!A616</f>
        <v>0</v>
      </c>
      <c r="B616">
        <f>ValueWin!B616</f>
        <v>0</v>
      </c>
      <c r="C616" t="e">
        <f t="shared" si="48"/>
        <v>#DIV/0!</v>
      </c>
    </row>
    <row r="617" spans="1:3" x14ac:dyDescent="0.25">
      <c r="A617">
        <f>ValueWin!A617</f>
        <v>0</v>
      </c>
      <c r="B617">
        <f>ValueWin!B617</f>
        <v>0</v>
      </c>
      <c r="C617" t="e">
        <f t="shared" si="48"/>
        <v>#DIV/0!</v>
      </c>
    </row>
    <row r="618" spans="1:3" x14ac:dyDescent="0.25">
      <c r="A618">
        <f>ValueWin!A618</f>
        <v>0</v>
      </c>
      <c r="B618">
        <f>ValueWin!B618</f>
        <v>0</v>
      </c>
      <c r="C618" t="e">
        <f t="shared" ref="C618:C681" si="49">1/A618</f>
        <v>#DIV/0!</v>
      </c>
    </row>
    <row r="619" spans="1:3" x14ac:dyDescent="0.25">
      <c r="A619">
        <f>ValueWin!A619</f>
        <v>0</v>
      </c>
      <c r="B619">
        <f>ValueWin!B619</f>
        <v>0</v>
      </c>
      <c r="C619" t="e">
        <f t="shared" si="49"/>
        <v>#DIV/0!</v>
      </c>
    </row>
    <row r="620" spans="1:3" x14ac:dyDescent="0.25">
      <c r="A620">
        <f>ValueWin!A620</f>
        <v>0</v>
      </c>
      <c r="B620">
        <f>ValueWin!B620</f>
        <v>0</v>
      </c>
      <c r="C620" t="e">
        <f t="shared" si="49"/>
        <v>#DIV/0!</v>
      </c>
    </row>
    <row r="621" spans="1:3" x14ac:dyDescent="0.25">
      <c r="A621">
        <f>ValueWin!A621</f>
        <v>0</v>
      </c>
      <c r="B621">
        <f>ValueWin!B621</f>
        <v>0</v>
      </c>
      <c r="C621" t="e">
        <f t="shared" si="49"/>
        <v>#DIV/0!</v>
      </c>
    </row>
    <row r="622" spans="1:3" x14ac:dyDescent="0.25">
      <c r="A622">
        <f>ValueWin!A622</f>
        <v>0</v>
      </c>
      <c r="B622">
        <f>ValueWin!B622</f>
        <v>0</v>
      </c>
      <c r="C622" t="e">
        <f t="shared" si="49"/>
        <v>#DIV/0!</v>
      </c>
    </row>
    <row r="623" spans="1:3" x14ac:dyDescent="0.25">
      <c r="A623">
        <f>ValueWin!A623</f>
        <v>0</v>
      </c>
      <c r="B623">
        <f>ValueWin!B623</f>
        <v>0</v>
      </c>
      <c r="C623" t="e">
        <f t="shared" si="49"/>
        <v>#DIV/0!</v>
      </c>
    </row>
    <row r="624" spans="1:3" x14ac:dyDescent="0.25">
      <c r="A624">
        <f>ValueWin!A624</f>
        <v>0</v>
      </c>
      <c r="B624">
        <f>ValueWin!B624</f>
        <v>0</v>
      </c>
      <c r="C624" t="e">
        <f t="shared" si="49"/>
        <v>#DIV/0!</v>
      </c>
    </row>
    <row r="625" spans="1:3" x14ac:dyDescent="0.25">
      <c r="A625">
        <f>ValueWin!A625</f>
        <v>0</v>
      </c>
      <c r="B625">
        <f>ValueWin!B625</f>
        <v>0</v>
      </c>
      <c r="C625" t="e">
        <f t="shared" si="49"/>
        <v>#DIV/0!</v>
      </c>
    </row>
    <row r="626" spans="1:3" x14ac:dyDescent="0.25">
      <c r="A626">
        <f>ValueWin!A626</f>
        <v>0</v>
      </c>
      <c r="B626">
        <f>ValueWin!B626</f>
        <v>0</v>
      </c>
      <c r="C626" t="e">
        <f t="shared" si="49"/>
        <v>#DIV/0!</v>
      </c>
    </row>
    <row r="627" spans="1:3" x14ac:dyDescent="0.25">
      <c r="A627">
        <f>ValueWin!A627</f>
        <v>0</v>
      </c>
      <c r="B627">
        <f>ValueWin!B627</f>
        <v>0</v>
      </c>
      <c r="C627" t="e">
        <f t="shared" si="49"/>
        <v>#DIV/0!</v>
      </c>
    </row>
    <row r="628" spans="1:3" x14ac:dyDescent="0.25">
      <c r="A628">
        <f>ValueWin!A628</f>
        <v>0</v>
      </c>
      <c r="B628">
        <f>ValueWin!B628</f>
        <v>0</v>
      </c>
      <c r="C628" t="e">
        <f t="shared" si="49"/>
        <v>#DIV/0!</v>
      </c>
    </row>
    <row r="629" spans="1:3" x14ac:dyDescent="0.25">
      <c r="A629">
        <f>ValueWin!A629</f>
        <v>0</v>
      </c>
      <c r="B629">
        <f>ValueWin!B629</f>
        <v>0</v>
      </c>
      <c r="C629" t="e">
        <f t="shared" si="49"/>
        <v>#DIV/0!</v>
      </c>
    </row>
    <row r="630" spans="1:3" x14ac:dyDescent="0.25">
      <c r="A630">
        <f>ValueWin!A630</f>
        <v>0</v>
      </c>
      <c r="B630">
        <f>ValueWin!B630</f>
        <v>0</v>
      </c>
      <c r="C630" t="e">
        <f t="shared" si="49"/>
        <v>#DIV/0!</v>
      </c>
    </row>
    <row r="631" spans="1:3" x14ac:dyDescent="0.25">
      <c r="A631">
        <f>ValueWin!A631</f>
        <v>0</v>
      </c>
      <c r="B631">
        <f>ValueWin!B631</f>
        <v>0</v>
      </c>
      <c r="C631" t="e">
        <f t="shared" si="49"/>
        <v>#DIV/0!</v>
      </c>
    </row>
    <row r="632" spans="1:3" x14ac:dyDescent="0.25">
      <c r="A632">
        <f>ValueWin!A632</f>
        <v>0</v>
      </c>
      <c r="B632">
        <f>ValueWin!B632</f>
        <v>0</v>
      </c>
      <c r="C632" t="e">
        <f t="shared" si="49"/>
        <v>#DIV/0!</v>
      </c>
    </row>
    <row r="633" spans="1:3" x14ac:dyDescent="0.25">
      <c r="A633">
        <f>ValueWin!A633</f>
        <v>0</v>
      </c>
      <c r="B633">
        <f>ValueWin!B633</f>
        <v>0</v>
      </c>
      <c r="C633" t="e">
        <f t="shared" si="49"/>
        <v>#DIV/0!</v>
      </c>
    </row>
    <row r="634" spans="1:3" x14ac:dyDescent="0.25">
      <c r="A634">
        <f>ValueWin!A634</f>
        <v>0</v>
      </c>
      <c r="B634">
        <f>ValueWin!B634</f>
        <v>0</v>
      </c>
      <c r="C634" t="e">
        <f t="shared" si="49"/>
        <v>#DIV/0!</v>
      </c>
    </row>
    <row r="635" spans="1:3" x14ac:dyDescent="0.25">
      <c r="A635">
        <f>ValueWin!A635</f>
        <v>0</v>
      </c>
      <c r="B635">
        <f>ValueWin!B635</f>
        <v>0</v>
      </c>
      <c r="C635" t="e">
        <f t="shared" si="49"/>
        <v>#DIV/0!</v>
      </c>
    </row>
    <row r="636" spans="1:3" x14ac:dyDescent="0.25">
      <c r="A636">
        <f>ValueWin!A636</f>
        <v>0</v>
      </c>
      <c r="B636">
        <f>ValueWin!B636</f>
        <v>0</v>
      </c>
      <c r="C636" t="e">
        <f t="shared" si="49"/>
        <v>#DIV/0!</v>
      </c>
    </row>
    <row r="637" spans="1:3" x14ac:dyDescent="0.25">
      <c r="A637">
        <f>ValueWin!A637</f>
        <v>0</v>
      </c>
      <c r="B637">
        <f>ValueWin!B637</f>
        <v>0</v>
      </c>
      <c r="C637" t="e">
        <f t="shared" si="49"/>
        <v>#DIV/0!</v>
      </c>
    </row>
    <row r="638" spans="1:3" x14ac:dyDescent="0.25">
      <c r="A638">
        <f>ValueWin!A638</f>
        <v>0</v>
      </c>
      <c r="B638">
        <f>ValueWin!B638</f>
        <v>0</v>
      </c>
      <c r="C638" t="e">
        <f t="shared" si="49"/>
        <v>#DIV/0!</v>
      </c>
    </row>
    <row r="639" spans="1:3" x14ac:dyDescent="0.25">
      <c r="A639">
        <f>ValueWin!A639</f>
        <v>0</v>
      </c>
      <c r="B639">
        <f>ValueWin!B639</f>
        <v>0</v>
      </c>
      <c r="C639" t="e">
        <f t="shared" si="49"/>
        <v>#DIV/0!</v>
      </c>
    </row>
    <row r="640" spans="1:3" x14ac:dyDescent="0.25">
      <c r="A640">
        <f>ValueWin!A640</f>
        <v>0</v>
      </c>
      <c r="B640">
        <f>ValueWin!B640</f>
        <v>0</v>
      </c>
      <c r="C640" t="e">
        <f t="shared" si="49"/>
        <v>#DIV/0!</v>
      </c>
    </row>
    <row r="641" spans="1:3" x14ac:dyDescent="0.25">
      <c r="A641">
        <f>ValueWin!A641</f>
        <v>0</v>
      </c>
      <c r="B641">
        <f>ValueWin!B641</f>
        <v>0</v>
      </c>
      <c r="C641" t="e">
        <f t="shared" si="49"/>
        <v>#DIV/0!</v>
      </c>
    </row>
    <row r="642" spans="1:3" x14ac:dyDescent="0.25">
      <c r="A642">
        <f>ValueWin!A642</f>
        <v>0</v>
      </c>
      <c r="B642">
        <f>ValueWin!B642</f>
        <v>0</v>
      </c>
      <c r="C642" t="e">
        <f t="shared" si="49"/>
        <v>#DIV/0!</v>
      </c>
    </row>
    <row r="643" spans="1:3" x14ac:dyDescent="0.25">
      <c r="A643">
        <f>ValueWin!A643</f>
        <v>0</v>
      </c>
      <c r="B643">
        <f>ValueWin!B643</f>
        <v>0</v>
      </c>
      <c r="C643" t="e">
        <f t="shared" si="49"/>
        <v>#DIV/0!</v>
      </c>
    </row>
    <row r="644" spans="1:3" x14ac:dyDescent="0.25">
      <c r="A644">
        <f>ValueWin!A644</f>
        <v>0</v>
      </c>
      <c r="B644">
        <f>ValueWin!B644</f>
        <v>0</v>
      </c>
      <c r="C644" t="e">
        <f t="shared" si="49"/>
        <v>#DIV/0!</v>
      </c>
    </row>
    <row r="645" spans="1:3" x14ac:dyDescent="0.25">
      <c r="A645">
        <f>ValueWin!A645</f>
        <v>0</v>
      </c>
      <c r="B645">
        <f>ValueWin!B645</f>
        <v>0</v>
      </c>
      <c r="C645" t="e">
        <f t="shared" si="49"/>
        <v>#DIV/0!</v>
      </c>
    </row>
    <row r="646" spans="1:3" x14ac:dyDescent="0.25">
      <c r="A646">
        <f>ValueWin!A646</f>
        <v>0</v>
      </c>
      <c r="B646">
        <f>ValueWin!B646</f>
        <v>0</v>
      </c>
      <c r="C646" t="e">
        <f t="shared" si="49"/>
        <v>#DIV/0!</v>
      </c>
    </row>
    <row r="647" spans="1:3" x14ac:dyDescent="0.25">
      <c r="A647">
        <f>ValueWin!A647</f>
        <v>0</v>
      </c>
      <c r="B647">
        <f>ValueWin!B647</f>
        <v>0</v>
      </c>
      <c r="C647" t="e">
        <f t="shared" si="49"/>
        <v>#DIV/0!</v>
      </c>
    </row>
    <row r="648" spans="1:3" x14ac:dyDescent="0.25">
      <c r="A648">
        <f>ValueWin!A648</f>
        <v>0</v>
      </c>
      <c r="B648">
        <f>ValueWin!B648</f>
        <v>0</v>
      </c>
      <c r="C648" t="e">
        <f t="shared" si="49"/>
        <v>#DIV/0!</v>
      </c>
    </row>
    <row r="649" spans="1:3" x14ac:dyDescent="0.25">
      <c r="A649">
        <f>ValueWin!A649</f>
        <v>0</v>
      </c>
      <c r="B649">
        <f>ValueWin!B649</f>
        <v>0</v>
      </c>
      <c r="C649" t="e">
        <f t="shared" si="49"/>
        <v>#DIV/0!</v>
      </c>
    </row>
    <row r="650" spans="1:3" x14ac:dyDescent="0.25">
      <c r="A650">
        <f>ValueWin!A650</f>
        <v>0</v>
      </c>
      <c r="B650">
        <f>ValueWin!B650</f>
        <v>0</v>
      </c>
      <c r="C650" t="e">
        <f t="shared" si="49"/>
        <v>#DIV/0!</v>
      </c>
    </row>
    <row r="651" spans="1:3" x14ac:dyDescent="0.25">
      <c r="A651">
        <f>ValueWin!A651</f>
        <v>0</v>
      </c>
      <c r="B651">
        <f>ValueWin!B651</f>
        <v>0</v>
      </c>
      <c r="C651" t="e">
        <f t="shared" si="49"/>
        <v>#DIV/0!</v>
      </c>
    </row>
    <row r="652" spans="1:3" x14ac:dyDescent="0.25">
      <c r="A652">
        <f>ValueWin!A652</f>
        <v>0</v>
      </c>
      <c r="B652">
        <f>ValueWin!B652</f>
        <v>0</v>
      </c>
      <c r="C652" t="e">
        <f t="shared" si="49"/>
        <v>#DIV/0!</v>
      </c>
    </row>
    <row r="653" spans="1:3" x14ac:dyDescent="0.25">
      <c r="A653">
        <f>ValueWin!A653</f>
        <v>0</v>
      </c>
      <c r="B653">
        <f>ValueWin!B653</f>
        <v>0</v>
      </c>
      <c r="C653" t="e">
        <f t="shared" si="49"/>
        <v>#DIV/0!</v>
      </c>
    </row>
    <row r="654" spans="1:3" x14ac:dyDescent="0.25">
      <c r="A654">
        <f>ValueWin!A654</f>
        <v>0</v>
      </c>
      <c r="B654">
        <f>ValueWin!B654</f>
        <v>0</v>
      </c>
      <c r="C654" t="e">
        <f t="shared" si="49"/>
        <v>#DIV/0!</v>
      </c>
    </row>
    <row r="655" spans="1:3" x14ac:dyDescent="0.25">
      <c r="A655">
        <f>ValueWin!A655</f>
        <v>0</v>
      </c>
      <c r="B655">
        <f>ValueWin!B655</f>
        <v>0</v>
      </c>
      <c r="C655" t="e">
        <f t="shared" si="49"/>
        <v>#DIV/0!</v>
      </c>
    </row>
    <row r="656" spans="1:3" x14ac:dyDescent="0.25">
      <c r="A656">
        <f>ValueWin!A656</f>
        <v>0</v>
      </c>
      <c r="B656">
        <f>ValueWin!B656</f>
        <v>0</v>
      </c>
      <c r="C656" t="e">
        <f t="shared" si="49"/>
        <v>#DIV/0!</v>
      </c>
    </row>
    <row r="657" spans="1:3" x14ac:dyDescent="0.25">
      <c r="A657">
        <f>ValueWin!A657</f>
        <v>0</v>
      </c>
      <c r="B657">
        <f>ValueWin!B657</f>
        <v>0</v>
      </c>
      <c r="C657" t="e">
        <f t="shared" si="49"/>
        <v>#DIV/0!</v>
      </c>
    </row>
    <row r="658" spans="1:3" x14ac:dyDescent="0.25">
      <c r="A658">
        <f>ValueWin!A658</f>
        <v>0</v>
      </c>
      <c r="B658">
        <f>ValueWin!B658</f>
        <v>0</v>
      </c>
      <c r="C658" t="e">
        <f t="shared" si="49"/>
        <v>#DIV/0!</v>
      </c>
    </row>
    <row r="659" spans="1:3" x14ac:dyDescent="0.25">
      <c r="A659">
        <f>ValueWin!A659</f>
        <v>0</v>
      </c>
      <c r="B659">
        <f>ValueWin!B659</f>
        <v>0</v>
      </c>
      <c r="C659" t="e">
        <f t="shared" si="49"/>
        <v>#DIV/0!</v>
      </c>
    </row>
    <row r="660" spans="1:3" x14ac:dyDescent="0.25">
      <c r="A660">
        <f>ValueWin!A660</f>
        <v>0</v>
      </c>
      <c r="B660">
        <f>ValueWin!B660</f>
        <v>0</v>
      </c>
      <c r="C660" t="e">
        <f t="shared" si="49"/>
        <v>#DIV/0!</v>
      </c>
    </row>
    <row r="661" spans="1:3" x14ac:dyDescent="0.25">
      <c r="A661">
        <f>ValueWin!A661</f>
        <v>0</v>
      </c>
      <c r="B661">
        <f>ValueWin!B661</f>
        <v>0</v>
      </c>
      <c r="C661" t="e">
        <f t="shared" si="49"/>
        <v>#DIV/0!</v>
      </c>
    </row>
    <row r="662" spans="1:3" x14ac:dyDescent="0.25">
      <c r="A662">
        <f>ValueWin!A662</f>
        <v>0</v>
      </c>
      <c r="B662">
        <f>ValueWin!B662</f>
        <v>0</v>
      </c>
      <c r="C662" t="e">
        <f t="shared" si="49"/>
        <v>#DIV/0!</v>
      </c>
    </row>
    <row r="663" spans="1:3" x14ac:dyDescent="0.25">
      <c r="A663">
        <f>ValueWin!A663</f>
        <v>0</v>
      </c>
      <c r="B663">
        <f>ValueWin!B663</f>
        <v>0</v>
      </c>
      <c r="C663" t="e">
        <f t="shared" si="49"/>
        <v>#DIV/0!</v>
      </c>
    </row>
    <row r="664" spans="1:3" x14ac:dyDescent="0.25">
      <c r="A664">
        <f>ValueWin!A664</f>
        <v>0</v>
      </c>
      <c r="B664">
        <f>ValueWin!B664</f>
        <v>0</v>
      </c>
      <c r="C664" t="e">
        <f t="shared" si="49"/>
        <v>#DIV/0!</v>
      </c>
    </row>
    <row r="665" spans="1:3" x14ac:dyDescent="0.25">
      <c r="A665">
        <f>ValueWin!A665</f>
        <v>0</v>
      </c>
      <c r="B665">
        <f>ValueWin!B665</f>
        <v>0</v>
      </c>
      <c r="C665" t="e">
        <f t="shared" si="49"/>
        <v>#DIV/0!</v>
      </c>
    </row>
    <row r="666" spans="1:3" x14ac:dyDescent="0.25">
      <c r="A666">
        <f>ValueWin!A666</f>
        <v>0</v>
      </c>
      <c r="B666">
        <f>ValueWin!B666</f>
        <v>0</v>
      </c>
      <c r="C666" t="e">
        <f t="shared" si="49"/>
        <v>#DIV/0!</v>
      </c>
    </row>
    <row r="667" spans="1:3" x14ac:dyDescent="0.25">
      <c r="A667">
        <f>ValueWin!A667</f>
        <v>0</v>
      </c>
      <c r="B667">
        <f>ValueWin!B667</f>
        <v>0</v>
      </c>
      <c r="C667" t="e">
        <f t="shared" si="49"/>
        <v>#DIV/0!</v>
      </c>
    </row>
    <row r="668" spans="1:3" x14ac:dyDescent="0.25">
      <c r="A668">
        <f>ValueWin!A668</f>
        <v>0</v>
      </c>
      <c r="B668">
        <f>ValueWin!B668</f>
        <v>0</v>
      </c>
      <c r="C668" t="e">
        <f t="shared" si="49"/>
        <v>#DIV/0!</v>
      </c>
    </row>
    <row r="669" spans="1:3" x14ac:dyDescent="0.25">
      <c r="A669">
        <f>ValueWin!A669</f>
        <v>0</v>
      </c>
      <c r="B669">
        <f>ValueWin!B669</f>
        <v>0</v>
      </c>
      <c r="C669" t="e">
        <f t="shared" si="49"/>
        <v>#DIV/0!</v>
      </c>
    </row>
    <row r="670" spans="1:3" x14ac:dyDescent="0.25">
      <c r="A670">
        <f>ValueWin!A670</f>
        <v>0</v>
      </c>
      <c r="B670">
        <f>ValueWin!B670</f>
        <v>0</v>
      </c>
      <c r="C670" t="e">
        <f t="shared" si="49"/>
        <v>#DIV/0!</v>
      </c>
    </row>
    <row r="671" spans="1:3" x14ac:dyDescent="0.25">
      <c r="A671">
        <f>ValueWin!A671</f>
        <v>0</v>
      </c>
      <c r="B671">
        <f>ValueWin!B671</f>
        <v>0</v>
      </c>
      <c r="C671" t="e">
        <f t="shared" si="49"/>
        <v>#DIV/0!</v>
      </c>
    </row>
    <row r="672" spans="1:3" x14ac:dyDescent="0.25">
      <c r="A672">
        <f>ValueWin!A672</f>
        <v>0</v>
      </c>
      <c r="B672">
        <f>ValueWin!B672</f>
        <v>0</v>
      </c>
      <c r="C672" t="e">
        <f t="shared" si="49"/>
        <v>#DIV/0!</v>
      </c>
    </row>
    <row r="673" spans="1:3" x14ac:dyDescent="0.25">
      <c r="A673">
        <f>ValueWin!A673</f>
        <v>0</v>
      </c>
      <c r="B673">
        <f>ValueWin!B673</f>
        <v>0</v>
      </c>
      <c r="C673" t="e">
        <f t="shared" si="49"/>
        <v>#DIV/0!</v>
      </c>
    </row>
    <row r="674" spans="1:3" x14ac:dyDescent="0.25">
      <c r="A674">
        <f>ValueWin!A674</f>
        <v>0</v>
      </c>
      <c r="B674">
        <f>ValueWin!B674</f>
        <v>0</v>
      </c>
      <c r="C674" t="e">
        <f t="shared" si="49"/>
        <v>#DIV/0!</v>
      </c>
    </row>
    <row r="675" spans="1:3" x14ac:dyDescent="0.25">
      <c r="A675">
        <f>ValueWin!A675</f>
        <v>0</v>
      </c>
      <c r="B675">
        <f>ValueWin!B675</f>
        <v>0</v>
      </c>
      <c r="C675" t="e">
        <f t="shared" si="49"/>
        <v>#DIV/0!</v>
      </c>
    </row>
    <row r="676" spans="1:3" x14ac:dyDescent="0.25">
      <c r="A676">
        <f>ValueWin!A676</f>
        <v>0</v>
      </c>
      <c r="B676">
        <f>ValueWin!B676</f>
        <v>0</v>
      </c>
      <c r="C676" t="e">
        <f t="shared" si="49"/>
        <v>#DIV/0!</v>
      </c>
    </row>
    <row r="677" spans="1:3" x14ac:dyDescent="0.25">
      <c r="A677">
        <f>ValueWin!A677</f>
        <v>0</v>
      </c>
      <c r="B677">
        <f>ValueWin!B677</f>
        <v>0</v>
      </c>
      <c r="C677" t="e">
        <f t="shared" si="49"/>
        <v>#DIV/0!</v>
      </c>
    </row>
    <row r="678" spans="1:3" x14ac:dyDescent="0.25">
      <c r="A678">
        <f>ValueWin!A678</f>
        <v>0</v>
      </c>
      <c r="B678">
        <f>ValueWin!B678</f>
        <v>0</v>
      </c>
      <c r="C678" t="e">
        <f t="shared" si="49"/>
        <v>#DIV/0!</v>
      </c>
    </row>
    <row r="679" spans="1:3" x14ac:dyDescent="0.25">
      <c r="A679">
        <f>ValueWin!A679</f>
        <v>0</v>
      </c>
      <c r="B679">
        <f>ValueWin!B679</f>
        <v>0</v>
      </c>
      <c r="C679" t="e">
        <f t="shared" si="49"/>
        <v>#DIV/0!</v>
      </c>
    </row>
    <row r="680" spans="1:3" x14ac:dyDescent="0.25">
      <c r="A680">
        <f>ValueWin!A680</f>
        <v>0</v>
      </c>
      <c r="B680">
        <f>ValueWin!B680</f>
        <v>0</v>
      </c>
      <c r="C680" t="e">
        <f t="shared" si="49"/>
        <v>#DIV/0!</v>
      </c>
    </row>
    <row r="681" spans="1:3" x14ac:dyDescent="0.25">
      <c r="A681">
        <f>ValueWin!A681</f>
        <v>0</v>
      </c>
      <c r="B681">
        <f>ValueWin!B681</f>
        <v>0</v>
      </c>
      <c r="C681" t="e">
        <f t="shared" si="49"/>
        <v>#DIV/0!</v>
      </c>
    </row>
    <row r="682" spans="1:3" x14ac:dyDescent="0.25">
      <c r="A682">
        <f>ValueWin!A682</f>
        <v>0</v>
      </c>
      <c r="B682">
        <f>ValueWin!B682</f>
        <v>0</v>
      </c>
      <c r="C682" t="e">
        <f t="shared" ref="C682:C745" si="50">1/A682</f>
        <v>#DIV/0!</v>
      </c>
    </row>
    <row r="683" spans="1:3" x14ac:dyDescent="0.25">
      <c r="A683">
        <f>ValueWin!A683</f>
        <v>0</v>
      </c>
      <c r="B683">
        <f>ValueWin!B683</f>
        <v>0</v>
      </c>
      <c r="C683" t="e">
        <f t="shared" si="50"/>
        <v>#DIV/0!</v>
      </c>
    </row>
    <row r="684" spans="1:3" x14ac:dyDescent="0.25">
      <c r="A684">
        <f>ValueWin!A684</f>
        <v>0</v>
      </c>
      <c r="B684">
        <f>ValueWin!B684</f>
        <v>0</v>
      </c>
      <c r="C684" t="e">
        <f t="shared" si="50"/>
        <v>#DIV/0!</v>
      </c>
    </row>
    <row r="685" spans="1:3" x14ac:dyDescent="0.25">
      <c r="A685">
        <f>ValueWin!A685</f>
        <v>0</v>
      </c>
      <c r="B685">
        <f>ValueWin!B685</f>
        <v>0</v>
      </c>
      <c r="C685" t="e">
        <f t="shared" si="50"/>
        <v>#DIV/0!</v>
      </c>
    </row>
    <row r="686" spans="1:3" x14ac:dyDescent="0.25">
      <c r="A686">
        <f>ValueWin!A686</f>
        <v>0</v>
      </c>
      <c r="B686">
        <f>ValueWin!B686</f>
        <v>0</v>
      </c>
      <c r="C686" t="e">
        <f t="shared" si="50"/>
        <v>#DIV/0!</v>
      </c>
    </row>
    <row r="687" spans="1:3" x14ac:dyDescent="0.25">
      <c r="A687">
        <f>ValueWin!A687</f>
        <v>0</v>
      </c>
      <c r="B687">
        <f>ValueWin!B687</f>
        <v>0</v>
      </c>
      <c r="C687" t="e">
        <f t="shared" si="50"/>
        <v>#DIV/0!</v>
      </c>
    </row>
    <row r="688" spans="1:3" x14ac:dyDescent="0.25">
      <c r="A688">
        <f>ValueWin!A688</f>
        <v>0</v>
      </c>
      <c r="B688">
        <f>ValueWin!B688</f>
        <v>0</v>
      </c>
      <c r="C688" t="e">
        <f t="shared" si="50"/>
        <v>#DIV/0!</v>
      </c>
    </row>
    <row r="689" spans="1:3" x14ac:dyDescent="0.25">
      <c r="A689">
        <f>ValueWin!A689</f>
        <v>0</v>
      </c>
      <c r="B689">
        <f>ValueWin!B689</f>
        <v>0</v>
      </c>
      <c r="C689" t="e">
        <f t="shared" si="50"/>
        <v>#DIV/0!</v>
      </c>
    </row>
    <row r="690" spans="1:3" x14ac:dyDescent="0.25">
      <c r="A690">
        <f>ValueWin!A690</f>
        <v>0</v>
      </c>
      <c r="B690">
        <f>ValueWin!B690</f>
        <v>0</v>
      </c>
      <c r="C690" t="e">
        <f t="shared" si="50"/>
        <v>#DIV/0!</v>
      </c>
    </row>
    <row r="691" spans="1:3" x14ac:dyDescent="0.25">
      <c r="A691">
        <f>ValueWin!A691</f>
        <v>0</v>
      </c>
      <c r="B691">
        <f>ValueWin!B691</f>
        <v>0</v>
      </c>
      <c r="C691" t="e">
        <f t="shared" si="50"/>
        <v>#DIV/0!</v>
      </c>
    </row>
    <row r="692" spans="1:3" x14ac:dyDescent="0.25">
      <c r="A692">
        <f>ValueWin!A692</f>
        <v>0</v>
      </c>
      <c r="B692">
        <f>ValueWin!B692</f>
        <v>0</v>
      </c>
      <c r="C692" t="e">
        <f t="shared" si="50"/>
        <v>#DIV/0!</v>
      </c>
    </row>
    <row r="693" spans="1:3" x14ac:dyDescent="0.25">
      <c r="A693">
        <f>ValueWin!A693</f>
        <v>0</v>
      </c>
      <c r="B693">
        <f>ValueWin!B693</f>
        <v>0</v>
      </c>
      <c r="C693" t="e">
        <f t="shared" si="50"/>
        <v>#DIV/0!</v>
      </c>
    </row>
    <row r="694" spans="1:3" x14ac:dyDescent="0.25">
      <c r="A694">
        <f>ValueWin!A694</f>
        <v>0</v>
      </c>
      <c r="B694">
        <f>ValueWin!B694</f>
        <v>0</v>
      </c>
      <c r="C694" t="e">
        <f t="shared" si="50"/>
        <v>#DIV/0!</v>
      </c>
    </row>
    <row r="695" spans="1:3" x14ac:dyDescent="0.25">
      <c r="A695">
        <f>ValueWin!A695</f>
        <v>0</v>
      </c>
      <c r="B695">
        <f>ValueWin!B695</f>
        <v>0</v>
      </c>
      <c r="C695" t="e">
        <f t="shared" si="50"/>
        <v>#DIV/0!</v>
      </c>
    </row>
    <row r="696" spans="1:3" x14ac:dyDescent="0.25">
      <c r="A696">
        <f>ValueWin!A696</f>
        <v>0</v>
      </c>
      <c r="B696">
        <f>ValueWin!B696</f>
        <v>0</v>
      </c>
      <c r="C696" t="e">
        <f t="shared" si="50"/>
        <v>#DIV/0!</v>
      </c>
    </row>
    <row r="697" spans="1:3" x14ac:dyDescent="0.25">
      <c r="A697">
        <f>ValueWin!A697</f>
        <v>0</v>
      </c>
      <c r="B697">
        <f>ValueWin!B697</f>
        <v>0</v>
      </c>
      <c r="C697" t="e">
        <f t="shared" si="50"/>
        <v>#DIV/0!</v>
      </c>
    </row>
    <row r="698" spans="1:3" x14ac:dyDescent="0.25">
      <c r="A698">
        <f>ValueWin!A698</f>
        <v>0</v>
      </c>
      <c r="B698">
        <f>ValueWin!B698</f>
        <v>0</v>
      </c>
      <c r="C698" t="e">
        <f t="shared" si="50"/>
        <v>#DIV/0!</v>
      </c>
    </row>
    <row r="699" spans="1:3" x14ac:dyDescent="0.25">
      <c r="A699">
        <f>ValueWin!A699</f>
        <v>0</v>
      </c>
      <c r="B699">
        <f>ValueWin!B699</f>
        <v>0</v>
      </c>
      <c r="C699" t="e">
        <f t="shared" si="50"/>
        <v>#DIV/0!</v>
      </c>
    </row>
    <row r="700" spans="1:3" x14ac:dyDescent="0.25">
      <c r="A700">
        <f>ValueWin!A700</f>
        <v>0</v>
      </c>
      <c r="B700">
        <f>ValueWin!B700</f>
        <v>0</v>
      </c>
      <c r="C700" t="e">
        <f t="shared" si="50"/>
        <v>#DIV/0!</v>
      </c>
    </row>
    <row r="701" spans="1:3" x14ac:dyDescent="0.25">
      <c r="A701">
        <f>ValueWin!A701</f>
        <v>0</v>
      </c>
      <c r="B701">
        <f>ValueWin!B701</f>
        <v>0</v>
      </c>
      <c r="C701" t="e">
        <f t="shared" si="50"/>
        <v>#DIV/0!</v>
      </c>
    </row>
    <row r="702" spans="1:3" x14ac:dyDescent="0.25">
      <c r="A702">
        <f>ValueWin!A702</f>
        <v>0</v>
      </c>
      <c r="B702">
        <f>ValueWin!B702</f>
        <v>0</v>
      </c>
      <c r="C702" t="e">
        <f t="shared" si="50"/>
        <v>#DIV/0!</v>
      </c>
    </row>
    <row r="703" spans="1:3" x14ac:dyDescent="0.25">
      <c r="A703">
        <f>ValueWin!A703</f>
        <v>0</v>
      </c>
      <c r="B703">
        <f>ValueWin!B703</f>
        <v>0</v>
      </c>
      <c r="C703" t="e">
        <f t="shared" si="50"/>
        <v>#DIV/0!</v>
      </c>
    </row>
    <row r="704" spans="1:3" x14ac:dyDescent="0.25">
      <c r="A704">
        <f>ValueWin!A704</f>
        <v>0</v>
      </c>
      <c r="B704">
        <f>ValueWin!B704</f>
        <v>0</v>
      </c>
      <c r="C704" t="e">
        <f t="shared" si="50"/>
        <v>#DIV/0!</v>
      </c>
    </row>
    <row r="705" spans="1:3" x14ac:dyDescent="0.25">
      <c r="A705">
        <f>ValueWin!A705</f>
        <v>0</v>
      </c>
      <c r="B705">
        <f>ValueWin!B705</f>
        <v>0</v>
      </c>
      <c r="C705" t="e">
        <f t="shared" si="50"/>
        <v>#DIV/0!</v>
      </c>
    </row>
    <row r="706" spans="1:3" x14ac:dyDescent="0.25">
      <c r="A706">
        <f>ValueWin!A706</f>
        <v>0</v>
      </c>
      <c r="B706">
        <f>ValueWin!B706</f>
        <v>0</v>
      </c>
      <c r="C706" t="e">
        <f t="shared" si="50"/>
        <v>#DIV/0!</v>
      </c>
    </row>
    <row r="707" spans="1:3" x14ac:dyDescent="0.25">
      <c r="A707">
        <f>ValueWin!A707</f>
        <v>0</v>
      </c>
      <c r="B707">
        <f>ValueWin!B707</f>
        <v>0</v>
      </c>
      <c r="C707" t="e">
        <f t="shared" si="50"/>
        <v>#DIV/0!</v>
      </c>
    </row>
    <row r="708" spans="1:3" x14ac:dyDescent="0.25">
      <c r="A708">
        <f>ValueWin!A708</f>
        <v>0</v>
      </c>
      <c r="B708">
        <f>ValueWin!B708</f>
        <v>0</v>
      </c>
      <c r="C708" t="e">
        <f t="shared" si="50"/>
        <v>#DIV/0!</v>
      </c>
    </row>
    <row r="709" spans="1:3" x14ac:dyDescent="0.25">
      <c r="A709">
        <f>ValueWin!A709</f>
        <v>0</v>
      </c>
      <c r="B709">
        <f>ValueWin!B709</f>
        <v>0</v>
      </c>
      <c r="C709" t="e">
        <f t="shared" si="50"/>
        <v>#DIV/0!</v>
      </c>
    </row>
    <row r="710" spans="1:3" x14ac:dyDescent="0.25">
      <c r="A710">
        <f>ValueWin!A710</f>
        <v>0</v>
      </c>
      <c r="B710">
        <f>ValueWin!B710</f>
        <v>0</v>
      </c>
      <c r="C710" t="e">
        <f t="shared" si="50"/>
        <v>#DIV/0!</v>
      </c>
    </row>
    <row r="711" spans="1:3" x14ac:dyDescent="0.25">
      <c r="A711">
        <f>ValueWin!A711</f>
        <v>0</v>
      </c>
      <c r="B711">
        <f>ValueWin!B711</f>
        <v>0</v>
      </c>
      <c r="C711" t="e">
        <f t="shared" si="50"/>
        <v>#DIV/0!</v>
      </c>
    </row>
    <row r="712" spans="1:3" x14ac:dyDescent="0.25">
      <c r="A712">
        <f>ValueWin!A712</f>
        <v>0</v>
      </c>
      <c r="B712">
        <f>ValueWin!B712</f>
        <v>0</v>
      </c>
      <c r="C712" t="e">
        <f t="shared" si="50"/>
        <v>#DIV/0!</v>
      </c>
    </row>
    <row r="713" spans="1:3" x14ac:dyDescent="0.25">
      <c r="A713">
        <f>ValueWin!A713</f>
        <v>0</v>
      </c>
      <c r="B713">
        <f>ValueWin!B713</f>
        <v>0</v>
      </c>
      <c r="C713" t="e">
        <f t="shared" si="50"/>
        <v>#DIV/0!</v>
      </c>
    </row>
    <row r="714" spans="1:3" x14ac:dyDescent="0.25">
      <c r="A714">
        <f>ValueWin!A714</f>
        <v>0</v>
      </c>
      <c r="B714">
        <f>ValueWin!B714</f>
        <v>0</v>
      </c>
      <c r="C714" t="e">
        <f t="shared" si="50"/>
        <v>#DIV/0!</v>
      </c>
    </row>
    <row r="715" spans="1:3" x14ac:dyDescent="0.25">
      <c r="A715">
        <f>ValueWin!A715</f>
        <v>0</v>
      </c>
      <c r="B715">
        <f>ValueWin!B715</f>
        <v>0</v>
      </c>
      <c r="C715" t="e">
        <f t="shared" si="50"/>
        <v>#DIV/0!</v>
      </c>
    </row>
    <row r="716" spans="1:3" x14ac:dyDescent="0.25">
      <c r="A716">
        <f>ValueWin!A716</f>
        <v>0</v>
      </c>
      <c r="B716">
        <f>ValueWin!B716</f>
        <v>0</v>
      </c>
      <c r="C716" t="e">
        <f t="shared" si="50"/>
        <v>#DIV/0!</v>
      </c>
    </row>
    <row r="717" spans="1:3" x14ac:dyDescent="0.25">
      <c r="A717">
        <f>ValueWin!A717</f>
        <v>0</v>
      </c>
      <c r="B717">
        <f>ValueWin!B717</f>
        <v>0</v>
      </c>
      <c r="C717" t="e">
        <f t="shared" si="50"/>
        <v>#DIV/0!</v>
      </c>
    </row>
    <row r="718" spans="1:3" x14ac:dyDescent="0.25">
      <c r="A718">
        <f>ValueWin!A718</f>
        <v>0</v>
      </c>
      <c r="B718">
        <f>ValueWin!B718</f>
        <v>0</v>
      </c>
      <c r="C718" t="e">
        <f t="shared" si="50"/>
        <v>#DIV/0!</v>
      </c>
    </row>
    <row r="719" spans="1:3" x14ac:dyDescent="0.25">
      <c r="A719">
        <f>ValueWin!A719</f>
        <v>0</v>
      </c>
      <c r="B719">
        <f>ValueWin!B719</f>
        <v>0</v>
      </c>
      <c r="C719" t="e">
        <f t="shared" si="50"/>
        <v>#DIV/0!</v>
      </c>
    </row>
    <row r="720" spans="1:3" x14ac:dyDescent="0.25">
      <c r="A720">
        <f>ValueWin!A720</f>
        <v>0</v>
      </c>
      <c r="B720">
        <f>ValueWin!B720</f>
        <v>0</v>
      </c>
      <c r="C720" t="e">
        <f t="shared" si="50"/>
        <v>#DIV/0!</v>
      </c>
    </row>
    <row r="721" spans="1:3" x14ac:dyDescent="0.25">
      <c r="A721">
        <f>ValueWin!A721</f>
        <v>0</v>
      </c>
      <c r="B721">
        <f>ValueWin!B721</f>
        <v>0</v>
      </c>
      <c r="C721" t="e">
        <f t="shared" si="50"/>
        <v>#DIV/0!</v>
      </c>
    </row>
    <row r="722" spans="1:3" x14ac:dyDescent="0.25">
      <c r="A722">
        <f>ValueWin!A722</f>
        <v>0</v>
      </c>
      <c r="B722">
        <f>ValueWin!B722</f>
        <v>0</v>
      </c>
      <c r="C722" t="e">
        <f t="shared" si="50"/>
        <v>#DIV/0!</v>
      </c>
    </row>
    <row r="723" spans="1:3" x14ac:dyDescent="0.25">
      <c r="A723">
        <f>ValueWin!A723</f>
        <v>0</v>
      </c>
      <c r="B723">
        <f>ValueWin!B723</f>
        <v>0</v>
      </c>
      <c r="C723" t="e">
        <f t="shared" si="50"/>
        <v>#DIV/0!</v>
      </c>
    </row>
    <row r="724" spans="1:3" x14ac:dyDescent="0.25">
      <c r="A724">
        <f>ValueWin!A724</f>
        <v>0</v>
      </c>
      <c r="B724">
        <f>ValueWin!B724</f>
        <v>0</v>
      </c>
      <c r="C724" t="e">
        <f t="shared" si="50"/>
        <v>#DIV/0!</v>
      </c>
    </row>
    <row r="725" spans="1:3" x14ac:dyDescent="0.25">
      <c r="A725">
        <f>ValueWin!A725</f>
        <v>0</v>
      </c>
      <c r="B725">
        <f>ValueWin!B725</f>
        <v>0</v>
      </c>
      <c r="C725" t="e">
        <f t="shared" si="50"/>
        <v>#DIV/0!</v>
      </c>
    </row>
    <row r="726" spans="1:3" x14ac:dyDescent="0.25">
      <c r="A726">
        <f>ValueWin!A726</f>
        <v>0</v>
      </c>
      <c r="B726">
        <f>ValueWin!B726</f>
        <v>0</v>
      </c>
      <c r="C726" t="e">
        <f t="shared" si="50"/>
        <v>#DIV/0!</v>
      </c>
    </row>
    <row r="727" spans="1:3" x14ac:dyDescent="0.25">
      <c r="A727">
        <f>ValueWin!A727</f>
        <v>0</v>
      </c>
      <c r="B727">
        <f>ValueWin!B727</f>
        <v>0</v>
      </c>
      <c r="C727" t="e">
        <f t="shared" si="50"/>
        <v>#DIV/0!</v>
      </c>
    </row>
    <row r="728" spans="1:3" x14ac:dyDescent="0.25">
      <c r="A728">
        <f>ValueWin!A728</f>
        <v>0</v>
      </c>
      <c r="B728">
        <f>ValueWin!B728</f>
        <v>0</v>
      </c>
      <c r="C728" t="e">
        <f t="shared" si="50"/>
        <v>#DIV/0!</v>
      </c>
    </row>
    <row r="729" spans="1:3" x14ac:dyDescent="0.25">
      <c r="A729">
        <f>ValueWin!A729</f>
        <v>0</v>
      </c>
      <c r="B729">
        <f>ValueWin!B729</f>
        <v>0</v>
      </c>
      <c r="C729" t="e">
        <f t="shared" si="50"/>
        <v>#DIV/0!</v>
      </c>
    </row>
    <row r="730" spans="1:3" x14ac:dyDescent="0.25">
      <c r="A730">
        <f>ValueWin!A730</f>
        <v>0</v>
      </c>
      <c r="B730">
        <f>ValueWin!B730</f>
        <v>0</v>
      </c>
      <c r="C730" t="e">
        <f t="shared" si="50"/>
        <v>#DIV/0!</v>
      </c>
    </row>
    <row r="731" spans="1:3" x14ac:dyDescent="0.25">
      <c r="A731">
        <f>ValueWin!A731</f>
        <v>0</v>
      </c>
      <c r="B731">
        <f>ValueWin!B731</f>
        <v>0</v>
      </c>
      <c r="C731" t="e">
        <f t="shared" si="50"/>
        <v>#DIV/0!</v>
      </c>
    </row>
    <row r="732" spans="1:3" x14ac:dyDescent="0.25">
      <c r="A732">
        <f>ValueWin!A732</f>
        <v>0</v>
      </c>
      <c r="B732">
        <f>ValueWin!B732</f>
        <v>0</v>
      </c>
      <c r="C732" t="e">
        <f t="shared" si="50"/>
        <v>#DIV/0!</v>
      </c>
    </row>
    <row r="733" spans="1:3" x14ac:dyDescent="0.25">
      <c r="A733">
        <f>ValueWin!A733</f>
        <v>0</v>
      </c>
      <c r="B733">
        <f>ValueWin!B733</f>
        <v>0</v>
      </c>
      <c r="C733" t="e">
        <f t="shared" si="50"/>
        <v>#DIV/0!</v>
      </c>
    </row>
    <row r="734" spans="1:3" x14ac:dyDescent="0.25">
      <c r="A734">
        <f>ValueWin!A734</f>
        <v>0</v>
      </c>
      <c r="B734">
        <f>ValueWin!B734</f>
        <v>0</v>
      </c>
      <c r="C734" t="e">
        <f t="shared" si="50"/>
        <v>#DIV/0!</v>
      </c>
    </row>
    <row r="735" spans="1:3" x14ac:dyDescent="0.25">
      <c r="A735">
        <f>ValueWin!A735</f>
        <v>0</v>
      </c>
      <c r="B735">
        <f>ValueWin!B735</f>
        <v>0</v>
      </c>
      <c r="C735" t="e">
        <f t="shared" si="50"/>
        <v>#DIV/0!</v>
      </c>
    </row>
    <row r="736" spans="1:3" x14ac:dyDescent="0.25">
      <c r="A736">
        <f>ValueWin!A736</f>
        <v>0</v>
      </c>
      <c r="B736">
        <f>ValueWin!B736</f>
        <v>0</v>
      </c>
      <c r="C736" t="e">
        <f t="shared" si="50"/>
        <v>#DIV/0!</v>
      </c>
    </row>
    <row r="737" spans="1:3" x14ac:dyDescent="0.25">
      <c r="A737">
        <f>ValueWin!A737</f>
        <v>0</v>
      </c>
      <c r="B737">
        <f>ValueWin!B737</f>
        <v>0</v>
      </c>
      <c r="C737" t="e">
        <f t="shared" si="50"/>
        <v>#DIV/0!</v>
      </c>
    </row>
    <row r="738" spans="1:3" x14ac:dyDescent="0.25">
      <c r="A738">
        <f>ValueWin!A738</f>
        <v>0</v>
      </c>
      <c r="B738">
        <f>ValueWin!B738</f>
        <v>0</v>
      </c>
      <c r="C738" t="e">
        <f t="shared" si="50"/>
        <v>#DIV/0!</v>
      </c>
    </row>
    <row r="739" spans="1:3" x14ac:dyDescent="0.25">
      <c r="A739">
        <f>ValueWin!A739</f>
        <v>0</v>
      </c>
      <c r="B739">
        <f>ValueWin!B739</f>
        <v>0</v>
      </c>
      <c r="C739" t="e">
        <f t="shared" si="50"/>
        <v>#DIV/0!</v>
      </c>
    </row>
    <row r="740" spans="1:3" x14ac:dyDescent="0.25">
      <c r="A740">
        <f>ValueWin!A740</f>
        <v>0</v>
      </c>
      <c r="B740">
        <f>ValueWin!B740</f>
        <v>0</v>
      </c>
      <c r="C740" t="e">
        <f t="shared" si="50"/>
        <v>#DIV/0!</v>
      </c>
    </row>
    <row r="741" spans="1:3" x14ac:dyDescent="0.25">
      <c r="A741">
        <f>ValueWin!A741</f>
        <v>0</v>
      </c>
      <c r="B741">
        <f>ValueWin!B741</f>
        <v>0</v>
      </c>
      <c r="C741" t="e">
        <f t="shared" si="50"/>
        <v>#DIV/0!</v>
      </c>
    </row>
    <row r="742" spans="1:3" x14ac:dyDescent="0.25">
      <c r="A742">
        <f>ValueWin!A742</f>
        <v>0</v>
      </c>
      <c r="B742">
        <f>ValueWin!B742</f>
        <v>0</v>
      </c>
      <c r="C742" t="e">
        <f t="shared" si="50"/>
        <v>#DIV/0!</v>
      </c>
    </row>
    <row r="743" spans="1:3" x14ac:dyDescent="0.25">
      <c r="A743">
        <f>ValueWin!A743</f>
        <v>0</v>
      </c>
      <c r="B743">
        <f>ValueWin!B743</f>
        <v>0</v>
      </c>
      <c r="C743" t="e">
        <f t="shared" si="50"/>
        <v>#DIV/0!</v>
      </c>
    </row>
    <row r="744" spans="1:3" x14ac:dyDescent="0.25">
      <c r="A744">
        <f>ValueWin!A744</f>
        <v>0</v>
      </c>
      <c r="B744">
        <f>ValueWin!B744</f>
        <v>0</v>
      </c>
      <c r="C744" t="e">
        <f t="shared" si="50"/>
        <v>#DIV/0!</v>
      </c>
    </row>
    <row r="745" spans="1:3" x14ac:dyDescent="0.25">
      <c r="A745">
        <f>ValueWin!A745</f>
        <v>0</v>
      </c>
      <c r="B745">
        <f>ValueWin!B745</f>
        <v>0</v>
      </c>
      <c r="C745" t="e">
        <f t="shared" si="50"/>
        <v>#DIV/0!</v>
      </c>
    </row>
    <row r="746" spans="1:3" x14ac:dyDescent="0.25">
      <c r="A746">
        <f>ValueWin!A746</f>
        <v>0</v>
      </c>
      <c r="B746">
        <f>ValueWin!B746</f>
        <v>0</v>
      </c>
      <c r="C746" t="e">
        <f t="shared" ref="C746:C809" si="51">1/A746</f>
        <v>#DIV/0!</v>
      </c>
    </row>
    <row r="747" spans="1:3" x14ac:dyDescent="0.25">
      <c r="A747">
        <f>ValueWin!A747</f>
        <v>0</v>
      </c>
      <c r="B747">
        <f>ValueWin!B747</f>
        <v>0</v>
      </c>
      <c r="C747" t="e">
        <f t="shared" si="51"/>
        <v>#DIV/0!</v>
      </c>
    </row>
    <row r="748" spans="1:3" x14ac:dyDescent="0.25">
      <c r="A748">
        <f>ValueWin!A748</f>
        <v>0</v>
      </c>
      <c r="B748">
        <f>ValueWin!B748</f>
        <v>0</v>
      </c>
      <c r="C748" t="e">
        <f t="shared" si="51"/>
        <v>#DIV/0!</v>
      </c>
    </row>
    <row r="749" spans="1:3" x14ac:dyDescent="0.25">
      <c r="A749">
        <f>ValueWin!A749</f>
        <v>0</v>
      </c>
      <c r="B749">
        <f>ValueWin!B749</f>
        <v>0</v>
      </c>
      <c r="C749" t="e">
        <f t="shared" si="51"/>
        <v>#DIV/0!</v>
      </c>
    </row>
    <row r="750" spans="1:3" x14ac:dyDescent="0.25">
      <c r="A750">
        <f>ValueWin!A750</f>
        <v>0</v>
      </c>
      <c r="B750">
        <f>ValueWin!B750</f>
        <v>0</v>
      </c>
      <c r="C750" t="e">
        <f t="shared" si="51"/>
        <v>#DIV/0!</v>
      </c>
    </row>
    <row r="751" spans="1:3" x14ac:dyDescent="0.25">
      <c r="A751">
        <f>ValueWin!A751</f>
        <v>0</v>
      </c>
      <c r="B751">
        <f>ValueWin!B751</f>
        <v>0</v>
      </c>
      <c r="C751" t="e">
        <f t="shared" si="51"/>
        <v>#DIV/0!</v>
      </c>
    </row>
    <row r="752" spans="1:3" x14ac:dyDescent="0.25">
      <c r="A752">
        <f>ValueWin!A752</f>
        <v>0</v>
      </c>
      <c r="B752">
        <f>ValueWin!B752</f>
        <v>0</v>
      </c>
      <c r="C752" t="e">
        <f t="shared" si="51"/>
        <v>#DIV/0!</v>
      </c>
    </row>
    <row r="753" spans="1:3" x14ac:dyDescent="0.25">
      <c r="A753">
        <f>ValueWin!A753</f>
        <v>0</v>
      </c>
      <c r="B753">
        <f>ValueWin!B753</f>
        <v>0</v>
      </c>
      <c r="C753" t="e">
        <f t="shared" si="51"/>
        <v>#DIV/0!</v>
      </c>
    </row>
    <row r="754" spans="1:3" x14ac:dyDescent="0.25">
      <c r="A754">
        <f>ValueWin!A754</f>
        <v>0</v>
      </c>
      <c r="B754">
        <f>ValueWin!B754</f>
        <v>0</v>
      </c>
      <c r="C754" t="e">
        <f t="shared" si="51"/>
        <v>#DIV/0!</v>
      </c>
    </row>
    <row r="755" spans="1:3" x14ac:dyDescent="0.25">
      <c r="A755">
        <f>ValueWin!A755</f>
        <v>0</v>
      </c>
      <c r="B755">
        <f>ValueWin!B755</f>
        <v>0</v>
      </c>
      <c r="C755" t="e">
        <f t="shared" si="51"/>
        <v>#DIV/0!</v>
      </c>
    </row>
    <row r="756" spans="1:3" x14ac:dyDescent="0.25">
      <c r="A756">
        <f>ValueWin!A756</f>
        <v>0</v>
      </c>
      <c r="B756">
        <f>ValueWin!B756</f>
        <v>0</v>
      </c>
      <c r="C756" t="e">
        <f t="shared" si="51"/>
        <v>#DIV/0!</v>
      </c>
    </row>
    <row r="757" spans="1:3" x14ac:dyDescent="0.25">
      <c r="A757">
        <f>ValueWin!A757</f>
        <v>0</v>
      </c>
      <c r="B757">
        <f>ValueWin!B757</f>
        <v>0</v>
      </c>
      <c r="C757" t="e">
        <f t="shared" si="51"/>
        <v>#DIV/0!</v>
      </c>
    </row>
    <row r="758" spans="1:3" x14ac:dyDescent="0.25">
      <c r="A758">
        <f>ValueWin!A758</f>
        <v>0</v>
      </c>
      <c r="B758">
        <f>ValueWin!B758</f>
        <v>0</v>
      </c>
      <c r="C758" t="e">
        <f t="shared" si="51"/>
        <v>#DIV/0!</v>
      </c>
    </row>
    <row r="759" spans="1:3" x14ac:dyDescent="0.25">
      <c r="A759">
        <f>ValueWin!A759</f>
        <v>0</v>
      </c>
      <c r="B759">
        <f>ValueWin!B759</f>
        <v>0</v>
      </c>
      <c r="C759" t="e">
        <f t="shared" si="51"/>
        <v>#DIV/0!</v>
      </c>
    </row>
    <row r="760" spans="1:3" x14ac:dyDescent="0.25">
      <c r="A760">
        <f>ValueWin!A760</f>
        <v>0</v>
      </c>
      <c r="B760">
        <f>ValueWin!B760</f>
        <v>0</v>
      </c>
      <c r="C760" t="e">
        <f t="shared" si="51"/>
        <v>#DIV/0!</v>
      </c>
    </row>
    <row r="761" spans="1:3" x14ac:dyDescent="0.25">
      <c r="A761">
        <f>ValueWin!A761</f>
        <v>0</v>
      </c>
      <c r="B761">
        <f>ValueWin!B761</f>
        <v>0</v>
      </c>
      <c r="C761" t="e">
        <f t="shared" si="51"/>
        <v>#DIV/0!</v>
      </c>
    </row>
    <row r="762" spans="1:3" x14ac:dyDescent="0.25">
      <c r="A762">
        <f>ValueWin!A762</f>
        <v>0</v>
      </c>
      <c r="B762">
        <f>ValueWin!B762</f>
        <v>0</v>
      </c>
      <c r="C762" t="e">
        <f t="shared" si="51"/>
        <v>#DIV/0!</v>
      </c>
    </row>
    <row r="763" spans="1:3" x14ac:dyDescent="0.25">
      <c r="A763">
        <f>ValueWin!A763</f>
        <v>0</v>
      </c>
      <c r="B763">
        <f>ValueWin!B763</f>
        <v>0</v>
      </c>
      <c r="C763" t="e">
        <f t="shared" si="51"/>
        <v>#DIV/0!</v>
      </c>
    </row>
    <row r="764" spans="1:3" x14ac:dyDescent="0.25">
      <c r="A764">
        <f>ValueWin!A764</f>
        <v>0</v>
      </c>
      <c r="B764">
        <f>ValueWin!B764</f>
        <v>0</v>
      </c>
      <c r="C764" t="e">
        <f t="shared" si="51"/>
        <v>#DIV/0!</v>
      </c>
    </row>
    <row r="765" spans="1:3" x14ac:dyDescent="0.25">
      <c r="A765">
        <f>ValueWin!A765</f>
        <v>0</v>
      </c>
      <c r="B765">
        <f>ValueWin!B765</f>
        <v>0</v>
      </c>
      <c r="C765" t="e">
        <f t="shared" si="51"/>
        <v>#DIV/0!</v>
      </c>
    </row>
    <row r="766" spans="1:3" x14ac:dyDescent="0.25">
      <c r="A766">
        <f>ValueWin!A766</f>
        <v>0</v>
      </c>
      <c r="B766">
        <f>ValueWin!B766</f>
        <v>0</v>
      </c>
      <c r="C766" t="e">
        <f t="shared" si="51"/>
        <v>#DIV/0!</v>
      </c>
    </row>
    <row r="767" spans="1:3" x14ac:dyDescent="0.25">
      <c r="A767">
        <f>ValueWin!A767</f>
        <v>0</v>
      </c>
      <c r="B767">
        <f>ValueWin!B767</f>
        <v>0</v>
      </c>
      <c r="C767" t="e">
        <f t="shared" si="51"/>
        <v>#DIV/0!</v>
      </c>
    </row>
    <row r="768" spans="1:3" x14ac:dyDescent="0.25">
      <c r="A768">
        <f>ValueWin!A768</f>
        <v>0</v>
      </c>
      <c r="B768">
        <f>ValueWin!B768</f>
        <v>0</v>
      </c>
      <c r="C768" t="e">
        <f t="shared" si="51"/>
        <v>#DIV/0!</v>
      </c>
    </row>
    <row r="769" spans="1:3" x14ac:dyDescent="0.25">
      <c r="A769">
        <f>ValueWin!A769</f>
        <v>0</v>
      </c>
      <c r="B769">
        <f>ValueWin!B769</f>
        <v>0</v>
      </c>
      <c r="C769" t="e">
        <f t="shared" si="51"/>
        <v>#DIV/0!</v>
      </c>
    </row>
    <row r="770" spans="1:3" x14ac:dyDescent="0.25">
      <c r="A770">
        <f>ValueWin!A770</f>
        <v>0</v>
      </c>
      <c r="B770">
        <f>ValueWin!B770</f>
        <v>0</v>
      </c>
      <c r="C770" t="e">
        <f t="shared" si="51"/>
        <v>#DIV/0!</v>
      </c>
    </row>
    <row r="771" spans="1:3" x14ac:dyDescent="0.25">
      <c r="A771">
        <f>ValueWin!A771</f>
        <v>0</v>
      </c>
      <c r="B771">
        <f>ValueWin!B771</f>
        <v>0</v>
      </c>
      <c r="C771" t="e">
        <f t="shared" si="51"/>
        <v>#DIV/0!</v>
      </c>
    </row>
    <row r="772" spans="1:3" x14ac:dyDescent="0.25">
      <c r="A772">
        <f>ValueWin!A772</f>
        <v>0</v>
      </c>
      <c r="B772">
        <f>ValueWin!B772</f>
        <v>0</v>
      </c>
      <c r="C772" t="e">
        <f t="shared" si="51"/>
        <v>#DIV/0!</v>
      </c>
    </row>
    <row r="773" spans="1:3" x14ac:dyDescent="0.25">
      <c r="A773">
        <f>ValueWin!A773</f>
        <v>0</v>
      </c>
      <c r="B773">
        <f>ValueWin!B773</f>
        <v>0</v>
      </c>
      <c r="C773" t="e">
        <f t="shared" si="51"/>
        <v>#DIV/0!</v>
      </c>
    </row>
    <row r="774" spans="1:3" x14ac:dyDescent="0.25">
      <c r="A774">
        <f>ValueWin!A774</f>
        <v>0</v>
      </c>
      <c r="B774">
        <f>ValueWin!B774</f>
        <v>0</v>
      </c>
      <c r="C774" t="e">
        <f t="shared" si="51"/>
        <v>#DIV/0!</v>
      </c>
    </row>
    <row r="775" spans="1:3" x14ac:dyDescent="0.25">
      <c r="A775">
        <f>ValueWin!A775</f>
        <v>0</v>
      </c>
      <c r="B775">
        <f>ValueWin!B775</f>
        <v>0</v>
      </c>
      <c r="C775" t="e">
        <f t="shared" si="51"/>
        <v>#DIV/0!</v>
      </c>
    </row>
    <row r="776" spans="1:3" x14ac:dyDescent="0.25">
      <c r="A776">
        <f>ValueWin!A776</f>
        <v>0</v>
      </c>
      <c r="B776">
        <f>ValueWin!B776</f>
        <v>0</v>
      </c>
      <c r="C776" t="e">
        <f t="shared" si="51"/>
        <v>#DIV/0!</v>
      </c>
    </row>
    <row r="777" spans="1:3" x14ac:dyDescent="0.25">
      <c r="A777">
        <f>ValueWin!A777</f>
        <v>0</v>
      </c>
      <c r="B777">
        <f>ValueWin!B777</f>
        <v>0</v>
      </c>
      <c r="C777" t="e">
        <f t="shared" si="51"/>
        <v>#DIV/0!</v>
      </c>
    </row>
    <row r="778" spans="1:3" x14ac:dyDescent="0.25">
      <c r="A778">
        <f>ValueWin!A778</f>
        <v>0</v>
      </c>
      <c r="B778">
        <f>ValueWin!B778</f>
        <v>0</v>
      </c>
      <c r="C778" t="e">
        <f t="shared" si="51"/>
        <v>#DIV/0!</v>
      </c>
    </row>
    <row r="779" spans="1:3" x14ac:dyDescent="0.25">
      <c r="A779">
        <f>ValueWin!A779</f>
        <v>0</v>
      </c>
      <c r="B779">
        <f>ValueWin!B779</f>
        <v>0</v>
      </c>
      <c r="C779" t="e">
        <f t="shared" si="51"/>
        <v>#DIV/0!</v>
      </c>
    </row>
    <row r="780" spans="1:3" x14ac:dyDescent="0.25">
      <c r="A780">
        <f>ValueWin!A780</f>
        <v>0</v>
      </c>
      <c r="B780">
        <f>ValueWin!B780</f>
        <v>0</v>
      </c>
      <c r="C780" t="e">
        <f t="shared" si="51"/>
        <v>#DIV/0!</v>
      </c>
    </row>
    <row r="781" spans="1:3" x14ac:dyDescent="0.25">
      <c r="A781">
        <f>ValueWin!A781</f>
        <v>0</v>
      </c>
      <c r="B781">
        <f>ValueWin!B781</f>
        <v>0</v>
      </c>
      <c r="C781" t="e">
        <f t="shared" si="51"/>
        <v>#DIV/0!</v>
      </c>
    </row>
    <row r="782" spans="1:3" x14ac:dyDescent="0.25">
      <c r="A782">
        <f>ValueWin!A782</f>
        <v>0</v>
      </c>
      <c r="B782">
        <f>ValueWin!B782</f>
        <v>0</v>
      </c>
      <c r="C782" t="e">
        <f t="shared" si="51"/>
        <v>#DIV/0!</v>
      </c>
    </row>
    <row r="783" spans="1:3" x14ac:dyDescent="0.25">
      <c r="A783">
        <f>ValueWin!A783</f>
        <v>0</v>
      </c>
      <c r="B783">
        <f>ValueWin!B783</f>
        <v>0</v>
      </c>
      <c r="C783" t="e">
        <f t="shared" si="51"/>
        <v>#DIV/0!</v>
      </c>
    </row>
    <row r="784" spans="1:3" x14ac:dyDescent="0.25">
      <c r="A784">
        <f>ValueWin!A784</f>
        <v>0</v>
      </c>
      <c r="B784">
        <f>ValueWin!B784</f>
        <v>0</v>
      </c>
      <c r="C784" t="e">
        <f t="shared" si="51"/>
        <v>#DIV/0!</v>
      </c>
    </row>
    <row r="785" spans="1:3" x14ac:dyDescent="0.25">
      <c r="A785">
        <f>ValueWin!A785</f>
        <v>0</v>
      </c>
      <c r="B785">
        <f>ValueWin!B785</f>
        <v>0</v>
      </c>
      <c r="C785" t="e">
        <f t="shared" si="51"/>
        <v>#DIV/0!</v>
      </c>
    </row>
    <row r="786" spans="1:3" x14ac:dyDescent="0.25">
      <c r="A786">
        <f>ValueWin!A786</f>
        <v>0</v>
      </c>
      <c r="B786">
        <f>ValueWin!B786</f>
        <v>0</v>
      </c>
      <c r="C786" t="e">
        <f t="shared" si="51"/>
        <v>#DIV/0!</v>
      </c>
    </row>
    <row r="787" spans="1:3" x14ac:dyDescent="0.25">
      <c r="A787">
        <f>ValueWin!A787</f>
        <v>0</v>
      </c>
      <c r="B787">
        <f>ValueWin!B787</f>
        <v>0</v>
      </c>
      <c r="C787" t="e">
        <f t="shared" si="51"/>
        <v>#DIV/0!</v>
      </c>
    </row>
    <row r="788" spans="1:3" x14ac:dyDescent="0.25">
      <c r="A788">
        <f>ValueWin!A788</f>
        <v>0</v>
      </c>
      <c r="B788">
        <f>ValueWin!B788</f>
        <v>0</v>
      </c>
      <c r="C788" t="e">
        <f t="shared" si="51"/>
        <v>#DIV/0!</v>
      </c>
    </row>
    <row r="789" spans="1:3" x14ac:dyDescent="0.25">
      <c r="A789">
        <f>ValueWin!A789</f>
        <v>0</v>
      </c>
      <c r="B789">
        <f>ValueWin!B789</f>
        <v>0</v>
      </c>
      <c r="C789" t="e">
        <f t="shared" si="51"/>
        <v>#DIV/0!</v>
      </c>
    </row>
    <row r="790" spans="1:3" x14ac:dyDescent="0.25">
      <c r="A790">
        <f>ValueWin!A790</f>
        <v>0</v>
      </c>
      <c r="B790">
        <f>ValueWin!B790</f>
        <v>0</v>
      </c>
      <c r="C790" t="e">
        <f t="shared" si="51"/>
        <v>#DIV/0!</v>
      </c>
    </row>
    <row r="791" spans="1:3" x14ac:dyDescent="0.25">
      <c r="A791">
        <f>ValueWin!A791</f>
        <v>0</v>
      </c>
      <c r="B791">
        <f>ValueWin!B791</f>
        <v>0</v>
      </c>
      <c r="C791" t="e">
        <f t="shared" si="51"/>
        <v>#DIV/0!</v>
      </c>
    </row>
    <row r="792" spans="1:3" x14ac:dyDescent="0.25">
      <c r="A792">
        <f>ValueWin!A792</f>
        <v>0</v>
      </c>
      <c r="B792">
        <f>ValueWin!B792</f>
        <v>0</v>
      </c>
      <c r="C792" t="e">
        <f t="shared" si="51"/>
        <v>#DIV/0!</v>
      </c>
    </row>
    <row r="793" spans="1:3" x14ac:dyDescent="0.25">
      <c r="A793">
        <f>ValueWin!A793</f>
        <v>0</v>
      </c>
      <c r="B793">
        <f>ValueWin!B793</f>
        <v>0</v>
      </c>
      <c r="C793" t="e">
        <f t="shared" si="51"/>
        <v>#DIV/0!</v>
      </c>
    </row>
    <row r="794" spans="1:3" x14ac:dyDescent="0.25">
      <c r="A794">
        <f>ValueWin!A794</f>
        <v>0</v>
      </c>
      <c r="B794">
        <f>ValueWin!B794</f>
        <v>0</v>
      </c>
      <c r="C794" t="e">
        <f t="shared" si="51"/>
        <v>#DIV/0!</v>
      </c>
    </row>
    <row r="795" spans="1:3" x14ac:dyDescent="0.25">
      <c r="A795">
        <f>ValueWin!A795</f>
        <v>0</v>
      </c>
      <c r="B795">
        <f>ValueWin!B795</f>
        <v>0</v>
      </c>
      <c r="C795" t="e">
        <f t="shared" si="51"/>
        <v>#DIV/0!</v>
      </c>
    </row>
    <row r="796" spans="1:3" x14ac:dyDescent="0.25">
      <c r="A796">
        <f>ValueWin!A796</f>
        <v>0</v>
      </c>
      <c r="B796">
        <f>ValueWin!B796</f>
        <v>0</v>
      </c>
      <c r="C796" t="e">
        <f t="shared" si="51"/>
        <v>#DIV/0!</v>
      </c>
    </row>
    <row r="797" spans="1:3" x14ac:dyDescent="0.25">
      <c r="A797">
        <f>ValueWin!A797</f>
        <v>0</v>
      </c>
      <c r="B797">
        <f>ValueWin!B797</f>
        <v>0</v>
      </c>
      <c r="C797" t="e">
        <f t="shared" si="51"/>
        <v>#DIV/0!</v>
      </c>
    </row>
    <row r="798" spans="1:3" x14ac:dyDescent="0.25">
      <c r="A798">
        <f>ValueWin!A798</f>
        <v>0</v>
      </c>
      <c r="B798">
        <f>ValueWin!B798</f>
        <v>0</v>
      </c>
      <c r="C798" t="e">
        <f t="shared" si="51"/>
        <v>#DIV/0!</v>
      </c>
    </row>
    <row r="799" spans="1:3" x14ac:dyDescent="0.25">
      <c r="A799">
        <f>ValueWin!A799</f>
        <v>0</v>
      </c>
      <c r="B799">
        <f>ValueWin!B799</f>
        <v>0</v>
      </c>
      <c r="C799" t="e">
        <f t="shared" si="51"/>
        <v>#DIV/0!</v>
      </c>
    </row>
    <row r="800" spans="1:3" x14ac:dyDescent="0.25">
      <c r="A800">
        <f>ValueWin!A800</f>
        <v>0</v>
      </c>
      <c r="B800">
        <f>ValueWin!B800</f>
        <v>0</v>
      </c>
      <c r="C800" t="e">
        <f t="shared" si="51"/>
        <v>#DIV/0!</v>
      </c>
    </row>
    <row r="801" spans="1:3" x14ac:dyDescent="0.25">
      <c r="A801">
        <f>ValueWin!A801</f>
        <v>0</v>
      </c>
      <c r="B801">
        <f>ValueWin!B801</f>
        <v>0</v>
      </c>
      <c r="C801" t="e">
        <f t="shared" si="51"/>
        <v>#DIV/0!</v>
      </c>
    </row>
    <row r="802" spans="1:3" x14ac:dyDescent="0.25">
      <c r="A802">
        <f>ValueWin!A802</f>
        <v>0</v>
      </c>
      <c r="B802">
        <f>ValueWin!B802</f>
        <v>0</v>
      </c>
      <c r="C802" t="e">
        <f t="shared" si="51"/>
        <v>#DIV/0!</v>
      </c>
    </row>
    <row r="803" spans="1:3" x14ac:dyDescent="0.25">
      <c r="A803">
        <f>ValueWin!A803</f>
        <v>0</v>
      </c>
      <c r="B803">
        <f>ValueWin!B803</f>
        <v>0</v>
      </c>
      <c r="C803" t="e">
        <f t="shared" si="51"/>
        <v>#DIV/0!</v>
      </c>
    </row>
    <row r="804" spans="1:3" x14ac:dyDescent="0.25">
      <c r="A804">
        <f>ValueWin!A804</f>
        <v>0</v>
      </c>
      <c r="B804">
        <f>ValueWin!B804</f>
        <v>0</v>
      </c>
      <c r="C804" t="e">
        <f t="shared" si="51"/>
        <v>#DIV/0!</v>
      </c>
    </row>
    <row r="805" spans="1:3" x14ac:dyDescent="0.25">
      <c r="A805">
        <f>ValueWin!A805</f>
        <v>0</v>
      </c>
      <c r="B805">
        <f>ValueWin!B805</f>
        <v>0</v>
      </c>
      <c r="C805" t="e">
        <f t="shared" si="51"/>
        <v>#DIV/0!</v>
      </c>
    </row>
    <row r="806" spans="1:3" x14ac:dyDescent="0.25">
      <c r="A806">
        <f>ValueWin!A806</f>
        <v>0</v>
      </c>
      <c r="B806">
        <f>ValueWin!B806</f>
        <v>0</v>
      </c>
      <c r="C806" t="e">
        <f t="shared" si="51"/>
        <v>#DIV/0!</v>
      </c>
    </row>
    <row r="807" spans="1:3" x14ac:dyDescent="0.25">
      <c r="A807">
        <f>ValueWin!A807</f>
        <v>0</v>
      </c>
      <c r="B807">
        <f>ValueWin!B807</f>
        <v>0</v>
      </c>
      <c r="C807" t="e">
        <f t="shared" si="51"/>
        <v>#DIV/0!</v>
      </c>
    </row>
    <row r="808" spans="1:3" x14ac:dyDescent="0.25">
      <c r="A808">
        <f>ValueWin!A808</f>
        <v>0</v>
      </c>
      <c r="B808">
        <f>ValueWin!B808</f>
        <v>0</v>
      </c>
      <c r="C808" t="e">
        <f t="shared" si="51"/>
        <v>#DIV/0!</v>
      </c>
    </row>
    <row r="809" spans="1:3" x14ac:dyDescent="0.25">
      <c r="A809">
        <f>ValueWin!A809</f>
        <v>0</v>
      </c>
      <c r="B809">
        <f>ValueWin!B809</f>
        <v>0</v>
      </c>
      <c r="C809" t="e">
        <f t="shared" si="51"/>
        <v>#DIV/0!</v>
      </c>
    </row>
    <row r="810" spans="1:3" x14ac:dyDescent="0.25">
      <c r="A810">
        <f>ValueWin!A810</f>
        <v>0</v>
      </c>
      <c r="B810">
        <f>ValueWin!B810</f>
        <v>0</v>
      </c>
      <c r="C810" t="e">
        <f t="shared" ref="C810:C873" si="52">1/A810</f>
        <v>#DIV/0!</v>
      </c>
    </row>
    <row r="811" spans="1:3" x14ac:dyDescent="0.25">
      <c r="A811">
        <f>ValueWin!A811</f>
        <v>0</v>
      </c>
      <c r="B811">
        <f>ValueWin!B811</f>
        <v>0</v>
      </c>
      <c r="C811" t="e">
        <f t="shared" si="52"/>
        <v>#DIV/0!</v>
      </c>
    </row>
    <row r="812" spans="1:3" x14ac:dyDescent="0.25">
      <c r="A812">
        <f>ValueWin!A812</f>
        <v>0</v>
      </c>
      <c r="B812">
        <f>ValueWin!B812</f>
        <v>0</v>
      </c>
      <c r="C812" t="e">
        <f t="shared" si="52"/>
        <v>#DIV/0!</v>
      </c>
    </row>
    <row r="813" spans="1:3" x14ac:dyDescent="0.25">
      <c r="A813">
        <f>ValueWin!A813</f>
        <v>0</v>
      </c>
      <c r="B813">
        <f>ValueWin!B813</f>
        <v>0</v>
      </c>
      <c r="C813" t="e">
        <f t="shared" si="52"/>
        <v>#DIV/0!</v>
      </c>
    </row>
    <row r="814" spans="1:3" x14ac:dyDescent="0.25">
      <c r="A814">
        <f>ValueWin!A814</f>
        <v>0</v>
      </c>
      <c r="B814">
        <f>ValueWin!B814</f>
        <v>0</v>
      </c>
      <c r="C814" t="e">
        <f t="shared" si="52"/>
        <v>#DIV/0!</v>
      </c>
    </row>
    <row r="815" spans="1:3" x14ac:dyDescent="0.25">
      <c r="A815">
        <f>ValueWin!A815</f>
        <v>0</v>
      </c>
      <c r="B815">
        <f>ValueWin!B815</f>
        <v>0</v>
      </c>
      <c r="C815" t="e">
        <f t="shared" si="52"/>
        <v>#DIV/0!</v>
      </c>
    </row>
    <row r="816" spans="1:3" x14ac:dyDescent="0.25">
      <c r="A816">
        <f>ValueWin!A816</f>
        <v>0</v>
      </c>
      <c r="B816">
        <f>ValueWin!B816</f>
        <v>0</v>
      </c>
      <c r="C816" t="e">
        <f t="shared" si="52"/>
        <v>#DIV/0!</v>
      </c>
    </row>
    <row r="817" spans="1:3" x14ac:dyDescent="0.25">
      <c r="A817">
        <f>ValueWin!A817</f>
        <v>0</v>
      </c>
      <c r="B817">
        <f>ValueWin!B817</f>
        <v>0</v>
      </c>
      <c r="C817" t="e">
        <f t="shared" si="52"/>
        <v>#DIV/0!</v>
      </c>
    </row>
    <row r="818" spans="1:3" x14ac:dyDescent="0.25">
      <c r="A818">
        <f>ValueWin!A818</f>
        <v>0</v>
      </c>
      <c r="B818">
        <f>ValueWin!B818</f>
        <v>0</v>
      </c>
      <c r="C818" t="e">
        <f t="shared" si="52"/>
        <v>#DIV/0!</v>
      </c>
    </row>
    <row r="819" spans="1:3" x14ac:dyDescent="0.25">
      <c r="A819">
        <f>ValueWin!A819</f>
        <v>0</v>
      </c>
      <c r="B819">
        <f>ValueWin!B819</f>
        <v>0</v>
      </c>
      <c r="C819" t="e">
        <f t="shared" si="52"/>
        <v>#DIV/0!</v>
      </c>
    </row>
    <row r="820" spans="1:3" x14ac:dyDescent="0.25">
      <c r="A820">
        <f>ValueWin!A820</f>
        <v>0</v>
      </c>
      <c r="B820">
        <f>ValueWin!B820</f>
        <v>0</v>
      </c>
      <c r="C820" t="e">
        <f t="shared" si="52"/>
        <v>#DIV/0!</v>
      </c>
    </row>
    <row r="821" spans="1:3" x14ac:dyDescent="0.25">
      <c r="A821">
        <f>ValueWin!A821</f>
        <v>0</v>
      </c>
      <c r="B821">
        <f>ValueWin!B821</f>
        <v>0</v>
      </c>
      <c r="C821" t="e">
        <f t="shared" si="52"/>
        <v>#DIV/0!</v>
      </c>
    </row>
    <row r="822" spans="1:3" x14ac:dyDescent="0.25">
      <c r="A822">
        <f>ValueWin!A822</f>
        <v>0</v>
      </c>
      <c r="B822">
        <f>ValueWin!B822</f>
        <v>0</v>
      </c>
      <c r="C822" t="e">
        <f t="shared" si="52"/>
        <v>#DIV/0!</v>
      </c>
    </row>
    <row r="823" spans="1:3" x14ac:dyDescent="0.25">
      <c r="A823">
        <f>ValueWin!A823</f>
        <v>0</v>
      </c>
      <c r="B823">
        <f>ValueWin!B823</f>
        <v>0</v>
      </c>
      <c r="C823" t="e">
        <f t="shared" si="52"/>
        <v>#DIV/0!</v>
      </c>
    </row>
    <row r="824" spans="1:3" x14ac:dyDescent="0.25">
      <c r="A824">
        <f>ValueWin!A824</f>
        <v>0</v>
      </c>
      <c r="B824">
        <f>ValueWin!B824</f>
        <v>0</v>
      </c>
      <c r="C824" t="e">
        <f t="shared" si="52"/>
        <v>#DIV/0!</v>
      </c>
    </row>
    <row r="825" spans="1:3" x14ac:dyDescent="0.25">
      <c r="A825">
        <f>ValueWin!A825</f>
        <v>0</v>
      </c>
      <c r="B825">
        <f>ValueWin!B825</f>
        <v>0</v>
      </c>
      <c r="C825" t="e">
        <f t="shared" si="52"/>
        <v>#DIV/0!</v>
      </c>
    </row>
    <row r="826" spans="1:3" x14ac:dyDescent="0.25">
      <c r="A826">
        <f>ValueWin!A826</f>
        <v>0</v>
      </c>
      <c r="B826">
        <f>ValueWin!B826</f>
        <v>0</v>
      </c>
      <c r="C826" t="e">
        <f t="shared" si="52"/>
        <v>#DIV/0!</v>
      </c>
    </row>
    <row r="827" spans="1:3" x14ac:dyDescent="0.25">
      <c r="A827">
        <f>ValueWin!A827</f>
        <v>0</v>
      </c>
      <c r="B827">
        <f>ValueWin!B827</f>
        <v>0</v>
      </c>
      <c r="C827" t="e">
        <f t="shared" si="52"/>
        <v>#DIV/0!</v>
      </c>
    </row>
    <row r="828" spans="1:3" x14ac:dyDescent="0.25">
      <c r="A828">
        <f>ValueWin!A828</f>
        <v>0</v>
      </c>
      <c r="B828">
        <f>ValueWin!B828</f>
        <v>0</v>
      </c>
      <c r="C828" t="e">
        <f t="shared" si="52"/>
        <v>#DIV/0!</v>
      </c>
    </row>
    <row r="829" spans="1:3" x14ac:dyDescent="0.25">
      <c r="A829">
        <f>ValueWin!A829</f>
        <v>0</v>
      </c>
      <c r="B829">
        <f>ValueWin!B829</f>
        <v>0</v>
      </c>
      <c r="C829" t="e">
        <f t="shared" si="52"/>
        <v>#DIV/0!</v>
      </c>
    </row>
    <row r="830" spans="1:3" x14ac:dyDescent="0.25">
      <c r="A830">
        <f>ValueWin!A830</f>
        <v>0</v>
      </c>
      <c r="B830">
        <f>ValueWin!B830</f>
        <v>0</v>
      </c>
      <c r="C830" t="e">
        <f t="shared" si="52"/>
        <v>#DIV/0!</v>
      </c>
    </row>
    <row r="831" spans="1:3" x14ac:dyDescent="0.25">
      <c r="A831">
        <f>ValueWin!A831</f>
        <v>0</v>
      </c>
      <c r="B831">
        <f>ValueWin!B831</f>
        <v>0</v>
      </c>
      <c r="C831" t="e">
        <f t="shared" si="52"/>
        <v>#DIV/0!</v>
      </c>
    </row>
    <row r="832" spans="1:3" x14ac:dyDescent="0.25">
      <c r="A832">
        <f>ValueWin!A832</f>
        <v>0</v>
      </c>
      <c r="B832">
        <f>ValueWin!B832</f>
        <v>0</v>
      </c>
      <c r="C832" t="e">
        <f t="shared" si="52"/>
        <v>#DIV/0!</v>
      </c>
    </row>
    <row r="833" spans="1:3" x14ac:dyDescent="0.25">
      <c r="A833">
        <f>ValueWin!A833</f>
        <v>0</v>
      </c>
      <c r="B833">
        <f>ValueWin!B833</f>
        <v>0</v>
      </c>
      <c r="C833" t="e">
        <f t="shared" si="52"/>
        <v>#DIV/0!</v>
      </c>
    </row>
    <row r="834" spans="1:3" x14ac:dyDescent="0.25">
      <c r="A834">
        <f>ValueWin!A834</f>
        <v>0</v>
      </c>
      <c r="B834">
        <f>ValueWin!B834</f>
        <v>0</v>
      </c>
      <c r="C834" t="e">
        <f t="shared" si="52"/>
        <v>#DIV/0!</v>
      </c>
    </row>
    <row r="835" spans="1:3" x14ac:dyDescent="0.25">
      <c r="A835">
        <f>ValueWin!A835</f>
        <v>0</v>
      </c>
      <c r="B835">
        <f>ValueWin!B835</f>
        <v>0</v>
      </c>
      <c r="C835" t="e">
        <f t="shared" si="52"/>
        <v>#DIV/0!</v>
      </c>
    </row>
    <row r="836" spans="1:3" x14ac:dyDescent="0.25">
      <c r="A836">
        <f>ValueWin!A836</f>
        <v>0</v>
      </c>
      <c r="B836">
        <f>ValueWin!B836</f>
        <v>0</v>
      </c>
      <c r="C836" t="e">
        <f t="shared" si="52"/>
        <v>#DIV/0!</v>
      </c>
    </row>
    <row r="837" spans="1:3" x14ac:dyDescent="0.25">
      <c r="A837">
        <f>ValueWin!A837</f>
        <v>0</v>
      </c>
      <c r="B837">
        <f>ValueWin!B837</f>
        <v>0</v>
      </c>
      <c r="C837" t="e">
        <f t="shared" si="52"/>
        <v>#DIV/0!</v>
      </c>
    </row>
    <row r="838" spans="1:3" x14ac:dyDescent="0.25">
      <c r="A838">
        <f>ValueWin!A838</f>
        <v>0</v>
      </c>
      <c r="B838">
        <f>ValueWin!B838</f>
        <v>0</v>
      </c>
      <c r="C838" t="e">
        <f t="shared" si="52"/>
        <v>#DIV/0!</v>
      </c>
    </row>
    <row r="839" spans="1:3" x14ac:dyDescent="0.25">
      <c r="A839">
        <f>ValueWin!A839</f>
        <v>0</v>
      </c>
      <c r="B839">
        <f>ValueWin!B839</f>
        <v>0</v>
      </c>
      <c r="C839" t="e">
        <f t="shared" si="52"/>
        <v>#DIV/0!</v>
      </c>
    </row>
    <row r="840" spans="1:3" x14ac:dyDescent="0.25">
      <c r="A840">
        <f>ValueWin!A840</f>
        <v>0</v>
      </c>
      <c r="B840">
        <f>ValueWin!B840</f>
        <v>0</v>
      </c>
      <c r="C840" t="e">
        <f t="shared" si="52"/>
        <v>#DIV/0!</v>
      </c>
    </row>
    <row r="841" spans="1:3" x14ac:dyDescent="0.25">
      <c r="A841">
        <f>ValueWin!A841</f>
        <v>0</v>
      </c>
      <c r="B841">
        <f>ValueWin!B841</f>
        <v>0</v>
      </c>
      <c r="C841" t="e">
        <f t="shared" si="52"/>
        <v>#DIV/0!</v>
      </c>
    </row>
    <row r="842" spans="1:3" x14ac:dyDescent="0.25">
      <c r="A842">
        <f>ValueWin!A842</f>
        <v>0</v>
      </c>
      <c r="B842">
        <f>ValueWin!B842</f>
        <v>0</v>
      </c>
      <c r="C842" t="e">
        <f t="shared" si="52"/>
        <v>#DIV/0!</v>
      </c>
    </row>
    <row r="843" spans="1:3" x14ac:dyDescent="0.25">
      <c r="A843">
        <f>ValueWin!A843</f>
        <v>0</v>
      </c>
      <c r="B843">
        <f>ValueWin!B843</f>
        <v>0</v>
      </c>
      <c r="C843" t="e">
        <f t="shared" si="52"/>
        <v>#DIV/0!</v>
      </c>
    </row>
    <row r="844" spans="1:3" x14ac:dyDescent="0.25">
      <c r="A844">
        <f>ValueWin!A844</f>
        <v>0</v>
      </c>
      <c r="B844">
        <f>ValueWin!B844</f>
        <v>0</v>
      </c>
      <c r="C844" t="e">
        <f t="shared" si="52"/>
        <v>#DIV/0!</v>
      </c>
    </row>
    <row r="845" spans="1:3" x14ac:dyDescent="0.25">
      <c r="A845">
        <f>ValueWin!A845</f>
        <v>0</v>
      </c>
      <c r="B845">
        <f>ValueWin!B845</f>
        <v>0</v>
      </c>
      <c r="C845" t="e">
        <f t="shared" si="52"/>
        <v>#DIV/0!</v>
      </c>
    </row>
    <row r="846" spans="1:3" x14ac:dyDescent="0.25">
      <c r="A846">
        <f>ValueWin!A846</f>
        <v>0</v>
      </c>
      <c r="B846">
        <f>ValueWin!B846</f>
        <v>0</v>
      </c>
      <c r="C846" t="e">
        <f t="shared" si="52"/>
        <v>#DIV/0!</v>
      </c>
    </row>
    <row r="847" spans="1:3" x14ac:dyDescent="0.25">
      <c r="A847">
        <f>ValueWin!A847</f>
        <v>0</v>
      </c>
      <c r="B847">
        <f>ValueWin!B847</f>
        <v>0</v>
      </c>
      <c r="C847" t="e">
        <f t="shared" si="52"/>
        <v>#DIV/0!</v>
      </c>
    </row>
    <row r="848" spans="1:3" x14ac:dyDescent="0.25">
      <c r="A848">
        <f>ValueWin!A848</f>
        <v>0</v>
      </c>
      <c r="B848">
        <f>ValueWin!B848</f>
        <v>0</v>
      </c>
      <c r="C848" t="e">
        <f t="shared" si="52"/>
        <v>#DIV/0!</v>
      </c>
    </row>
    <row r="849" spans="1:3" x14ac:dyDescent="0.25">
      <c r="A849">
        <f>ValueWin!A849</f>
        <v>0</v>
      </c>
      <c r="B849">
        <f>ValueWin!B849</f>
        <v>0</v>
      </c>
      <c r="C849" t="e">
        <f t="shared" si="52"/>
        <v>#DIV/0!</v>
      </c>
    </row>
    <row r="850" spans="1:3" x14ac:dyDescent="0.25">
      <c r="A850">
        <f>ValueWin!A850</f>
        <v>0</v>
      </c>
      <c r="B850">
        <f>ValueWin!B850</f>
        <v>0</v>
      </c>
      <c r="C850" t="e">
        <f t="shared" si="52"/>
        <v>#DIV/0!</v>
      </c>
    </row>
    <row r="851" spans="1:3" x14ac:dyDescent="0.25">
      <c r="A851">
        <f>ValueWin!A851</f>
        <v>0</v>
      </c>
      <c r="B851">
        <f>ValueWin!B851</f>
        <v>0</v>
      </c>
      <c r="C851" t="e">
        <f t="shared" si="52"/>
        <v>#DIV/0!</v>
      </c>
    </row>
    <row r="852" spans="1:3" x14ac:dyDescent="0.25">
      <c r="A852">
        <f>ValueWin!A852</f>
        <v>0</v>
      </c>
      <c r="B852">
        <f>ValueWin!B852</f>
        <v>0</v>
      </c>
      <c r="C852" t="e">
        <f t="shared" si="52"/>
        <v>#DIV/0!</v>
      </c>
    </row>
    <row r="853" spans="1:3" x14ac:dyDescent="0.25">
      <c r="A853">
        <f>ValueWin!A853</f>
        <v>0</v>
      </c>
      <c r="B853">
        <f>ValueWin!B853</f>
        <v>0</v>
      </c>
      <c r="C853" t="e">
        <f t="shared" si="52"/>
        <v>#DIV/0!</v>
      </c>
    </row>
    <row r="854" spans="1:3" x14ac:dyDescent="0.25">
      <c r="A854">
        <f>ValueWin!A854</f>
        <v>0</v>
      </c>
      <c r="B854">
        <f>ValueWin!B854</f>
        <v>0</v>
      </c>
      <c r="C854" t="e">
        <f t="shared" si="52"/>
        <v>#DIV/0!</v>
      </c>
    </row>
    <row r="855" spans="1:3" x14ac:dyDescent="0.25">
      <c r="A855">
        <f>ValueWin!A855</f>
        <v>0</v>
      </c>
      <c r="B855">
        <f>ValueWin!B855</f>
        <v>0</v>
      </c>
      <c r="C855" t="e">
        <f t="shared" si="52"/>
        <v>#DIV/0!</v>
      </c>
    </row>
    <row r="856" spans="1:3" x14ac:dyDescent="0.25">
      <c r="A856">
        <f>ValueWin!A856</f>
        <v>0</v>
      </c>
      <c r="B856">
        <f>ValueWin!B856</f>
        <v>0</v>
      </c>
      <c r="C856" t="e">
        <f t="shared" si="52"/>
        <v>#DIV/0!</v>
      </c>
    </row>
    <row r="857" spans="1:3" x14ac:dyDescent="0.25">
      <c r="A857">
        <f>ValueWin!A857</f>
        <v>0</v>
      </c>
      <c r="B857">
        <f>ValueWin!B857</f>
        <v>0</v>
      </c>
      <c r="C857" t="e">
        <f t="shared" si="52"/>
        <v>#DIV/0!</v>
      </c>
    </row>
    <row r="858" spans="1:3" x14ac:dyDescent="0.25">
      <c r="A858">
        <f>ValueWin!A858</f>
        <v>0</v>
      </c>
      <c r="B858">
        <f>ValueWin!B858</f>
        <v>0</v>
      </c>
      <c r="C858" t="e">
        <f t="shared" si="52"/>
        <v>#DIV/0!</v>
      </c>
    </row>
    <row r="859" spans="1:3" x14ac:dyDescent="0.25">
      <c r="A859">
        <f>ValueWin!A859</f>
        <v>0</v>
      </c>
      <c r="B859">
        <f>ValueWin!B859</f>
        <v>0</v>
      </c>
      <c r="C859" t="e">
        <f t="shared" si="52"/>
        <v>#DIV/0!</v>
      </c>
    </row>
    <row r="860" spans="1:3" x14ac:dyDescent="0.25">
      <c r="A860">
        <f>ValueWin!A860</f>
        <v>0</v>
      </c>
      <c r="B860">
        <f>ValueWin!B860</f>
        <v>0</v>
      </c>
      <c r="C860" t="e">
        <f t="shared" si="52"/>
        <v>#DIV/0!</v>
      </c>
    </row>
    <row r="861" spans="1:3" x14ac:dyDescent="0.25">
      <c r="A861">
        <f>ValueWin!A861</f>
        <v>0</v>
      </c>
      <c r="B861">
        <f>ValueWin!B861</f>
        <v>0</v>
      </c>
      <c r="C861" t="e">
        <f t="shared" si="52"/>
        <v>#DIV/0!</v>
      </c>
    </row>
    <row r="862" spans="1:3" x14ac:dyDescent="0.25">
      <c r="A862">
        <f>ValueWin!A862</f>
        <v>0</v>
      </c>
      <c r="B862">
        <f>ValueWin!B862</f>
        <v>0</v>
      </c>
      <c r="C862" t="e">
        <f t="shared" si="52"/>
        <v>#DIV/0!</v>
      </c>
    </row>
    <row r="863" spans="1:3" x14ac:dyDescent="0.25">
      <c r="A863">
        <f>ValueWin!A863</f>
        <v>0</v>
      </c>
      <c r="B863">
        <f>ValueWin!B863</f>
        <v>0</v>
      </c>
      <c r="C863" t="e">
        <f t="shared" si="52"/>
        <v>#DIV/0!</v>
      </c>
    </row>
    <row r="864" spans="1:3" x14ac:dyDescent="0.25">
      <c r="A864">
        <f>ValueWin!A864</f>
        <v>0</v>
      </c>
      <c r="B864">
        <f>ValueWin!B864</f>
        <v>0</v>
      </c>
      <c r="C864" t="e">
        <f t="shared" si="52"/>
        <v>#DIV/0!</v>
      </c>
    </row>
    <row r="865" spans="1:3" x14ac:dyDescent="0.25">
      <c r="A865">
        <f>ValueWin!A865</f>
        <v>0</v>
      </c>
      <c r="B865">
        <f>ValueWin!B865</f>
        <v>0</v>
      </c>
      <c r="C865" t="e">
        <f t="shared" si="52"/>
        <v>#DIV/0!</v>
      </c>
    </row>
    <row r="866" spans="1:3" x14ac:dyDescent="0.25">
      <c r="A866">
        <f>ValueWin!A866</f>
        <v>0</v>
      </c>
      <c r="B866">
        <f>ValueWin!B866</f>
        <v>0</v>
      </c>
      <c r="C866" t="e">
        <f t="shared" si="52"/>
        <v>#DIV/0!</v>
      </c>
    </row>
    <row r="867" spans="1:3" x14ac:dyDescent="0.25">
      <c r="A867">
        <f>ValueWin!A867</f>
        <v>0</v>
      </c>
      <c r="B867">
        <f>ValueWin!B867</f>
        <v>0</v>
      </c>
      <c r="C867" t="e">
        <f t="shared" si="52"/>
        <v>#DIV/0!</v>
      </c>
    </row>
    <row r="868" spans="1:3" x14ac:dyDescent="0.25">
      <c r="A868">
        <f>ValueWin!A868</f>
        <v>0</v>
      </c>
      <c r="B868">
        <f>ValueWin!B868</f>
        <v>0</v>
      </c>
      <c r="C868" t="e">
        <f t="shared" si="52"/>
        <v>#DIV/0!</v>
      </c>
    </row>
    <row r="869" spans="1:3" x14ac:dyDescent="0.25">
      <c r="A869">
        <f>ValueWin!A869</f>
        <v>0</v>
      </c>
      <c r="B869">
        <f>ValueWin!B869</f>
        <v>0</v>
      </c>
      <c r="C869" t="e">
        <f t="shared" si="52"/>
        <v>#DIV/0!</v>
      </c>
    </row>
    <row r="870" spans="1:3" x14ac:dyDescent="0.25">
      <c r="A870">
        <f>ValueWin!A870</f>
        <v>0</v>
      </c>
      <c r="B870">
        <f>ValueWin!B870</f>
        <v>0</v>
      </c>
      <c r="C870" t="e">
        <f t="shared" si="52"/>
        <v>#DIV/0!</v>
      </c>
    </row>
    <row r="871" spans="1:3" x14ac:dyDescent="0.25">
      <c r="A871">
        <f>ValueWin!A871</f>
        <v>0</v>
      </c>
      <c r="B871">
        <f>ValueWin!B871</f>
        <v>0</v>
      </c>
      <c r="C871" t="e">
        <f t="shared" si="52"/>
        <v>#DIV/0!</v>
      </c>
    </row>
    <row r="872" spans="1:3" x14ac:dyDescent="0.25">
      <c r="A872">
        <f>ValueWin!A872</f>
        <v>0</v>
      </c>
      <c r="B872">
        <f>ValueWin!B872</f>
        <v>0</v>
      </c>
      <c r="C872" t="e">
        <f t="shared" si="52"/>
        <v>#DIV/0!</v>
      </c>
    </row>
    <row r="873" spans="1:3" x14ac:dyDescent="0.25">
      <c r="A873">
        <f>ValueWin!A873</f>
        <v>0</v>
      </c>
      <c r="B873">
        <f>ValueWin!B873</f>
        <v>0</v>
      </c>
      <c r="C873" t="e">
        <f t="shared" si="52"/>
        <v>#DIV/0!</v>
      </c>
    </row>
    <row r="874" spans="1:3" x14ac:dyDescent="0.25">
      <c r="A874">
        <f>ValueWin!A874</f>
        <v>0</v>
      </c>
      <c r="B874">
        <f>ValueWin!B874</f>
        <v>0</v>
      </c>
      <c r="C874" t="e">
        <f t="shared" ref="C874:C937" si="53">1/A874</f>
        <v>#DIV/0!</v>
      </c>
    </row>
    <row r="875" spans="1:3" x14ac:dyDescent="0.25">
      <c r="A875">
        <f>ValueWin!A875</f>
        <v>0</v>
      </c>
      <c r="B875">
        <f>ValueWin!B875</f>
        <v>0</v>
      </c>
      <c r="C875" t="e">
        <f t="shared" si="53"/>
        <v>#DIV/0!</v>
      </c>
    </row>
    <row r="876" spans="1:3" x14ac:dyDescent="0.25">
      <c r="A876">
        <f>ValueWin!A876</f>
        <v>0</v>
      </c>
      <c r="B876">
        <f>ValueWin!B876</f>
        <v>0</v>
      </c>
      <c r="C876" t="e">
        <f t="shared" si="53"/>
        <v>#DIV/0!</v>
      </c>
    </row>
    <row r="877" spans="1:3" x14ac:dyDescent="0.25">
      <c r="A877">
        <f>ValueWin!A877</f>
        <v>0</v>
      </c>
      <c r="B877">
        <f>ValueWin!B877</f>
        <v>0</v>
      </c>
      <c r="C877" t="e">
        <f t="shared" si="53"/>
        <v>#DIV/0!</v>
      </c>
    </row>
    <row r="878" spans="1:3" x14ac:dyDescent="0.25">
      <c r="A878">
        <f>ValueWin!A878</f>
        <v>0</v>
      </c>
      <c r="B878">
        <f>ValueWin!B878</f>
        <v>0</v>
      </c>
      <c r="C878" t="e">
        <f t="shared" si="53"/>
        <v>#DIV/0!</v>
      </c>
    </row>
    <row r="879" spans="1:3" x14ac:dyDescent="0.25">
      <c r="A879">
        <f>ValueWin!A879</f>
        <v>0</v>
      </c>
      <c r="B879">
        <f>ValueWin!B879</f>
        <v>0</v>
      </c>
      <c r="C879" t="e">
        <f t="shared" si="53"/>
        <v>#DIV/0!</v>
      </c>
    </row>
    <row r="880" spans="1:3" x14ac:dyDescent="0.25">
      <c r="A880">
        <f>ValueWin!A880</f>
        <v>0</v>
      </c>
      <c r="B880">
        <f>ValueWin!B880</f>
        <v>0</v>
      </c>
      <c r="C880" t="e">
        <f t="shared" si="53"/>
        <v>#DIV/0!</v>
      </c>
    </row>
    <row r="881" spans="1:3" x14ac:dyDescent="0.25">
      <c r="A881">
        <f>ValueWin!A881</f>
        <v>0</v>
      </c>
      <c r="B881">
        <f>ValueWin!B881</f>
        <v>0</v>
      </c>
      <c r="C881" t="e">
        <f t="shared" si="53"/>
        <v>#DIV/0!</v>
      </c>
    </row>
    <row r="882" spans="1:3" x14ac:dyDescent="0.25">
      <c r="A882">
        <f>ValueWin!A882</f>
        <v>0</v>
      </c>
      <c r="B882">
        <f>ValueWin!B882</f>
        <v>0</v>
      </c>
      <c r="C882" t="e">
        <f t="shared" si="53"/>
        <v>#DIV/0!</v>
      </c>
    </row>
    <row r="883" spans="1:3" x14ac:dyDescent="0.25">
      <c r="A883">
        <f>ValueWin!A883</f>
        <v>0</v>
      </c>
      <c r="B883">
        <f>ValueWin!B883</f>
        <v>0</v>
      </c>
      <c r="C883" t="e">
        <f t="shared" si="53"/>
        <v>#DIV/0!</v>
      </c>
    </row>
    <row r="884" spans="1:3" x14ac:dyDescent="0.25">
      <c r="A884">
        <f>ValueWin!A884</f>
        <v>0</v>
      </c>
      <c r="B884">
        <f>ValueWin!B884</f>
        <v>0</v>
      </c>
      <c r="C884" t="e">
        <f t="shared" si="53"/>
        <v>#DIV/0!</v>
      </c>
    </row>
    <row r="885" spans="1:3" x14ac:dyDescent="0.25">
      <c r="A885">
        <f>ValueWin!A885</f>
        <v>0</v>
      </c>
      <c r="B885">
        <f>ValueWin!B885</f>
        <v>0</v>
      </c>
      <c r="C885" t="e">
        <f t="shared" si="53"/>
        <v>#DIV/0!</v>
      </c>
    </row>
    <row r="886" spans="1:3" x14ac:dyDescent="0.25">
      <c r="A886">
        <f>ValueWin!A886</f>
        <v>0</v>
      </c>
      <c r="B886">
        <f>ValueWin!B886</f>
        <v>0</v>
      </c>
      <c r="C886" t="e">
        <f t="shared" si="53"/>
        <v>#DIV/0!</v>
      </c>
    </row>
    <row r="887" spans="1:3" x14ac:dyDescent="0.25">
      <c r="A887">
        <f>ValueWin!A887</f>
        <v>0</v>
      </c>
      <c r="B887">
        <f>ValueWin!B887</f>
        <v>0</v>
      </c>
      <c r="C887" t="e">
        <f t="shared" si="53"/>
        <v>#DIV/0!</v>
      </c>
    </row>
    <row r="888" spans="1:3" x14ac:dyDescent="0.25">
      <c r="A888">
        <f>ValueWin!A888</f>
        <v>0</v>
      </c>
      <c r="B888">
        <f>ValueWin!B888</f>
        <v>0</v>
      </c>
      <c r="C888" t="e">
        <f t="shared" si="53"/>
        <v>#DIV/0!</v>
      </c>
    </row>
    <row r="889" spans="1:3" x14ac:dyDescent="0.25">
      <c r="A889">
        <f>ValueWin!A889</f>
        <v>0</v>
      </c>
      <c r="B889">
        <f>ValueWin!B889</f>
        <v>0</v>
      </c>
      <c r="C889" t="e">
        <f t="shared" si="53"/>
        <v>#DIV/0!</v>
      </c>
    </row>
    <row r="890" spans="1:3" x14ac:dyDescent="0.25">
      <c r="A890">
        <f>ValueWin!A890</f>
        <v>0</v>
      </c>
      <c r="B890">
        <f>ValueWin!B890</f>
        <v>0</v>
      </c>
      <c r="C890" t="e">
        <f t="shared" si="53"/>
        <v>#DIV/0!</v>
      </c>
    </row>
    <row r="891" spans="1:3" x14ac:dyDescent="0.25">
      <c r="A891">
        <f>ValueWin!A891</f>
        <v>0</v>
      </c>
      <c r="B891">
        <f>ValueWin!B891</f>
        <v>0</v>
      </c>
      <c r="C891" t="e">
        <f t="shared" si="53"/>
        <v>#DIV/0!</v>
      </c>
    </row>
    <row r="892" spans="1:3" x14ac:dyDescent="0.25">
      <c r="A892">
        <f>ValueWin!A892</f>
        <v>0</v>
      </c>
      <c r="B892">
        <f>ValueWin!B892</f>
        <v>0</v>
      </c>
      <c r="C892" t="e">
        <f t="shared" si="53"/>
        <v>#DIV/0!</v>
      </c>
    </row>
    <row r="893" spans="1:3" x14ac:dyDescent="0.25">
      <c r="A893">
        <f>ValueWin!A893</f>
        <v>0</v>
      </c>
      <c r="B893">
        <f>ValueWin!B893</f>
        <v>0</v>
      </c>
      <c r="C893" t="e">
        <f t="shared" si="53"/>
        <v>#DIV/0!</v>
      </c>
    </row>
    <row r="894" spans="1:3" x14ac:dyDescent="0.25">
      <c r="A894">
        <f>ValueWin!A894</f>
        <v>0</v>
      </c>
      <c r="B894">
        <f>ValueWin!B894</f>
        <v>0</v>
      </c>
      <c r="C894" t="e">
        <f t="shared" si="53"/>
        <v>#DIV/0!</v>
      </c>
    </row>
    <row r="895" spans="1:3" x14ac:dyDescent="0.25">
      <c r="A895">
        <f>ValueWin!A895</f>
        <v>0</v>
      </c>
      <c r="B895">
        <f>ValueWin!B895</f>
        <v>0</v>
      </c>
      <c r="C895" t="e">
        <f t="shared" si="53"/>
        <v>#DIV/0!</v>
      </c>
    </row>
    <row r="896" spans="1:3" x14ac:dyDescent="0.25">
      <c r="A896">
        <f>ValueWin!A896</f>
        <v>0</v>
      </c>
      <c r="B896">
        <f>ValueWin!B896</f>
        <v>0</v>
      </c>
      <c r="C896" t="e">
        <f t="shared" si="53"/>
        <v>#DIV/0!</v>
      </c>
    </row>
    <row r="897" spans="1:3" x14ac:dyDescent="0.25">
      <c r="A897">
        <f>ValueWin!A897</f>
        <v>0</v>
      </c>
      <c r="B897">
        <f>ValueWin!B897</f>
        <v>0</v>
      </c>
      <c r="C897" t="e">
        <f t="shared" si="53"/>
        <v>#DIV/0!</v>
      </c>
    </row>
    <row r="898" spans="1:3" x14ac:dyDescent="0.25">
      <c r="A898">
        <f>ValueWin!A898</f>
        <v>0</v>
      </c>
      <c r="B898">
        <f>ValueWin!B898</f>
        <v>0</v>
      </c>
      <c r="C898" t="e">
        <f t="shared" si="53"/>
        <v>#DIV/0!</v>
      </c>
    </row>
    <row r="899" spans="1:3" x14ac:dyDescent="0.25">
      <c r="A899">
        <f>ValueWin!A899</f>
        <v>0</v>
      </c>
      <c r="B899">
        <f>ValueWin!B899</f>
        <v>0</v>
      </c>
      <c r="C899" t="e">
        <f t="shared" si="53"/>
        <v>#DIV/0!</v>
      </c>
    </row>
    <row r="900" spans="1:3" x14ac:dyDescent="0.25">
      <c r="A900">
        <f>ValueWin!A900</f>
        <v>0</v>
      </c>
      <c r="B900">
        <f>ValueWin!B900</f>
        <v>0</v>
      </c>
      <c r="C900" t="e">
        <f t="shared" si="53"/>
        <v>#DIV/0!</v>
      </c>
    </row>
    <row r="901" spans="1:3" x14ac:dyDescent="0.25">
      <c r="A901">
        <f>ValueWin!A901</f>
        <v>0</v>
      </c>
      <c r="B901">
        <f>ValueWin!B901</f>
        <v>0</v>
      </c>
      <c r="C901" t="e">
        <f t="shared" si="53"/>
        <v>#DIV/0!</v>
      </c>
    </row>
    <row r="902" spans="1:3" x14ac:dyDescent="0.25">
      <c r="A902">
        <f>ValueWin!A902</f>
        <v>0</v>
      </c>
      <c r="B902">
        <f>ValueWin!B902</f>
        <v>0</v>
      </c>
      <c r="C902" t="e">
        <f t="shared" si="53"/>
        <v>#DIV/0!</v>
      </c>
    </row>
    <row r="903" spans="1:3" x14ac:dyDescent="0.25">
      <c r="A903">
        <f>ValueWin!A903</f>
        <v>0</v>
      </c>
      <c r="B903">
        <f>ValueWin!B903</f>
        <v>0</v>
      </c>
      <c r="C903" t="e">
        <f t="shared" si="53"/>
        <v>#DIV/0!</v>
      </c>
    </row>
    <row r="904" spans="1:3" x14ac:dyDescent="0.25">
      <c r="A904">
        <f>ValueWin!A904</f>
        <v>0</v>
      </c>
      <c r="B904">
        <f>ValueWin!B904</f>
        <v>0</v>
      </c>
      <c r="C904" t="e">
        <f t="shared" si="53"/>
        <v>#DIV/0!</v>
      </c>
    </row>
    <row r="905" spans="1:3" x14ac:dyDescent="0.25">
      <c r="A905">
        <f>ValueWin!A905</f>
        <v>0</v>
      </c>
      <c r="B905">
        <f>ValueWin!B905</f>
        <v>0</v>
      </c>
      <c r="C905" t="e">
        <f t="shared" si="53"/>
        <v>#DIV/0!</v>
      </c>
    </row>
    <row r="906" spans="1:3" x14ac:dyDescent="0.25">
      <c r="A906">
        <f>ValueWin!A906</f>
        <v>0</v>
      </c>
      <c r="B906">
        <f>ValueWin!B906</f>
        <v>0</v>
      </c>
      <c r="C906" t="e">
        <f t="shared" si="53"/>
        <v>#DIV/0!</v>
      </c>
    </row>
    <row r="907" spans="1:3" x14ac:dyDescent="0.25">
      <c r="A907">
        <f>ValueWin!A907</f>
        <v>0</v>
      </c>
      <c r="B907">
        <f>ValueWin!B907</f>
        <v>0</v>
      </c>
      <c r="C907" t="e">
        <f t="shared" si="53"/>
        <v>#DIV/0!</v>
      </c>
    </row>
    <row r="908" spans="1:3" x14ac:dyDescent="0.25">
      <c r="A908">
        <f>ValueWin!A908</f>
        <v>0</v>
      </c>
      <c r="B908">
        <f>ValueWin!B908</f>
        <v>0</v>
      </c>
      <c r="C908" t="e">
        <f t="shared" si="53"/>
        <v>#DIV/0!</v>
      </c>
    </row>
    <row r="909" spans="1:3" x14ac:dyDescent="0.25">
      <c r="A909">
        <f>ValueWin!A909</f>
        <v>0</v>
      </c>
      <c r="B909">
        <f>ValueWin!B909</f>
        <v>0</v>
      </c>
      <c r="C909" t="e">
        <f t="shared" si="53"/>
        <v>#DIV/0!</v>
      </c>
    </row>
    <row r="910" spans="1:3" x14ac:dyDescent="0.25">
      <c r="A910">
        <f>ValueWin!A910</f>
        <v>0</v>
      </c>
      <c r="B910">
        <f>ValueWin!B910</f>
        <v>0</v>
      </c>
      <c r="C910" t="e">
        <f t="shared" si="53"/>
        <v>#DIV/0!</v>
      </c>
    </row>
    <row r="911" spans="1:3" x14ac:dyDescent="0.25">
      <c r="A911">
        <f>ValueWin!A911</f>
        <v>0</v>
      </c>
      <c r="B911">
        <f>ValueWin!B911</f>
        <v>0</v>
      </c>
      <c r="C911" t="e">
        <f t="shared" si="53"/>
        <v>#DIV/0!</v>
      </c>
    </row>
    <row r="912" spans="1:3" x14ac:dyDescent="0.25">
      <c r="A912">
        <f>ValueWin!A912</f>
        <v>0</v>
      </c>
      <c r="B912">
        <f>ValueWin!B912</f>
        <v>0</v>
      </c>
      <c r="C912" t="e">
        <f t="shared" si="53"/>
        <v>#DIV/0!</v>
      </c>
    </row>
    <row r="913" spans="1:3" x14ac:dyDescent="0.25">
      <c r="A913">
        <f>ValueWin!A913</f>
        <v>0</v>
      </c>
      <c r="B913">
        <f>ValueWin!B913</f>
        <v>0</v>
      </c>
      <c r="C913" t="e">
        <f t="shared" si="53"/>
        <v>#DIV/0!</v>
      </c>
    </row>
    <row r="914" spans="1:3" x14ac:dyDescent="0.25">
      <c r="A914">
        <f>ValueWin!A914</f>
        <v>0</v>
      </c>
      <c r="B914">
        <f>ValueWin!B914</f>
        <v>0</v>
      </c>
      <c r="C914" t="e">
        <f t="shared" si="53"/>
        <v>#DIV/0!</v>
      </c>
    </row>
    <row r="915" spans="1:3" x14ac:dyDescent="0.25">
      <c r="A915">
        <f>ValueWin!A915</f>
        <v>0</v>
      </c>
      <c r="B915">
        <f>ValueWin!B915</f>
        <v>0</v>
      </c>
      <c r="C915" t="e">
        <f t="shared" si="53"/>
        <v>#DIV/0!</v>
      </c>
    </row>
    <row r="916" spans="1:3" x14ac:dyDescent="0.25">
      <c r="A916">
        <f>ValueWin!A916</f>
        <v>0</v>
      </c>
      <c r="B916">
        <f>ValueWin!B916</f>
        <v>0</v>
      </c>
      <c r="C916" t="e">
        <f t="shared" si="53"/>
        <v>#DIV/0!</v>
      </c>
    </row>
    <row r="917" spans="1:3" x14ac:dyDescent="0.25">
      <c r="A917">
        <f>ValueWin!A917</f>
        <v>0</v>
      </c>
      <c r="B917">
        <f>ValueWin!B917</f>
        <v>0</v>
      </c>
      <c r="C917" t="e">
        <f t="shared" si="53"/>
        <v>#DIV/0!</v>
      </c>
    </row>
    <row r="918" spans="1:3" x14ac:dyDescent="0.25">
      <c r="A918">
        <f>ValueWin!A918</f>
        <v>0</v>
      </c>
      <c r="B918">
        <f>ValueWin!B918</f>
        <v>0</v>
      </c>
      <c r="C918" t="e">
        <f t="shared" si="53"/>
        <v>#DIV/0!</v>
      </c>
    </row>
    <row r="919" spans="1:3" x14ac:dyDescent="0.25">
      <c r="A919">
        <f>ValueWin!A919</f>
        <v>0</v>
      </c>
      <c r="B919">
        <f>ValueWin!B919</f>
        <v>0</v>
      </c>
      <c r="C919" t="e">
        <f t="shared" si="53"/>
        <v>#DIV/0!</v>
      </c>
    </row>
    <row r="920" spans="1:3" x14ac:dyDescent="0.25">
      <c r="A920">
        <f>ValueWin!A920</f>
        <v>0</v>
      </c>
      <c r="B920">
        <f>ValueWin!B920</f>
        <v>0</v>
      </c>
      <c r="C920" t="e">
        <f t="shared" si="53"/>
        <v>#DIV/0!</v>
      </c>
    </row>
    <row r="921" spans="1:3" x14ac:dyDescent="0.25">
      <c r="A921">
        <f>ValueWin!A921</f>
        <v>0</v>
      </c>
      <c r="B921">
        <f>ValueWin!B921</f>
        <v>0</v>
      </c>
      <c r="C921" t="e">
        <f t="shared" si="53"/>
        <v>#DIV/0!</v>
      </c>
    </row>
    <row r="922" spans="1:3" x14ac:dyDescent="0.25">
      <c r="A922">
        <f>ValueWin!A922</f>
        <v>0</v>
      </c>
      <c r="B922">
        <f>ValueWin!B922</f>
        <v>0</v>
      </c>
      <c r="C922" t="e">
        <f t="shared" si="53"/>
        <v>#DIV/0!</v>
      </c>
    </row>
    <row r="923" spans="1:3" x14ac:dyDescent="0.25">
      <c r="A923">
        <f>ValueWin!A923</f>
        <v>0</v>
      </c>
      <c r="B923">
        <f>ValueWin!B923</f>
        <v>0</v>
      </c>
      <c r="C923" t="e">
        <f t="shared" si="53"/>
        <v>#DIV/0!</v>
      </c>
    </row>
    <row r="924" spans="1:3" x14ac:dyDescent="0.25">
      <c r="A924">
        <f>ValueWin!A924</f>
        <v>0</v>
      </c>
      <c r="B924">
        <f>ValueWin!B924</f>
        <v>0</v>
      </c>
      <c r="C924" t="e">
        <f t="shared" si="53"/>
        <v>#DIV/0!</v>
      </c>
    </row>
    <row r="925" spans="1:3" x14ac:dyDescent="0.25">
      <c r="A925">
        <f>ValueWin!A925</f>
        <v>0</v>
      </c>
      <c r="B925">
        <f>ValueWin!B925</f>
        <v>0</v>
      </c>
      <c r="C925" t="e">
        <f t="shared" si="53"/>
        <v>#DIV/0!</v>
      </c>
    </row>
    <row r="926" spans="1:3" x14ac:dyDescent="0.25">
      <c r="A926">
        <f>ValueWin!A926</f>
        <v>0</v>
      </c>
      <c r="B926">
        <f>ValueWin!B926</f>
        <v>0</v>
      </c>
      <c r="C926" t="e">
        <f t="shared" si="53"/>
        <v>#DIV/0!</v>
      </c>
    </row>
    <row r="927" spans="1:3" x14ac:dyDescent="0.25">
      <c r="A927">
        <f>ValueWin!A927</f>
        <v>0</v>
      </c>
      <c r="B927">
        <f>ValueWin!B927</f>
        <v>0</v>
      </c>
      <c r="C927" t="e">
        <f t="shared" si="53"/>
        <v>#DIV/0!</v>
      </c>
    </row>
    <row r="928" spans="1:3" x14ac:dyDescent="0.25">
      <c r="A928">
        <f>ValueWin!A928</f>
        <v>0</v>
      </c>
      <c r="B928">
        <f>ValueWin!B928</f>
        <v>0</v>
      </c>
      <c r="C928" t="e">
        <f t="shared" si="53"/>
        <v>#DIV/0!</v>
      </c>
    </row>
    <row r="929" spans="1:3" x14ac:dyDescent="0.25">
      <c r="A929">
        <f>ValueWin!A929</f>
        <v>0</v>
      </c>
      <c r="B929">
        <f>ValueWin!B929</f>
        <v>0</v>
      </c>
      <c r="C929" t="e">
        <f t="shared" si="53"/>
        <v>#DIV/0!</v>
      </c>
    </row>
    <row r="930" spans="1:3" x14ac:dyDescent="0.25">
      <c r="A930">
        <f>ValueWin!A930</f>
        <v>0</v>
      </c>
      <c r="B930">
        <f>ValueWin!B930</f>
        <v>0</v>
      </c>
      <c r="C930" t="e">
        <f t="shared" si="53"/>
        <v>#DIV/0!</v>
      </c>
    </row>
    <row r="931" spans="1:3" x14ac:dyDescent="0.25">
      <c r="A931">
        <f>ValueWin!A931</f>
        <v>0</v>
      </c>
      <c r="B931">
        <f>ValueWin!B931</f>
        <v>0</v>
      </c>
      <c r="C931" t="e">
        <f t="shared" si="53"/>
        <v>#DIV/0!</v>
      </c>
    </row>
    <row r="932" spans="1:3" x14ac:dyDescent="0.25">
      <c r="A932">
        <f>ValueWin!A932</f>
        <v>0</v>
      </c>
      <c r="B932">
        <f>ValueWin!B932</f>
        <v>0</v>
      </c>
      <c r="C932" t="e">
        <f t="shared" si="53"/>
        <v>#DIV/0!</v>
      </c>
    </row>
    <row r="933" spans="1:3" x14ac:dyDescent="0.25">
      <c r="A933">
        <f>ValueWin!A933</f>
        <v>0</v>
      </c>
      <c r="B933">
        <f>ValueWin!B933</f>
        <v>0</v>
      </c>
      <c r="C933" t="e">
        <f t="shared" si="53"/>
        <v>#DIV/0!</v>
      </c>
    </row>
    <row r="934" spans="1:3" x14ac:dyDescent="0.25">
      <c r="A934">
        <f>ValueWin!A934</f>
        <v>0</v>
      </c>
      <c r="B934">
        <f>ValueWin!B934</f>
        <v>0</v>
      </c>
      <c r="C934" t="e">
        <f t="shared" si="53"/>
        <v>#DIV/0!</v>
      </c>
    </row>
    <row r="935" spans="1:3" x14ac:dyDescent="0.25">
      <c r="A935">
        <f>ValueWin!A935</f>
        <v>0</v>
      </c>
      <c r="B935">
        <f>ValueWin!B935</f>
        <v>0</v>
      </c>
      <c r="C935" t="e">
        <f t="shared" si="53"/>
        <v>#DIV/0!</v>
      </c>
    </row>
    <row r="936" spans="1:3" x14ac:dyDescent="0.25">
      <c r="A936">
        <f>ValueWin!A936</f>
        <v>0</v>
      </c>
      <c r="B936">
        <f>ValueWin!B936</f>
        <v>0</v>
      </c>
      <c r="C936" t="e">
        <f t="shared" si="53"/>
        <v>#DIV/0!</v>
      </c>
    </row>
    <row r="937" spans="1:3" x14ac:dyDescent="0.25">
      <c r="A937">
        <f>ValueWin!A937</f>
        <v>0</v>
      </c>
      <c r="B937">
        <f>ValueWin!B937</f>
        <v>0</v>
      </c>
      <c r="C937" t="e">
        <f t="shared" si="53"/>
        <v>#DIV/0!</v>
      </c>
    </row>
    <row r="938" spans="1:3" x14ac:dyDescent="0.25">
      <c r="A938">
        <f>ValueWin!A938</f>
        <v>0</v>
      </c>
      <c r="B938">
        <f>ValueWin!B938</f>
        <v>0</v>
      </c>
      <c r="C938" t="e">
        <f t="shared" ref="C938:C1001" si="54">1/A938</f>
        <v>#DIV/0!</v>
      </c>
    </row>
    <row r="939" spans="1:3" x14ac:dyDescent="0.25">
      <c r="A939">
        <f>ValueWin!A939</f>
        <v>0</v>
      </c>
      <c r="B939">
        <f>ValueWin!B939</f>
        <v>0</v>
      </c>
      <c r="C939" t="e">
        <f t="shared" si="54"/>
        <v>#DIV/0!</v>
      </c>
    </row>
    <row r="940" spans="1:3" x14ac:dyDescent="0.25">
      <c r="A940">
        <f>ValueWin!A940</f>
        <v>0</v>
      </c>
      <c r="B940">
        <f>ValueWin!B940</f>
        <v>0</v>
      </c>
      <c r="C940" t="e">
        <f t="shared" si="54"/>
        <v>#DIV/0!</v>
      </c>
    </row>
    <row r="941" spans="1:3" x14ac:dyDescent="0.25">
      <c r="A941">
        <f>ValueWin!A941</f>
        <v>0</v>
      </c>
      <c r="B941">
        <f>ValueWin!B941</f>
        <v>0</v>
      </c>
      <c r="C941" t="e">
        <f t="shared" si="54"/>
        <v>#DIV/0!</v>
      </c>
    </row>
    <row r="942" spans="1:3" x14ac:dyDescent="0.25">
      <c r="A942">
        <f>ValueWin!A942</f>
        <v>0</v>
      </c>
      <c r="B942">
        <f>ValueWin!B942</f>
        <v>0</v>
      </c>
      <c r="C942" t="e">
        <f t="shared" si="54"/>
        <v>#DIV/0!</v>
      </c>
    </row>
    <row r="943" spans="1:3" x14ac:dyDescent="0.25">
      <c r="A943">
        <f>ValueWin!A943</f>
        <v>0</v>
      </c>
      <c r="B943">
        <f>ValueWin!B943</f>
        <v>0</v>
      </c>
      <c r="C943" t="e">
        <f t="shared" si="54"/>
        <v>#DIV/0!</v>
      </c>
    </row>
    <row r="944" spans="1:3" x14ac:dyDescent="0.25">
      <c r="A944">
        <f>ValueWin!A944</f>
        <v>0</v>
      </c>
      <c r="B944">
        <f>ValueWin!B944</f>
        <v>0</v>
      </c>
      <c r="C944" t="e">
        <f t="shared" si="54"/>
        <v>#DIV/0!</v>
      </c>
    </row>
    <row r="945" spans="1:3" x14ac:dyDescent="0.25">
      <c r="A945">
        <f>ValueWin!A945</f>
        <v>0</v>
      </c>
      <c r="B945">
        <f>ValueWin!B945</f>
        <v>0</v>
      </c>
      <c r="C945" t="e">
        <f t="shared" si="54"/>
        <v>#DIV/0!</v>
      </c>
    </row>
    <row r="946" spans="1:3" x14ac:dyDescent="0.25">
      <c r="A946">
        <f>ValueWin!A946</f>
        <v>0</v>
      </c>
      <c r="B946">
        <f>ValueWin!B946</f>
        <v>0</v>
      </c>
      <c r="C946" t="e">
        <f t="shared" si="54"/>
        <v>#DIV/0!</v>
      </c>
    </row>
    <row r="947" spans="1:3" x14ac:dyDescent="0.25">
      <c r="A947">
        <f>ValueWin!A947</f>
        <v>0</v>
      </c>
      <c r="B947">
        <f>ValueWin!B947</f>
        <v>0</v>
      </c>
      <c r="C947" t="e">
        <f t="shared" si="54"/>
        <v>#DIV/0!</v>
      </c>
    </row>
    <row r="948" spans="1:3" x14ac:dyDescent="0.25">
      <c r="A948">
        <f>ValueWin!A948</f>
        <v>0</v>
      </c>
      <c r="B948">
        <f>ValueWin!B948</f>
        <v>0</v>
      </c>
      <c r="C948" t="e">
        <f t="shared" si="54"/>
        <v>#DIV/0!</v>
      </c>
    </row>
    <row r="949" spans="1:3" x14ac:dyDescent="0.25">
      <c r="A949">
        <f>ValueWin!A949</f>
        <v>0</v>
      </c>
      <c r="B949">
        <f>ValueWin!B949</f>
        <v>0</v>
      </c>
      <c r="C949" t="e">
        <f t="shared" si="54"/>
        <v>#DIV/0!</v>
      </c>
    </row>
    <row r="950" spans="1:3" x14ac:dyDescent="0.25">
      <c r="A950">
        <f>ValueWin!A950</f>
        <v>0</v>
      </c>
      <c r="B950">
        <f>ValueWin!B950</f>
        <v>0</v>
      </c>
      <c r="C950" t="e">
        <f t="shared" si="54"/>
        <v>#DIV/0!</v>
      </c>
    </row>
    <row r="951" spans="1:3" x14ac:dyDescent="0.25">
      <c r="A951">
        <f>ValueWin!A951</f>
        <v>0</v>
      </c>
      <c r="B951">
        <f>ValueWin!B951</f>
        <v>0</v>
      </c>
      <c r="C951" t="e">
        <f t="shared" si="54"/>
        <v>#DIV/0!</v>
      </c>
    </row>
    <row r="952" spans="1:3" x14ac:dyDescent="0.25">
      <c r="A952">
        <f>ValueWin!A952</f>
        <v>0</v>
      </c>
      <c r="B952">
        <f>ValueWin!B952</f>
        <v>0</v>
      </c>
      <c r="C952" t="e">
        <f t="shared" si="54"/>
        <v>#DIV/0!</v>
      </c>
    </row>
    <row r="953" spans="1:3" x14ac:dyDescent="0.25">
      <c r="A953">
        <f>ValueWin!A953</f>
        <v>0</v>
      </c>
      <c r="B953">
        <f>ValueWin!B953</f>
        <v>0</v>
      </c>
      <c r="C953" t="e">
        <f t="shared" si="54"/>
        <v>#DIV/0!</v>
      </c>
    </row>
    <row r="954" spans="1:3" x14ac:dyDescent="0.25">
      <c r="A954">
        <f>ValueWin!A954</f>
        <v>0</v>
      </c>
      <c r="B954">
        <f>ValueWin!B954</f>
        <v>0</v>
      </c>
      <c r="C954" t="e">
        <f t="shared" si="54"/>
        <v>#DIV/0!</v>
      </c>
    </row>
    <row r="955" spans="1:3" x14ac:dyDescent="0.25">
      <c r="A955">
        <f>ValueWin!A955</f>
        <v>0</v>
      </c>
      <c r="B955">
        <f>ValueWin!B955</f>
        <v>0</v>
      </c>
      <c r="C955" t="e">
        <f t="shared" si="54"/>
        <v>#DIV/0!</v>
      </c>
    </row>
    <row r="956" spans="1:3" x14ac:dyDescent="0.25">
      <c r="A956">
        <f>ValueWin!A956</f>
        <v>0</v>
      </c>
      <c r="B956">
        <f>ValueWin!B956</f>
        <v>0</v>
      </c>
      <c r="C956" t="e">
        <f t="shared" si="54"/>
        <v>#DIV/0!</v>
      </c>
    </row>
    <row r="957" spans="1:3" x14ac:dyDescent="0.25">
      <c r="A957">
        <f>ValueWin!A957</f>
        <v>0</v>
      </c>
      <c r="B957">
        <f>ValueWin!B957</f>
        <v>0</v>
      </c>
      <c r="C957" t="e">
        <f t="shared" si="54"/>
        <v>#DIV/0!</v>
      </c>
    </row>
    <row r="958" spans="1:3" x14ac:dyDescent="0.25">
      <c r="A958">
        <f>ValueWin!A958</f>
        <v>0</v>
      </c>
      <c r="B958">
        <f>ValueWin!B958</f>
        <v>0</v>
      </c>
      <c r="C958" t="e">
        <f t="shared" si="54"/>
        <v>#DIV/0!</v>
      </c>
    </row>
    <row r="959" spans="1:3" x14ac:dyDescent="0.25">
      <c r="A959">
        <f>ValueWin!A959</f>
        <v>0</v>
      </c>
      <c r="B959">
        <f>ValueWin!B959</f>
        <v>0</v>
      </c>
      <c r="C959" t="e">
        <f t="shared" si="54"/>
        <v>#DIV/0!</v>
      </c>
    </row>
    <row r="960" spans="1:3" x14ac:dyDescent="0.25">
      <c r="A960">
        <f>ValueWin!A960</f>
        <v>0</v>
      </c>
      <c r="B960">
        <f>ValueWin!B960</f>
        <v>0</v>
      </c>
      <c r="C960" t="e">
        <f t="shared" si="54"/>
        <v>#DIV/0!</v>
      </c>
    </row>
    <row r="961" spans="1:3" x14ac:dyDescent="0.25">
      <c r="A961">
        <f>ValueWin!A961</f>
        <v>0</v>
      </c>
      <c r="B961">
        <f>ValueWin!B961</f>
        <v>0</v>
      </c>
      <c r="C961" t="e">
        <f t="shared" si="54"/>
        <v>#DIV/0!</v>
      </c>
    </row>
    <row r="962" spans="1:3" x14ac:dyDescent="0.25">
      <c r="A962">
        <f>ValueWin!A962</f>
        <v>0</v>
      </c>
      <c r="B962">
        <f>ValueWin!B962</f>
        <v>0</v>
      </c>
      <c r="C962" t="e">
        <f t="shared" si="54"/>
        <v>#DIV/0!</v>
      </c>
    </row>
    <row r="963" spans="1:3" x14ac:dyDescent="0.25">
      <c r="A963">
        <f>ValueWin!A963</f>
        <v>0</v>
      </c>
      <c r="B963">
        <f>ValueWin!B963</f>
        <v>0</v>
      </c>
      <c r="C963" t="e">
        <f t="shared" si="54"/>
        <v>#DIV/0!</v>
      </c>
    </row>
    <row r="964" spans="1:3" x14ac:dyDescent="0.25">
      <c r="A964">
        <f>ValueWin!A964</f>
        <v>0</v>
      </c>
      <c r="B964">
        <f>ValueWin!B964</f>
        <v>0</v>
      </c>
      <c r="C964" t="e">
        <f t="shared" si="54"/>
        <v>#DIV/0!</v>
      </c>
    </row>
    <row r="965" spans="1:3" x14ac:dyDescent="0.25">
      <c r="A965">
        <f>ValueWin!A965</f>
        <v>0</v>
      </c>
      <c r="B965">
        <f>ValueWin!B965</f>
        <v>0</v>
      </c>
      <c r="C965" t="e">
        <f t="shared" si="54"/>
        <v>#DIV/0!</v>
      </c>
    </row>
    <row r="966" spans="1:3" x14ac:dyDescent="0.25">
      <c r="A966">
        <f>ValueWin!A966</f>
        <v>0</v>
      </c>
      <c r="B966">
        <f>ValueWin!B966</f>
        <v>0</v>
      </c>
      <c r="C966" t="e">
        <f t="shared" si="54"/>
        <v>#DIV/0!</v>
      </c>
    </row>
    <row r="967" spans="1:3" x14ac:dyDescent="0.25">
      <c r="A967">
        <f>ValueWin!A967</f>
        <v>0</v>
      </c>
      <c r="B967">
        <f>ValueWin!B967</f>
        <v>0</v>
      </c>
      <c r="C967" t="e">
        <f t="shared" si="54"/>
        <v>#DIV/0!</v>
      </c>
    </row>
    <row r="968" spans="1:3" x14ac:dyDescent="0.25">
      <c r="A968">
        <f>ValueWin!A968</f>
        <v>0</v>
      </c>
      <c r="B968">
        <f>ValueWin!B968</f>
        <v>0</v>
      </c>
      <c r="C968" t="e">
        <f t="shared" si="54"/>
        <v>#DIV/0!</v>
      </c>
    </row>
    <row r="969" spans="1:3" x14ac:dyDescent="0.25">
      <c r="A969">
        <f>ValueWin!A969</f>
        <v>0</v>
      </c>
      <c r="B969">
        <f>ValueWin!B969</f>
        <v>0</v>
      </c>
      <c r="C969" t="e">
        <f t="shared" si="54"/>
        <v>#DIV/0!</v>
      </c>
    </row>
    <row r="970" spans="1:3" x14ac:dyDescent="0.25">
      <c r="A970">
        <f>ValueWin!A970</f>
        <v>0</v>
      </c>
      <c r="B970">
        <f>ValueWin!B970</f>
        <v>0</v>
      </c>
      <c r="C970" t="e">
        <f t="shared" si="54"/>
        <v>#DIV/0!</v>
      </c>
    </row>
    <row r="971" spans="1:3" x14ac:dyDescent="0.25">
      <c r="A971">
        <f>ValueWin!A971</f>
        <v>0</v>
      </c>
      <c r="B971">
        <f>ValueWin!B971</f>
        <v>0</v>
      </c>
      <c r="C971" t="e">
        <f t="shared" si="54"/>
        <v>#DIV/0!</v>
      </c>
    </row>
    <row r="972" spans="1:3" x14ac:dyDescent="0.25">
      <c r="A972">
        <f>ValueWin!A972</f>
        <v>0</v>
      </c>
      <c r="B972">
        <f>ValueWin!B972</f>
        <v>0</v>
      </c>
      <c r="C972" t="e">
        <f t="shared" si="54"/>
        <v>#DIV/0!</v>
      </c>
    </row>
    <row r="973" spans="1:3" x14ac:dyDescent="0.25">
      <c r="A973">
        <f>ValueWin!A973</f>
        <v>0</v>
      </c>
      <c r="B973">
        <f>ValueWin!B973</f>
        <v>0</v>
      </c>
      <c r="C973" t="e">
        <f t="shared" si="54"/>
        <v>#DIV/0!</v>
      </c>
    </row>
    <row r="974" spans="1:3" x14ac:dyDescent="0.25">
      <c r="A974">
        <f>ValueWin!A974</f>
        <v>0</v>
      </c>
      <c r="B974">
        <f>ValueWin!B974</f>
        <v>0</v>
      </c>
      <c r="C974" t="e">
        <f t="shared" si="54"/>
        <v>#DIV/0!</v>
      </c>
    </row>
    <row r="975" spans="1:3" x14ac:dyDescent="0.25">
      <c r="A975">
        <f>ValueWin!A975</f>
        <v>0</v>
      </c>
      <c r="B975">
        <f>ValueWin!B975</f>
        <v>0</v>
      </c>
      <c r="C975" t="e">
        <f t="shared" si="54"/>
        <v>#DIV/0!</v>
      </c>
    </row>
    <row r="976" spans="1:3" x14ac:dyDescent="0.25">
      <c r="A976">
        <f>ValueWin!A976</f>
        <v>0</v>
      </c>
      <c r="B976">
        <f>ValueWin!B976</f>
        <v>0</v>
      </c>
      <c r="C976" t="e">
        <f t="shared" si="54"/>
        <v>#DIV/0!</v>
      </c>
    </row>
    <row r="977" spans="1:3" x14ac:dyDescent="0.25">
      <c r="A977">
        <f>ValueWin!A977</f>
        <v>0</v>
      </c>
      <c r="B977">
        <f>ValueWin!B977</f>
        <v>0</v>
      </c>
      <c r="C977" t="e">
        <f t="shared" si="54"/>
        <v>#DIV/0!</v>
      </c>
    </row>
    <row r="978" spans="1:3" x14ac:dyDescent="0.25">
      <c r="A978">
        <f>ValueWin!A978</f>
        <v>0</v>
      </c>
      <c r="B978">
        <f>ValueWin!B978</f>
        <v>0</v>
      </c>
      <c r="C978" t="e">
        <f t="shared" si="54"/>
        <v>#DIV/0!</v>
      </c>
    </row>
    <row r="979" spans="1:3" x14ac:dyDescent="0.25">
      <c r="A979">
        <f>ValueWin!A979</f>
        <v>0</v>
      </c>
      <c r="B979">
        <f>ValueWin!B979</f>
        <v>0</v>
      </c>
      <c r="C979" t="e">
        <f t="shared" si="54"/>
        <v>#DIV/0!</v>
      </c>
    </row>
    <row r="980" spans="1:3" x14ac:dyDescent="0.25">
      <c r="A980">
        <f>ValueWin!A980</f>
        <v>0</v>
      </c>
      <c r="B980">
        <f>ValueWin!B980</f>
        <v>0</v>
      </c>
      <c r="C980" t="e">
        <f t="shared" si="54"/>
        <v>#DIV/0!</v>
      </c>
    </row>
    <row r="981" spans="1:3" x14ac:dyDescent="0.25">
      <c r="A981">
        <f>ValueWin!A981</f>
        <v>0</v>
      </c>
      <c r="B981">
        <f>ValueWin!B981</f>
        <v>0</v>
      </c>
      <c r="C981" t="e">
        <f t="shared" si="54"/>
        <v>#DIV/0!</v>
      </c>
    </row>
    <row r="982" spans="1:3" x14ac:dyDescent="0.25">
      <c r="A982">
        <f>ValueWin!A982</f>
        <v>0</v>
      </c>
      <c r="B982">
        <f>ValueWin!B982</f>
        <v>0</v>
      </c>
      <c r="C982" t="e">
        <f t="shared" si="54"/>
        <v>#DIV/0!</v>
      </c>
    </row>
    <row r="983" spans="1:3" x14ac:dyDescent="0.25">
      <c r="A983">
        <f>ValueWin!A983</f>
        <v>0</v>
      </c>
      <c r="B983">
        <f>ValueWin!B983</f>
        <v>0</v>
      </c>
      <c r="C983" t="e">
        <f t="shared" si="54"/>
        <v>#DIV/0!</v>
      </c>
    </row>
    <row r="984" spans="1:3" x14ac:dyDescent="0.25">
      <c r="A984">
        <f>ValueWin!A984</f>
        <v>0</v>
      </c>
      <c r="B984">
        <f>ValueWin!B984</f>
        <v>0</v>
      </c>
      <c r="C984" t="e">
        <f t="shared" si="54"/>
        <v>#DIV/0!</v>
      </c>
    </row>
    <row r="985" spans="1:3" x14ac:dyDescent="0.25">
      <c r="A985">
        <f>ValueWin!A985</f>
        <v>0</v>
      </c>
      <c r="B985">
        <f>ValueWin!B985</f>
        <v>0</v>
      </c>
      <c r="C985" t="e">
        <f t="shared" si="54"/>
        <v>#DIV/0!</v>
      </c>
    </row>
    <row r="986" spans="1:3" x14ac:dyDescent="0.25">
      <c r="A986">
        <f>ValueWin!A986</f>
        <v>0</v>
      </c>
      <c r="B986">
        <f>ValueWin!B986</f>
        <v>0</v>
      </c>
      <c r="C986" t="e">
        <f t="shared" si="54"/>
        <v>#DIV/0!</v>
      </c>
    </row>
    <row r="987" spans="1:3" x14ac:dyDescent="0.25">
      <c r="A987">
        <f>ValueWin!A987</f>
        <v>0</v>
      </c>
      <c r="B987">
        <f>ValueWin!B987</f>
        <v>0</v>
      </c>
      <c r="C987" t="e">
        <f t="shared" si="54"/>
        <v>#DIV/0!</v>
      </c>
    </row>
    <row r="988" spans="1:3" x14ac:dyDescent="0.25">
      <c r="A988">
        <f>ValueWin!A988</f>
        <v>0</v>
      </c>
      <c r="B988">
        <f>ValueWin!B988</f>
        <v>0</v>
      </c>
      <c r="C988" t="e">
        <f t="shared" si="54"/>
        <v>#DIV/0!</v>
      </c>
    </row>
    <row r="989" spans="1:3" x14ac:dyDescent="0.25">
      <c r="A989">
        <f>ValueWin!A989</f>
        <v>0</v>
      </c>
      <c r="B989">
        <f>ValueWin!B989</f>
        <v>0</v>
      </c>
      <c r="C989" t="e">
        <f t="shared" si="54"/>
        <v>#DIV/0!</v>
      </c>
    </row>
    <row r="990" spans="1:3" x14ac:dyDescent="0.25">
      <c r="A990">
        <f>ValueWin!A990</f>
        <v>0</v>
      </c>
      <c r="B990">
        <f>ValueWin!B990</f>
        <v>0</v>
      </c>
      <c r="C990" t="e">
        <f t="shared" si="54"/>
        <v>#DIV/0!</v>
      </c>
    </row>
    <row r="991" spans="1:3" x14ac:dyDescent="0.25">
      <c r="A991">
        <f>ValueWin!A991</f>
        <v>0</v>
      </c>
      <c r="B991">
        <f>ValueWin!B991</f>
        <v>0</v>
      </c>
      <c r="C991" t="e">
        <f t="shared" si="54"/>
        <v>#DIV/0!</v>
      </c>
    </row>
    <row r="992" spans="1:3" x14ac:dyDescent="0.25">
      <c r="A992">
        <f>ValueWin!A992</f>
        <v>0</v>
      </c>
      <c r="B992">
        <f>ValueWin!B992</f>
        <v>0</v>
      </c>
      <c r="C992" t="e">
        <f t="shared" si="54"/>
        <v>#DIV/0!</v>
      </c>
    </row>
    <row r="993" spans="1:3" x14ac:dyDescent="0.25">
      <c r="A993">
        <f>ValueWin!A993</f>
        <v>0</v>
      </c>
      <c r="B993">
        <f>ValueWin!B993</f>
        <v>0</v>
      </c>
      <c r="C993" t="e">
        <f t="shared" si="54"/>
        <v>#DIV/0!</v>
      </c>
    </row>
    <row r="994" spans="1:3" x14ac:dyDescent="0.25">
      <c r="A994">
        <f>ValueWin!A994</f>
        <v>0</v>
      </c>
      <c r="B994">
        <f>ValueWin!B994</f>
        <v>0</v>
      </c>
      <c r="C994" t="e">
        <f t="shared" si="54"/>
        <v>#DIV/0!</v>
      </c>
    </row>
    <row r="995" spans="1:3" x14ac:dyDescent="0.25">
      <c r="A995">
        <f>ValueWin!A995</f>
        <v>0</v>
      </c>
      <c r="B995">
        <f>ValueWin!B995</f>
        <v>0</v>
      </c>
      <c r="C995" t="e">
        <f t="shared" si="54"/>
        <v>#DIV/0!</v>
      </c>
    </row>
    <row r="996" spans="1:3" x14ac:dyDescent="0.25">
      <c r="A996">
        <f>ValueWin!A996</f>
        <v>0</v>
      </c>
      <c r="B996">
        <f>ValueWin!B996</f>
        <v>0</v>
      </c>
      <c r="C996" t="e">
        <f t="shared" si="54"/>
        <v>#DIV/0!</v>
      </c>
    </row>
    <row r="997" spans="1:3" x14ac:dyDescent="0.25">
      <c r="A997">
        <f>ValueWin!A997</f>
        <v>0</v>
      </c>
      <c r="B997">
        <f>ValueWin!B997</f>
        <v>0</v>
      </c>
      <c r="C997" t="e">
        <f t="shared" si="54"/>
        <v>#DIV/0!</v>
      </c>
    </row>
    <row r="998" spans="1:3" x14ac:dyDescent="0.25">
      <c r="A998">
        <f>ValueWin!A998</f>
        <v>0</v>
      </c>
      <c r="B998">
        <f>ValueWin!B998</f>
        <v>0</v>
      </c>
      <c r="C998" t="e">
        <f t="shared" si="54"/>
        <v>#DIV/0!</v>
      </c>
    </row>
    <row r="999" spans="1:3" x14ac:dyDescent="0.25">
      <c r="A999">
        <f>ValueWin!A999</f>
        <v>0</v>
      </c>
      <c r="B999">
        <f>ValueWin!B999</f>
        <v>0</v>
      </c>
      <c r="C999" t="e">
        <f t="shared" si="54"/>
        <v>#DIV/0!</v>
      </c>
    </row>
    <row r="1000" spans="1:3" x14ac:dyDescent="0.25">
      <c r="A1000">
        <f>ValueWin!A1000</f>
        <v>0</v>
      </c>
      <c r="B1000">
        <f>ValueWin!B1000</f>
        <v>0</v>
      </c>
      <c r="C1000" t="e">
        <f t="shared" si="54"/>
        <v>#DIV/0!</v>
      </c>
    </row>
    <row r="1001" spans="1:3" x14ac:dyDescent="0.25">
      <c r="A1001">
        <f>ValueWin!A1001</f>
        <v>0</v>
      </c>
      <c r="B1001">
        <f>ValueWin!B1001</f>
        <v>0</v>
      </c>
      <c r="C1001" t="e">
        <f t="shared" si="54"/>
        <v>#DIV/0!</v>
      </c>
    </row>
    <row r="1002" spans="1:3" x14ac:dyDescent="0.25">
      <c r="A1002">
        <f>ValueWin!A1002</f>
        <v>0</v>
      </c>
      <c r="B1002">
        <f>ValueWin!B1002</f>
        <v>0</v>
      </c>
      <c r="C1002" t="e">
        <f t="shared" ref="C1002:C1065" si="55">1/A1002</f>
        <v>#DIV/0!</v>
      </c>
    </row>
    <row r="1003" spans="1:3" x14ac:dyDescent="0.25">
      <c r="A1003">
        <f>ValueWin!A1003</f>
        <v>0</v>
      </c>
      <c r="B1003">
        <f>ValueWin!B1003</f>
        <v>0</v>
      </c>
      <c r="C1003" t="e">
        <f t="shared" si="55"/>
        <v>#DIV/0!</v>
      </c>
    </row>
    <row r="1004" spans="1:3" x14ac:dyDescent="0.25">
      <c r="A1004">
        <f>ValueWin!A1004</f>
        <v>0</v>
      </c>
      <c r="B1004">
        <f>ValueWin!B1004</f>
        <v>0</v>
      </c>
      <c r="C1004" t="e">
        <f t="shared" si="55"/>
        <v>#DIV/0!</v>
      </c>
    </row>
    <row r="1005" spans="1:3" x14ac:dyDescent="0.25">
      <c r="A1005">
        <f>ValueWin!A1005</f>
        <v>0</v>
      </c>
      <c r="B1005">
        <f>ValueWin!B1005</f>
        <v>0</v>
      </c>
      <c r="C1005" t="e">
        <f t="shared" si="55"/>
        <v>#DIV/0!</v>
      </c>
    </row>
    <row r="1006" spans="1:3" x14ac:dyDescent="0.25">
      <c r="A1006">
        <f>ValueWin!A1006</f>
        <v>0</v>
      </c>
      <c r="B1006">
        <f>ValueWin!B1006</f>
        <v>0</v>
      </c>
      <c r="C1006" t="e">
        <f t="shared" si="55"/>
        <v>#DIV/0!</v>
      </c>
    </row>
    <row r="1007" spans="1:3" x14ac:dyDescent="0.25">
      <c r="A1007">
        <f>ValueWin!A1007</f>
        <v>0</v>
      </c>
      <c r="B1007">
        <f>ValueWin!B1007</f>
        <v>0</v>
      </c>
      <c r="C1007" t="e">
        <f t="shared" si="55"/>
        <v>#DIV/0!</v>
      </c>
    </row>
    <row r="1008" spans="1:3" x14ac:dyDescent="0.25">
      <c r="A1008">
        <f>ValueWin!A1008</f>
        <v>0</v>
      </c>
      <c r="B1008">
        <f>ValueWin!B1008</f>
        <v>0</v>
      </c>
      <c r="C1008" t="e">
        <f t="shared" si="55"/>
        <v>#DIV/0!</v>
      </c>
    </row>
    <row r="1009" spans="1:3" x14ac:dyDescent="0.25">
      <c r="A1009">
        <f>ValueWin!A1009</f>
        <v>0</v>
      </c>
      <c r="B1009">
        <f>ValueWin!B1009</f>
        <v>0</v>
      </c>
      <c r="C1009" t="e">
        <f t="shared" si="55"/>
        <v>#DIV/0!</v>
      </c>
    </row>
    <row r="1010" spans="1:3" x14ac:dyDescent="0.25">
      <c r="A1010">
        <f>ValueWin!A1010</f>
        <v>0</v>
      </c>
      <c r="B1010">
        <f>ValueWin!B1010</f>
        <v>0</v>
      </c>
      <c r="C1010" t="e">
        <f t="shared" si="55"/>
        <v>#DIV/0!</v>
      </c>
    </row>
    <row r="1011" spans="1:3" x14ac:dyDescent="0.25">
      <c r="A1011">
        <f>ValueWin!A1011</f>
        <v>0</v>
      </c>
      <c r="B1011">
        <f>ValueWin!B1011</f>
        <v>0</v>
      </c>
      <c r="C1011" t="e">
        <f t="shared" si="55"/>
        <v>#DIV/0!</v>
      </c>
    </row>
    <row r="1012" spans="1:3" x14ac:dyDescent="0.25">
      <c r="A1012">
        <f>ValueWin!A1012</f>
        <v>0</v>
      </c>
      <c r="B1012">
        <f>ValueWin!B1012</f>
        <v>0</v>
      </c>
      <c r="C1012" t="e">
        <f t="shared" si="55"/>
        <v>#DIV/0!</v>
      </c>
    </row>
    <row r="1013" spans="1:3" x14ac:dyDescent="0.25">
      <c r="A1013">
        <f>ValueWin!A1013</f>
        <v>0</v>
      </c>
      <c r="B1013">
        <f>ValueWin!B1013</f>
        <v>0</v>
      </c>
      <c r="C1013" t="e">
        <f t="shared" si="55"/>
        <v>#DIV/0!</v>
      </c>
    </row>
    <row r="1014" spans="1:3" x14ac:dyDescent="0.25">
      <c r="A1014">
        <f>ValueWin!A1014</f>
        <v>0</v>
      </c>
      <c r="B1014">
        <f>ValueWin!B1014</f>
        <v>0</v>
      </c>
      <c r="C1014" t="e">
        <f t="shared" si="55"/>
        <v>#DIV/0!</v>
      </c>
    </row>
    <row r="1015" spans="1:3" x14ac:dyDescent="0.25">
      <c r="A1015">
        <f>ValueWin!A1015</f>
        <v>0</v>
      </c>
      <c r="B1015">
        <f>ValueWin!B1015</f>
        <v>0</v>
      </c>
      <c r="C1015" t="e">
        <f t="shared" si="55"/>
        <v>#DIV/0!</v>
      </c>
    </row>
    <row r="1016" spans="1:3" x14ac:dyDescent="0.25">
      <c r="A1016">
        <f>ValueWin!A1016</f>
        <v>0</v>
      </c>
      <c r="B1016">
        <f>ValueWin!B1016</f>
        <v>0</v>
      </c>
      <c r="C1016" t="e">
        <f t="shared" si="55"/>
        <v>#DIV/0!</v>
      </c>
    </row>
    <row r="1017" spans="1:3" x14ac:dyDescent="0.25">
      <c r="A1017">
        <f>ValueWin!A1017</f>
        <v>0</v>
      </c>
      <c r="B1017">
        <f>ValueWin!B1017</f>
        <v>0</v>
      </c>
      <c r="C1017" t="e">
        <f t="shared" si="55"/>
        <v>#DIV/0!</v>
      </c>
    </row>
    <row r="1018" spans="1:3" x14ac:dyDescent="0.25">
      <c r="A1018">
        <f>ValueWin!A1018</f>
        <v>0</v>
      </c>
      <c r="B1018">
        <f>ValueWin!B1018</f>
        <v>0</v>
      </c>
      <c r="C1018" t="e">
        <f t="shared" si="55"/>
        <v>#DIV/0!</v>
      </c>
    </row>
    <row r="1019" spans="1:3" x14ac:dyDescent="0.25">
      <c r="A1019">
        <f>ValueWin!A1019</f>
        <v>0</v>
      </c>
      <c r="B1019">
        <f>ValueWin!B1019</f>
        <v>0</v>
      </c>
      <c r="C1019" t="e">
        <f t="shared" si="55"/>
        <v>#DIV/0!</v>
      </c>
    </row>
    <row r="1020" spans="1:3" x14ac:dyDescent="0.25">
      <c r="A1020">
        <f>ValueWin!A1020</f>
        <v>0</v>
      </c>
      <c r="B1020">
        <f>ValueWin!B1020</f>
        <v>0</v>
      </c>
      <c r="C1020" t="e">
        <f t="shared" si="55"/>
        <v>#DIV/0!</v>
      </c>
    </row>
    <row r="1021" spans="1:3" x14ac:dyDescent="0.25">
      <c r="A1021">
        <f>ValueWin!A1021</f>
        <v>0</v>
      </c>
      <c r="B1021">
        <f>ValueWin!B1021</f>
        <v>0</v>
      </c>
      <c r="C1021" t="e">
        <f t="shared" si="55"/>
        <v>#DIV/0!</v>
      </c>
    </row>
    <row r="1022" spans="1:3" x14ac:dyDescent="0.25">
      <c r="A1022">
        <f>ValueWin!A1022</f>
        <v>0</v>
      </c>
      <c r="B1022">
        <f>ValueWin!B1022</f>
        <v>0</v>
      </c>
      <c r="C1022" t="e">
        <f t="shared" si="55"/>
        <v>#DIV/0!</v>
      </c>
    </row>
    <row r="1023" spans="1:3" x14ac:dyDescent="0.25">
      <c r="A1023">
        <f>ValueWin!A1023</f>
        <v>0</v>
      </c>
      <c r="B1023">
        <f>ValueWin!B1023</f>
        <v>0</v>
      </c>
      <c r="C1023" t="e">
        <f t="shared" si="55"/>
        <v>#DIV/0!</v>
      </c>
    </row>
    <row r="1024" spans="1:3" x14ac:dyDescent="0.25">
      <c r="A1024">
        <f>ValueWin!A1024</f>
        <v>0</v>
      </c>
      <c r="B1024">
        <f>ValueWin!B1024</f>
        <v>0</v>
      </c>
      <c r="C1024" t="e">
        <f t="shared" si="55"/>
        <v>#DIV/0!</v>
      </c>
    </row>
    <row r="1025" spans="1:3" x14ac:dyDescent="0.25">
      <c r="A1025">
        <f>ValueWin!A1025</f>
        <v>0</v>
      </c>
      <c r="B1025">
        <f>ValueWin!B1025</f>
        <v>0</v>
      </c>
      <c r="C1025" t="e">
        <f t="shared" si="55"/>
        <v>#DIV/0!</v>
      </c>
    </row>
    <row r="1026" spans="1:3" x14ac:dyDescent="0.25">
      <c r="A1026">
        <f>ValueWin!A1026</f>
        <v>0</v>
      </c>
      <c r="B1026">
        <f>ValueWin!B1026</f>
        <v>0</v>
      </c>
      <c r="C1026" t="e">
        <f t="shared" si="55"/>
        <v>#DIV/0!</v>
      </c>
    </row>
    <row r="1027" spans="1:3" x14ac:dyDescent="0.25">
      <c r="A1027">
        <f>ValueWin!A1027</f>
        <v>0</v>
      </c>
      <c r="B1027">
        <f>ValueWin!B1027</f>
        <v>0</v>
      </c>
      <c r="C1027" t="e">
        <f t="shared" si="55"/>
        <v>#DIV/0!</v>
      </c>
    </row>
    <row r="1028" spans="1:3" x14ac:dyDescent="0.25">
      <c r="A1028">
        <f>ValueWin!A1028</f>
        <v>0</v>
      </c>
      <c r="B1028">
        <f>ValueWin!B1028</f>
        <v>0</v>
      </c>
      <c r="C1028" t="e">
        <f t="shared" si="55"/>
        <v>#DIV/0!</v>
      </c>
    </row>
    <row r="1029" spans="1:3" x14ac:dyDescent="0.25">
      <c r="A1029">
        <f>ValueWin!A1029</f>
        <v>0</v>
      </c>
      <c r="B1029">
        <f>ValueWin!B1029</f>
        <v>0</v>
      </c>
      <c r="C1029" t="e">
        <f t="shared" si="55"/>
        <v>#DIV/0!</v>
      </c>
    </row>
    <row r="1030" spans="1:3" x14ac:dyDescent="0.25">
      <c r="A1030">
        <f>ValueWin!A1030</f>
        <v>0</v>
      </c>
      <c r="B1030">
        <f>ValueWin!B1030</f>
        <v>0</v>
      </c>
      <c r="C1030" t="e">
        <f t="shared" si="55"/>
        <v>#DIV/0!</v>
      </c>
    </row>
    <row r="1031" spans="1:3" x14ac:dyDescent="0.25">
      <c r="A1031">
        <f>ValueWin!A1031</f>
        <v>0</v>
      </c>
      <c r="B1031">
        <f>ValueWin!B1031</f>
        <v>0</v>
      </c>
      <c r="C1031" t="e">
        <f t="shared" si="55"/>
        <v>#DIV/0!</v>
      </c>
    </row>
    <row r="1032" spans="1:3" x14ac:dyDescent="0.25">
      <c r="A1032">
        <f>ValueWin!A1032</f>
        <v>0</v>
      </c>
      <c r="B1032">
        <f>ValueWin!B1032</f>
        <v>0</v>
      </c>
      <c r="C1032" t="e">
        <f t="shared" si="55"/>
        <v>#DIV/0!</v>
      </c>
    </row>
    <row r="1033" spans="1:3" x14ac:dyDescent="0.25">
      <c r="A1033">
        <f>ValueWin!A1033</f>
        <v>0</v>
      </c>
      <c r="B1033">
        <f>ValueWin!B1033</f>
        <v>0</v>
      </c>
      <c r="C1033" t="e">
        <f t="shared" si="55"/>
        <v>#DIV/0!</v>
      </c>
    </row>
    <row r="1034" spans="1:3" x14ac:dyDescent="0.25">
      <c r="A1034">
        <f>ValueWin!A1034</f>
        <v>0</v>
      </c>
      <c r="B1034">
        <f>ValueWin!B1034</f>
        <v>0</v>
      </c>
      <c r="C1034" t="e">
        <f t="shared" si="55"/>
        <v>#DIV/0!</v>
      </c>
    </row>
    <row r="1035" spans="1:3" x14ac:dyDescent="0.25">
      <c r="A1035">
        <f>ValueWin!A1035</f>
        <v>0</v>
      </c>
      <c r="B1035">
        <f>ValueWin!B1035</f>
        <v>0</v>
      </c>
      <c r="C1035" t="e">
        <f t="shared" si="55"/>
        <v>#DIV/0!</v>
      </c>
    </row>
    <row r="1036" spans="1:3" x14ac:dyDescent="0.25">
      <c r="A1036">
        <f>ValueWin!A1036</f>
        <v>0</v>
      </c>
      <c r="B1036">
        <f>ValueWin!B1036</f>
        <v>0</v>
      </c>
      <c r="C1036" t="e">
        <f t="shared" si="55"/>
        <v>#DIV/0!</v>
      </c>
    </row>
    <row r="1037" spans="1:3" x14ac:dyDescent="0.25">
      <c r="A1037">
        <f>ValueWin!A1037</f>
        <v>0</v>
      </c>
      <c r="B1037">
        <f>ValueWin!B1037</f>
        <v>0</v>
      </c>
      <c r="C1037" t="e">
        <f t="shared" si="55"/>
        <v>#DIV/0!</v>
      </c>
    </row>
    <row r="1038" spans="1:3" x14ac:dyDescent="0.25">
      <c r="A1038">
        <f>ValueWin!A1038</f>
        <v>0</v>
      </c>
      <c r="B1038">
        <f>ValueWin!B1038</f>
        <v>0</v>
      </c>
      <c r="C1038" t="e">
        <f t="shared" si="55"/>
        <v>#DIV/0!</v>
      </c>
    </row>
    <row r="1039" spans="1:3" x14ac:dyDescent="0.25">
      <c r="A1039">
        <f>ValueWin!A1039</f>
        <v>0</v>
      </c>
      <c r="B1039">
        <f>ValueWin!B1039</f>
        <v>0</v>
      </c>
      <c r="C1039" t="e">
        <f t="shared" si="55"/>
        <v>#DIV/0!</v>
      </c>
    </row>
    <row r="1040" spans="1:3" x14ac:dyDescent="0.25">
      <c r="A1040">
        <f>ValueWin!A1040</f>
        <v>0</v>
      </c>
      <c r="B1040">
        <f>ValueWin!B1040</f>
        <v>0</v>
      </c>
      <c r="C1040" t="e">
        <f t="shared" si="55"/>
        <v>#DIV/0!</v>
      </c>
    </row>
    <row r="1041" spans="1:3" x14ac:dyDescent="0.25">
      <c r="A1041">
        <f>ValueWin!A1041</f>
        <v>0</v>
      </c>
      <c r="B1041">
        <f>ValueWin!B1041</f>
        <v>0</v>
      </c>
      <c r="C1041" t="e">
        <f t="shared" si="55"/>
        <v>#DIV/0!</v>
      </c>
    </row>
    <row r="1042" spans="1:3" x14ac:dyDescent="0.25">
      <c r="A1042">
        <f>ValueWin!A1042</f>
        <v>0</v>
      </c>
      <c r="B1042">
        <f>ValueWin!B1042</f>
        <v>0</v>
      </c>
      <c r="C1042" t="e">
        <f t="shared" si="55"/>
        <v>#DIV/0!</v>
      </c>
    </row>
    <row r="1043" spans="1:3" x14ac:dyDescent="0.25">
      <c r="A1043">
        <f>ValueWin!A1043</f>
        <v>0</v>
      </c>
      <c r="B1043">
        <f>ValueWin!B1043</f>
        <v>0</v>
      </c>
      <c r="C1043" t="e">
        <f t="shared" si="55"/>
        <v>#DIV/0!</v>
      </c>
    </row>
    <row r="1044" spans="1:3" x14ac:dyDescent="0.25">
      <c r="A1044">
        <f>ValueWin!A1044</f>
        <v>0</v>
      </c>
      <c r="B1044">
        <f>ValueWin!B1044</f>
        <v>0</v>
      </c>
      <c r="C1044" t="e">
        <f t="shared" si="55"/>
        <v>#DIV/0!</v>
      </c>
    </row>
    <row r="1045" spans="1:3" x14ac:dyDescent="0.25">
      <c r="A1045">
        <f>ValueWin!A1045</f>
        <v>0</v>
      </c>
      <c r="B1045">
        <f>ValueWin!B1045</f>
        <v>0</v>
      </c>
      <c r="C1045" t="e">
        <f t="shared" si="55"/>
        <v>#DIV/0!</v>
      </c>
    </row>
    <row r="1046" spans="1:3" x14ac:dyDescent="0.25">
      <c r="A1046">
        <f>ValueWin!A1046</f>
        <v>0</v>
      </c>
      <c r="B1046">
        <f>ValueWin!B1046</f>
        <v>0</v>
      </c>
      <c r="C1046" t="e">
        <f t="shared" si="55"/>
        <v>#DIV/0!</v>
      </c>
    </row>
    <row r="1047" spans="1:3" x14ac:dyDescent="0.25">
      <c r="A1047">
        <f>ValueWin!A1047</f>
        <v>0</v>
      </c>
      <c r="B1047">
        <f>ValueWin!B1047</f>
        <v>0</v>
      </c>
      <c r="C1047" t="e">
        <f t="shared" si="55"/>
        <v>#DIV/0!</v>
      </c>
    </row>
    <row r="1048" spans="1:3" x14ac:dyDescent="0.25">
      <c r="A1048">
        <f>ValueWin!A1048</f>
        <v>0</v>
      </c>
      <c r="B1048">
        <f>ValueWin!B1048</f>
        <v>0</v>
      </c>
      <c r="C1048" t="e">
        <f t="shared" si="55"/>
        <v>#DIV/0!</v>
      </c>
    </row>
    <row r="1049" spans="1:3" x14ac:dyDescent="0.25">
      <c r="A1049">
        <f>ValueWin!A1049</f>
        <v>0</v>
      </c>
      <c r="B1049">
        <f>ValueWin!B1049</f>
        <v>0</v>
      </c>
      <c r="C1049" t="e">
        <f t="shared" si="55"/>
        <v>#DIV/0!</v>
      </c>
    </row>
    <row r="1050" spans="1:3" x14ac:dyDescent="0.25">
      <c r="A1050">
        <f>ValueWin!A1050</f>
        <v>0</v>
      </c>
      <c r="B1050">
        <f>ValueWin!B1050</f>
        <v>0</v>
      </c>
      <c r="C1050" t="e">
        <f t="shared" si="55"/>
        <v>#DIV/0!</v>
      </c>
    </row>
    <row r="1051" spans="1:3" x14ac:dyDescent="0.25">
      <c r="A1051">
        <f>ValueWin!A1051</f>
        <v>0</v>
      </c>
      <c r="B1051">
        <f>ValueWin!B1051</f>
        <v>0</v>
      </c>
      <c r="C1051" t="e">
        <f t="shared" si="55"/>
        <v>#DIV/0!</v>
      </c>
    </row>
    <row r="1052" spans="1:3" x14ac:dyDescent="0.25">
      <c r="A1052">
        <f>ValueWin!A1052</f>
        <v>0</v>
      </c>
      <c r="B1052">
        <f>ValueWin!B1052</f>
        <v>0</v>
      </c>
      <c r="C1052" t="e">
        <f t="shared" si="55"/>
        <v>#DIV/0!</v>
      </c>
    </row>
    <row r="1053" spans="1:3" x14ac:dyDescent="0.25">
      <c r="A1053">
        <f>ValueWin!A1053</f>
        <v>0</v>
      </c>
      <c r="B1053">
        <f>ValueWin!B1053</f>
        <v>0</v>
      </c>
      <c r="C1053" t="e">
        <f t="shared" si="55"/>
        <v>#DIV/0!</v>
      </c>
    </row>
    <row r="1054" spans="1:3" x14ac:dyDescent="0.25">
      <c r="A1054">
        <f>ValueWin!A1054</f>
        <v>0</v>
      </c>
      <c r="B1054">
        <f>ValueWin!B1054</f>
        <v>0</v>
      </c>
      <c r="C1054" t="e">
        <f t="shared" si="55"/>
        <v>#DIV/0!</v>
      </c>
    </row>
    <row r="1055" spans="1:3" x14ac:dyDescent="0.25">
      <c r="A1055">
        <f>ValueWin!A1055</f>
        <v>0</v>
      </c>
      <c r="B1055">
        <f>ValueWin!B1055</f>
        <v>0</v>
      </c>
      <c r="C1055" t="e">
        <f t="shared" si="55"/>
        <v>#DIV/0!</v>
      </c>
    </row>
    <row r="1056" spans="1:3" x14ac:dyDescent="0.25">
      <c r="A1056">
        <f>ValueWin!A1056</f>
        <v>0</v>
      </c>
      <c r="B1056">
        <f>ValueWin!B1056</f>
        <v>0</v>
      </c>
      <c r="C1056" t="e">
        <f t="shared" si="55"/>
        <v>#DIV/0!</v>
      </c>
    </row>
    <row r="1057" spans="1:3" x14ac:dyDescent="0.25">
      <c r="A1057">
        <f>ValueWin!A1057</f>
        <v>0</v>
      </c>
      <c r="B1057">
        <f>ValueWin!B1057</f>
        <v>0</v>
      </c>
      <c r="C1057" t="e">
        <f t="shared" si="55"/>
        <v>#DIV/0!</v>
      </c>
    </row>
    <row r="1058" spans="1:3" x14ac:dyDescent="0.25">
      <c r="A1058">
        <f>ValueWin!A1058</f>
        <v>0</v>
      </c>
      <c r="B1058">
        <f>ValueWin!B1058</f>
        <v>0</v>
      </c>
      <c r="C1058" t="e">
        <f t="shared" si="55"/>
        <v>#DIV/0!</v>
      </c>
    </row>
    <row r="1059" spans="1:3" x14ac:dyDescent="0.25">
      <c r="A1059">
        <f>ValueWin!A1059</f>
        <v>0</v>
      </c>
      <c r="B1059">
        <f>ValueWin!B1059</f>
        <v>0</v>
      </c>
      <c r="C1059" t="e">
        <f t="shared" si="55"/>
        <v>#DIV/0!</v>
      </c>
    </row>
    <row r="1060" spans="1:3" x14ac:dyDescent="0.25">
      <c r="A1060">
        <f>ValueWin!A1060</f>
        <v>0</v>
      </c>
      <c r="B1060">
        <f>ValueWin!B1060</f>
        <v>0</v>
      </c>
      <c r="C1060" t="e">
        <f t="shared" si="55"/>
        <v>#DIV/0!</v>
      </c>
    </row>
    <row r="1061" spans="1:3" x14ac:dyDescent="0.25">
      <c r="A1061">
        <f>ValueWin!A1061</f>
        <v>0</v>
      </c>
      <c r="B1061">
        <f>ValueWin!B1061</f>
        <v>0</v>
      </c>
      <c r="C1061" t="e">
        <f t="shared" si="55"/>
        <v>#DIV/0!</v>
      </c>
    </row>
    <row r="1062" spans="1:3" x14ac:dyDescent="0.25">
      <c r="A1062">
        <f>ValueWin!A1062</f>
        <v>0</v>
      </c>
      <c r="B1062">
        <f>ValueWin!B1062</f>
        <v>0</v>
      </c>
      <c r="C1062" t="e">
        <f t="shared" si="55"/>
        <v>#DIV/0!</v>
      </c>
    </row>
    <row r="1063" spans="1:3" x14ac:dyDescent="0.25">
      <c r="A1063">
        <f>ValueWin!A1063</f>
        <v>0</v>
      </c>
      <c r="B1063">
        <f>ValueWin!B1063</f>
        <v>0</v>
      </c>
      <c r="C1063" t="e">
        <f t="shared" si="55"/>
        <v>#DIV/0!</v>
      </c>
    </row>
    <row r="1064" spans="1:3" x14ac:dyDescent="0.25">
      <c r="A1064">
        <f>ValueWin!A1064</f>
        <v>0</v>
      </c>
      <c r="B1064">
        <f>ValueWin!B1064</f>
        <v>0</v>
      </c>
      <c r="C1064" t="e">
        <f t="shared" si="55"/>
        <v>#DIV/0!</v>
      </c>
    </row>
    <row r="1065" spans="1:3" x14ac:dyDescent="0.25">
      <c r="A1065">
        <f>ValueWin!A1065</f>
        <v>0</v>
      </c>
      <c r="B1065">
        <f>ValueWin!B1065</f>
        <v>0</v>
      </c>
      <c r="C1065" t="e">
        <f t="shared" si="55"/>
        <v>#DIV/0!</v>
      </c>
    </row>
    <row r="1066" spans="1:3" x14ac:dyDescent="0.25">
      <c r="A1066">
        <f>ValueWin!A1066</f>
        <v>0</v>
      </c>
      <c r="B1066">
        <f>ValueWin!B1066</f>
        <v>0</v>
      </c>
      <c r="C1066" t="e">
        <f t="shared" ref="C1066:C1129" si="56">1/A1066</f>
        <v>#DIV/0!</v>
      </c>
    </row>
    <row r="1067" spans="1:3" x14ac:dyDescent="0.25">
      <c r="A1067">
        <f>ValueWin!A1067</f>
        <v>0</v>
      </c>
      <c r="B1067">
        <f>ValueWin!B1067</f>
        <v>0</v>
      </c>
      <c r="C1067" t="e">
        <f t="shared" si="56"/>
        <v>#DIV/0!</v>
      </c>
    </row>
    <row r="1068" spans="1:3" x14ac:dyDescent="0.25">
      <c r="A1068">
        <f>ValueWin!A1068</f>
        <v>0</v>
      </c>
      <c r="B1068">
        <f>ValueWin!B1068</f>
        <v>0</v>
      </c>
      <c r="C1068" t="e">
        <f t="shared" si="56"/>
        <v>#DIV/0!</v>
      </c>
    </row>
    <row r="1069" spans="1:3" x14ac:dyDescent="0.25">
      <c r="A1069">
        <f>ValueWin!A1069</f>
        <v>0</v>
      </c>
      <c r="B1069">
        <f>ValueWin!B1069</f>
        <v>0</v>
      </c>
      <c r="C1069" t="e">
        <f t="shared" si="56"/>
        <v>#DIV/0!</v>
      </c>
    </row>
    <row r="1070" spans="1:3" x14ac:dyDescent="0.25">
      <c r="A1070">
        <f>ValueWin!A1070</f>
        <v>0</v>
      </c>
      <c r="B1070">
        <f>ValueWin!B1070</f>
        <v>0</v>
      </c>
      <c r="C1070" t="e">
        <f t="shared" si="56"/>
        <v>#DIV/0!</v>
      </c>
    </row>
    <row r="1071" spans="1:3" x14ac:dyDescent="0.25">
      <c r="A1071">
        <f>ValueWin!A1071</f>
        <v>0</v>
      </c>
      <c r="B1071">
        <f>ValueWin!B1071</f>
        <v>0</v>
      </c>
      <c r="C1071" t="e">
        <f t="shared" si="56"/>
        <v>#DIV/0!</v>
      </c>
    </row>
    <row r="1072" spans="1:3" x14ac:dyDescent="0.25">
      <c r="A1072">
        <f>ValueWin!A1072</f>
        <v>0</v>
      </c>
      <c r="B1072">
        <f>ValueWin!B1072</f>
        <v>0</v>
      </c>
      <c r="C1072" t="e">
        <f t="shared" si="56"/>
        <v>#DIV/0!</v>
      </c>
    </row>
    <row r="1073" spans="1:3" x14ac:dyDescent="0.25">
      <c r="A1073">
        <f>ValueWin!A1073</f>
        <v>0</v>
      </c>
      <c r="B1073">
        <f>ValueWin!B1073</f>
        <v>0</v>
      </c>
      <c r="C1073" t="e">
        <f t="shared" si="56"/>
        <v>#DIV/0!</v>
      </c>
    </row>
    <row r="1074" spans="1:3" x14ac:dyDescent="0.25">
      <c r="A1074">
        <f>ValueWin!A1074</f>
        <v>0</v>
      </c>
      <c r="B1074">
        <f>ValueWin!B1074</f>
        <v>0</v>
      </c>
      <c r="C1074" t="e">
        <f t="shared" si="56"/>
        <v>#DIV/0!</v>
      </c>
    </row>
    <row r="1075" spans="1:3" x14ac:dyDescent="0.25">
      <c r="A1075">
        <f>ValueWin!A1075</f>
        <v>0</v>
      </c>
      <c r="B1075">
        <f>ValueWin!B1075</f>
        <v>0</v>
      </c>
      <c r="C1075" t="e">
        <f t="shared" si="56"/>
        <v>#DIV/0!</v>
      </c>
    </row>
    <row r="1076" spans="1:3" x14ac:dyDescent="0.25">
      <c r="A1076">
        <f>ValueWin!A1076</f>
        <v>0</v>
      </c>
      <c r="B1076">
        <f>ValueWin!B1076</f>
        <v>0</v>
      </c>
      <c r="C1076" t="e">
        <f t="shared" si="56"/>
        <v>#DIV/0!</v>
      </c>
    </row>
    <row r="1077" spans="1:3" x14ac:dyDescent="0.25">
      <c r="A1077">
        <f>ValueWin!A1077</f>
        <v>0</v>
      </c>
      <c r="B1077">
        <f>ValueWin!B1077</f>
        <v>0</v>
      </c>
      <c r="C1077" t="e">
        <f t="shared" si="56"/>
        <v>#DIV/0!</v>
      </c>
    </row>
    <row r="1078" spans="1:3" x14ac:dyDescent="0.25">
      <c r="A1078">
        <f>ValueWin!A1078</f>
        <v>0</v>
      </c>
      <c r="B1078">
        <f>ValueWin!B1078</f>
        <v>0</v>
      </c>
      <c r="C1078" t="e">
        <f t="shared" si="56"/>
        <v>#DIV/0!</v>
      </c>
    </row>
    <row r="1079" spans="1:3" x14ac:dyDescent="0.25">
      <c r="A1079">
        <f>ValueWin!A1079</f>
        <v>0</v>
      </c>
      <c r="B1079">
        <f>ValueWin!B1079</f>
        <v>0</v>
      </c>
      <c r="C1079" t="e">
        <f t="shared" si="56"/>
        <v>#DIV/0!</v>
      </c>
    </row>
    <row r="1080" spans="1:3" x14ac:dyDescent="0.25">
      <c r="A1080">
        <f>ValueWin!A1080</f>
        <v>0</v>
      </c>
      <c r="B1080">
        <f>ValueWin!B1080</f>
        <v>0</v>
      </c>
      <c r="C1080" t="e">
        <f t="shared" si="56"/>
        <v>#DIV/0!</v>
      </c>
    </row>
    <row r="1081" spans="1:3" x14ac:dyDescent="0.25">
      <c r="A1081">
        <f>ValueWin!A1081</f>
        <v>0</v>
      </c>
      <c r="B1081">
        <f>ValueWin!B1081</f>
        <v>0</v>
      </c>
      <c r="C1081" t="e">
        <f t="shared" si="56"/>
        <v>#DIV/0!</v>
      </c>
    </row>
    <row r="1082" spans="1:3" x14ac:dyDescent="0.25">
      <c r="A1082">
        <f>ValueWin!A1082</f>
        <v>0</v>
      </c>
      <c r="B1082">
        <f>ValueWin!B1082</f>
        <v>0</v>
      </c>
      <c r="C1082" t="e">
        <f t="shared" si="56"/>
        <v>#DIV/0!</v>
      </c>
    </row>
    <row r="1083" spans="1:3" x14ac:dyDescent="0.25">
      <c r="A1083">
        <f>ValueWin!A1083</f>
        <v>0</v>
      </c>
      <c r="B1083">
        <f>ValueWin!B1083</f>
        <v>0</v>
      </c>
      <c r="C1083" t="e">
        <f t="shared" si="56"/>
        <v>#DIV/0!</v>
      </c>
    </row>
    <row r="1084" spans="1:3" x14ac:dyDescent="0.25">
      <c r="A1084">
        <f>ValueWin!A1084</f>
        <v>0</v>
      </c>
      <c r="B1084">
        <f>ValueWin!B1084</f>
        <v>0</v>
      </c>
      <c r="C1084" t="e">
        <f t="shared" si="56"/>
        <v>#DIV/0!</v>
      </c>
    </row>
    <row r="1085" spans="1:3" x14ac:dyDescent="0.25">
      <c r="A1085">
        <f>ValueWin!A1085</f>
        <v>0</v>
      </c>
      <c r="B1085">
        <f>ValueWin!B1085</f>
        <v>0</v>
      </c>
      <c r="C1085" t="e">
        <f t="shared" si="56"/>
        <v>#DIV/0!</v>
      </c>
    </row>
    <row r="1086" spans="1:3" x14ac:dyDescent="0.25">
      <c r="A1086">
        <f>ValueWin!A1086</f>
        <v>0</v>
      </c>
      <c r="B1086">
        <f>ValueWin!B1086</f>
        <v>0</v>
      </c>
      <c r="C1086" t="e">
        <f t="shared" si="56"/>
        <v>#DIV/0!</v>
      </c>
    </row>
    <row r="1087" spans="1:3" x14ac:dyDescent="0.25">
      <c r="A1087">
        <f>ValueWin!A1087</f>
        <v>0</v>
      </c>
      <c r="B1087">
        <f>ValueWin!B1087</f>
        <v>0</v>
      </c>
      <c r="C1087" t="e">
        <f t="shared" si="56"/>
        <v>#DIV/0!</v>
      </c>
    </row>
    <row r="1088" spans="1:3" x14ac:dyDescent="0.25">
      <c r="A1088">
        <f>ValueWin!A1088</f>
        <v>0</v>
      </c>
      <c r="B1088">
        <f>ValueWin!B1088</f>
        <v>0</v>
      </c>
      <c r="C1088" t="e">
        <f t="shared" si="56"/>
        <v>#DIV/0!</v>
      </c>
    </row>
    <row r="1089" spans="1:3" x14ac:dyDescent="0.25">
      <c r="A1089">
        <f>ValueWin!A1089</f>
        <v>0</v>
      </c>
      <c r="B1089">
        <f>ValueWin!B1089</f>
        <v>0</v>
      </c>
      <c r="C1089" t="e">
        <f t="shared" si="56"/>
        <v>#DIV/0!</v>
      </c>
    </row>
    <row r="1090" spans="1:3" x14ac:dyDescent="0.25">
      <c r="A1090">
        <f>ValueWin!A1090</f>
        <v>0</v>
      </c>
      <c r="B1090">
        <f>ValueWin!B1090</f>
        <v>0</v>
      </c>
      <c r="C1090" t="e">
        <f t="shared" si="56"/>
        <v>#DIV/0!</v>
      </c>
    </row>
    <row r="1091" spans="1:3" x14ac:dyDescent="0.25">
      <c r="A1091">
        <f>ValueWin!A1091</f>
        <v>0</v>
      </c>
      <c r="B1091">
        <f>ValueWin!B1091</f>
        <v>0</v>
      </c>
      <c r="C1091" t="e">
        <f t="shared" si="56"/>
        <v>#DIV/0!</v>
      </c>
    </row>
    <row r="1092" spans="1:3" x14ac:dyDescent="0.25">
      <c r="A1092">
        <f>ValueWin!A1092</f>
        <v>0</v>
      </c>
      <c r="B1092">
        <f>ValueWin!B1092</f>
        <v>0</v>
      </c>
      <c r="C1092" t="e">
        <f t="shared" si="56"/>
        <v>#DIV/0!</v>
      </c>
    </row>
    <row r="1093" spans="1:3" x14ac:dyDescent="0.25">
      <c r="A1093">
        <f>ValueWin!A1093</f>
        <v>0</v>
      </c>
      <c r="B1093">
        <f>ValueWin!B1093</f>
        <v>0</v>
      </c>
      <c r="C1093" t="e">
        <f t="shared" si="56"/>
        <v>#DIV/0!</v>
      </c>
    </row>
    <row r="1094" spans="1:3" x14ac:dyDescent="0.25">
      <c r="A1094">
        <f>ValueWin!A1094</f>
        <v>0</v>
      </c>
      <c r="B1094">
        <f>ValueWin!B1094</f>
        <v>0</v>
      </c>
      <c r="C1094" t="e">
        <f t="shared" si="56"/>
        <v>#DIV/0!</v>
      </c>
    </row>
    <row r="1095" spans="1:3" x14ac:dyDescent="0.25">
      <c r="A1095">
        <f>ValueWin!A1095</f>
        <v>0</v>
      </c>
      <c r="B1095">
        <f>ValueWin!B1095</f>
        <v>0</v>
      </c>
      <c r="C1095" t="e">
        <f t="shared" si="56"/>
        <v>#DIV/0!</v>
      </c>
    </row>
    <row r="1096" spans="1:3" x14ac:dyDescent="0.25">
      <c r="A1096">
        <f>ValueWin!A1096</f>
        <v>0</v>
      </c>
      <c r="B1096">
        <f>ValueWin!B1096</f>
        <v>0</v>
      </c>
      <c r="C1096" t="e">
        <f t="shared" si="56"/>
        <v>#DIV/0!</v>
      </c>
    </row>
    <row r="1097" spans="1:3" x14ac:dyDescent="0.25">
      <c r="A1097">
        <f>ValueWin!A1097</f>
        <v>0</v>
      </c>
      <c r="B1097">
        <f>ValueWin!B1097</f>
        <v>0</v>
      </c>
      <c r="C1097" t="e">
        <f t="shared" si="56"/>
        <v>#DIV/0!</v>
      </c>
    </row>
    <row r="1098" spans="1:3" x14ac:dyDescent="0.25">
      <c r="A1098">
        <f>ValueWin!A1098</f>
        <v>0</v>
      </c>
      <c r="B1098">
        <f>ValueWin!B1098</f>
        <v>0</v>
      </c>
      <c r="C1098" t="e">
        <f t="shared" si="56"/>
        <v>#DIV/0!</v>
      </c>
    </row>
    <row r="1099" spans="1:3" x14ac:dyDescent="0.25">
      <c r="A1099">
        <f>ValueWin!A1099</f>
        <v>0</v>
      </c>
      <c r="B1099">
        <f>ValueWin!B1099</f>
        <v>0</v>
      </c>
      <c r="C1099" t="e">
        <f t="shared" si="56"/>
        <v>#DIV/0!</v>
      </c>
    </row>
    <row r="1100" spans="1:3" x14ac:dyDescent="0.25">
      <c r="A1100">
        <f>ValueWin!A1100</f>
        <v>0</v>
      </c>
      <c r="B1100">
        <f>ValueWin!B1100</f>
        <v>0</v>
      </c>
      <c r="C1100" t="e">
        <f t="shared" si="56"/>
        <v>#DIV/0!</v>
      </c>
    </row>
    <row r="1101" spans="1:3" x14ac:dyDescent="0.25">
      <c r="A1101">
        <f>ValueWin!A1101</f>
        <v>0</v>
      </c>
      <c r="B1101">
        <f>ValueWin!B1101</f>
        <v>0</v>
      </c>
      <c r="C1101" t="e">
        <f t="shared" si="56"/>
        <v>#DIV/0!</v>
      </c>
    </row>
    <row r="1102" spans="1:3" x14ac:dyDescent="0.25">
      <c r="A1102">
        <f>ValueWin!A1102</f>
        <v>0</v>
      </c>
      <c r="B1102">
        <f>ValueWin!B1102</f>
        <v>0</v>
      </c>
      <c r="C1102" t="e">
        <f t="shared" si="56"/>
        <v>#DIV/0!</v>
      </c>
    </row>
    <row r="1103" spans="1:3" x14ac:dyDescent="0.25">
      <c r="A1103">
        <f>ValueWin!A1103</f>
        <v>0</v>
      </c>
      <c r="B1103">
        <f>ValueWin!B1103</f>
        <v>0</v>
      </c>
      <c r="C1103" t="e">
        <f t="shared" si="56"/>
        <v>#DIV/0!</v>
      </c>
    </row>
    <row r="1104" spans="1:3" x14ac:dyDescent="0.25">
      <c r="A1104">
        <f>ValueWin!A1104</f>
        <v>0</v>
      </c>
      <c r="B1104">
        <f>ValueWin!B1104</f>
        <v>0</v>
      </c>
      <c r="C1104" t="e">
        <f t="shared" si="56"/>
        <v>#DIV/0!</v>
      </c>
    </row>
    <row r="1105" spans="1:3" x14ac:dyDescent="0.25">
      <c r="A1105">
        <f>ValueWin!A1105</f>
        <v>0</v>
      </c>
      <c r="B1105">
        <f>ValueWin!B1105</f>
        <v>0</v>
      </c>
      <c r="C1105" t="e">
        <f t="shared" si="56"/>
        <v>#DIV/0!</v>
      </c>
    </row>
    <row r="1106" spans="1:3" x14ac:dyDescent="0.25">
      <c r="A1106">
        <f>ValueWin!A1106</f>
        <v>0</v>
      </c>
      <c r="B1106">
        <f>ValueWin!B1106</f>
        <v>0</v>
      </c>
      <c r="C1106" t="e">
        <f t="shared" si="56"/>
        <v>#DIV/0!</v>
      </c>
    </row>
    <row r="1107" spans="1:3" x14ac:dyDescent="0.25">
      <c r="A1107">
        <f>ValueWin!A1107</f>
        <v>0</v>
      </c>
      <c r="B1107">
        <f>ValueWin!B1107</f>
        <v>0</v>
      </c>
      <c r="C1107" t="e">
        <f t="shared" si="56"/>
        <v>#DIV/0!</v>
      </c>
    </row>
    <row r="1108" spans="1:3" x14ac:dyDescent="0.25">
      <c r="A1108">
        <f>ValueWin!A1108</f>
        <v>0</v>
      </c>
      <c r="B1108">
        <f>ValueWin!B1108</f>
        <v>0</v>
      </c>
      <c r="C1108" t="e">
        <f t="shared" si="56"/>
        <v>#DIV/0!</v>
      </c>
    </row>
    <row r="1109" spans="1:3" x14ac:dyDescent="0.25">
      <c r="A1109">
        <f>ValueWin!A1109</f>
        <v>0</v>
      </c>
      <c r="B1109">
        <f>ValueWin!B1109</f>
        <v>0</v>
      </c>
      <c r="C1109" t="e">
        <f t="shared" si="56"/>
        <v>#DIV/0!</v>
      </c>
    </row>
    <row r="1110" spans="1:3" x14ac:dyDescent="0.25">
      <c r="A1110">
        <f>ValueWin!A1110</f>
        <v>0</v>
      </c>
      <c r="B1110">
        <f>ValueWin!B1110</f>
        <v>0</v>
      </c>
      <c r="C1110" t="e">
        <f t="shared" si="56"/>
        <v>#DIV/0!</v>
      </c>
    </row>
    <row r="1111" spans="1:3" x14ac:dyDescent="0.25">
      <c r="A1111">
        <f>ValueWin!A1111</f>
        <v>0</v>
      </c>
      <c r="B1111">
        <f>ValueWin!B1111</f>
        <v>0</v>
      </c>
      <c r="C1111" t="e">
        <f t="shared" si="56"/>
        <v>#DIV/0!</v>
      </c>
    </row>
    <row r="1112" spans="1:3" x14ac:dyDescent="0.25">
      <c r="A1112">
        <f>ValueWin!A1112</f>
        <v>0</v>
      </c>
      <c r="B1112">
        <f>ValueWin!B1112</f>
        <v>0</v>
      </c>
      <c r="C1112" t="e">
        <f t="shared" si="56"/>
        <v>#DIV/0!</v>
      </c>
    </row>
    <row r="1113" spans="1:3" x14ac:dyDescent="0.25">
      <c r="A1113">
        <f>ValueWin!A1113</f>
        <v>0</v>
      </c>
      <c r="B1113">
        <f>ValueWin!B1113</f>
        <v>0</v>
      </c>
      <c r="C1113" t="e">
        <f t="shared" si="56"/>
        <v>#DIV/0!</v>
      </c>
    </row>
    <row r="1114" spans="1:3" x14ac:dyDescent="0.25">
      <c r="A1114">
        <f>ValueWin!A1114</f>
        <v>0</v>
      </c>
      <c r="B1114">
        <f>ValueWin!B1114</f>
        <v>0</v>
      </c>
      <c r="C1114" t="e">
        <f t="shared" si="56"/>
        <v>#DIV/0!</v>
      </c>
    </row>
    <row r="1115" spans="1:3" x14ac:dyDescent="0.25">
      <c r="A1115">
        <f>ValueWin!A1115</f>
        <v>0</v>
      </c>
      <c r="B1115">
        <f>ValueWin!B1115</f>
        <v>0</v>
      </c>
      <c r="C1115" t="e">
        <f t="shared" si="56"/>
        <v>#DIV/0!</v>
      </c>
    </row>
    <row r="1116" spans="1:3" x14ac:dyDescent="0.25">
      <c r="A1116">
        <f>ValueWin!A1116</f>
        <v>0</v>
      </c>
      <c r="B1116">
        <f>ValueWin!B1116</f>
        <v>0</v>
      </c>
      <c r="C1116" t="e">
        <f t="shared" si="56"/>
        <v>#DIV/0!</v>
      </c>
    </row>
    <row r="1117" spans="1:3" x14ac:dyDescent="0.25">
      <c r="A1117">
        <f>ValueWin!A1117</f>
        <v>0</v>
      </c>
      <c r="B1117">
        <f>ValueWin!B1117</f>
        <v>0</v>
      </c>
      <c r="C1117" t="e">
        <f t="shared" si="56"/>
        <v>#DIV/0!</v>
      </c>
    </row>
    <row r="1118" spans="1:3" x14ac:dyDescent="0.25">
      <c r="A1118">
        <f>ValueWin!A1118</f>
        <v>0</v>
      </c>
      <c r="B1118">
        <f>ValueWin!B1118</f>
        <v>0</v>
      </c>
      <c r="C1118" t="e">
        <f t="shared" si="56"/>
        <v>#DIV/0!</v>
      </c>
    </row>
    <row r="1119" spans="1:3" x14ac:dyDescent="0.25">
      <c r="A1119">
        <f>ValueWin!A1119</f>
        <v>0</v>
      </c>
      <c r="B1119">
        <f>ValueWin!B1119</f>
        <v>0</v>
      </c>
      <c r="C1119" t="e">
        <f t="shared" si="56"/>
        <v>#DIV/0!</v>
      </c>
    </row>
    <row r="1120" spans="1:3" x14ac:dyDescent="0.25">
      <c r="A1120">
        <f>ValueWin!A1120</f>
        <v>0</v>
      </c>
      <c r="B1120">
        <f>ValueWin!B1120</f>
        <v>0</v>
      </c>
      <c r="C1120" t="e">
        <f t="shared" si="56"/>
        <v>#DIV/0!</v>
      </c>
    </row>
    <row r="1121" spans="1:3" x14ac:dyDescent="0.25">
      <c r="A1121">
        <f>ValueWin!A1121</f>
        <v>0</v>
      </c>
      <c r="B1121">
        <f>ValueWin!B1121</f>
        <v>0</v>
      </c>
      <c r="C1121" t="e">
        <f t="shared" si="56"/>
        <v>#DIV/0!</v>
      </c>
    </row>
    <row r="1122" spans="1:3" x14ac:dyDescent="0.25">
      <c r="A1122">
        <f>ValueWin!A1122</f>
        <v>0</v>
      </c>
      <c r="B1122">
        <f>ValueWin!B1122</f>
        <v>0</v>
      </c>
      <c r="C1122" t="e">
        <f t="shared" si="56"/>
        <v>#DIV/0!</v>
      </c>
    </row>
    <row r="1123" spans="1:3" x14ac:dyDescent="0.25">
      <c r="A1123">
        <f>ValueWin!A1123</f>
        <v>0</v>
      </c>
      <c r="B1123">
        <f>ValueWin!B1123</f>
        <v>0</v>
      </c>
      <c r="C1123" t="e">
        <f t="shared" si="56"/>
        <v>#DIV/0!</v>
      </c>
    </row>
    <row r="1124" spans="1:3" x14ac:dyDescent="0.25">
      <c r="A1124">
        <f>ValueWin!A1124</f>
        <v>0</v>
      </c>
      <c r="B1124">
        <f>ValueWin!B1124</f>
        <v>0</v>
      </c>
      <c r="C1124" t="e">
        <f t="shared" si="56"/>
        <v>#DIV/0!</v>
      </c>
    </row>
    <row r="1125" spans="1:3" x14ac:dyDescent="0.25">
      <c r="A1125">
        <f>ValueWin!A1125</f>
        <v>0</v>
      </c>
      <c r="B1125">
        <f>ValueWin!B1125</f>
        <v>0</v>
      </c>
      <c r="C1125" t="e">
        <f t="shared" si="56"/>
        <v>#DIV/0!</v>
      </c>
    </row>
    <row r="1126" spans="1:3" x14ac:dyDescent="0.25">
      <c r="A1126">
        <f>ValueWin!A1126</f>
        <v>0</v>
      </c>
      <c r="B1126">
        <f>ValueWin!B1126</f>
        <v>0</v>
      </c>
      <c r="C1126" t="e">
        <f t="shared" si="56"/>
        <v>#DIV/0!</v>
      </c>
    </row>
    <row r="1127" spans="1:3" x14ac:dyDescent="0.25">
      <c r="A1127">
        <f>ValueWin!A1127</f>
        <v>0</v>
      </c>
      <c r="B1127">
        <f>ValueWin!B1127</f>
        <v>0</v>
      </c>
      <c r="C1127" t="e">
        <f t="shared" si="56"/>
        <v>#DIV/0!</v>
      </c>
    </row>
    <row r="1128" spans="1:3" x14ac:dyDescent="0.25">
      <c r="A1128">
        <f>ValueWin!A1128</f>
        <v>0</v>
      </c>
      <c r="B1128">
        <f>ValueWin!B1128</f>
        <v>0</v>
      </c>
      <c r="C1128" t="e">
        <f t="shared" si="56"/>
        <v>#DIV/0!</v>
      </c>
    </row>
    <row r="1129" spans="1:3" x14ac:dyDescent="0.25">
      <c r="A1129">
        <f>ValueWin!A1129</f>
        <v>0</v>
      </c>
      <c r="B1129">
        <f>ValueWin!B1129</f>
        <v>0</v>
      </c>
      <c r="C1129" t="e">
        <f t="shared" si="56"/>
        <v>#DIV/0!</v>
      </c>
    </row>
    <row r="1130" spans="1:3" x14ac:dyDescent="0.25">
      <c r="A1130">
        <f>ValueWin!A1130</f>
        <v>0</v>
      </c>
      <c r="B1130">
        <f>ValueWin!B1130</f>
        <v>0</v>
      </c>
      <c r="C1130" t="e">
        <f t="shared" ref="C1130:C1193" si="57">1/A1130</f>
        <v>#DIV/0!</v>
      </c>
    </row>
    <row r="1131" spans="1:3" x14ac:dyDescent="0.25">
      <c r="A1131">
        <f>ValueWin!A1131</f>
        <v>0</v>
      </c>
      <c r="B1131">
        <f>ValueWin!B1131</f>
        <v>0</v>
      </c>
      <c r="C1131" t="e">
        <f t="shared" si="57"/>
        <v>#DIV/0!</v>
      </c>
    </row>
    <row r="1132" spans="1:3" x14ac:dyDescent="0.25">
      <c r="A1132">
        <f>ValueWin!A1132</f>
        <v>0</v>
      </c>
      <c r="B1132">
        <f>ValueWin!B1132</f>
        <v>0</v>
      </c>
      <c r="C1132" t="e">
        <f t="shared" si="57"/>
        <v>#DIV/0!</v>
      </c>
    </row>
    <row r="1133" spans="1:3" x14ac:dyDescent="0.25">
      <c r="A1133">
        <f>ValueWin!A1133</f>
        <v>0</v>
      </c>
      <c r="B1133">
        <f>ValueWin!B1133</f>
        <v>0</v>
      </c>
      <c r="C1133" t="e">
        <f t="shared" si="57"/>
        <v>#DIV/0!</v>
      </c>
    </row>
    <row r="1134" spans="1:3" x14ac:dyDescent="0.25">
      <c r="A1134">
        <f>ValueWin!A1134</f>
        <v>0</v>
      </c>
      <c r="B1134">
        <f>ValueWin!B1134</f>
        <v>0</v>
      </c>
      <c r="C1134" t="e">
        <f t="shared" si="57"/>
        <v>#DIV/0!</v>
      </c>
    </row>
    <row r="1135" spans="1:3" x14ac:dyDescent="0.25">
      <c r="A1135">
        <f>ValueWin!A1135</f>
        <v>0</v>
      </c>
      <c r="B1135">
        <f>ValueWin!B1135</f>
        <v>0</v>
      </c>
      <c r="C1135" t="e">
        <f t="shared" si="57"/>
        <v>#DIV/0!</v>
      </c>
    </row>
    <row r="1136" spans="1:3" x14ac:dyDescent="0.25">
      <c r="A1136">
        <f>ValueWin!A1136</f>
        <v>0</v>
      </c>
      <c r="B1136">
        <f>ValueWin!B1136</f>
        <v>0</v>
      </c>
      <c r="C1136" t="e">
        <f t="shared" si="57"/>
        <v>#DIV/0!</v>
      </c>
    </row>
    <row r="1137" spans="1:3" x14ac:dyDescent="0.25">
      <c r="A1137">
        <f>ValueWin!A1137</f>
        <v>0</v>
      </c>
      <c r="B1137">
        <f>ValueWin!B1137</f>
        <v>0</v>
      </c>
      <c r="C1137" t="e">
        <f t="shared" si="57"/>
        <v>#DIV/0!</v>
      </c>
    </row>
    <row r="1138" spans="1:3" x14ac:dyDescent="0.25">
      <c r="A1138">
        <f>ValueWin!A1138</f>
        <v>0</v>
      </c>
      <c r="B1138">
        <f>ValueWin!B1138</f>
        <v>0</v>
      </c>
      <c r="C1138" t="e">
        <f t="shared" si="57"/>
        <v>#DIV/0!</v>
      </c>
    </row>
    <row r="1139" spans="1:3" x14ac:dyDescent="0.25">
      <c r="A1139">
        <f>ValueWin!A1139</f>
        <v>0</v>
      </c>
      <c r="B1139">
        <f>ValueWin!B1139</f>
        <v>0</v>
      </c>
      <c r="C1139" t="e">
        <f t="shared" si="57"/>
        <v>#DIV/0!</v>
      </c>
    </row>
    <row r="1140" spans="1:3" x14ac:dyDescent="0.25">
      <c r="A1140">
        <f>ValueWin!A1140</f>
        <v>0</v>
      </c>
      <c r="B1140">
        <f>ValueWin!B1140</f>
        <v>0</v>
      </c>
      <c r="C1140" t="e">
        <f t="shared" si="57"/>
        <v>#DIV/0!</v>
      </c>
    </row>
    <row r="1141" spans="1:3" x14ac:dyDescent="0.25">
      <c r="A1141">
        <f>ValueWin!A1141</f>
        <v>0</v>
      </c>
      <c r="B1141">
        <f>ValueWin!B1141</f>
        <v>0</v>
      </c>
      <c r="C1141" t="e">
        <f t="shared" si="57"/>
        <v>#DIV/0!</v>
      </c>
    </row>
    <row r="1142" spans="1:3" x14ac:dyDescent="0.25">
      <c r="A1142">
        <f>ValueWin!A1142</f>
        <v>0</v>
      </c>
      <c r="B1142">
        <f>ValueWin!B1142</f>
        <v>0</v>
      </c>
      <c r="C1142" t="e">
        <f t="shared" si="57"/>
        <v>#DIV/0!</v>
      </c>
    </row>
    <row r="1143" spans="1:3" x14ac:dyDescent="0.25">
      <c r="A1143">
        <f>ValueWin!A1143</f>
        <v>0</v>
      </c>
      <c r="B1143">
        <f>ValueWin!B1143</f>
        <v>0</v>
      </c>
      <c r="C1143" t="e">
        <f t="shared" si="57"/>
        <v>#DIV/0!</v>
      </c>
    </row>
    <row r="1144" spans="1:3" x14ac:dyDescent="0.25">
      <c r="A1144">
        <f>ValueWin!A1144</f>
        <v>0</v>
      </c>
      <c r="B1144">
        <f>ValueWin!B1144</f>
        <v>0</v>
      </c>
      <c r="C1144" t="e">
        <f t="shared" si="57"/>
        <v>#DIV/0!</v>
      </c>
    </row>
    <row r="1145" spans="1:3" x14ac:dyDescent="0.25">
      <c r="A1145">
        <f>ValueWin!A1145</f>
        <v>0</v>
      </c>
      <c r="B1145">
        <f>ValueWin!B1145</f>
        <v>0</v>
      </c>
      <c r="C1145" t="e">
        <f t="shared" si="57"/>
        <v>#DIV/0!</v>
      </c>
    </row>
    <row r="1146" spans="1:3" x14ac:dyDescent="0.25">
      <c r="A1146">
        <f>ValueWin!A1146</f>
        <v>0</v>
      </c>
      <c r="B1146">
        <f>ValueWin!B1146</f>
        <v>0</v>
      </c>
      <c r="C1146" t="e">
        <f t="shared" si="57"/>
        <v>#DIV/0!</v>
      </c>
    </row>
    <row r="1147" spans="1:3" x14ac:dyDescent="0.25">
      <c r="A1147">
        <f>ValueWin!A1147</f>
        <v>0</v>
      </c>
      <c r="B1147">
        <f>ValueWin!B1147</f>
        <v>0</v>
      </c>
      <c r="C1147" t="e">
        <f t="shared" si="57"/>
        <v>#DIV/0!</v>
      </c>
    </row>
    <row r="1148" spans="1:3" x14ac:dyDescent="0.25">
      <c r="A1148">
        <f>ValueWin!A1148</f>
        <v>0</v>
      </c>
      <c r="B1148">
        <f>ValueWin!B1148</f>
        <v>0</v>
      </c>
      <c r="C1148" t="e">
        <f t="shared" si="57"/>
        <v>#DIV/0!</v>
      </c>
    </row>
    <row r="1149" spans="1:3" x14ac:dyDescent="0.25">
      <c r="A1149">
        <f>ValueWin!A1149</f>
        <v>0</v>
      </c>
      <c r="B1149">
        <f>ValueWin!B1149</f>
        <v>0</v>
      </c>
      <c r="C1149" t="e">
        <f t="shared" si="57"/>
        <v>#DIV/0!</v>
      </c>
    </row>
    <row r="1150" spans="1:3" x14ac:dyDescent="0.25">
      <c r="A1150">
        <f>ValueWin!A1150</f>
        <v>0</v>
      </c>
      <c r="B1150">
        <f>ValueWin!B1150</f>
        <v>0</v>
      </c>
      <c r="C1150" t="e">
        <f t="shared" si="57"/>
        <v>#DIV/0!</v>
      </c>
    </row>
    <row r="1151" spans="1:3" x14ac:dyDescent="0.25">
      <c r="A1151">
        <f>ValueWin!A1151</f>
        <v>0</v>
      </c>
      <c r="B1151">
        <f>ValueWin!B1151</f>
        <v>0</v>
      </c>
      <c r="C1151" t="e">
        <f t="shared" si="57"/>
        <v>#DIV/0!</v>
      </c>
    </row>
    <row r="1152" spans="1:3" x14ac:dyDescent="0.25">
      <c r="A1152">
        <f>ValueWin!A1152</f>
        <v>0</v>
      </c>
      <c r="B1152">
        <f>ValueWin!B1152</f>
        <v>0</v>
      </c>
      <c r="C1152" t="e">
        <f t="shared" si="57"/>
        <v>#DIV/0!</v>
      </c>
    </row>
    <row r="1153" spans="1:3" x14ac:dyDescent="0.25">
      <c r="A1153">
        <f>ValueWin!A1153</f>
        <v>0</v>
      </c>
      <c r="B1153">
        <f>ValueWin!B1153</f>
        <v>0</v>
      </c>
      <c r="C1153" t="e">
        <f t="shared" si="57"/>
        <v>#DIV/0!</v>
      </c>
    </row>
    <row r="1154" spans="1:3" x14ac:dyDescent="0.25">
      <c r="A1154">
        <f>ValueWin!A1154</f>
        <v>0</v>
      </c>
      <c r="B1154">
        <f>ValueWin!B1154</f>
        <v>0</v>
      </c>
      <c r="C1154" t="e">
        <f t="shared" si="57"/>
        <v>#DIV/0!</v>
      </c>
    </row>
    <row r="1155" spans="1:3" x14ac:dyDescent="0.25">
      <c r="A1155">
        <f>ValueWin!A1155</f>
        <v>0</v>
      </c>
      <c r="B1155">
        <f>ValueWin!B1155</f>
        <v>0</v>
      </c>
      <c r="C1155" t="e">
        <f t="shared" si="57"/>
        <v>#DIV/0!</v>
      </c>
    </row>
    <row r="1156" spans="1:3" x14ac:dyDescent="0.25">
      <c r="A1156">
        <f>ValueWin!A1156</f>
        <v>0</v>
      </c>
      <c r="B1156">
        <f>ValueWin!B1156</f>
        <v>0</v>
      </c>
      <c r="C1156" t="e">
        <f t="shared" si="57"/>
        <v>#DIV/0!</v>
      </c>
    </row>
    <row r="1157" spans="1:3" x14ac:dyDescent="0.25">
      <c r="A1157">
        <f>ValueWin!A1157</f>
        <v>0</v>
      </c>
      <c r="B1157">
        <f>ValueWin!B1157</f>
        <v>0</v>
      </c>
      <c r="C1157" t="e">
        <f t="shared" si="57"/>
        <v>#DIV/0!</v>
      </c>
    </row>
    <row r="1158" spans="1:3" x14ac:dyDescent="0.25">
      <c r="A1158">
        <f>ValueWin!A1158</f>
        <v>0</v>
      </c>
      <c r="B1158">
        <f>ValueWin!B1158</f>
        <v>0</v>
      </c>
      <c r="C1158" t="e">
        <f t="shared" si="57"/>
        <v>#DIV/0!</v>
      </c>
    </row>
    <row r="1159" spans="1:3" x14ac:dyDescent="0.25">
      <c r="A1159">
        <f>ValueWin!A1159</f>
        <v>0</v>
      </c>
      <c r="B1159">
        <f>ValueWin!B1159</f>
        <v>0</v>
      </c>
      <c r="C1159" t="e">
        <f t="shared" si="57"/>
        <v>#DIV/0!</v>
      </c>
    </row>
    <row r="1160" spans="1:3" x14ac:dyDescent="0.25">
      <c r="A1160">
        <f>ValueWin!A1160</f>
        <v>0</v>
      </c>
      <c r="B1160">
        <f>ValueWin!B1160</f>
        <v>0</v>
      </c>
      <c r="C1160" t="e">
        <f t="shared" si="57"/>
        <v>#DIV/0!</v>
      </c>
    </row>
    <row r="1161" spans="1:3" x14ac:dyDescent="0.25">
      <c r="A1161">
        <f>ValueWin!A1161</f>
        <v>0</v>
      </c>
      <c r="B1161">
        <f>ValueWin!B1161</f>
        <v>0</v>
      </c>
      <c r="C1161" t="e">
        <f t="shared" si="57"/>
        <v>#DIV/0!</v>
      </c>
    </row>
    <row r="1162" spans="1:3" x14ac:dyDescent="0.25">
      <c r="A1162">
        <f>ValueWin!A1162</f>
        <v>0</v>
      </c>
      <c r="B1162">
        <f>ValueWin!B1162</f>
        <v>0</v>
      </c>
      <c r="C1162" t="e">
        <f t="shared" si="57"/>
        <v>#DIV/0!</v>
      </c>
    </row>
    <row r="1163" spans="1:3" x14ac:dyDescent="0.25">
      <c r="A1163">
        <f>ValueWin!A1163</f>
        <v>0</v>
      </c>
      <c r="B1163">
        <f>ValueWin!B1163</f>
        <v>0</v>
      </c>
      <c r="C1163" t="e">
        <f t="shared" si="57"/>
        <v>#DIV/0!</v>
      </c>
    </row>
    <row r="1164" spans="1:3" x14ac:dyDescent="0.25">
      <c r="A1164">
        <f>ValueWin!A1164</f>
        <v>0</v>
      </c>
      <c r="B1164">
        <f>ValueWin!B1164</f>
        <v>0</v>
      </c>
      <c r="C1164" t="e">
        <f t="shared" si="57"/>
        <v>#DIV/0!</v>
      </c>
    </row>
    <row r="1165" spans="1:3" x14ac:dyDescent="0.25">
      <c r="A1165">
        <f>ValueWin!A1165</f>
        <v>0</v>
      </c>
      <c r="B1165">
        <f>ValueWin!B1165</f>
        <v>0</v>
      </c>
      <c r="C1165" t="e">
        <f t="shared" si="57"/>
        <v>#DIV/0!</v>
      </c>
    </row>
    <row r="1166" spans="1:3" x14ac:dyDescent="0.25">
      <c r="A1166">
        <f>ValueWin!A1166</f>
        <v>0</v>
      </c>
      <c r="B1166">
        <f>ValueWin!B1166</f>
        <v>0</v>
      </c>
      <c r="C1166" t="e">
        <f t="shared" si="57"/>
        <v>#DIV/0!</v>
      </c>
    </row>
    <row r="1167" spans="1:3" x14ac:dyDescent="0.25">
      <c r="A1167">
        <f>ValueWin!A1167</f>
        <v>0</v>
      </c>
      <c r="B1167">
        <f>ValueWin!B1167</f>
        <v>0</v>
      </c>
      <c r="C1167" t="e">
        <f t="shared" si="57"/>
        <v>#DIV/0!</v>
      </c>
    </row>
    <row r="1168" spans="1:3" x14ac:dyDescent="0.25">
      <c r="A1168">
        <f>ValueWin!A1168</f>
        <v>0</v>
      </c>
      <c r="B1168">
        <f>ValueWin!B1168</f>
        <v>0</v>
      </c>
      <c r="C1168" t="e">
        <f t="shared" si="57"/>
        <v>#DIV/0!</v>
      </c>
    </row>
    <row r="1169" spans="1:3" x14ac:dyDescent="0.25">
      <c r="A1169">
        <f>ValueWin!A1169</f>
        <v>0</v>
      </c>
      <c r="B1169">
        <f>ValueWin!B1169</f>
        <v>0</v>
      </c>
      <c r="C1169" t="e">
        <f t="shared" si="57"/>
        <v>#DIV/0!</v>
      </c>
    </row>
    <row r="1170" spans="1:3" x14ac:dyDescent="0.25">
      <c r="A1170">
        <f>ValueWin!A1170</f>
        <v>0</v>
      </c>
      <c r="B1170">
        <f>ValueWin!B1170</f>
        <v>0</v>
      </c>
      <c r="C1170" t="e">
        <f t="shared" si="57"/>
        <v>#DIV/0!</v>
      </c>
    </row>
    <row r="1171" spans="1:3" x14ac:dyDescent="0.25">
      <c r="A1171">
        <f>ValueWin!A1171</f>
        <v>0</v>
      </c>
      <c r="B1171">
        <f>ValueWin!B1171</f>
        <v>0</v>
      </c>
      <c r="C1171" t="e">
        <f t="shared" si="57"/>
        <v>#DIV/0!</v>
      </c>
    </row>
    <row r="1172" spans="1:3" x14ac:dyDescent="0.25">
      <c r="A1172">
        <f>ValueWin!A1172</f>
        <v>0</v>
      </c>
      <c r="B1172">
        <f>ValueWin!B1172</f>
        <v>0</v>
      </c>
      <c r="C1172" t="e">
        <f t="shared" si="57"/>
        <v>#DIV/0!</v>
      </c>
    </row>
    <row r="1173" spans="1:3" x14ac:dyDescent="0.25">
      <c r="A1173">
        <f>ValueWin!A1173</f>
        <v>0</v>
      </c>
      <c r="B1173">
        <f>ValueWin!B1173</f>
        <v>0</v>
      </c>
      <c r="C1173" t="e">
        <f t="shared" si="57"/>
        <v>#DIV/0!</v>
      </c>
    </row>
    <row r="1174" spans="1:3" x14ac:dyDescent="0.25">
      <c r="A1174">
        <f>ValueWin!A1174</f>
        <v>0</v>
      </c>
      <c r="B1174">
        <f>ValueWin!B1174</f>
        <v>0</v>
      </c>
      <c r="C1174" t="e">
        <f t="shared" si="57"/>
        <v>#DIV/0!</v>
      </c>
    </row>
    <row r="1175" spans="1:3" x14ac:dyDescent="0.25">
      <c r="A1175">
        <f>ValueWin!A1175</f>
        <v>0</v>
      </c>
      <c r="B1175">
        <f>ValueWin!B1175</f>
        <v>0</v>
      </c>
      <c r="C1175" t="e">
        <f t="shared" si="57"/>
        <v>#DIV/0!</v>
      </c>
    </row>
    <row r="1176" spans="1:3" x14ac:dyDescent="0.25">
      <c r="A1176">
        <f>ValueWin!A1176</f>
        <v>0</v>
      </c>
      <c r="B1176">
        <f>ValueWin!B1176</f>
        <v>0</v>
      </c>
      <c r="C1176" t="e">
        <f t="shared" si="57"/>
        <v>#DIV/0!</v>
      </c>
    </row>
    <row r="1177" spans="1:3" x14ac:dyDescent="0.25">
      <c r="A1177">
        <f>ValueWin!A1177</f>
        <v>0</v>
      </c>
      <c r="B1177">
        <f>ValueWin!B1177</f>
        <v>0</v>
      </c>
      <c r="C1177" t="e">
        <f t="shared" si="57"/>
        <v>#DIV/0!</v>
      </c>
    </row>
    <row r="1178" spans="1:3" x14ac:dyDescent="0.25">
      <c r="A1178">
        <f>ValueWin!A1178</f>
        <v>0</v>
      </c>
      <c r="B1178">
        <f>ValueWin!B1178</f>
        <v>0</v>
      </c>
      <c r="C1178" t="e">
        <f t="shared" si="57"/>
        <v>#DIV/0!</v>
      </c>
    </row>
    <row r="1179" spans="1:3" x14ac:dyDescent="0.25">
      <c r="A1179">
        <f>ValueWin!A1179</f>
        <v>0</v>
      </c>
      <c r="B1179">
        <f>ValueWin!B1179</f>
        <v>0</v>
      </c>
      <c r="C1179" t="e">
        <f t="shared" si="57"/>
        <v>#DIV/0!</v>
      </c>
    </row>
    <row r="1180" spans="1:3" x14ac:dyDescent="0.25">
      <c r="A1180">
        <f>ValueWin!A1180</f>
        <v>0</v>
      </c>
      <c r="B1180">
        <f>ValueWin!B1180</f>
        <v>0</v>
      </c>
      <c r="C1180" t="e">
        <f t="shared" si="57"/>
        <v>#DIV/0!</v>
      </c>
    </row>
    <row r="1181" spans="1:3" x14ac:dyDescent="0.25">
      <c r="A1181">
        <f>ValueWin!A1181</f>
        <v>0</v>
      </c>
      <c r="B1181">
        <f>ValueWin!B1181</f>
        <v>0</v>
      </c>
      <c r="C1181" t="e">
        <f t="shared" si="57"/>
        <v>#DIV/0!</v>
      </c>
    </row>
    <row r="1182" spans="1:3" x14ac:dyDescent="0.25">
      <c r="A1182">
        <f>ValueWin!A1182</f>
        <v>0</v>
      </c>
      <c r="B1182">
        <f>ValueWin!B1182</f>
        <v>0</v>
      </c>
      <c r="C1182" t="e">
        <f t="shared" si="57"/>
        <v>#DIV/0!</v>
      </c>
    </row>
    <row r="1183" spans="1:3" x14ac:dyDescent="0.25">
      <c r="A1183">
        <f>ValueWin!A1183</f>
        <v>0</v>
      </c>
      <c r="B1183">
        <f>ValueWin!B1183</f>
        <v>0</v>
      </c>
      <c r="C1183" t="e">
        <f t="shared" si="57"/>
        <v>#DIV/0!</v>
      </c>
    </row>
    <row r="1184" spans="1:3" x14ac:dyDescent="0.25">
      <c r="A1184">
        <f>ValueWin!A1184</f>
        <v>0</v>
      </c>
      <c r="B1184">
        <f>ValueWin!B1184</f>
        <v>0</v>
      </c>
      <c r="C1184" t="e">
        <f t="shared" si="57"/>
        <v>#DIV/0!</v>
      </c>
    </row>
    <row r="1185" spans="1:3" x14ac:dyDescent="0.25">
      <c r="A1185">
        <f>ValueWin!A1185</f>
        <v>0</v>
      </c>
      <c r="B1185">
        <f>ValueWin!B1185</f>
        <v>0</v>
      </c>
      <c r="C1185" t="e">
        <f t="shared" si="57"/>
        <v>#DIV/0!</v>
      </c>
    </row>
    <row r="1186" spans="1:3" x14ac:dyDescent="0.25">
      <c r="A1186">
        <f>ValueWin!A1186</f>
        <v>0</v>
      </c>
      <c r="B1186">
        <f>ValueWin!B1186</f>
        <v>0</v>
      </c>
      <c r="C1186" t="e">
        <f t="shared" si="57"/>
        <v>#DIV/0!</v>
      </c>
    </row>
    <row r="1187" spans="1:3" x14ac:dyDescent="0.25">
      <c r="A1187">
        <f>ValueWin!A1187</f>
        <v>0</v>
      </c>
      <c r="B1187">
        <f>ValueWin!B1187</f>
        <v>0</v>
      </c>
      <c r="C1187" t="e">
        <f t="shared" si="57"/>
        <v>#DIV/0!</v>
      </c>
    </row>
    <row r="1188" spans="1:3" x14ac:dyDescent="0.25">
      <c r="A1188">
        <f>ValueWin!A1188</f>
        <v>0</v>
      </c>
      <c r="B1188">
        <f>ValueWin!B1188</f>
        <v>0</v>
      </c>
      <c r="C1188" t="e">
        <f t="shared" si="57"/>
        <v>#DIV/0!</v>
      </c>
    </row>
    <row r="1189" spans="1:3" x14ac:dyDescent="0.25">
      <c r="A1189">
        <f>ValueWin!A1189</f>
        <v>0</v>
      </c>
      <c r="B1189">
        <f>ValueWin!B1189</f>
        <v>0</v>
      </c>
      <c r="C1189" t="e">
        <f t="shared" si="57"/>
        <v>#DIV/0!</v>
      </c>
    </row>
    <row r="1190" spans="1:3" x14ac:dyDescent="0.25">
      <c r="A1190">
        <f>ValueWin!A1190</f>
        <v>0</v>
      </c>
      <c r="B1190">
        <f>ValueWin!B1190</f>
        <v>0</v>
      </c>
      <c r="C1190" t="e">
        <f t="shared" si="57"/>
        <v>#DIV/0!</v>
      </c>
    </row>
    <row r="1191" spans="1:3" x14ac:dyDescent="0.25">
      <c r="A1191">
        <f>ValueWin!A1191</f>
        <v>0</v>
      </c>
      <c r="B1191">
        <f>ValueWin!B1191</f>
        <v>0</v>
      </c>
      <c r="C1191" t="e">
        <f t="shared" si="57"/>
        <v>#DIV/0!</v>
      </c>
    </row>
    <row r="1192" spans="1:3" x14ac:dyDescent="0.25">
      <c r="A1192">
        <f>ValueWin!A1192</f>
        <v>0</v>
      </c>
      <c r="B1192">
        <f>ValueWin!B1192</f>
        <v>0</v>
      </c>
      <c r="C1192" t="e">
        <f t="shared" si="57"/>
        <v>#DIV/0!</v>
      </c>
    </row>
    <row r="1193" spans="1:3" x14ac:dyDescent="0.25">
      <c r="A1193">
        <f>ValueWin!A1193</f>
        <v>0</v>
      </c>
      <c r="B1193">
        <f>ValueWin!B1193</f>
        <v>0</v>
      </c>
      <c r="C1193" t="e">
        <f t="shared" si="57"/>
        <v>#DIV/0!</v>
      </c>
    </row>
    <row r="1194" spans="1:3" x14ac:dyDescent="0.25">
      <c r="A1194">
        <f>ValueWin!A1194</f>
        <v>0</v>
      </c>
      <c r="B1194">
        <f>ValueWin!B1194</f>
        <v>0</v>
      </c>
      <c r="C1194" t="e">
        <f t="shared" ref="C1194:C1257" si="58">1/A1194</f>
        <v>#DIV/0!</v>
      </c>
    </row>
    <row r="1195" spans="1:3" x14ac:dyDescent="0.25">
      <c r="A1195">
        <f>ValueWin!A1195</f>
        <v>0</v>
      </c>
      <c r="B1195">
        <f>ValueWin!B1195</f>
        <v>0</v>
      </c>
      <c r="C1195" t="e">
        <f t="shared" si="58"/>
        <v>#DIV/0!</v>
      </c>
    </row>
    <row r="1196" spans="1:3" x14ac:dyDescent="0.25">
      <c r="A1196">
        <f>ValueWin!A1196</f>
        <v>0</v>
      </c>
      <c r="B1196">
        <f>ValueWin!B1196</f>
        <v>0</v>
      </c>
      <c r="C1196" t="e">
        <f t="shared" si="58"/>
        <v>#DIV/0!</v>
      </c>
    </row>
    <row r="1197" spans="1:3" x14ac:dyDescent="0.25">
      <c r="A1197">
        <f>ValueWin!A1197</f>
        <v>0</v>
      </c>
      <c r="B1197">
        <f>ValueWin!B1197</f>
        <v>0</v>
      </c>
      <c r="C1197" t="e">
        <f t="shared" si="58"/>
        <v>#DIV/0!</v>
      </c>
    </row>
    <row r="1198" spans="1:3" x14ac:dyDescent="0.25">
      <c r="A1198">
        <f>ValueWin!A1198</f>
        <v>0</v>
      </c>
      <c r="B1198">
        <f>ValueWin!B1198</f>
        <v>0</v>
      </c>
      <c r="C1198" t="e">
        <f t="shared" si="58"/>
        <v>#DIV/0!</v>
      </c>
    </row>
    <row r="1199" spans="1:3" x14ac:dyDescent="0.25">
      <c r="A1199">
        <f>ValueWin!A1199</f>
        <v>0</v>
      </c>
      <c r="B1199">
        <f>ValueWin!B1199</f>
        <v>0</v>
      </c>
      <c r="C1199" t="e">
        <f t="shared" si="58"/>
        <v>#DIV/0!</v>
      </c>
    </row>
    <row r="1200" spans="1:3" x14ac:dyDescent="0.25">
      <c r="A1200">
        <f>ValueWin!A1200</f>
        <v>0</v>
      </c>
      <c r="B1200">
        <f>ValueWin!B1200</f>
        <v>0</v>
      </c>
      <c r="C1200" t="e">
        <f t="shared" si="58"/>
        <v>#DIV/0!</v>
      </c>
    </row>
    <row r="1201" spans="1:3" x14ac:dyDescent="0.25">
      <c r="A1201">
        <f>ValueWin!A1201</f>
        <v>0</v>
      </c>
      <c r="B1201">
        <f>ValueWin!B1201</f>
        <v>0</v>
      </c>
      <c r="C1201" t="e">
        <f t="shared" si="58"/>
        <v>#DIV/0!</v>
      </c>
    </row>
    <row r="1202" spans="1:3" x14ac:dyDescent="0.25">
      <c r="A1202">
        <f>ValueWin!A1202</f>
        <v>0</v>
      </c>
      <c r="B1202">
        <f>ValueWin!B1202</f>
        <v>0</v>
      </c>
      <c r="C1202" t="e">
        <f t="shared" si="58"/>
        <v>#DIV/0!</v>
      </c>
    </row>
    <row r="1203" spans="1:3" x14ac:dyDescent="0.25">
      <c r="A1203">
        <f>ValueWin!A1203</f>
        <v>0</v>
      </c>
      <c r="B1203">
        <f>ValueWin!B1203</f>
        <v>0</v>
      </c>
      <c r="C1203" t="e">
        <f t="shared" si="58"/>
        <v>#DIV/0!</v>
      </c>
    </row>
    <row r="1204" spans="1:3" x14ac:dyDescent="0.25">
      <c r="A1204">
        <f>ValueWin!A1204</f>
        <v>0</v>
      </c>
      <c r="B1204">
        <f>ValueWin!B1204</f>
        <v>0</v>
      </c>
      <c r="C1204" t="e">
        <f t="shared" si="58"/>
        <v>#DIV/0!</v>
      </c>
    </row>
    <row r="1205" spans="1:3" x14ac:dyDescent="0.25">
      <c r="A1205">
        <f>ValueWin!A1205</f>
        <v>0</v>
      </c>
      <c r="B1205">
        <f>ValueWin!B1205</f>
        <v>0</v>
      </c>
      <c r="C1205" t="e">
        <f t="shared" si="58"/>
        <v>#DIV/0!</v>
      </c>
    </row>
    <row r="1206" spans="1:3" x14ac:dyDescent="0.25">
      <c r="A1206">
        <f>ValueWin!A1206</f>
        <v>0</v>
      </c>
      <c r="B1206">
        <f>ValueWin!B1206</f>
        <v>0</v>
      </c>
      <c r="C1206" t="e">
        <f t="shared" si="58"/>
        <v>#DIV/0!</v>
      </c>
    </row>
    <row r="1207" spans="1:3" x14ac:dyDescent="0.25">
      <c r="A1207">
        <f>ValueWin!A1207</f>
        <v>0</v>
      </c>
      <c r="B1207">
        <f>ValueWin!B1207</f>
        <v>0</v>
      </c>
      <c r="C1207" t="e">
        <f t="shared" si="58"/>
        <v>#DIV/0!</v>
      </c>
    </row>
    <row r="1208" spans="1:3" x14ac:dyDescent="0.25">
      <c r="A1208">
        <f>ValueWin!A1208</f>
        <v>0</v>
      </c>
      <c r="B1208">
        <f>ValueWin!B1208</f>
        <v>0</v>
      </c>
      <c r="C1208" t="e">
        <f t="shared" si="58"/>
        <v>#DIV/0!</v>
      </c>
    </row>
    <row r="1209" spans="1:3" x14ac:dyDescent="0.25">
      <c r="A1209">
        <f>ValueWin!A1209</f>
        <v>0</v>
      </c>
      <c r="B1209">
        <f>ValueWin!B1209</f>
        <v>0</v>
      </c>
      <c r="C1209" t="e">
        <f t="shared" si="58"/>
        <v>#DIV/0!</v>
      </c>
    </row>
    <row r="1210" spans="1:3" x14ac:dyDescent="0.25">
      <c r="A1210">
        <f>ValueWin!A1210</f>
        <v>0</v>
      </c>
      <c r="B1210">
        <f>ValueWin!B1210</f>
        <v>0</v>
      </c>
      <c r="C1210" t="e">
        <f t="shared" si="58"/>
        <v>#DIV/0!</v>
      </c>
    </row>
    <row r="1211" spans="1:3" x14ac:dyDescent="0.25">
      <c r="A1211">
        <f>ValueWin!A1211</f>
        <v>0</v>
      </c>
      <c r="B1211">
        <f>ValueWin!B1211</f>
        <v>0</v>
      </c>
      <c r="C1211" t="e">
        <f t="shared" si="58"/>
        <v>#DIV/0!</v>
      </c>
    </row>
    <row r="1212" spans="1:3" x14ac:dyDescent="0.25">
      <c r="A1212">
        <f>ValueWin!A1212</f>
        <v>0</v>
      </c>
      <c r="B1212">
        <f>ValueWin!B1212</f>
        <v>0</v>
      </c>
      <c r="C1212" t="e">
        <f t="shared" si="58"/>
        <v>#DIV/0!</v>
      </c>
    </row>
    <row r="1213" spans="1:3" x14ac:dyDescent="0.25">
      <c r="A1213">
        <f>ValueWin!A1213</f>
        <v>0</v>
      </c>
      <c r="B1213">
        <f>ValueWin!B1213</f>
        <v>0</v>
      </c>
      <c r="C1213" t="e">
        <f t="shared" si="58"/>
        <v>#DIV/0!</v>
      </c>
    </row>
    <row r="1214" spans="1:3" x14ac:dyDescent="0.25">
      <c r="A1214">
        <f>ValueWin!A1214</f>
        <v>0</v>
      </c>
      <c r="B1214">
        <f>ValueWin!B1214</f>
        <v>0</v>
      </c>
      <c r="C1214" t="e">
        <f t="shared" si="58"/>
        <v>#DIV/0!</v>
      </c>
    </row>
    <row r="1215" spans="1:3" x14ac:dyDescent="0.25">
      <c r="A1215">
        <f>ValueWin!A1215</f>
        <v>0</v>
      </c>
      <c r="B1215">
        <f>ValueWin!B1215</f>
        <v>0</v>
      </c>
      <c r="C1215" t="e">
        <f t="shared" si="58"/>
        <v>#DIV/0!</v>
      </c>
    </row>
    <row r="1216" spans="1:3" x14ac:dyDescent="0.25">
      <c r="A1216">
        <f>ValueWin!A1216</f>
        <v>0</v>
      </c>
      <c r="B1216">
        <f>ValueWin!B1216</f>
        <v>0</v>
      </c>
      <c r="C1216" t="e">
        <f t="shared" si="58"/>
        <v>#DIV/0!</v>
      </c>
    </row>
    <row r="1217" spans="1:3" x14ac:dyDescent="0.25">
      <c r="A1217">
        <f>ValueWin!A1217</f>
        <v>0</v>
      </c>
      <c r="B1217">
        <f>ValueWin!B1217</f>
        <v>0</v>
      </c>
      <c r="C1217" t="e">
        <f t="shared" si="58"/>
        <v>#DIV/0!</v>
      </c>
    </row>
    <row r="1218" spans="1:3" x14ac:dyDescent="0.25">
      <c r="A1218">
        <f>ValueWin!A1218</f>
        <v>0</v>
      </c>
      <c r="B1218">
        <f>ValueWin!B1218</f>
        <v>0</v>
      </c>
      <c r="C1218" t="e">
        <f t="shared" si="58"/>
        <v>#DIV/0!</v>
      </c>
    </row>
    <row r="1219" spans="1:3" x14ac:dyDescent="0.25">
      <c r="A1219">
        <f>ValueWin!A1219</f>
        <v>0</v>
      </c>
      <c r="B1219">
        <f>ValueWin!B1219</f>
        <v>0</v>
      </c>
      <c r="C1219" t="e">
        <f t="shared" si="58"/>
        <v>#DIV/0!</v>
      </c>
    </row>
    <row r="1220" spans="1:3" x14ac:dyDescent="0.25">
      <c r="A1220">
        <f>ValueWin!A1220</f>
        <v>0</v>
      </c>
      <c r="B1220">
        <f>ValueWin!B1220</f>
        <v>0</v>
      </c>
      <c r="C1220" t="e">
        <f t="shared" si="58"/>
        <v>#DIV/0!</v>
      </c>
    </row>
    <row r="1221" spans="1:3" x14ac:dyDescent="0.25">
      <c r="A1221">
        <f>ValueWin!A1221</f>
        <v>0</v>
      </c>
      <c r="B1221">
        <f>ValueWin!B1221</f>
        <v>0</v>
      </c>
      <c r="C1221" t="e">
        <f t="shared" si="58"/>
        <v>#DIV/0!</v>
      </c>
    </row>
    <row r="1222" spans="1:3" x14ac:dyDescent="0.25">
      <c r="A1222">
        <f>ValueWin!A1222</f>
        <v>0</v>
      </c>
      <c r="B1222">
        <f>ValueWin!B1222</f>
        <v>0</v>
      </c>
      <c r="C1222" t="e">
        <f t="shared" si="58"/>
        <v>#DIV/0!</v>
      </c>
    </row>
    <row r="1223" spans="1:3" x14ac:dyDescent="0.25">
      <c r="A1223">
        <f>ValueWin!A1223</f>
        <v>0</v>
      </c>
      <c r="B1223">
        <f>ValueWin!B1223</f>
        <v>0</v>
      </c>
      <c r="C1223" t="e">
        <f t="shared" si="58"/>
        <v>#DIV/0!</v>
      </c>
    </row>
    <row r="1224" spans="1:3" x14ac:dyDescent="0.25">
      <c r="A1224">
        <f>ValueWin!A1224</f>
        <v>0</v>
      </c>
      <c r="B1224">
        <f>ValueWin!B1224</f>
        <v>0</v>
      </c>
      <c r="C1224" t="e">
        <f t="shared" si="58"/>
        <v>#DIV/0!</v>
      </c>
    </row>
    <row r="1225" spans="1:3" x14ac:dyDescent="0.25">
      <c r="A1225">
        <f>ValueWin!A1225</f>
        <v>0</v>
      </c>
      <c r="B1225">
        <f>ValueWin!B1225</f>
        <v>0</v>
      </c>
      <c r="C1225" t="e">
        <f t="shared" si="58"/>
        <v>#DIV/0!</v>
      </c>
    </row>
    <row r="1226" spans="1:3" x14ac:dyDescent="0.25">
      <c r="A1226">
        <f>ValueWin!A1226</f>
        <v>0</v>
      </c>
      <c r="B1226">
        <f>ValueWin!B1226</f>
        <v>0</v>
      </c>
      <c r="C1226" t="e">
        <f t="shared" si="58"/>
        <v>#DIV/0!</v>
      </c>
    </row>
    <row r="1227" spans="1:3" x14ac:dyDescent="0.25">
      <c r="A1227">
        <f>ValueWin!A1227</f>
        <v>0</v>
      </c>
      <c r="B1227">
        <f>ValueWin!B1227</f>
        <v>0</v>
      </c>
      <c r="C1227" t="e">
        <f t="shared" si="58"/>
        <v>#DIV/0!</v>
      </c>
    </row>
    <row r="1228" spans="1:3" x14ac:dyDescent="0.25">
      <c r="A1228">
        <f>ValueWin!A1228</f>
        <v>0</v>
      </c>
      <c r="B1228">
        <f>ValueWin!B1228</f>
        <v>0</v>
      </c>
      <c r="C1228" t="e">
        <f t="shared" si="58"/>
        <v>#DIV/0!</v>
      </c>
    </row>
    <row r="1229" spans="1:3" x14ac:dyDescent="0.25">
      <c r="A1229">
        <f>ValueWin!A1229</f>
        <v>0</v>
      </c>
      <c r="B1229">
        <f>ValueWin!B1229</f>
        <v>0</v>
      </c>
      <c r="C1229" t="e">
        <f t="shared" si="58"/>
        <v>#DIV/0!</v>
      </c>
    </row>
    <row r="1230" spans="1:3" x14ac:dyDescent="0.25">
      <c r="A1230">
        <f>ValueWin!A1230</f>
        <v>0</v>
      </c>
      <c r="B1230">
        <f>ValueWin!B1230</f>
        <v>0</v>
      </c>
      <c r="C1230" t="e">
        <f t="shared" si="58"/>
        <v>#DIV/0!</v>
      </c>
    </row>
    <row r="1231" spans="1:3" x14ac:dyDescent="0.25">
      <c r="A1231">
        <f>ValueWin!A1231</f>
        <v>0</v>
      </c>
      <c r="B1231">
        <f>ValueWin!B1231</f>
        <v>0</v>
      </c>
      <c r="C1231" t="e">
        <f t="shared" si="58"/>
        <v>#DIV/0!</v>
      </c>
    </row>
    <row r="1232" spans="1:3" x14ac:dyDescent="0.25">
      <c r="A1232">
        <f>ValueWin!A1232</f>
        <v>0</v>
      </c>
      <c r="B1232">
        <f>ValueWin!B1232</f>
        <v>0</v>
      </c>
      <c r="C1232" t="e">
        <f t="shared" si="58"/>
        <v>#DIV/0!</v>
      </c>
    </row>
    <row r="1233" spans="1:3" x14ac:dyDescent="0.25">
      <c r="A1233">
        <f>ValueWin!A1233</f>
        <v>0</v>
      </c>
      <c r="B1233">
        <f>ValueWin!B1233</f>
        <v>0</v>
      </c>
      <c r="C1233" t="e">
        <f t="shared" si="58"/>
        <v>#DIV/0!</v>
      </c>
    </row>
    <row r="1234" spans="1:3" x14ac:dyDescent="0.25">
      <c r="A1234">
        <f>ValueWin!A1234</f>
        <v>0</v>
      </c>
      <c r="B1234">
        <f>ValueWin!B1234</f>
        <v>0</v>
      </c>
      <c r="C1234" t="e">
        <f t="shared" si="58"/>
        <v>#DIV/0!</v>
      </c>
    </row>
    <row r="1235" spans="1:3" x14ac:dyDescent="0.25">
      <c r="A1235">
        <f>ValueWin!A1235</f>
        <v>0</v>
      </c>
      <c r="B1235">
        <f>ValueWin!B1235</f>
        <v>0</v>
      </c>
      <c r="C1235" t="e">
        <f t="shared" si="58"/>
        <v>#DIV/0!</v>
      </c>
    </row>
    <row r="1236" spans="1:3" x14ac:dyDescent="0.25">
      <c r="A1236">
        <f>ValueWin!A1236</f>
        <v>0</v>
      </c>
      <c r="B1236">
        <f>ValueWin!B1236</f>
        <v>0</v>
      </c>
      <c r="C1236" t="e">
        <f t="shared" si="58"/>
        <v>#DIV/0!</v>
      </c>
    </row>
    <row r="1237" spans="1:3" x14ac:dyDescent="0.25">
      <c r="A1237">
        <f>ValueWin!A1237</f>
        <v>0</v>
      </c>
      <c r="B1237">
        <f>ValueWin!B1237</f>
        <v>0</v>
      </c>
      <c r="C1237" t="e">
        <f t="shared" si="58"/>
        <v>#DIV/0!</v>
      </c>
    </row>
    <row r="1238" spans="1:3" x14ac:dyDescent="0.25">
      <c r="A1238">
        <f>ValueWin!A1238</f>
        <v>0</v>
      </c>
      <c r="B1238">
        <f>ValueWin!B1238</f>
        <v>0</v>
      </c>
      <c r="C1238" t="e">
        <f t="shared" si="58"/>
        <v>#DIV/0!</v>
      </c>
    </row>
    <row r="1239" spans="1:3" x14ac:dyDescent="0.25">
      <c r="A1239">
        <f>ValueWin!A1239</f>
        <v>0</v>
      </c>
      <c r="B1239">
        <f>ValueWin!B1239</f>
        <v>0</v>
      </c>
      <c r="C1239" t="e">
        <f t="shared" si="58"/>
        <v>#DIV/0!</v>
      </c>
    </row>
    <row r="1240" spans="1:3" x14ac:dyDescent="0.25">
      <c r="A1240">
        <f>ValueWin!A1240</f>
        <v>0</v>
      </c>
      <c r="B1240">
        <f>ValueWin!B1240</f>
        <v>0</v>
      </c>
      <c r="C1240" t="e">
        <f t="shared" si="58"/>
        <v>#DIV/0!</v>
      </c>
    </row>
    <row r="1241" spans="1:3" x14ac:dyDescent="0.25">
      <c r="A1241">
        <f>ValueWin!A1241</f>
        <v>0</v>
      </c>
      <c r="B1241">
        <f>ValueWin!B1241</f>
        <v>0</v>
      </c>
      <c r="C1241" t="e">
        <f t="shared" si="58"/>
        <v>#DIV/0!</v>
      </c>
    </row>
    <row r="1242" spans="1:3" x14ac:dyDescent="0.25">
      <c r="A1242">
        <f>ValueWin!A1242</f>
        <v>0</v>
      </c>
      <c r="B1242">
        <f>ValueWin!B1242</f>
        <v>0</v>
      </c>
      <c r="C1242" t="e">
        <f t="shared" si="58"/>
        <v>#DIV/0!</v>
      </c>
    </row>
    <row r="1243" spans="1:3" x14ac:dyDescent="0.25">
      <c r="A1243">
        <f>ValueWin!A1243</f>
        <v>0</v>
      </c>
      <c r="B1243">
        <f>ValueWin!B1243</f>
        <v>0</v>
      </c>
      <c r="C1243" t="e">
        <f t="shared" si="58"/>
        <v>#DIV/0!</v>
      </c>
    </row>
    <row r="1244" spans="1:3" x14ac:dyDescent="0.25">
      <c r="A1244">
        <f>ValueWin!A1244</f>
        <v>0</v>
      </c>
      <c r="B1244">
        <f>ValueWin!B1244</f>
        <v>0</v>
      </c>
      <c r="C1244" t="e">
        <f t="shared" si="58"/>
        <v>#DIV/0!</v>
      </c>
    </row>
    <row r="1245" spans="1:3" x14ac:dyDescent="0.25">
      <c r="A1245">
        <f>ValueWin!A1245</f>
        <v>0</v>
      </c>
      <c r="B1245">
        <f>ValueWin!B1245</f>
        <v>0</v>
      </c>
      <c r="C1245" t="e">
        <f t="shared" si="58"/>
        <v>#DIV/0!</v>
      </c>
    </row>
    <row r="1246" spans="1:3" x14ac:dyDescent="0.25">
      <c r="A1246">
        <f>ValueWin!A1246</f>
        <v>0</v>
      </c>
      <c r="B1246">
        <f>ValueWin!B1246</f>
        <v>0</v>
      </c>
      <c r="C1246" t="e">
        <f t="shared" si="58"/>
        <v>#DIV/0!</v>
      </c>
    </row>
    <row r="1247" spans="1:3" x14ac:dyDescent="0.25">
      <c r="A1247">
        <f>ValueWin!A1247</f>
        <v>0</v>
      </c>
      <c r="B1247">
        <f>ValueWin!B1247</f>
        <v>0</v>
      </c>
      <c r="C1247" t="e">
        <f t="shared" si="58"/>
        <v>#DIV/0!</v>
      </c>
    </row>
    <row r="1248" spans="1:3" x14ac:dyDescent="0.25">
      <c r="A1248">
        <f>ValueWin!A1248</f>
        <v>0</v>
      </c>
      <c r="B1248">
        <f>ValueWin!B1248</f>
        <v>0</v>
      </c>
      <c r="C1248" t="e">
        <f t="shared" si="58"/>
        <v>#DIV/0!</v>
      </c>
    </row>
    <row r="1249" spans="1:3" x14ac:dyDescent="0.25">
      <c r="A1249">
        <f>ValueWin!A1249</f>
        <v>0</v>
      </c>
      <c r="B1249">
        <f>ValueWin!B1249</f>
        <v>0</v>
      </c>
      <c r="C1249" t="e">
        <f t="shared" si="58"/>
        <v>#DIV/0!</v>
      </c>
    </row>
    <row r="1250" spans="1:3" x14ac:dyDescent="0.25">
      <c r="A1250">
        <f>ValueWin!A1250</f>
        <v>0</v>
      </c>
      <c r="B1250">
        <f>ValueWin!B1250</f>
        <v>0</v>
      </c>
      <c r="C1250" t="e">
        <f t="shared" si="58"/>
        <v>#DIV/0!</v>
      </c>
    </row>
    <row r="1251" spans="1:3" x14ac:dyDescent="0.25">
      <c r="A1251">
        <f>ValueWin!A1251</f>
        <v>0</v>
      </c>
      <c r="B1251">
        <f>ValueWin!B1251</f>
        <v>0</v>
      </c>
      <c r="C1251" t="e">
        <f t="shared" si="58"/>
        <v>#DIV/0!</v>
      </c>
    </row>
    <row r="1252" spans="1:3" x14ac:dyDescent="0.25">
      <c r="A1252">
        <f>ValueWin!A1252</f>
        <v>0</v>
      </c>
      <c r="B1252">
        <f>ValueWin!B1252</f>
        <v>0</v>
      </c>
      <c r="C1252" t="e">
        <f t="shared" si="58"/>
        <v>#DIV/0!</v>
      </c>
    </row>
    <row r="1253" spans="1:3" x14ac:dyDescent="0.25">
      <c r="A1253">
        <f>ValueWin!A1253</f>
        <v>0</v>
      </c>
      <c r="B1253">
        <f>ValueWin!B1253</f>
        <v>0</v>
      </c>
      <c r="C1253" t="e">
        <f t="shared" si="58"/>
        <v>#DIV/0!</v>
      </c>
    </row>
    <row r="1254" spans="1:3" x14ac:dyDescent="0.25">
      <c r="A1254">
        <f>ValueWin!A1254</f>
        <v>0</v>
      </c>
      <c r="B1254">
        <f>ValueWin!B1254</f>
        <v>0</v>
      </c>
      <c r="C1254" t="e">
        <f t="shared" si="58"/>
        <v>#DIV/0!</v>
      </c>
    </row>
    <row r="1255" spans="1:3" x14ac:dyDescent="0.25">
      <c r="A1255">
        <f>ValueWin!A1255</f>
        <v>0</v>
      </c>
      <c r="B1255">
        <f>ValueWin!B1255</f>
        <v>0</v>
      </c>
      <c r="C1255" t="e">
        <f t="shared" si="58"/>
        <v>#DIV/0!</v>
      </c>
    </row>
    <row r="1256" spans="1:3" x14ac:dyDescent="0.25">
      <c r="A1256">
        <f>ValueWin!A1256</f>
        <v>0</v>
      </c>
      <c r="B1256">
        <f>ValueWin!B1256</f>
        <v>0</v>
      </c>
      <c r="C1256" t="e">
        <f t="shared" si="58"/>
        <v>#DIV/0!</v>
      </c>
    </row>
    <row r="1257" spans="1:3" x14ac:dyDescent="0.25">
      <c r="A1257">
        <f>ValueWin!A1257</f>
        <v>0</v>
      </c>
      <c r="B1257">
        <f>ValueWin!B1257</f>
        <v>0</v>
      </c>
      <c r="C1257" t="e">
        <f t="shared" si="58"/>
        <v>#DIV/0!</v>
      </c>
    </row>
    <row r="1258" spans="1:3" x14ac:dyDescent="0.25">
      <c r="A1258">
        <f>ValueWin!A1258</f>
        <v>0</v>
      </c>
      <c r="B1258">
        <f>ValueWin!B1258</f>
        <v>0</v>
      </c>
      <c r="C1258" t="e">
        <f t="shared" ref="C1258:C1321" si="59">1/A1258</f>
        <v>#DIV/0!</v>
      </c>
    </row>
    <row r="1259" spans="1:3" x14ac:dyDescent="0.25">
      <c r="A1259">
        <f>ValueWin!A1259</f>
        <v>0</v>
      </c>
      <c r="B1259">
        <f>ValueWin!B1259</f>
        <v>0</v>
      </c>
      <c r="C1259" t="e">
        <f t="shared" si="59"/>
        <v>#DIV/0!</v>
      </c>
    </row>
    <row r="1260" spans="1:3" x14ac:dyDescent="0.25">
      <c r="A1260">
        <f>ValueWin!A1260</f>
        <v>0</v>
      </c>
      <c r="B1260">
        <f>ValueWin!B1260</f>
        <v>0</v>
      </c>
      <c r="C1260" t="e">
        <f t="shared" si="59"/>
        <v>#DIV/0!</v>
      </c>
    </row>
    <row r="1261" spans="1:3" x14ac:dyDescent="0.25">
      <c r="A1261">
        <f>ValueWin!A1261</f>
        <v>0</v>
      </c>
      <c r="B1261">
        <f>ValueWin!B1261</f>
        <v>0</v>
      </c>
      <c r="C1261" t="e">
        <f t="shared" si="59"/>
        <v>#DIV/0!</v>
      </c>
    </row>
    <row r="1262" spans="1:3" x14ac:dyDescent="0.25">
      <c r="A1262">
        <f>ValueWin!A1262</f>
        <v>0</v>
      </c>
      <c r="B1262">
        <f>ValueWin!B1262</f>
        <v>0</v>
      </c>
      <c r="C1262" t="e">
        <f t="shared" si="59"/>
        <v>#DIV/0!</v>
      </c>
    </row>
    <row r="1263" spans="1:3" x14ac:dyDescent="0.25">
      <c r="A1263">
        <f>ValueWin!A1263</f>
        <v>0</v>
      </c>
      <c r="B1263">
        <f>ValueWin!B1263</f>
        <v>0</v>
      </c>
      <c r="C1263" t="e">
        <f t="shared" si="59"/>
        <v>#DIV/0!</v>
      </c>
    </row>
    <row r="1264" spans="1:3" x14ac:dyDescent="0.25">
      <c r="A1264">
        <f>ValueWin!A1264</f>
        <v>0</v>
      </c>
      <c r="B1264">
        <f>ValueWin!B1264</f>
        <v>0</v>
      </c>
      <c r="C1264" t="e">
        <f t="shared" si="59"/>
        <v>#DIV/0!</v>
      </c>
    </row>
    <row r="1265" spans="1:3" x14ac:dyDescent="0.25">
      <c r="A1265">
        <f>ValueWin!A1265</f>
        <v>0</v>
      </c>
      <c r="B1265">
        <f>ValueWin!B1265</f>
        <v>0</v>
      </c>
      <c r="C1265" t="e">
        <f t="shared" si="59"/>
        <v>#DIV/0!</v>
      </c>
    </row>
    <row r="1266" spans="1:3" x14ac:dyDescent="0.25">
      <c r="A1266">
        <f>ValueWin!A1266</f>
        <v>0</v>
      </c>
      <c r="B1266">
        <f>ValueWin!B1266</f>
        <v>0</v>
      </c>
      <c r="C1266" t="e">
        <f t="shared" si="59"/>
        <v>#DIV/0!</v>
      </c>
    </row>
    <row r="1267" spans="1:3" x14ac:dyDescent="0.25">
      <c r="A1267">
        <f>ValueWin!A1267</f>
        <v>0</v>
      </c>
      <c r="B1267">
        <f>ValueWin!B1267</f>
        <v>0</v>
      </c>
      <c r="C1267" t="e">
        <f t="shared" si="59"/>
        <v>#DIV/0!</v>
      </c>
    </row>
    <row r="1268" spans="1:3" x14ac:dyDescent="0.25">
      <c r="A1268">
        <f>ValueWin!A1268</f>
        <v>0</v>
      </c>
      <c r="B1268">
        <f>ValueWin!B1268</f>
        <v>0</v>
      </c>
      <c r="C1268" t="e">
        <f t="shared" si="59"/>
        <v>#DIV/0!</v>
      </c>
    </row>
    <row r="1269" spans="1:3" x14ac:dyDescent="0.25">
      <c r="A1269">
        <f>ValueWin!A1269</f>
        <v>0</v>
      </c>
      <c r="B1269">
        <f>ValueWin!B1269</f>
        <v>0</v>
      </c>
      <c r="C1269" t="e">
        <f t="shared" si="59"/>
        <v>#DIV/0!</v>
      </c>
    </row>
    <row r="1270" spans="1:3" x14ac:dyDescent="0.25">
      <c r="A1270">
        <f>ValueWin!A1270</f>
        <v>0</v>
      </c>
      <c r="B1270">
        <f>ValueWin!B1270</f>
        <v>0</v>
      </c>
      <c r="C1270" t="e">
        <f t="shared" si="59"/>
        <v>#DIV/0!</v>
      </c>
    </row>
    <row r="1271" spans="1:3" x14ac:dyDescent="0.25">
      <c r="A1271">
        <f>ValueWin!A1271</f>
        <v>0</v>
      </c>
      <c r="B1271">
        <f>ValueWin!B1271</f>
        <v>0</v>
      </c>
      <c r="C1271" t="e">
        <f t="shared" si="59"/>
        <v>#DIV/0!</v>
      </c>
    </row>
    <row r="1272" spans="1:3" x14ac:dyDescent="0.25">
      <c r="A1272">
        <f>ValueWin!A1272</f>
        <v>0</v>
      </c>
      <c r="B1272">
        <f>ValueWin!B1272</f>
        <v>0</v>
      </c>
      <c r="C1272" t="e">
        <f t="shared" si="59"/>
        <v>#DIV/0!</v>
      </c>
    </row>
    <row r="1273" spans="1:3" x14ac:dyDescent="0.25">
      <c r="A1273">
        <f>ValueWin!A1273</f>
        <v>0</v>
      </c>
      <c r="B1273">
        <f>ValueWin!B1273</f>
        <v>0</v>
      </c>
      <c r="C1273" t="e">
        <f t="shared" si="59"/>
        <v>#DIV/0!</v>
      </c>
    </row>
    <row r="1274" spans="1:3" x14ac:dyDescent="0.25">
      <c r="A1274">
        <f>ValueWin!A1274</f>
        <v>0</v>
      </c>
      <c r="B1274">
        <f>ValueWin!B1274</f>
        <v>0</v>
      </c>
      <c r="C1274" t="e">
        <f t="shared" si="59"/>
        <v>#DIV/0!</v>
      </c>
    </row>
    <row r="1275" spans="1:3" x14ac:dyDescent="0.25">
      <c r="A1275">
        <f>ValueWin!A1275</f>
        <v>0</v>
      </c>
      <c r="B1275">
        <f>ValueWin!B1275</f>
        <v>0</v>
      </c>
      <c r="C1275" t="e">
        <f t="shared" si="59"/>
        <v>#DIV/0!</v>
      </c>
    </row>
    <row r="1276" spans="1:3" x14ac:dyDescent="0.25">
      <c r="A1276">
        <f>ValueWin!A1276</f>
        <v>0</v>
      </c>
      <c r="B1276">
        <f>ValueWin!B1276</f>
        <v>0</v>
      </c>
      <c r="C1276" t="e">
        <f t="shared" si="59"/>
        <v>#DIV/0!</v>
      </c>
    </row>
    <row r="1277" spans="1:3" x14ac:dyDescent="0.25">
      <c r="A1277">
        <f>ValueWin!A1277</f>
        <v>0</v>
      </c>
      <c r="B1277">
        <f>ValueWin!B1277</f>
        <v>0</v>
      </c>
      <c r="C1277" t="e">
        <f t="shared" si="59"/>
        <v>#DIV/0!</v>
      </c>
    </row>
    <row r="1278" spans="1:3" x14ac:dyDescent="0.25">
      <c r="A1278">
        <f>ValueWin!A1278</f>
        <v>0</v>
      </c>
      <c r="B1278">
        <f>ValueWin!B1278</f>
        <v>0</v>
      </c>
      <c r="C1278" t="e">
        <f t="shared" si="59"/>
        <v>#DIV/0!</v>
      </c>
    </row>
    <row r="1279" spans="1:3" x14ac:dyDescent="0.25">
      <c r="A1279">
        <f>ValueWin!A1279</f>
        <v>0</v>
      </c>
      <c r="B1279">
        <f>ValueWin!B1279</f>
        <v>0</v>
      </c>
      <c r="C1279" t="e">
        <f t="shared" si="59"/>
        <v>#DIV/0!</v>
      </c>
    </row>
    <row r="1280" spans="1:3" x14ac:dyDescent="0.25">
      <c r="A1280">
        <f>ValueWin!A1280</f>
        <v>0</v>
      </c>
      <c r="B1280">
        <f>ValueWin!B1280</f>
        <v>0</v>
      </c>
      <c r="C1280" t="e">
        <f t="shared" si="59"/>
        <v>#DIV/0!</v>
      </c>
    </row>
    <row r="1281" spans="1:3" x14ac:dyDescent="0.25">
      <c r="A1281">
        <f>ValueWin!A1281</f>
        <v>0</v>
      </c>
      <c r="B1281">
        <f>ValueWin!B1281</f>
        <v>0</v>
      </c>
      <c r="C1281" t="e">
        <f t="shared" si="59"/>
        <v>#DIV/0!</v>
      </c>
    </row>
    <row r="1282" spans="1:3" x14ac:dyDescent="0.25">
      <c r="A1282">
        <f>ValueWin!A1282</f>
        <v>0</v>
      </c>
      <c r="B1282">
        <f>ValueWin!B1282</f>
        <v>0</v>
      </c>
      <c r="C1282" t="e">
        <f t="shared" si="59"/>
        <v>#DIV/0!</v>
      </c>
    </row>
    <row r="1283" spans="1:3" x14ac:dyDescent="0.25">
      <c r="A1283">
        <f>ValueWin!A1283</f>
        <v>0</v>
      </c>
      <c r="B1283">
        <f>ValueWin!B1283</f>
        <v>0</v>
      </c>
      <c r="C1283" t="e">
        <f t="shared" si="59"/>
        <v>#DIV/0!</v>
      </c>
    </row>
    <row r="1284" spans="1:3" x14ac:dyDescent="0.25">
      <c r="A1284">
        <f>ValueWin!A1284</f>
        <v>0</v>
      </c>
      <c r="B1284">
        <f>ValueWin!B1284</f>
        <v>0</v>
      </c>
      <c r="C1284" t="e">
        <f t="shared" si="59"/>
        <v>#DIV/0!</v>
      </c>
    </row>
    <row r="1285" spans="1:3" x14ac:dyDescent="0.25">
      <c r="A1285">
        <f>ValueWin!A1285</f>
        <v>0</v>
      </c>
      <c r="B1285">
        <f>ValueWin!B1285</f>
        <v>0</v>
      </c>
      <c r="C1285" t="e">
        <f t="shared" si="59"/>
        <v>#DIV/0!</v>
      </c>
    </row>
    <row r="1286" spans="1:3" x14ac:dyDescent="0.25">
      <c r="A1286">
        <f>ValueWin!A1286</f>
        <v>0</v>
      </c>
      <c r="B1286">
        <f>ValueWin!B1286</f>
        <v>0</v>
      </c>
      <c r="C1286" t="e">
        <f t="shared" si="59"/>
        <v>#DIV/0!</v>
      </c>
    </row>
    <row r="1287" spans="1:3" x14ac:dyDescent="0.25">
      <c r="A1287">
        <f>ValueWin!A1287</f>
        <v>0</v>
      </c>
      <c r="B1287">
        <f>ValueWin!B1287</f>
        <v>0</v>
      </c>
      <c r="C1287" t="e">
        <f t="shared" si="59"/>
        <v>#DIV/0!</v>
      </c>
    </row>
    <row r="1288" spans="1:3" x14ac:dyDescent="0.25">
      <c r="A1288">
        <f>ValueWin!A1288</f>
        <v>0</v>
      </c>
      <c r="B1288">
        <f>ValueWin!B1288</f>
        <v>0</v>
      </c>
      <c r="C1288" t="e">
        <f t="shared" si="59"/>
        <v>#DIV/0!</v>
      </c>
    </row>
    <row r="1289" spans="1:3" x14ac:dyDescent="0.25">
      <c r="A1289">
        <f>ValueWin!A1289</f>
        <v>0</v>
      </c>
      <c r="B1289">
        <f>ValueWin!B1289</f>
        <v>0</v>
      </c>
      <c r="C1289" t="e">
        <f t="shared" si="59"/>
        <v>#DIV/0!</v>
      </c>
    </row>
    <row r="1290" spans="1:3" x14ac:dyDescent="0.25">
      <c r="A1290">
        <f>ValueWin!A1290</f>
        <v>0</v>
      </c>
      <c r="B1290">
        <f>ValueWin!B1290</f>
        <v>0</v>
      </c>
      <c r="C1290" t="e">
        <f t="shared" si="59"/>
        <v>#DIV/0!</v>
      </c>
    </row>
    <row r="1291" spans="1:3" x14ac:dyDescent="0.25">
      <c r="A1291">
        <f>ValueWin!A1291</f>
        <v>0</v>
      </c>
      <c r="B1291">
        <f>ValueWin!B1291</f>
        <v>0</v>
      </c>
      <c r="C1291" t="e">
        <f t="shared" si="59"/>
        <v>#DIV/0!</v>
      </c>
    </row>
    <row r="1292" spans="1:3" x14ac:dyDescent="0.25">
      <c r="A1292">
        <f>ValueWin!A1292</f>
        <v>0</v>
      </c>
      <c r="B1292">
        <f>ValueWin!B1292</f>
        <v>0</v>
      </c>
      <c r="C1292" t="e">
        <f t="shared" si="59"/>
        <v>#DIV/0!</v>
      </c>
    </row>
    <row r="1293" spans="1:3" x14ac:dyDescent="0.25">
      <c r="A1293">
        <f>ValueWin!A1293</f>
        <v>0</v>
      </c>
      <c r="B1293">
        <f>ValueWin!B1293</f>
        <v>0</v>
      </c>
      <c r="C1293" t="e">
        <f t="shared" si="59"/>
        <v>#DIV/0!</v>
      </c>
    </row>
    <row r="1294" spans="1:3" x14ac:dyDescent="0.25">
      <c r="A1294">
        <f>ValueWin!A1294</f>
        <v>0</v>
      </c>
      <c r="B1294">
        <f>ValueWin!B1294</f>
        <v>0</v>
      </c>
      <c r="C1294" t="e">
        <f t="shared" si="59"/>
        <v>#DIV/0!</v>
      </c>
    </row>
    <row r="1295" spans="1:3" x14ac:dyDescent="0.25">
      <c r="A1295">
        <f>ValueWin!A1295</f>
        <v>0</v>
      </c>
      <c r="B1295">
        <f>ValueWin!B1295</f>
        <v>0</v>
      </c>
      <c r="C1295" t="e">
        <f t="shared" si="59"/>
        <v>#DIV/0!</v>
      </c>
    </row>
    <row r="1296" spans="1:3" x14ac:dyDescent="0.25">
      <c r="A1296">
        <f>ValueWin!A1296</f>
        <v>0</v>
      </c>
      <c r="B1296">
        <f>ValueWin!B1296</f>
        <v>0</v>
      </c>
      <c r="C1296" t="e">
        <f t="shared" si="59"/>
        <v>#DIV/0!</v>
      </c>
    </row>
    <row r="1297" spans="1:3" x14ac:dyDescent="0.25">
      <c r="A1297">
        <f>ValueWin!A1297</f>
        <v>0</v>
      </c>
      <c r="B1297">
        <f>ValueWin!B1297</f>
        <v>0</v>
      </c>
      <c r="C1297" t="e">
        <f t="shared" si="59"/>
        <v>#DIV/0!</v>
      </c>
    </row>
    <row r="1298" spans="1:3" x14ac:dyDescent="0.25">
      <c r="A1298">
        <f>ValueWin!A1298</f>
        <v>0</v>
      </c>
      <c r="B1298">
        <f>ValueWin!B1298</f>
        <v>0</v>
      </c>
      <c r="C1298" t="e">
        <f t="shared" si="59"/>
        <v>#DIV/0!</v>
      </c>
    </row>
    <row r="1299" spans="1:3" x14ac:dyDescent="0.25">
      <c r="A1299">
        <f>ValueWin!A1299</f>
        <v>0</v>
      </c>
      <c r="B1299">
        <f>ValueWin!B1299</f>
        <v>0</v>
      </c>
      <c r="C1299" t="e">
        <f t="shared" si="59"/>
        <v>#DIV/0!</v>
      </c>
    </row>
    <row r="1300" spans="1:3" x14ac:dyDescent="0.25">
      <c r="A1300">
        <f>ValueWin!A1300</f>
        <v>0</v>
      </c>
      <c r="B1300">
        <f>ValueWin!B1300</f>
        <v>0</v>
      </c>
      <c r="C1300" t="e">
        <f t="shared" si="59"/>
        <v>#DIV/0!</v>
      </c>
    </row>
    <row r="1301" spans="1:3" x14ac:dyDescent="0.25">
      <c r="A1301">
        <f>ValueWin!A1301</f>
        <v>0</v>
      </c>
      <c r="B1301">
        <f>ValueWin!B1301</f>
        <v>0</v>
      </c>
      <c r="C1301" t="e">
        <f t="shared" si="59"/>
        <v>#DIV/0!</v>
      </c>
    </row>
    <row r="1302" spans="1:3" x14ac:dyDescent="0.25">
      <c r="A1302">
        <f>ValueWin!A1302</f>
        <v>0</v>
      </c>
      <c r="B1302">
        <f>ValueWin!B1302</f>
        <v>0</v>
      </c>
      <c r="C1302" t="e">
        <f t="shared" si="59"/>
        <v>#DIV/0!</v>
      </c>
    </row>
    <row r="1303" spans="1:3" x14ac:dyDescent="0.25">
      <c r="A1303">
        <f>ValueWin!A1303</f>
        <v>0</v>
      </c>
      <c r="B1303">
        <f>ValueWin!B1303</f>
        <v>0</v>
      </c>
      <c r="C1303" t="e">
        <f t="shared" si="59"/>
        <v>#DIV/0!</v>
      </c>
    </row>
    <row r="1304" spans="1:3" x14ac:dyDescent="0.25">
      <c r="A1304">
        <f>ValueWin!A1304</f>
        <v>0</v>
      </c>
      <c r="B1304">
        <f>ValueWin!B1304</f>
        <v>0</v>
      </c>
      <c r="C1304" t="e">
        <f t="shared" si="59"/>
        <v>#DIV/0!</v>
      </c>
    </row>
    <row r="1305" spans="1:3" x14ac:dyDescent="0.25">
      <c r="A1305">
        <f>ValueWin!A1305</f>
        <v>0</v>
      </c>
      <c r="B1305">
        <f>ValueWin!B1305</f>
        <v>0</v>
      </c>
      <c r="C1305" t="e">
        <f t="shared" si="59"/>
        <v>#DIV/0!</v>
      </c>
    </row>
    <row r="1306" spans="1:3" x14ac:dyDescent="0.25">
      <c r="A1306">
        <f>ValueWin!A1306</f>
        <v>0</v>
      </c>
      <c r="B1306">
        <f>ValueWin!B1306</f>
        <v>0</v>
      </c>
      <c r="C1306" t="e">
        <f t="shared" si="59"/>
        <v>#DIV/0!</v>
      </c>
    </row>
    <row r="1307" spans="1:3" x14ac:dyDescent="0.25">
      <c r="A1307">
        <f>ValueWin!A1307</f>
        <v>0</v>
      </c>
      <c r="B1307">
        <f>ValueWin!B1307</f>
        <v>0</v>
      </c>
      <c r="C1307" t="e">
        <f t="shared" si="59"/>
        <v>#DIV/0!</v>
      </c>
    </row>
    <row r="1308" spans="1:3" x14ac:dyDescent="0.25">
      <c r="A1308">
        <f>ValueWin!A1308</f>
        <v>0</v>
      </c>
      <c r="B1308">
        <f>ValueWin!B1308</f>
        <v>0</v>
      </c>
      <c r="C1308" t="e">
        <f t="shared" si="59"/>
        <v>#DIV/0!</v>
      </c>
    </row>
    <row r="1309" spans="1:3" x14ac:dyDescent="0.25">
      <c r="A1309">
        <f>ValueWin!A1309</f>
        <v>0</v>
      </c>
      <c r="B1309">
        <f>ValueWin!B1309</f>
        <v>0</v>
      </c>
      <c r="C1309" t="e">
        <f t="shared" si="59"/>
        <v>#DIV/0!</v>
      </c>
    </row>
    <row r="1310" spans="1:3" x14ac:dyDescent="0.25">
      <c r="A1310">
        <f>ValueWin!A1310</f>
        <v>0</v>
      </c>
      <c r="B1310">
        <f>ValueWin!B1310</f>
        <v>0</v>
      </c>
      <c r="C1310" t="e">
        <f t="shared" si="59"/>
        <v>#DIV/0!</v>
      </c>
    </row>
    <row r="1311" spans="1:3" x14ac:dyDescent="0.25">
      <c r="A1311">
        <f>ValueWin!A1311</f>
        <v>0</v>
      </c>
      <c r="B1311">
        <f>ValueWin!B1311</f>
        <v>0</v>
      </c>
      <c r="C1311" t="e">
        <f t="shared" si="59"/>
        <v>#DIV/0!</v>
      </c>
    </row>
    <row r="1312" spans="1:3" x14ac:dyDescent="0.25">
      <c r="A1312">
        <f>ValueWin!A1312</f>
        <v>0</v>
      </c>
      <c r="B1312">
        <f>ValueWin!B1312</f>
        <v>0</v>
      </c>
      <c r="C1312" t="e">
        <f t="shared" si="59"/>
        <v>#DIV/0!</v>
      </c>
    </row>
    <row r="1313" spans="1:3" x14ac:dyDescent="0.25">
      <c r="A1313">
        <f>ValueWin!A1313</f>
        <v>0</v>
      </c>
      <c r="B1313">
        <f>ValueWin!B1313</f>
        <v>0</v>
      </c>
      <c r="C1313" t="e">
        <f t="shared" si="59"/>
        <v>#DIV/0!</v>
      </c>
    </row>
    <row r="1314" spans="1:3" x14ac:dyDescent="0.25">
      <c r="A1314">
        <f>ValueWin!A1314</f>
        <v>0</v>
      </c>
      <c r="B1314">
        <f>ValueWin!B1314</f>
        <v>0</v>
      </c>
      <c r="C1314" t="e">
        <f t="shared" si="59"/>
        <v>#DIV/0!</v>
      </c>
    </row>
    <row r="1315" spans="1:3" x14ac:dyDescent="0.25">
      <c r="A1315">
        <f>ValueWin!A1315</f>
        <v>0</v>
      </c>
      <c r="B1315">
        <f>ValueWin!B1315</f>
        <v>0</v>
      </c>
      <c r="C1315" t="e">
        <f t="shared" si="59"/>
        <v>#DIV/0!</v>
      </c>
    </row>
    <row r="1316" spans="1:3" x14ac:dyDescent="0.25">
      <c r="A1316">
        <f>ValueWin!A1316</f>
        <v>0</v>
      </c>
      <c r="B1316">
        <f>ValueWin!B1316</f>
        <v>0</v>
      </c>
      <c r="C1316" t="e">
        <f t="shared" si="59"/>
        <v>#DIV/0!</v>
      </c>
    </row>
    <row r="1317" spans="1:3" x14ac:dyDescent="0.25">
      <c r="A1317">
        <f>ValueWin!A1317</f>
        <v>0</v>
      </c>
      <c r="B1317">
        <f>ValueWin!B1317</f>
        <v>0</v>
      </c>
      <c r="C1317" t="e">
        <f t="shared" si="59"/>
        <v>#DIV/0!</v>
      </c>
    </row>
    <row r="1318" spans="1:3" x14ac:dyDescent="0.25">
      <c r="A1318">
        <f>ValueWin!A1318</f>
        <v>0</v>
      </c>
      <c r="B1318">
        <f>ValueWin!B1318</f>
        <v>0</v>
      </c>
      <c r="C1318" t="e">
        <f t="shared" si="59"/>
        <v>#DIV/0!</v>
      </c>
    </row>
    <row r="1319" spans="1:3" x14ac:dyDescent="0.25">
      <c r="A1319">
        <f>ValueWin!A1319</f>
        <v>0</v>
      </c>
      <c r="B1319">
        <f>ValueWin!B1319</f>
        <v>0</v>
      </c>
      <c r="C1319" t="e">
        <f t="shared" si="59"/>
        <v>#DIV/0!</v>
      </c>
    </row>
    <row r="1320" spans="1:3" x14ac:dyDescent="0.25">
      <c r="A1320">
        <f>ValueWin!A1320</f>
        <v>0</v>
      </c>
      <c r="B1320">
        <f>ValueWin!B1320</f>
        <v>0</v>
      </c>
      <c r="C1320" t="e">
        <f t="shared" si="59"/>
        <v>#DIV/0!</v>
      </c>
    </row>
    <row r="1321" spans="1:3" x14ac:dyDescent="0.25">
      <c r="A1321">
        <f>ValueWin!A1321</f>
        <v>0</v>
      </c>
      <c r="B1321">
        <f>ValueWin!B1321</f>
        <v>0</v>
      </c>
      <c r="C1321" t="e">
        <f t="shared" si="59"/>
        <v>#DIV/0!</v>
      </c>
    </row>
    <row r="1322" spans="1:3" x14ac:dyDescent="0.25">
      <c r="A1322">
        <f>ValueWin!A1322</f>
        <v>0</v>
      </c>
      <c r="B1322">
        <f>ValueWin!B1322</f>
        <v>0</v>
      </c>
      <c r="C1322" t="e">
        <f t="shared" ref="C1322:C1385" si="60">1/A1322</f>
        <v>#DIV/0!</v>
      </c>
    </row>
    <row r="1323" spans="1:3" x14ac:dyDescent="0.25">
      <c r="A1323">
        <f>ValueWin!A1323</f>
        <v>0</v>
      </c>
      <c r="B1323">
        <f>ValueWin!B1323</f>
        <v>0</v>
      </c>
      <c r="C1323" t="e">
        <f t="shared" si="60"/>
        <v>#DIV/0!</v>
      </c>
    </row>
    <row r="1324" spans="1:3" x14ac:dyDescent="0.25">
      <c r="A1324">
        <f>ValueWin!A1324</f>
        <v>0</v>
      </c>
      <c r="B1324">
        <f>ValueWin!B1324</f>
        <v>0</v>
      </c>
      <c r="C1324" t="e">
        <f t="shared" si="60"/>
        <v>#DIV/0!</v>
      </c>
    </row>
    <row r="1325" spans="1:3" x14ac:dyDescent="0.25">
      <c r="A1325">
        <f>ValueWin!A1325</f>
        <v>0</v>
      </c>
      <c r="B1325">
        <f>ValueWin!B1325</f>
        <v>0</v>
      </c>
      <c r="C1325" t="e">
        <f t="shared" si="60"/>
        <v>#DIV/0!</v>
      </c>
    </row>
    <row r="1326" spans="1:3" x14ac:dyDescent="0.25">
      <c r="A1326">
        <f>ValueWin!A1326</f>
        <v>0</v>
      </c>
      <c r="B1326">
        <f>ValueWin!B1326</f>
        <v>0</v>
      </c>
      <c r="C1326" t="e">
        <f t="shared" si="60"/>
        <v>#DIV/0!</v>
      </c>
    </row>
    <row r="1327" spans="1:3" x14ac:dyDescent="0.25">
      <c r="A1327">
        <f>ValueWin!A1327</f>
        <v>0</v>
      </c>
      <c r="B1327">
        <f>ValueWin!B1327</f>
        <v>0</v>
      </c>
      <c r="C1327" t="e">
        <f t="shared" si="60"/>
        <v>#DIV/0!</v>
      </c>
    </row>
    <row r="1328" spans="1:3" x14ac:dyDescent="0.25">
      <c r="A1328">
        <f>ValueWin!A1328</f>
        <v>0</v>
      </c>
      <c r="B1328">
        <f>ValueWin!B1328</f>
        <v>0</v>
      </c>
      <c r="C1328" t="e">
        <f t="shared" si="60"/>
        <v>#DIV/0!</v>
      </c>
    </row>
    <row r="1329" spans="1:3" x14ac:dyDescent="0.25">
      <c r="A1329">
        <f>ValueWin!A1329</f>
        <v>0</v>
      </c>
      <c r="B1329">
        <f>ValueWin!B1329</f>
        <v>0</v>
      </c>
      <c r="C1329" t="e">
        <f t="shared" si="60"/>
        <v>#DIV/0!</v>
      </c>
    </row>
    <row r="1330" spans="1:3" x14ac:dyDescent="0.25">
      <c r="A1330">
        <f>ValueWin!A1330</f>
        <v>0</v>
      </c>
      <c r="B1330">
        <f>ValueWin!B1330</f>
        <v>0</v>
      </c>
      <c r="C1330" t="e">
        <f t="shared" si="60"/>
        <v>#DIV/0!</v>
      </c>
    </row>
    <row r="1331" spans="1:3" x14ac:dyDescent="0.25">
      <c r="A1331">
        <f>ValueWin!A1331</f>
        <v>0</v>
      </c>
      <c r="B1331">
        <f>ValueWin!B1331</f>
        <v>0</v>
      </c>
      <c r="C1331" t="e">
        <f t="shared" si="60"/>
        <v>#DIV/0!</v>
      </c>
    </row>
    <row r="1332" spans="1:3" x14ac:dyDescent="0.25">
      <c r="A1332">
        <f>ValueWin!A1332</f>
        <v>0</v>
      </c>
      <c r="B1332">
        <f>ValueWin!B1332</f>
        <v>0</v>
      </c>
      <c r="C1332" t="e">
        <f t="shared" si="60"/>
        <v>#DIV/0!</v>
      </c>
    </row>
    <row r="1333" spans="1:3" x14ac:dyDescent="0.25">
      <c r="A1333">
        <f>ValueWin!A1333</f>
        <v>0</v>
      </c>
      <c r="B1333">
        <f>ValueWin!B1333</f>
        <v>0</v>
      </c>
      <c r="C1333" t="e">
        <f t="shared" si="60"/>
        <v>#DIV/0!</v>
      </c>
    </row>
    <row r="1334" spans="1:3" x14ac:dyDescent="0.25">
      <c r="A1334">
        <f>ValueWin!A1334</f>
        <v>0</v>
      </c>
      <c r="B1334">
        <f>ValueWin!B1334</f>
        <v>0</v>
      </c>
      <c r="C1334" t="e">
        <f t="shared" si="60"/>
        <v>#DIV/0!</v>
      </c>
    </row>
    <row r="1335" spans="1:3" x14ac:dyDescent="0.25">
      <c r="A1335">
        <f>ValueWin!A1335</f>
        <v>0</v>
      </c>
      <c r="B1335">
        <f>ValueWin!B1335</f>
        <v>0</v>
      </c>
      <c r="C1335" t="e">
        <f t="shared" si="60"/>
        <v>#DIV/0!</v>
      </c>
    </row>
    <row r="1336" spans="1:3" x14ac:dyDescent="0.25">
      <c r="A1336">
        <f>ValueWin!A1336</f>
        <v>0</v>
      </c>
      <c r="B1336">
        <f>ValueWin!B1336</f>
        <v>0</v>
      </c>
      <c r="C1336" t="e">
        <f t="shared" si="60"/>
        <v>#DIV/0!</v>
      </c>
    </row>
    <row r="1337" spans="1:3" x14ac:dyDescent="0.25">
      <c r="A1337">
        <f>ValueWin!A1337</f>
        <v>0</v>
      </c>
      <c r="B1337">
        <f>ValueWin!B1337</f>
        <v>0</v>
      </c>
      <c r="C1337" t="e">
        <f t="shared" si="60"/>
        <v>#DIV/0!</v>
      </c>
    </row>
    <row r="1338" spans="1:3" x14ac:dyDescent="0.25">
      <c r="A1338">
        <f>ValueWin!A1338</f>
        <v>0</v>
      </c>
      <c r="B1338">
        <f>ValueWin!B1338</f>
        <v>0</v>
      </c>
      <c r="C1338" t="e">
        <f t="shared" si="60"/>
        <v>#DIV/0!</v>
      </c>
    </row>
    <row r="1339" spans="1:3" x14ac:dyDescent="0.25">
      <c r="A1339">
        <f>ValueWin!A1339</f>
        <v>0</v>
      </c>
      <c r="B1339">
        <f>ValueWin!B1339</f>
        <v>0</v>
      </c>
      <c r="C1339" t="e">
        <f t="shared" si="60"/>
        <v>#DIV/0!</v>
      </c>
    </row>
    <row r="1340" spans="1:3" x14ac:dyDescent="0.25">
      <c r="A1340">
        <f>ValueWin!A1340</f>
        <v>0</v>
      </c>
      <c r="B1340">
        <f>ValueWin!B1340</f>
        <v>0</v>
      </c>
      <c r="C1340" t="e">
        <f t="shared" si="60"/>
        <v>#DIV/0!</v>
      </c>
    </row>
    <row r="1341" spans="1:3" x14ac:dyDescent="0.25">
      <c r="A1341">
        <f>ValueWin!A1341</f>
        <v>0</v>
      </c>
      <c r="B1341">
        <f>ValueWin!B1341</f>
        <v>0</v>
      </c>
      <c r="C1341" t="e">
        <f t="shared" si="60"/>
        <v>#DIV/0!</v>
      </c>
    </row>
    <row r="1342" spans="1:3" x14ac:dyDescent="0.25">
      <c r="A1342">
        <f>ValueWin!A1342</f>
        <v>0</v>
      </c>
      <c r="B1342">
        <f>ValueWin!B1342</f>
        <v>0</v>
      </c>
      <c r="C1342" t="e">
        <f t="shared" si="60"/>
        <v>#DIV/0!</v>
      </c>
    </row>
    <row r="1343" spans="1:3" x14ac:dyDescent="0.25">
      <c r="A1343">
        <f>ValueWin!A1343</f>
        <v>0</v>
      </c>
      <c r="B1343">
        <f>ValueWin!B1343</f>
        <v>0</v>
      </c>
      <c r="C1343" t="e">
        <f t="shared" si="60"/>
        <v>#DIV/0!</v>
      </c>
    </row>
    <row r="1344" spans="1:3" x14ac:dyDescent="0.25">
      <c r="A1344">
        <f>ValueWin!A1344</f>
        <v>0</v>
      </c>
      <c r="B1344">
        <f>ValueWin!B1344</f>
        <v>0</v>
      </c>
      <c r="C1344" t="e">
        <f t="shared" si="60"/>
        <v>#DIV/0!</v>
      </c>
    </row>
    <row r="1345" spans="1:3" x14ac:dyDescent="0.25">
      <c r="A1345">
        <f>ValueWin!A1345</f>
        <v>0</v>
      </c>
      <c r="B1345">
        <f>ValueWin!B1345</f>
        <v>0</v>
      </c>
      <c r="C1345" t="e">
        <f t="shared" si="60"/>
        <v>#DIV/0!</v>
      </c>
    </row>
    <row r="1346" spans="1:3" x14ac:dyDescent="0.25">
      <c r="A1346">
        <f>ValueWin!A1346</f>
        <v>0</v>
      </c>
      <c r="B1346">
        <f>ValueWin!B1346</f>
        <v>0</v>
      </c>
      <c r="C1346" t="e">
        <f t="shared" si="60"/>
        <v>#DIV/0!</v>
      </c>
    </row>
    <row r="1347" spans="1:3" x14ac:dyDescent="0.25">
      <c r="A1347">
        <f>ValueWin!A1347</f>
        <v>0</v>
      </c>
      <c r="B1347">
        <f>ValueWin!B1347</f>
        <v>0</v>
      </c>
      <c r="C1347" t="e">
        <f t="shared" si="60"/>
        <v>#DIV/0!</v>
      </c>
    </row>
    <row r="1348" spans="1:3" x14ac:dyDescent="0.25">
      <c r="A1348">
        <f>ValueWin!A1348</f>
        <v>0</v>
      </c>
      <c r="B1348">
        <f>ValueWin!B1348</f>
        <v>0</v>
      </c>
      <c r="C1348" t="e">
        <f t="shared" si="60"/>
        <v>#DIV/0!</v>
      </c>
    </row>
    <row r="1349" spans="1:3" x14ac:dyDescent="0.25">
      <c r="A1349">
        <f>ValueWin!A1349</f>
        <v>0</v>
      </c>
      <c r="B1349">
        <f>ValueWin!B1349</f>
        <v>0</v>
      </c>
      <c r="C1349" t="e">
        <f t="shared" si="60"/>
        <v>#DIV/0!</v>
      </c>
    </row>
    <row r="1350" spans="1:3" x14ac:dyDescent="0.25">
      <c r="A1350">
        <f>ValueWin!A1350</f>
        <v>0</v>
      </c>
      <c r="B1350">
        <f>ValueWin!B1350</f>
        <v>0</v>
      </c>
      <c r="C1350" t="e">
        <f t="shared" si="60"/>
        <v>#DIV/0!</v>
      </c>
    </row>
    <row r="1351" spans="1:3" x14ac:dyDescent="0.25">
      <c r="A1351">
        <f>ValueWin!A1351</f>
        <v>0</v>
      </c>
      <c r="B1351">
        <f>ValueWin!B1351</f>
        <v>0</v>
      </c>
      <c r="C1351" t="e">
        <f t="shared" si="60"/>
        <v>#DIV/0!</v>
      </c>
    </row>
    <row r="1352" spans="1:3" x14ac:dyDescent="0.25">
      <c r="A1352">
        <f>ValueWin!A1352</f>
        <v>0</v>
      </c>
      <c r="B1352">
        <f>ValueWin!B1352</f>
        <v>0</v>
      </c>
      <c r="C1352" t="e">
        <f t="shared" si="60"/>
        <v>#DIV/0!</v>
      </c>
    </row>
    <row r="1353" spans="1:3" x14ac:dyDescent="0.25">
      <c r="A1353">
        <f>ValueWin!A1353</f>
        <v>0</v>
      </c>
      <c r="B1353">
        <f>ValueWin!B1353</f>
        <v>0</v>
      </c>
      <c r="C1353" t="e">
        <f t="shared" si="60"/>
        <v>#DIV/0!</v>
      </c>
    </row>
    <row r="1354" spans="1:3" x14ac:dyDescent="0.25">
      <c r="A1354">
        <f>ValueWin!A1354</f>
        <v>0</v>
      </c>
      <c r="B1354">
        <f>ValueWin!B1354</f>
        <v>0</v>
      </c>
      <c r="C1354" t="e">
        <f t="shared" si="60"/>
        <v>#DIV/0!</v>
      </c>
    </row>
    <row r="1355" spans="1:3" x14ac:dyDescent="0.25">
      <c r="A1355">
        <f>ValueWin!A1355</f>
        <v>0</v>
      </c>
      <c r="B1355">
        <f>ValueWin!B1355</f>
        <v>0</v>
      </c>
      <c r="C1355" t="e">
        <f t="shared" si="60"/>
        <v>#DIV/0!</v>
      </c>
    </row>
    <row r="1356" spans="1:3" x14ac:dyDescent="0.25">
      <c r="A1356">
        <f>ValueWin!A1356</f>
        <v>0</v>
      </c>
      <c r="B1356">
        <f>ValueWin!B1356</f>
        <v>0</v>
      </c>
      <c r="C1356" t="e">
        <f t="shared" si="60"/>
        <v>#DIV/0!</v>
      </c>
    </row>
    <row r="1357" spans="1:3" x14ac:dyDescent="0.25">
      <c r="A1357">
        <f>ValueWin!A1357</f>
        <v>0</v>
      </c>
      <c r="B1357">
        <f>ValueWin!B1357</f>
        <v>0</v>
      </c>
      <c r="C1357" t="e">
        <f t="shared" si="60"/>
        <v>#DIV/0!</v>
      </c>
    </row>
    <row r="1358" spans="1:3" x14ac:dyDescent="0.25">
      <c r="A1358">
        <f>ValueWin!A1358</f>
        <v>0</v>
      </c>
      <c r="B1358">
        <f>ValueWin!B1358</f>
        <v>0</v>
      </c>
      <c r="C1358" t="e">
        <f t="shared" si="60"/>
        <v>#DIV/0!</v>
      </c>
    </row>
    <row r="1359" spans="1:3" x14ac:dyDescent="0.25">
      <c r="A1359">
        <f>ValueWin!A1359</f>
        <v>0</v>
      </c>
      <c r="B1359">
        <f>ValueWin!B1359</f>
        <v>0</v>
      </c>
      <c r="C1359" t="e">
        <f t="shared" si="60"/>
        <v>#DIV/0!</v>
      </c>
    </row>
    <row r="1360" spans="1:3" x14ac:dyDescent="0.25">
      <c r="A1360">
        <f>ValueWin!A1360</f>
        <v>0</v>
      </c>
      <c r="B1360">
        <f>ValueWin!B1360</f>
        <v>0</v>
      </c>
      <c r="C1360" t="e">
        <f t="shared" si="60"/>
        <v>#DIV/0!</v>
      </c>
    </row>
    <row r="1361" spans="1:3" x14ac:dyDescent="0.25">
      <c r="A1361">
        <f>ValueWin!A1361</f>
        <v>0</v>
      </c>
      <c r="B1361">
        <f>ValueWin!B1361</f>
        <v>0</v>
      </c>
      <c r="C1361" t="e">
        <f t="shared" si="60"/>
        <v>#DIV/0!</v>
      </c>
    </row>
    <row r="1362" spans="1:3" x14ac:dyDescent="0.25">
      <c r="A1362">
        <f>ValueWin!A1362</f>
        <v>0</v>
      </c>
      <c r="B1362">
        <f>ValueWin!B1362</f>
        <v>0</v>
      </c>
      <c r="C1362" t="e">
        <f t="shared" si="60"/>
        <v>#DIV/0!</v>
      </c>
    </row>
    <row r="1363" spans="1:3" x14ac:dyDescent="0.25">
      <c r="A1363">
        <f>ValueWin!A1363</f>
        <v>0</v>
      </c>
      <c r="B1363">
        <f>ValueWin!B1363</f>
        <v>0</v>
      </c>
      <c r="C1363" t="e">
        <f t="shared" si="60"/>
        <v>#DIV/0!</v>
      </c>
    </row>
    <row r="1364" spans="1:3" x14ac:dyDescent="0.25">
      <c r="A1364">
        <f>ValueWin!A1364</f>
        <v>0</v>
      </c>
      <c r="B1364">
        <f>ValueWin!B1364</f>
        <v>0</v>
      </c>
      <c r="C1364" t="e">
        <f t="shared" si="60"/>
        <v>#DIV/0!</v>
      </c>
    </row>
    <row r="1365" spans="1:3" x14ac:dyDescent="0.25">
      <c r="A1365">
        <f>ValueWin!A1365</f>
        <v>0</v>
      </c>
      <c r="B1365">
        <f>ValueWin!B1365</f>
        <v>0</v>
      </c>
      <c r="C1365" t="e">
        <f t="shared" si="60"/>
        <v>#DIV/0!</v>
      </c>
    </row>
    <row r="1366" spans="1:3" x14ac:dyDescent="0.25">
      <c r="A1366">
        <f>ValueWin!A1366</f>
        <v>0</v>
      </c>
      <c r="B1366">
        <f>ValueWin!B1366</f>
        <v>0</v>
      </c>
      <c r="C1366" t="e">
        <f t="shared" si="60"/>
        <v>#DIV/0!</v>
      </c>
    </row>
    <row r="1367" spans="1:3" x14ac:dyDescent="0.25">
      <c r="A1367">
        <f>ValueWin!A1367</f>
        <v>0</v>
      </c>
      <c r="B1367">
        <f>ValueWin!B1367</f>
        <v>0</v>
      </c>
      <c r="C1367" t="e">
        <f t="shared" si="60"/>
        <v>#DIV/0!</v>
      </c>
    </row>
    <row r="1368" spans="1:3" x14ac:dyDescent="0.25">
      <c r="A1368">
        <f>ValueWin!A1368</f>
        <v>0</v>
      </c>
      <c r="B1368">
        <f>ValueWin!B1368</f>
        <v>0</v>
      </c>
      <c r="C1368" t="e">
        <f t="shared" si="60"/>
        <v>#DIV/0!</v>
      </c>
    </row>
    <row r="1369" spans="1:3" x14ac:dyDescent="0.25">
      <c r="A1369">
        <f>ValueWin!A1369</f>
        <v>0</v>
      </c>
      <c r="B1369">
        <f>ValueWin!B1369</f>
        <v>0</v>
      </c>
      <c r="C1369" t="e">
        <f t="shared" si="60"/>
        <v>#DIV/0!</v>
      </c>
    </row>
    <row r="1370" spans="1:3" x14ac:dyDescent="0.25">
      <c r="A1370">
        <f>ValueWin!A1370</f>
        <v>0</v>
      </c>
      <c r="B1370">
        <f>ValueWin!B1370</f>
        <v>0</v>
      </c>
      <c r="C1370" t="e">
        <f t="shared" si="60"/>
        <v>#DIV/0!</v>
      </c>
    </row>
    <row r="1371" spans="1:3" x14ac:dyDescent="0.25">
      <c r="A1371">
        <f>ValueWin!A1371</f>
        <v>0</v>
      </c>
      <c r="B1371">
        <f>ValueWin!B1371</f>
        <v>0</v>
      </c>
      <c r="C1371" t="e">
        <f t="shared" si="60"/>
        <v>#DIV/0!</v>
      </c>
    </row>
    <row r="1372" spans="1:3" x14ac:dyDescent="0.25">
      <c r="A1372">
        <f>ValueWin!A1372</f>
        <v>0</v>
      </c>
      <c r="B1372">
        <f>ValueWin!B1372</f>
        <v>0</v>
      </c>
      <c r="C1372" t="e">
        <f t="shared" si="60"/>
        <v>#DIV/0!</v>
      </c>
    </row>
    <row r="1373" spans="1:3" x14ac:dyDescent="0.25">
      <c r="A1373">
        <f>ValueWin!A1373</f>
        <v>0</v>
      </c>
      <c r="B1373">
        <f>ValueWin!B1373</f>
        <v>0</v>
      </c>
      <c r="C1373" t="e">
        <f t="shared" si="60"/>
        <v>#DIV/0!</v>
      </c>
    </row>
    <row r="1374" spans="1:3" x14ac:dyDescent="0.25">
      <c r="A1374">
        <f>ValueWin!A1374</f>
        <v>0</v>
      </c>
      <c r="B1374">
        <f>ValueWin!B1374</f>
        <v>0</v>
      </c>
      <c r="C1374" t="e">
        <f t="shared" si="60"/>
        <v>#DIV/0!</v>
      </c>
    </row>
    <row r="1375" spans="1:3" x14ac:dyDescent="0.25">
      <c r="A1375">
        <f>ValueWin!A1375</f>
        <v>0</v>
      </c>
      <c r="B1375">
        <f>ValueWin!B1375</f>
        <v>0</v>
      </c>
      <c r="C1375" t="e">
        <f t="shared" si="60"/>
        <v>#DIV/0!</v>
      </c>
    </row>
    <row r="1376" spans="1:3" x14ac:dyDescent="0.25">
      <c r="A1376">
        <f>ValueWin!A1376</f>
        <v>0</v>
      </c>
      <c r="B1376">
        <f>ValueWin!B1376</f>
        <v>0</v>
      </c>
      <c r="C1376" t="e">
        <f t="shared" si="60"/>
        <v>#DIV/0!</v>
      </c>
    </row>
    <row r="1377" spans="1:3" x14ac:dyDescent="0.25">
      <c r="A1377">
        <f>ValueWin!A1377</f>
        <v>0</v>
      </c>
      <c r="B1377">
        <f>ValueWin!B1377</f>
        <v>0</v>
      </c>
      <c r="C1377" t="e">
        <f t="shared" si="60"/>
        <v>#DIV/0!</v>
      </c>
    </row>
    <row r="1378" spans="1:3" x14ac:dyDescent="0.25">
      <c r="A1378">
        <f>ValueWin!A1378</f>
        <v>0</v>
      </c>
      <c r="B1378">
        <f>ValueWin!B1378</f>
        <v>0</v>
      </c>
      <c r="C1378" t="e">
        <f t="shared" si="60"/>
        <v>#DIV/0!</v>
      </c>
    </row>
    <row r="1379" spans="1:3" x14ac:dyDescent="0.25">
      <c r="A1379">
        <f>ValueWin!A1379</f>
        <v>0</v>
      </c>
      <c r="B1379">
        <f>ValueWin!B1379</f>
        <v>0</v>
      </c>
      <c r="C1379" t="e">
        <f t="shared" si="60"/>
        <v>#DIV/0!</v>
      </c>
    </row>
    <row r="1380" spans="1:3" x14ac:dyDescent="0.25">
      <c r="A1380">
        <f>ValueWin!A1380</f>
        <v>0</v>
      </c>
      <c r="B1380">
        <f>ValueWin!B1380</f>
        <v>0</v>
      </c>
      <c r="C1380" t="e">
        <f t="shared" si="60"/>
        <v>#DIV/0!</v>
      </c>
    </row>
    <row r="1381" spans="1:3" x14ac:dyDescent="0.25">
      <c r="A1381">
        <f>ValueWin!A1381</f>
        <v>0</v>
      </c>
      <c r="B1381">
        <f>ValueWin!B1381</f>
        <v>0</v>
      </c>
      <c r="C1381" t="e">
        <f t="shared" si="60"/>
        <v>#DIV/0!</v>
      </c>
    </row>
    <row r="1382" spans="1:3" x14ac:dyDescent="0.25">
      <c r="A1382">
        <f>ValueWin!A1382</f>
        <v>0</v>
      </c>
      <c r="B1382">
        <f>ValueWin!B1382</f>
        <v>0</v>
      </c>
      <c r="C1382" t="e">
        <f t="shared" si="60"/>
        <v>#DIV/0!</v>
      </c>
    </row>
    <row r="1383" spans="1:3" x14ac:dyDescent="0.25">
      <c r="A1383">
        <f>ValueWin!A1383</f>
        <v>0</v>
      </c>
      <c r="B1383">
        <f>ValueWin!B1383</f>
        <v>0</v>
      </c>
      <c r="C1383" t="e">
        <f t="shared" si="60"/>
        <v>#DIV/0!</v>
      </c>
    </row>
    <row r="1384" spans="1:3" x14ac:dyDescent="0.25">
      <c r="A1384">
        <f>ValueWin!A1384</f>
        <v>0</v>
      </c>
      <c r="B1384">
        <f>ValueWin!B1384</f>
        <v>0</v>
      </c>
      <c r="C1384" t="e">
        <f t="shared" si="60"/>
        <v>#DIV/0!</v>
      </c>
    </row>
    <row r="1385" spans="1:3" x14ac:dyDescent="0.25">
      <c r="A1385">
        <f>ValueWin!A1385</f>
        <v>0</v>
      </c>
      <c r="B1385">
        <f>ValueWin!B1385</f>
        <v>0</v>
      </c>
      <c r="C1385" t="e">
        <f t="shared" si="60"/>
        <v>#DIV/0!</v>
      </c>
    </row>
    <row r="1386" spans="1:3" x14ac:dyDescent="0.25">
      <c r="A1386">
        <f>ValueWin!A1386</f>
        <v>0</v>
      </c>
      <c r="B1386">
        <f>ValueWin!B1386</f>
        <v>0</v>
      </c>
      <c r="C1386" t="e">
        <f t="shared" ref="C1386:C1449" si="61">1/A1386</f>
        <v>#DIV/0!</v>
      </c>
    </row>
    <row r="1387" spans="1:3" x14ac:dyDescent="0.25">
      <c r="A1387">
        <f>ValueWin!A1387</f>
        <v>0</v>
      </c>
      <c r="B1387">
        <f>ValueWin!B1387</f>
        <v>0</v>
      </c>
      <c r="C1387" t="e">
        <f t="shared" si="61"/>
        <v>#DIV/0!</v>
      </c>
    </row>
    <row r="1388" spans="1:3" x14ac:dyDescent="0.25">
      <c r="A1388">
        <f>ValueWin!A1388</f>
        <v>0</v>
      </c>
      <c r="B1388">
        <f>ValueWin!B1388</f>
        <v>0</v>
      </c>
      <c r="C1388" t="e">
        <f t="shared" si="61"/>
        <v>#DIV/0!</v>
      </c>
    </row>
    <row r="1389" spans="1:3" x14ac:dyDescent="0.25">
      <c r="A1389">
        <f>ValueWin!A1389</f>
        <v>0</v>
      </c>
      <c r="B1389">
        <f>ValueWin!B1389</f>
        <v>0</v>
      </c>
      <c r="C1389" t="e">
        <f t="shared" si="61"/>
        <v>#DIV/0!</v>
      </c>
    </row>
    <row r="1390" spans="1:3" x14ac:dyDescent="0.25">
      <c r="A1390">
        <f>ValueWin!A1390</f>
        <v>0</v>
      </c>
      <c r="B1390">
        <f>ValueWin!B1390</f>
        <v>0</v>
      </c>
      <c r="C1390" t="e">
        <f t="shared" si="61"/>
        <v>#DIV/0!</v>
      </c>
    </row>
    <row r="1391" spans="1:3" x14ac:dyDescent="0.25">
      <c r="A1391">
        <f>ValueWin!A1391</f>
        <v>0</v>
      </c>
      <c r="B1391">
        <f>ValueWin!B1391</f>
        <v>0</v>
      </c>
      <c r="C1391" t="e">
        <f t="shared" si="61"/>
        <v>#DIV/0!</v>
      </c>
    </row>
    <row r="1392" spans="1:3" x14ac:dyDescent="0.25">
      <c r="A1392">
        <f>ValueWin!A1392</f>
        <v>0</v>
      </c>
      <c r="B1392">
        <f>ValueWin!B1392</f>
        <v>0</v>
      </c>
      <c r="C1392" t="e">
        <f t="shared" si="61"/>
        <v>#DIV/0!</v>
      </c>
    </row>
    <row r="1393" spans="1:3" x14ac:dyDescent="0.25">
      <c r="A1393">
        <f>ValueWin!A1393</f>
        <v>0</v>
      </c>
      <c r="B1393">
        <f>ValueWin!B1393</f>
        <v>0</v>
      </c>
      <c r="C1393" t="e">
        <f t="shared" si="61"/>
        <v>#DIV/0!</v>
      </c>
    </row>
    <row r="1394" spans="1:3" x14ac:dyDescent="0.25">
      <c r="A1394">
        <f>ValueWin!A1394</f>
        <v>0</v>
      </c>
      <c r="B1394">
        <f>ValueWin!B1394</f>
        <v>0</v>
      </c>
      <c r="C1394" t="e">
        <f t="shared" si="61"/>
        <v>#DIV/0!</v>
      </c>
    </row>
    <row r="1395" spans="1:3" x14ac:dyDescent="0.25">
      <c r="A1395">
        <f>ValueWin!A1395</f>
        <v>0</v>
      </c>
      <c r="B1395">
        <f>ValueWin!B1395</f>
        <v>0</v>
      </c>
      <c r="C1395" t="e">
        <f t="shared" si="61"/>
        <v>#DIV/0!</v>
      </c>
    </row>
    <row r="1396" spans="1:3" x14ac:dyDescent="0.25">
      <c r="A1396">
        <f>ValueWin!A1396</f>
        <v>0</v>
      </c>
      <c r="B1396">
        <f>ValueWin!B1396</f>
        <v>0</v>
      </c>
      <c r="C1396" t="e">
        <f t="shared" si="61"/>
        <v>#DIV/0!</v>
      </c>
    </row>
    <row r="1397" spans="1:3" x14ac:dyDescent="0.25">
      <c r="A1397">
        <f>ValueWin!A1397</f>
        <v>0</v>
      </c>
      <c r="B1397">
        <f>ValueWin!B1397</f>
        <v>0</v>
      </c>
      <c r="C1397" t="e">
        <f t="shared" si="61"/>
        <v>#DIV/0!</v>
      </c>
    </row>
    <row r="1398" spans="1:3" x14ac:dyDescent="0.25">
      <c r="A1398">
        <f>ValueWin!A1398</f>
        <v>0</v>
      </c>
      <c r="B1398">
        <f>ValueWin!B1398</f>
        <v>0</v>
      </c>
      <c r="C1398" t="e">
        <f t="shared" si="61"/>
        <v>#DIV/0!</v>
      </c>
    </row>
    <row r="1399" spans="1:3" x14ac:dyDescent="0.25">
      <c r="A1399">
        <f>ValueWin!A1399</f>
        <v>0</v>
      </c>
      <c r="B1399">
        <f>ValueWin!B1399</f>
        <v>0</v>
      </c>
      <c r="C1399" t="e">
        <f t="shared" si="61"/>
        <v>#DIV/0!</v>
      </c>
    </row>
    <row r="1400" spans="1:3" x14ac:dyDescent="0.25">
      <c r="A1400">
        <f>ValueWin!A1400</f>
        <v>0</v>
      </c>
      <c r="B1400">
        <f>ValueWin!B1400</f>
        <v>0</v>
      </c>
      <c r="C1400" t="e">
        <f t="shared" si="61"/>
        <v>#DIV/0!</v>
      </c>
    </row>
    <row r="1401" spans="1:3" x14ac:dyDescent="0.25">
      <c r="A1401">
        <f>ValueWin!A1401</f>
        <v>0</v>
      </c>
      <c r="B1401">
        <f>ValueWin!B1401</f>
        <v>0</v>
      </c>
      <c r="C1401" t="e">
        <f t="shared" si="61"/>
        <v>#DIV/0!</v>
      </c>
    </row>
    <row r="1402" spans="1:3" x14ac:dyDescent="0.25">
      <c r="A1402">
        <f>ValueWin!A1402</f>
        <v>0</v>
      </c>
      <c r="B1402">
        <f>ValueWin!B1402</f>
        <v>0</v>
      </c>
      <c r="C1402" t="e">
        <f t="shared" si="61"/>
        <v>#DIV/0!</v>
      </c>
    </row>
    <row r="1403" spans="1:3" x14ac:dyDescent="0.25">
      <c r="A1403">
        <f>ValueWin!A1403</f>
        <v>0</v>
      </c>
      <c r="B1403">
        <f>ValueWin!B1403</f>
        <v>0</v>
      </c>
      <c r="C1403" t="e">
        <f t="shared" si="61"/>
        <v>#DIV/0!</v>
      </c>
    </row>
    <row r="1404" spans="1:3" x14ac:dyDescent="0.25">
      <c r="A1404">
        <f>ValueWin!A1404</f>
        <v>0</v>
      </c>
      <c r="B1404">
        <f>ValueWin!B1404</f>
        <v>0</v>
      </c>
      <c r="C1404" t="e">
        <f t="shared" si="61"/>
        <v>#DIV/0!</v>
      </c>
    </row>
    <row r="1405" spans="1:3" x14ac:dyDescent="0.25">
      <c r="A1405">
        <f>ValueWin!A1405</f>
        <v>0</v>
      </c>
      <c r="B1405">
        <f>ValueWin!B1405</f>
        <v>0</v>
      </c>
      <c r="C1405" t="e">
        <f t="shared" si="61"/>
        <v>#DIV/0!</v>
      </c>
    </row>
    <row r="1406" spans="1:3" x14ac:dyDescent="0.25">
      <c r="A1406">
        <f>ValueWin!A1406</f>
        <v>0</v>
      </c>
      <c r="B1406">
        <f>ValueWin!B1406</f>
        <v>0</v>
      </c>
      <c r="C1406" t="e">
        <f t="shared" si="61"/>
        <v>#DIV/0!</v>
      </c>
    </row>
    <row r="1407" spans="1:3" x14ac:dyDescent="0.25">
      <c r="A1407">
        <f>ValueWin!A1407</f>
        <v>0</v>
      </c>
      <c r="B1407">
        <f>ValueWin!B1407</f>
        <v>0</v>
      </c>
      <c r="C1407" t="e">
        <f t="shared" si="61"/>
        <v>#DIV/0!</v>
      </c>
    </row>
    <row r="1408" spans="1:3" x14ac:dyDescent="0.25">
      <c r="A1408">
        <f>ValueWin!A1408</f>
        <v>0</v>
      </c>
      <c r="B1408">
        <f>ValueWin!B1408</f>
        <v>0</v>
      </c>
      <c r="C1408" t="e">
        <f t="shared" si="61"/>
        <v>#DIV/0!</v>
      </c>
    </row>
    <row r="1409" spans="1:3" x14ac:dyDescent="0.25">
      <c r="A1409">
        <f>ValueWin!A1409</f>
        <v>0</v>
      </c>
      <c r="B1409">
        <f>ValueWin!B1409</f>
        <v>0</v>
      </c>
      <c r="C1409" t="e">
        <f t="shared" si="61"/>
        <v>#DIV/0!</v>
      </c>
    </row>
    <row r="1410" spans="1:3" x14ac:dyDescent="0.25">
      <c r="A1410">
        <f>ValueWin!A1410</f>
        <v>0</v>
      </c>
      <c r="B1410">
        <f>ValueWin!B1410</f>
        <v>0</v>
      </c>
      <c r="C1410" t="e">
        <f t="shared" si="61"/>
        <v>#DIV/0!</v>
      </c>
    </row>
    <row r="1411" spans="1:3" x14ac:dyDescent="0.25">
      <c r="A1411">
        <f>ValueWin!A1411</f>
        <v>0</v>
      </c>
      <c r="B1411">
        <f>ValueWin!B1411</f>
        <v>0</v>
      </c>
      <c r="C1411" t="e">
        <f t="shared" si="61"/>
        <v>#DIV/0!</v>
      </c>
    </row>
    <row r="1412" spans="1:3" x14ac:dyDescent="0.25">
      <c r="A1412">
        <f>ValueWin!A1412</f>
        <v>0</v>
      </c>
      <c r="B1412">
        <f>ValueWin!B1412</f>
        <v>0</v>
      </c>
      <c r="C1412" t="e">
        <f t="shared" si="61"/>
        <v>#DIV/0!</v>
      </c>
    </row>
    <row r="1413" spans="1:3" x14ac:dyDescent="0.25">
      <c r="A1413">
        <f>ValueWin!A1413</f>
        <v>0</v>
      </c>
      <c r="B1413">
        <f>ValueWin!B1413</f>
        <v>0</v>
      </c>
      <c r="C1413" t="e">
        <f t="shared" si="61"/>
        <v>#DIV/0!</v>
      </c>
    </row>
    <row r="1414" spans="1:3" x14ac:dyDescent="0.25">
      <c r="A1414">
        <f>ValueWin!A1414</f>
        <v>0</v>
      </c>
      <c r="B1414">
        <f>ValueWin!B1414</f>
        <v>0</v>
      </c>
      <c r="C1414" t="e">
        <f t="shared" si="61"/>
        <v>#DIV/0!</v>
      </c>
    </row>
    <row r="1415" spans="1:3" x14ac:dyDescent="0.25">
      <c r="A1415">
        <f>ValueWin!A1415</f>
        <v>0</v>
      </c>
      <c r="B1415">
        <f>ValueWin!B1415</f>
        <v>0</v>
      </c>
      <c r="C1415" t="e">
        <f t="shared" si="61"/>
        <v>#DIV/0!</v>
      </c>
    </row>
    <row r="1416" spans="1:3" x14ac:dyDescent="0.25">
      <c r="A1416">
        <f>ValueWin!A1416</f>
        <v>0</v>
      </c>
      <c r="B1416">
        <f>ValueWin!B1416</f>
        <v>0</v>
      </c>
      <c r="C1416" t="e">
        <f t="shared" si="61"/>
        <v>#DIV/0!</v>
      </c>
    </row>
    <row r="1417" spans="1:3" x14ac:dyDescent="0.25">
      <c r="A1417">
        <f>ValueWin!A1417</f>
        <v>0</v>
      </c>
      <c r="B1417">
        <f>ValueWin!B1417</f>
        <v>0</v>
      </c>
      <c r="C1417" t="e">
        <f t="shared" si="61"/>
        <v>#DIV/0!</v>
      </c>
    </row>
    <row r="1418" spans="1:3" x14ac:dyDescent="0.25">
      <c r="A1418">
        <f>ValueWin!A1418</f>
        <v>0</v>
      </c>
      <c r="B1418">
        <f>ValueWin!B1418</f>
        <v>0</v>
      </c>
      <c r="C1418" t="e">
        <f t="shared" si="61"/>
        <v>#DIV/0!</v>
      </c>
    </row>
    <row r="1419" spans="1:3" x14ac:dyDescent="0.25">
      <c r="A1419">
        <f>ValueWin!A1419</f>
        <v>0</v>
      </c>
      <c r="B1419">
        <f>ValueWin!B1419</f>
        <v>0</v>
      </c>
      <c r="C1419" t="e">
        <f t="shared" si="61"/>
        <v>#DIV/0!</v>
      </c>
    </row>
    <row r="1420" spans="1:3" x14ac:dyDescent="0.25">
      <c r="A1420">
        <f>ValueWin!A1420</f>
        <v>0</v>
      </c>
      <c r="B1420">
        <f>ValueWin!B1420</f>
        <v>0</v>
      </c>
      <c r="C1420" t="e">
        <f t="shared" si="61"/>
        <v>#DIV/0!</v>
      </c>
    </row>
    <row r="1421" spans="1:3" x14ac:dyDescent="0.25">
      <c r="A1421">
        <f>ValueWin!A1421</f>
        <v>0</v>
      </c>
      <c r="B1421">
        <f>ValueWin!B1421</f>
        <v>0</v>
      </c>
      <c r="C1421" t="e">
        <f t="shared" si="61"/>
        <v>#DIV/0!</v>
      </c>
    </row>
    <row r="1422" spans="1:3" x14ac:dyDescent="0.25">
      <c r="A1422">
        <f>ValueWin!A1422</f>
        <v>0</v>
      </c>
      <c r="B1422">
        <f>ValueWin!B1422</f>
        <v>0</v>
      </c>
      <c r="C1422" t="e">
        <f t="shared" si="61"/>
        <v>#DIV/0!</v>
      </c>
    </row>
    <row r="1423" spans="1:3" x14ac:dyDescent="0.25">
      <c r="A1423">
        <f>ValueWin!A1423</f>
        <v>0</v>
      </c>
      <c r="B1423">
        <f>ValueWin!B1423</f>
        <v>0</v>
      </c>
      <c r="C1423" t="e">
        <f t="shared" si="61"/>
        <v>#DIV/0!</v>
      </c>
    </row>
    <row r="1424" spans="1:3" x14ac:dyDescent="0.25">
      <c r="A1424">
        <f>ValueWin!A1424</f>
        <v>0</v>
      </c>
      <c r="B1424">
        <f>ValueWin!B1424</f>
        <v>0</v>
      </c>
      <c r="C1424" t="e">
        <f t="shared" si="61"/>
        <v>#DIV/0!</v>
      </c>
    </row>
    <row r="1425" spans="1:3" x14ac:dyDescent="0.25">
      <c r="A1425">
        <f>ValueWin!A1425</f>
        <v>0</v>
      </c>
      <c r="B1425">
        <f>ValueWin!B1425</f>
        <v>0</v>
      </c>
      <c r="C1425" t="e">
        <f t="shared" si="61"/>
        <v>#DIV/0!</v>
      </c>
    </row>
    <row r="1426" spans="1:3" x14ac:dyDescent="0.25">
      <c r="A1426">
        <f>ValueWin!A1426</f>
        <v>0</v>
      </c>
      <c r="B1426">
        <f>ValueWin!B1426</f>
        <v>0</v>
      </c>
      <c r="C1426" t="e">
        <f t="shared" si="61"/>
        <v>#DIV/0!</v>
      </c>
    </row>
    <row r="1427" spans="1:3" x14ac:dyDescent="0.25">
      <c r="A1427">
        <f>ValueWin!A1427</f>
        <v>0</v>
      </c>
      <c r="B1427">
        <f>ValueWin!B1427</f>
        <v>0</v>
      </c>
      <c r="C1427" t="e">
        <f t="shared" si="61"/>
        <v>#DIV/0!</v>
      </c>
    </row>
    <row r="1428" spans="1:3" x14ac:dyDescent="0.25">
      <c r="A1428">
        <f>ValueWin!A1428</f>
        <v>0</v>
      </c>
      <c r="B1428">
        <f>ValueWin!B1428</f>
        <v>0</v>
      </c>
      <c r="C1428" t="e">
        <f t="shared" si="61"/>
        <v>#DIV/0!</v>
      </c>
    </row>
    <row r="1429" spans="1:3" x14ac:dyDescent="0.25">
      <c r="A1429">
        <f>ValueWin!A1429</f>
        <v>0</v>
      </c>
      <c r="B1429">
        <f>ValueWin!B1429</f>
        <v>0</v>
      </c>
      <c r="C1429" t="e">
        <f t="shared" si="61"/>
        <v>#DIV/0!</v>
      </c>
    </row>
    <row r="1430" spans="1:3" x14ac:dyDescent="0.25">
      <c r="A1430">
        <f>ValueWin!A1430</f>
        <v>0</v>
      </c>
      <c r="B1430">
        <f>ValueWin!B1430</f>
        <v>0</v>
      </c>
      <c r="C1430" t="e">
        <f t="shared" si="61"/>
        <v>#DIV/0!</v>
      </c>
    </row>
    <row r="1431" spans="1:3" x14ac:dyDescent="0.25">
      <c r="A1431">
        <f>ValueWin!A1431</f>
        <v>0</v>
      </c>
      <c r="B1431">
        <f>ValueWin!B1431</f>
        <v>0</v>
      </c>
      <c r="C1431" t="e">
        <f t="shared" si="61"/>
        <v>#DIV/0!</v>
      </c>
    </row>
    <row r="1432" spans="1:3" x14ac:dyDescent="0.25">
      <c r="A1432">
        <f>ValueWin!A1432</f>
        <v>0</v>
      </c>
      <c r="B1432">
        <f>ValueWin!B1432</f>
        <v>0</v>
      </c>
      <c r="C1432" t="e">
        <f t="shared" si="61"/>
        <v>#DIV/0!</v>
      </c>
    </row>
    <row r="1433" spans="1:3" x14ac:dyDescent="0.25">
      <c r="A1433">
        <f>ValueWin!A1433</f>
        <v>0</v>
      </c>
      <c r="B1433">
        <f>ValueWin!B1433</f>
        <v>0</v>
      </c>
      <c r="C1433" t="e">
        <f t="shared" si="61"/>
        <v>#DIV/0!</v>
      </c>
    </row>
    <row r="1434" spans="1:3" x14ac:dyDescent="0.25">
      <c r="A1434">
        <f>ValueWin!A1434</f>
        <v>0</v>
      </c>
      <c r="B1434">
        <f>ValueWin!B1434</f>
        <v>0</v>
      </c>
      <c r="C1434" t="e">
        <f t="shared" si="61"/>
        <v>#DIV/0!</v>
      </c>
    </row>
    <row r="1435" spans="1:3" x14ac:dyDescent="0.25">
      <c r="A1435">
        <f>ValueWin!A1435</f>
        <v>0</v>
      </c>
      <c r="B1435">
        <f>ValueWin!B1435</f>
        <v>0</v>
      </c>
      <c r="C1435" t="e">
        <f t="shared" si="61"/>
        <v>#DIV/0!</v>
      </c>
    </row>
    <row r="1436" spans="1:3" x14ac:dyDescent="0.25">
      <c r="A1436">
        <f>ValueWin!A1436</f>
        <v>0</v>
      </c>
      <c r="B1436">
        <f>ValueWin!B1436</f>
        <v>0</v>
      </c>
      <c r="C1436" t="e">
        <f t="shared" si="61"/>
        <v>#DIV/0!</v>
      </c>
    </row>
    <row r="1437" spans="1:3" x14ac:dyDescent="0.25">
      <c r="A1437">
        <f>ValueWin!A1437</f>
        <v>0</v>
      </c>
      <c r="B1437">
        <f>ValueWin!B1437</f>
        <v>0</v>
      </c>
      <c r="C1437" t="e">
        <f t="shared" si="61"/>
        <v>#DIV/0!</v>
      </c>
    </row>
    <row r="1438" spans="1:3" x14ac:dyDescent="0.25">
      <c r="A1438">
        <f>ValueWin!A1438</f>
        <v>0</v>
      </c>
      <c r="B1438">
        <f>ValueWin!B1438</f>
        <v>0</v>
      </c>
      <c r="C1438" t="e">
        <f t="shared" si="61"/>
        <v>#DIV/0!</v>
      </c>
    </row>
    <row r="1439" spans="1:3" x14ac:dyDescent="0.25">
      <c r="A1439">
        <f>ValueWin!A1439</f>
        <v>0</v>
      </c>
      <c r="B1439">
        <f>ValueWin!B1439</f>
        <v>0</v>
      </c>
      <c r="C1439" t="e">
        <f t="shared" si="61"/>
        <v>#DIV/0!</v>
      </c>
    </row>
    <row r="1440" spans="1:3" x14ac:dyDescent="0.25">
      <c r="A1440">
        <f>ValueWin!A1440</f>
        <v>0</v>
      </c>
      <c r="B1440">
        <f>ValueWin!B1440</f>
        <v>0</v>
      </c>
      <c r="C1440" t="e">
        <f t="shared" si="61"/>
        <v>#DIV/0!</v>
      </c>
    </row>
    <row r="1441" spans="1:3" x14ac:dyDescent="0.25">
      <c r="A1441">
        <f>ValueWin!A1441</f>
        <v>0</v>
      </c>
      <c r="B1441">
        <f>ValueWin!B1441</f>
        <v>0</v>
      </c>
      <c r="C1441" t="e">
        <f t="shared" si="61"/>
        <v>#DIV/0!</v>
      </c>
    </row>
    <row r="1442" spans="1:3" x14ac:dyDescent="0.25">
      <c r="A1442">
        <f>ValueWin!A1442</f>
        <v>0</v>
      </c>
      <c r="B1442">
        <f>ValueWin!B1442</f>
        <v>0</v>
      </c>
      <c r="C1442" t="e">
        <f t="shared" si="61"/>
        <v>#DIV/0!</v>
      </c>
    </row>
    <row r="1443" spans="1:3" x14ac:dyDescent="0.25">
      <c r="A1443">
        <f>ValueWin!A1443</f>
        <v>0</v>
      </c>
      <c r="B1443">
        <f>ValueWin!B1443</f>
        <v>0</v>
      </c>
      <c r="C1443" t="e">
        <f t="shared" si="61"/>
        <v>#DIV/0!</v>
      </c>
    </row>
    <row r="1444" spans="1:3" x14ac:dyDescent="0.25">
      <c r="A1444">
        <f>ValueWin!A1444</f>
        <v>0</v>
      </c>
      <c r="B1444">
        <f>ValueWin!B1444</f>
        <v>0</v>
      </c>
      <c r="C1444" t="e">
        <f t="shared" si="61"/>
        <v>#DIV/0!</v>
      </c>
    </row>
    <row r="1445" spans="1:3" x14ac:dyDescent="0.25">
      <c r="A1445">
        <f>ValueWin!A1445</f>
        <v>0</v>
      </c>
      <c r="B1445">
        <f>ValueWin!B1445</f>
        <v>0</v>
      </c>
      <c r="C1445" t="e">
        <f t="shared" si="61"/>
        <v>#DIV/0!</v>
      </c>
    </row>
    <row r="1446" spans="1:3" x14ac:dyDescent="0.25">
      <c r="A1446">
        <f>ValueWin!A1446</f>
        <v>0</v>
      </c>
      <c r="B1446">
        <f>ValueWin!B1446</f>
        <v>0</v>
      </c>
      <c r="C1446" t="e">
        <f t="shared" si="61"/>
        <v>#DIV/0!</v>
      </c>
    </row>
    <row r="1447" spans="1:3" x14ac:dyDescent="0.25">
      <c r="A1447">
        <f>ValueWin!A1447</f>
        <v>0</v>
      </c>
      <c r="B1447">
        <f>ValueWin!B1447</f>
        <v>0</v>
      </c>
      <c r="C1447" t="e">
        <f t="shared" si="61"/>
        <v>#DIV/0!</v>
      </c>
    </row>
    <row r="1448" spans="1:3" x14ac:dyDescent="0.25">
      <c r="A1448">
        <f>ValueWin!A1448</f>
        <v>0</v>
      </c>
      <c r="B1448">
        <f>ValueWin!B1448</f>
        <v>0</v>
      </c>
      <c r="C1448" t="e">
        <f t="shared" si="61"/>
        <v>#DIV/0!</v>
      </c>
    </row>
    <row r="1449" spans="1:3" x14ac:dyDescent="0.25">
      <c r="A1449">
        <f>ValueWin!A1449</f>
        <v>0</v>
      </c>
      <c r="B1449">
        <f>ValueWin!B1449</f>
        <v>0</v>
      </c>
      <c r="C1449" t="e">
        <f t="shared" si="61"/>
        <v>#DIV/0!</v>
      </c>
    </row>
    <row r="1450" spans="1:3" x14ac:dyDescent="0.25">
      <c r="A1450">
        <f>ValueWin!A1450</f>
        <v>0</v>
      </c>
      <c r="B1450">
        <f>ValueWin!B1450</f>
        <v>0</v>
      </c>
      <c r="C1450" t="e">
        <f t="shared" ref="C1450:C1513" si="62">1/A1450</f>
        <v>#DIV/0!</v>
      </c>
    </row>
    <row r="1451" spans="1:3" x14ac:dyDescent="0.25">
      <c r="A1451">
        <f>ValueWin!A1451</f>
        <v>0</v>
      </c>
      <c r="B1451">
        <f>ValueWin!B1451</f>
        <v>0</v>
      </c>
      <c r="C1451" t="e">
        <f t="shared" si="62"/>
        <v>#DIV/0!</v>
      </c>
    </row>
    <row r="1452" spans="1:3" x14ac:dyDescent="0.25">
      <c r="A1452">
        <f>ValueWin!A1452</f>
        <v>0</v>
      </c>
      <c r="B1452">
        <f>ValueWin!B1452</f>
        <v>0</v>
      </c>
      <c r="C1452" t="e">
        <f t="shared" si="62"/>
        <v>#DIV/0!</v>
      </c>
    </row>
    <row r="1453" spans="1:3" x14ac:dyDescent="0.25">
      <c r="A1453">
        <f>ValueWin!A1453</f>
        <v>0</v>
      </c>
      <c r="B1453">
        <f>ValueWin!B1453</f>
        <v>0</v>
      </c>
      <c r="C1453" t="e">
        <f t="shared" si="62"/>
        <v>#DIV/0!</v>
      </c>
    </row>
    <row r="1454" spans="1:3" x14ac:dyDescent="0.25">
      <c r="A1454">
        <f>ValueWin!A1454</f>
        <v>0</v>
      </c>
      <c r="B1454">
        <f>ValueWin!B1454</f>
        <v>0</v>
      </c>
      <c r="C1454" t="e">
        <f t="shared" si="62"/>
        <v>#DIV/0!</v>
      </c>
    </row>
    <row r="1455" spans="1:3" x14ac:dyDescent="0.25">
      <c r="A1455">
        <f>ValueWin!A1455</f>
        <v>0</v>
      </c>
      <c r="B1455">
        <f>ValueWin!B1455</f>
        <v>0</v>
      </c>
      <c r="C1455" t="e">
        <f t="shared" si="62"/>
        <v>#DIV/0!</v>
      </c>
    </row>
    <row r="1456" spans="1:3" x14ac:dyDescent="0.25">
      <c r="A1456">
        <f>ValueWin!A1456</f>
        <v>0</v>
      </c>
      <c r="B1456">
        <f>ValueWin!B1456</f>
        <v>0</v>
      </c>
      <c r="C1456" t="e">
        <f t="shared" si="62"/>
        <v>#DIV/0!</v>
      </c>
    </row>
    <row r="1457" spans="1:3" x14ac:dyDescent="0.25">
      <c r="A1457">
        <f>ValueWin!A1457</f>
        <v>0</v>
      </c>
      <c r="B1457">
        <f>ValueWin!B1457</f>
        <v>0</v>
      </c>
      <c r="C1457" t="e">
        <f t="shared" si="62"/>
        <v>#DIV/0!</v>
      </c>
    </row>
    <row r="1458" spans="1:3" x14ac:dyDescent="0.25">
      <c r="A1458">
        <f>ValueWin!A1458</f>
        <v>0</v>
      </c>
      <c r="B1458">
        <f>ValueWin!B1458</f>
        <v>0</v>
      </c>
      <c r="C1458" t="e">
        <f t="shared" si="62"/>
        <v>#DIV/0!</v>
      </c>
    </row>
    <row r="1459" spans="1:3" x14ac:dyDescent="0.25">
      <c r="A1459">
        <f>ValueWin!A1459</f>
        <v>0</v>
      </c>
      <c r="B1459">
        <f>ValueWin!B1459</f>
        <v>0</v>
      </c>
      <c r="C1459" t="e">
        <f t="shared" si="62"/>
        <v>#DIV/0!</v>
      </c>
    </row>
    <row r="1460" spans="1:3" x14ac:dyDescent="0.25">
      <c r="A1460">
        <f>ValueWin!A1460</f>
        <v>0</v>
      </c>
      <c r="B1460">
        <f>ValueWin!B1460</f>
        <v>0</v>
      </c>
      <c r="C1460" t="e">
        <f t="shared" si="62"/>
        <v>#DIV/0!</v>
      </c>
    </row>
    <row r="1461" spans="1:3" x14ac:dyDescent="0.25">
      <c r="A1461">
        <f>ValueWin!A1461</f>
        <v>0</v>
      </c>
      <c r="B1461">
        <f>ValueWin!B1461</f>
        <v>0</v>
      </c>
      <c r="C1461" t="e">
        <f t="shared" si="62"/>
        <v>#DIV/0!</v>
      </c>
    </row>
    <row r="1462" spans="1:3" x14ac:dyDescent="0.25">
      <c r="A1462">
        <f>ValueWin!A1462</f>
        <v>0</v>
      </c>
      <c r="B1462">
        <f>ValueWin!B1462</f>
        <v>0</v>
      </c>
      <c r="C1462" t="e">
        <f t="shared" si="62"/>
        <v>#DIV/0!</v>
      </c>
    </row>
    <row r="1463" spans="1:3" x14ac:dyDescent="0.25">
      <c r="A1463">
        <f>ValueWin!A1463</f>
        <v>0</v>
      </c>
      <c r="B1463">
        <f>ValueWin!B1463</f>
        <v>0</v>
      </c>
      <c r="C1463" t="e">
        <f t="shared" si="62"/>
        <v>#DIV/0!</v>
      </c>
    </row>
    <row r="1464" spans="1:3" x14ac:dyDescent="0.25">
      <c r="A1464">
        <f>ValueWin!A1464</f>
        <v>0</v>
      </c>
      <c r="B1464">
        <f>ValueWin!B1464</f>
        <v>0</v>
      </c>
      <c r="C1464" t="e">
        <f t="shared" si="62"/>
        <v>#DIV/0!</v>
      </c>
    </row>
    <row r="1465" spans="1:3" x14ac:dyDescent="0.25">
      <c r="A1465">
        <f>ValueWin!A1465</f>
        <v>0</v>
      </c>
      <c r="B1465">
        <f>ValueWin!B1465</f>
        <v>0</v>
      </c>
      <c r="C1465" t="e">
        <f t="shared" si="62"/>
        <v>#DIV/0!</v>
      </c>
    </row>
    <row r="1466" spans="1:3" x14ac:dyDescent="0.25">
      <c r="A1466">
        <f>ValueWin!A1466</f>
        <v>0</v>
      </c>
      <c r="B1466">
        <f>ValueWin!B1466</f>
        <v>0</v>
      </c>
      <c r="C1466" t="e">
        <f t="shared" si="62"/>
        <v>#DIV/0!</v>
      </c>
    </row>
    <row r="1467" spans="1:3" x14ac:dyDescent="0.25">
      <c r="A1467">
        <f>ValueWin!A1467</f>
        <v>0</v>
      </c>
      <c r="B1467">
        <f>ValueWin!B1467</f>
        <v>0</v>
      </c>
      <c r="C1467" t="e">
        <f t="shared" si="62"/>
        <v>#DIV/0!</v>
      </c>
    </row>
    <row r="1468" spans="1:3" x14ac:dyDescent="0.25">
      <c r="A1468">
        <f>ValueWin!A1468</f>
        <v>0</v>
      </c>
      <c r="B1468">
        <f>ValueWin!B1468</f>
        <v>0</v>
      </c>
      <c r="C1468" t="e">
        <f t="shared" si="62"/>
        <v>#DIV/0!</v>
      </c>
    </row>
    <row r="1469" spans="1:3" x14ac:dyDescent="0.25">
      <c r="A1469">
        <f>ValueWin!A1469</f>
        <v>0</v>
      </c>
      <c r="B1469">
        <f>ValueWin!B1469</f>
        <v>0</v>
      </c>
      <c r="C1469" t="e">
        <f t="shared" si="62"/>
        <v>#DIV/0!</v>
      </c>
    </row>
    <row r="1470" spans="1:3" x14ac:dyDescent="0.25">
      <c r="A1470">
        <f>ValueWin!A1470</f>
        <v>0</v>
      </c>
      <c r="B1470">
        <f>ValueWin!B1470</f>
        <v>0</v>
      </c>
      <c r="C1470" t="e">
        <f t="shared" si="62"/>
        <v>#DIV/0!</v>
      </c>
    </row>
    <row r="1471" spans="1:3" x14ac:dyDescent="0.25">
      <c r="A1471">
        <f>ValueWin!A1471</f>
        <v>0</v>
      </c>
      <c r="B1471">
        <f>ValueWin!B1471</f>
        <v>0</v>
      </c>
      <c r="C1471" t="e">
        <f t="shared" si="62"/>
        <v>#DIV/0!</v>
      </c>
    </row>
    <row r="1472" spans="1:3" x14ac:dyDescent="0.25">
      <c r="A1472">
        <f>ValueWin!A1472</f>
        <v>0</v>
      </c>
      <c r="B1472">
        <f>ValueWin!B1472</f>
        <v>0</v>
      </c>
      <c r="C1472" t="e">
        <f t="shared" si="62"/>
        <v>#DIV/0!</v>
      </c>
    </row>
    <row r="1473" spans="1:3" x14ac:dyDescent="0.25">
      <c r="A1473">
        <f>ValueWin!A1473</f>
        <v>0</v>
      </c>
      <c r="B1473">
        <f>ValueWin!B1473</f>
        <v>0</v>
      </c>
      <c r="C1473" t="e">
        <f t="shared" si="62"/>
        <v>#DIV/0!</v>
      </c>
    </row>
    <row r="1474" spans="1:3" x14ac:dyDescent="0.25">
      <c r="A1474">
        <f>ValueWin!A1474</f>
        <v>0</v>
      </c>
      <c r="B1474">
        <f>ValueWin!B1474</f>
        <v>0</v>
      </c>
      <c r="C1474" t="e">
        <f t="shared" si="62"/>
        <v>#DIV/0!</v>
      </c>
    </row>
    <row r="1475" spans="1:3" x14ac:dyDescent="0.25">
      <c r="A1475">
        <f>ValueWin!A1475</f>
        <v>0</v>
      </c>
      <c r="B1475">
        <f>ValueWin!B1475</f>
        <v>0</v>
      </c>
      <c r="C1475" t="e">
        <f t="shared" si="62"/>
        <v>#DIV/0!</v>
      </c>
    </row>
    <row r="1476" spans="1:3" x14ac:dyDescent="0.25">
      <c r="A1476">
        <f>ValueWin!A1476</f>
        <v>0</v>
      </c>
      <c r="B1476">
        <f>ValueWin!B1476</f>
        <v>0</v>
      </c>
      <c r="C1476" t="e">
        <f t="shared" si="62"/>
        <v>#DIV/0!</v>
      </c>
    </row>
    <row r="1477" spans="1:3" x14ac:dyDescent="0.25">
      <c r="A1477">
        <f>ValueWin!A1477</f>
        <v>0</v>
      </c>
      <c r="B1477">
        <f>ValueWin!B1477</f>
        <v>0</v>
      </c>
      <c r="C1477" t="e">
        <f t="shared" si="62"/>
        <v>#DIV/0!</v>
      </c>
    </row>
    <row r="1478" spans="1:3" x14ac:dyDescent="0.25">
      <c r="A1478">
        <f>ValueWin!A1478</f>
        <v>0</v>
      </c>
      <c r="B1478">
        <f>ValueWin!B1478</f>
        <v>0</v>
      </c>
      <c r="C1478" t="e">
        <f t="shared" si="62"/>
        <v>#DIV/0!</v>
      </c>
    </row>
    <row r="1479" spans="1:3" x14ac:dyDescent="0.25">
      <c r="A1479">
        <f>ValueWin!A1479</f>
        <v>0</v>
      </c>
      <c r="B1479">
        <f>ValueWin!B1479</f>
        <v>0</v>
      </c>
      <c r="C1479" t="e">
        <f t="shared" si="62"/>
        <v>#DIV/0!</v>
      </c>
    </row>
    <row r="1480" spans="1:3" x14ac:dyDescent="0.25">
      <c r="A1480">
        <f>ValueWin!A1480</f>
        <v>0</v>
      </c>
      <c r="B1480">
        <f>ValueWin!B1480</f>
        <v>0</v>
      </c>
      <c r="C1480" t="e">
        <f t="shared" si="62"/>
        <v>#DIV/0!</v>
      </c>
    </row>
    <row r="1481" spans="1:3" x14ac:dyDescent="0.25">
      <c r="A1481">
        <f>ValueWin!A1481</f>
        <v>0</v>
      </c>
      <c r="B1481">
        <f>ValueWin!B1481</f>
        <v>0</v>
      </c>
      <c r="C1481" t="e">
        <f t="shared" si="62"/>
        <v>#DIV/0!</v>
      </c>
    </row>
    <row r="1482" spans="1:3" x14ac:dyDescent="0.25">
      <c r="A1482">
        <f>ValueWin!A1482</f>
        <v>0</v>
      </c>
      <c r="B1482">
        <f>ValueWin!B1482</f>
        <v>0</v>
      </c>
      <c r="C1482" t="e">
        <f t="shared" si="62"/>
        <v>#DIV/0!</v>
      </c>
    </row>
    <row r="1483" spans="1:3" x14ac:dyDescent="0.25">
      <c r="A1483">
        <f>ValueWin!A1483</f>
        <v>0</v>
      </c>
      <c r="B1483">
        <f>ValueWin!B1483</f>
        <v>0</v>
      </c>
      <c r="C1483" t="e">
        <f t="shared" si="62"/>
        <v>#DIV/0!</v>
      </c>
    </row>
    <row r="1484" spans="1:3" x14ac:dyDescent="0.25">
      <c r="A1484">
        <f>ValueWin!A1484</f>
        <v>0</v>
      </c>
      <c r="B1484">
        <f>ValueWin!B1484</f>
        <v>0</v>
      </c>
      <c r="C1484" t="e">
        <f t="shared" si="62"/>
        <v>#DIV/0!</v>
      </c>
    </row>
    <row r="1485" spans="1:3" x14ac:dyDescent="0.25">
      <c r="A1485">
        <f>ValueWin!A1485</f>
        <v>0</v>
      </c>
      <c r="B1485">
        <f>ValueWin!B1485</f>
        <v>0</v>
      </c>
      <c r="C1485" t="e">
        <f t="shared" si="62"/>
        <v>#DIV/0!</v>
      </c>
    </row>
    <row r="1486" spans="1:3" x14ac:dyDescent="0.25">
      <c r="A1486">
        <f>ValueWin!A1486</f>
        <v>0</v>
      </c>
      <c r="B1486">
        <f>ValueWin!B1486</f>
        <v>0</v>
      </c>
      <c r="C1486" t="e">
        <f t="shared" si="62"/>
        <v>#DIV/0!</v>
      </c>
    </row>
    <row r="1487" spans="1:3" x14ac:dyDescent="0.25">
      <c r="A1487">
        <f>ValueWin!A1487</f>
        <v>0</v>
      </c>
      <c r="B1487">
        <f>ValueWin!B1487</f>
        <v>0</v>
      </c>
      <c r="C1487" t="e">
        <f t="shared" si="62"/>
        <v>#DIV/0!</v>
      </c>
    </row>
    <row r="1488" spans="1:3" x14ac:dyDescent="0.25">
      <c r="A1488">
        <f>ValueWin!A1488</f>
        <v>0</v>
      </c>
      <c r="B1488">
        <f>ValueWin!B1488</f>
        <v>0</v>
      </c>
      <c r="C1488" t="e">
        <f t="shared" si="62"/>
        <v>#DIV/0!</v>
      </c>
    </row>
    <row r="1489" spans="1:3" x14ac:dyDescent="0.25">
      <c r="A1489">
        <f>ValueWin!A1489</f>
        <v>0</v>
      </c>
      <c r="B1489">
        <f>ValueWin!B1489</f>
        <v>0</v>
      </c>
      <c r="C1489" t="e">
        <f t="shared" si="62"/>
        <v>#DIV/0!</v>
      </c>
    </row>
    <row r="1490" spans="1:3" x14ac:dyDescent="0.25">
      <c r="A1490">
        <f>ValueWin!A1490</f>
        <v>0</v>
      </c>
      <c r="B1490">
        <f>ValueWin!B1490</f>
        <v>0</v>
      </c>
      <c r="C1490" t="e">
        <f t="shared" si="62"/>
        <v>#DIV/0!</v>
      </c>
    </row>
    <row r="1491" spans="1:3" x14ac:dyDescent="0.25">
      <c r="A1491">
        <f>ValueWin!A1491</f>
        <v>0</v>
      </c>
      <c r="B1491">
        <f>ValueWin!B1491</f>
        <v>0</v>
      </c>
      <c r="C1491" t="e">
        <f t="shared" si="62"/>
        <v>#DIV/0!</v>
      </c>
    </row>
    <row r="1492" spans="1:3" x14ac:dyDescent="0.25">
      <c r="A1492">
        <f>ValueWin!A1492</f>
        <v>0</v>
      </c>
      <c r="B1492">
        <f>ValueWin!B1492</f>
        <v>0</v>
      </c>
      <c r="C1492" t="e">
        <f t="shared" si="62"/>
        <v>#DIV/0!</v>
      </c>
    </row>
    <row r="1493" spans="1:3" x14ac:dyDescent="0.25">
      <c r="A1493">
        <f>ValueWin!A1493</f>
        <v>0</v>
      </c>
      <c r="B1493">
        <f>ValueWin!B1493</f>
        <v>0</v>
      </c>
      <c r="C1493" t="e">
        <f t="shared" si="62"/>
        <v>#DIV/0!</v>
      </c>
    </row>
    <row r="1494" spans="1:3" x14ac:dyDescent="0.25">
      <c r="A1494">
        <f>ValueWin!A1494</f>
        <v>0</v>
      </c>
      <c r="B1494">
        <f>ValueWin!B1494</f>
        <v>0</v>
      </c>
      <c r="C1494" t="e">
        <f t="shared" si="62"/>
        <v>#DIV/0!</v>
      </c>
    </row>
    <row r="1495" spans="1:3" x14ac:dyDescent="0.25">
      <c r="A1495">
        <f>ValueWin!A1495</f>
        <v>0</v>
      </c>
      <c r="B1495">
        <f>ValueWin!B1495</f>
        <v>0</v>
      </c>
      <c r="C1495" t="e">
        <f t="shared" si="62"/>
        <v>#DIV/0!</v>
      </c>
    </row>
    <row r="1496" spans="1:3" x14ac:dyDescent="0.25">
      <c r="A1496">
        <f>ValueWin!A1496</f>
        <v>0</v>
      </c>
      <c r="B1496">
        <f>ValueWin!B1496</f>
        <v>0</v>
      </c>
      <c r="C1496" t="e">
        <f t="shared" si="62"/>
        <v>#DIV/0!</v>
      </c>
    </row>
    <row r="1497" spans="1:3" x14ac:dyDescent="0.25">
      <c r="A1497">
        <f>ValueWin!A1497</f>
        <v>0</v>
      </c>
      <c r="B1497">
        <f>ValueWin!B1497</f>
        <v>0</v>
      </c>
      <c r="C1497" t="e">
        <f t="shared" si="62"/>
        <v>#DIV/0!</v>
      </c>
    </row>
    <row r="1498" spans="1:3" x14ac:dyDescent="0.25">
      <c r="A1498">
        <f>ValueWin!A1498</f>
        <v>0</v>
      </c>
      <c r="B1498">
        <f>ValueWin!B1498</f>
        <v>0</v>
      </c>
      <c r="C1498" t="e">
        <f t="shared" si="62"/>
        <v>#DIV/0!</v>
      </c>
    </row>
    <row r="1499" spans="1:3" x14ac:dyDescent="0.25">
      <c r="A1499">
        <f>ValueWin!A1499</f>
        <v>0</v>
      </c>
      <c r="B1499">
        <f>ValueWin!B1499</f>
        <v>0</v>
      </c>
      <c r="C1499" t="e">
        <f t="shared" si="62"/>
        <v>#DIV/0!</v>
      </c>
    </row>
    <row r="1500" spans="1:3" x14ac:dyDescent="0.25">
      <c r="A1500">
        <f>ValueWin!A1500</f>
        <v>0</v>
      </c>
      <c r="B1500">
        <f>ValueWin!B1500</f>
        <v>0</v>
      </c>
      <c r="C1500" t="e">
        <f t="shared" si="62"/>
        <v>#DIV/0!</v>
      </c>
    </row>
    <row r="1501" spans="1:3" x14ac:dyDescent="0.25">
      <c r="A1501">
        <f>ValueWin!A1501</f>
        <v>0</v>
      </c>
      <c r="B1501">
        <f>ValueWin!B1501</f>
        <v>0</v>
      </c>
      <c r="C1501" t="e">
        <f t="shared" si="62"/>
        <v>#DIV/0!</v>
      </c>
    </row>
    <row r="1502" spans="1:3" x14ac:dyDescent="0.25">
      <c r="A1502">
        <f>ValueWin!A1502</f>
        <v>0</v>
      </c>
      <c r="B1502">
        <f>ValueWin!B1502</f>
        <v>0</v>
      </c>
      <c r="C1502" t="e">
        <f t="shared" si="62"/>
        <v>#DIV/0!</v>
      </c>
    </row>
    <row r="1503" spans="1:3" x14ac:dyDescent="0.25">
      <c r="A1503">
        <f>ValueWin!A1503</f>
        <v>0</v>
      </c>
      <c r="B1503">
        <f>ValueWin!B1503</f>
        <v>0</v>
      </c>
      <c r="C1503" t="e">
        <f t="shared" si="62"/>
        <v>#DIV/0!</v>
      </c>
    </row>
    <row r="1504" spans="1:3" x14ac:dyDescent="0.25">
      <c r="A1504">
        <f>ValueWin!A1504</f>
        <v>0</v>
      </c>
      <c r="B1504">
        <f>ValueWin!B1504</f>
        <v>0</v>
      </c>
      <c r="C1504" t="e">
        <f t="shared" si="62"/>
        <v>#DIV/0!</v>
      </c>
    </row>
    <row r="1505" spans="1:3" x14ac:dyDescent="0.25">
      <c r="A1505">
        <f>ValueWin!A1505</f>
        <v>0</v>
      </c>
      <c r="B1505">
        <f>ValueWin!B1505</f>
        <v>0</v>
      </c>
      <c r="C1505" t="e">
        <f t="shared" si="62"/>
        <v>#DIV/0!</v>
      </c>
    </row>
    <row r="1506" spans="1:3" x14ac:dyDescent="0.25">
      <c r="A1506">
        <f>ValueWin!A1506</f>
        <v>0</v>
      </c>
      <c r="B1506">
        <f>ValueWin!B1506</f>
        <v>0</v>
      </c>
      <c r="C1506" t="e">
        <f t="shared" si="62"/>
        <v>#DIV/0!</v>
      </c>
    </row>
    <row r="1507" spans="1:3" x14ac:dyDescent="0.25">
      <c r="A1507">
        <f>ValueWin!A1507</f>
        <v>0</v>
      </c>
      <c r="B1507">
        <f>ValueWin!B1507</f>
        <v>0</v>
      </c>
      <c r="C1507" t="e">
        <f t="shared" si="62"/>
        <v>#DIV/0!</v>
      </c>
    </row>
    <row r="1508" spans="1:3" x14ac:dyDescent="0.25">
      <c r="A1508">
        <f>ValueWin!A1508</f>
        <v>0</v>
      </c>
      <c r="B1508">
        <f>ValueWin!B1508</f>
        <v>0</v>
      </c>
      <c r="C1508" t="e">
        <f t="shared" si="62"/>
        <v>#DIV/0!</v>
      </c>
    </row>
    <row r="1509" spans="1:3" x14ac:dyDescent="0.25">
      <c r="A1509">
        <f>ValueWin!A1509</f>
        <v>0</v>
      </c>
      <c r="B1509">
        <f>ValueWin!B1509</f>
        <v>0</v>
      </c>
      <c r="C1509" t="e">
        <f t="shared" si="62"/>
        <v>#DIV/0!</v>
      </c>
    </row>
    <row r="1510" spans="1:3" x14ac:dyDescent="0.25">
      <c r="A1510">
        <f>ValueWin!A1510</f>
        <v>0</v>
      </c>
      <c r="B1510">
        <f>ValueWin!B1510</f>
        <v>0</v>
      </c>
      <c r="C1510" t="e">
        <f t="shared" si="62"/>
        <v>#DIV/0!</v>
      </c>
    </row>
    <row r="1511" spans="1:3" x14ac:dyDescent="0.25">
      <c r="A1511">
        <f>ValueWin!A1511</f>
        <v>0</v>
      </c>
      <c r="B1511">
        <f>ValueWin!B1511</f>
        <v>0</v>
      </c>
      <c r="C1511" t="e">
        <f t="shared" si="62"/>
        <v>#DIV/0!</v>
      </c>
    </row>
    <row r="1512" spans="1:3" x14ac:dyDescent="0.25">
      <c r="A1512">
        <f>ValueWin!A1512</f>
        <v>0</v>
      </c>
      <c r="B1512">
        <f>ValueWin!B1512</f>
        <v>0</v>
      </c>
      <c r="C1512" t="e">
        <f t="shared" si="62"/>
        <v>#DIV/0!</v>
      </c>
    </row>
    <row r="1513" spans="1:3" x14ac:dyDescent="0.25">
      <c r="A1513">
        <f>ValueWin!A1513</f>
        <v>0</v>
      </c>
      <c r="B1513">
        <f>ValueWin!B1513</f>
        <v>0</v>
      </c>
      <c r="C1513" t="e">
        <f t="shared" si="62"/>
        <v>#DIV/0!</v>
      </c>
    </row>
    <row r="1514" spans="1:3" x14ac:dyDescent="0.25">
      <c r="A1514">
        <f>ValueWin!A1514</f>
        <v>0</v>
      </c>
      <c r="B1514">
        <f>ValueWin!B1514</f>
        <v>0</v>
      </c>
      <c r="C1514" t="e">
        <f t="shared" ref="C1514:C1577" si="63">1/A1514</f>
        <v>#DIV/0!</v>
      </c>
    </row>
    <row r="1515" spans="1:3" x14ac:dyDescent="0.25">
      <c r="A1515">
        <f>ValueWin!A1515</f>
        <v>0</v>
      </c>
      <c r="B1515">
        <f>ValueWin!B1515</f>
        <v>0</v>
      </c>
      <c r="C1515" t="e">
        <f t="shared" si="63"/>
        <v>#DIV/0!</v>
      </c>
    </row>
    <row r="1516" spans="1:3" x14ac:dyDescent="0.25">
      <c r="A1516">
        <f>ValueWin!A1516</f>
        <v>0</v>
      </c>
      <c r="B1516">
        <f>ValueWin!B1516</f>
        <v>0</v>
      </c>
      <c r="C1516" t="e">
        <f t="shared" si="63"/>
        <v>#DIV/0!</v>
      </c>
    </row>
    <row r="1517" spans="1:3" x14ac:dyDescent="0.25">
      <c r="A1517">
        <f>ValueWin!A1517</f>
        <v>0</v>
      </c>
      <c r="B1517">
        <f>ValueWin!B1517</f>
        <v>0</v>
      </c>
      <c r="C1517" t="e">
        <f t="shared" si="63"/>
        <v>#DIV/0!</v>
      </c>
    </row>
    <row r="1518" spans="1:3" x14ac:dyDescent="0.25">
      <c r="A1518">
        <f>ValueWin!A1518</f>
        <v>0</v>
      </c>
      <c r="B1518">
        <f>ValueWin!B1518</f>
        <v>0</v>
      </c>
      <c r="C1518" t="e">
        <f t="shared" si="63"/>
        <v>#DIV/0!</v>
      </c>
    </row>
    <row r="1519" spans="1:3" x14ac:dyDescent="0.25">
      <c r="A1519">
        <f>ValueWin!A1519</f>
        <v>0</v>
      </c>
      <c r="B1519">
        <f>ValueWin!B1519</f>
        <v>0</v>
      </c>
      <c r="C1519" t="e">
        <f t="shared" si="63"/>
        <v>#DIV/0!</v>
      </c>
    </row>
    <row r="1520" spans="1:3" x14ac:dyDescent="0.25">
      <c r="A1520">
        <f>ValueWin!A1520</f>
        <v>0</v>
      </c>
      <c r="B1520">
        <f>ValueWin!B1520</f>
        <v>0</v>
      </c>
      <c r="C1520" t="e">
        <f t="shared" si="63"/>
        <v>#DIV/0!</v>
      </c>
    </row>
    <row r="1521" spans="1:3" x14ac:dyDescent="0.25">
      <c r="A1521">
        <f>ValueWin!A1521</f>
        <v>0</v>
      </c>
      <c r="B1521">
        <f>ValueWin!B1521</f>
        <v>0</v>
      </c>
      <c r="C1521" t="e">
        <f t="shared" si="63"/>
        <v>#DIV/0!</v>
      </c>
    </row>
    <row r="1522" spans="1:3" x14ac:dyDescent="0.25">
      <c r="A1522">
        <f>ValueWin!A1522</f>
        <v>0</v>
      </c>
      <c r="B1522">
        <f>ValueWin!B1522</f>
        <v>0</v>
      </c>
      <c r="C1522" t="e">
        <f t="shared" si="63"/>
        <v>#DIV/0!</v>
      </c>
    </row>
    <row r="1523" spans="1:3" x14ac:dyDescent="0.25">
      <c r="A1523">
        <f>ValueWin!A1523</f>
        <v>0</v>
      </c>
      <c r="B1523">
        <f>ValueWin!B1523</f>
        <v>0</v>
      </c>
      <c r="C1523" t="e">
        <f t="shared" si="63"/>
        <v>#DIV/0!</v>
      </c>
    </row>
    <row r="1524" spans="1:3" x14ac:dyDescent="0.25">
      <c r="A1524">
        <f>ValueWin!A1524</f>
        <v>0</v>
      </c>
      <c r="B1524">
        <f>ValueWin!B1524</f>
        <v>0</v>
      </c>
      <c r="C1524" t="e">
        <f t="shared" si="63"/>
        <v>#DIV/0!</v>
      </c>
    </row>
    <row r="1525" spans="1:3" x14ac:dyDescent="0.25">
      <c r="A1525">
        <f>ValueWin!A1525</f>
        <v>0</v>
      </c>
      <c r="B1525">
        <f>ValueWin!B1525</f>
        <v>0</v>
      </c>
      <c r="C1525" t="e">
        <f t="shared" si="63"/>
        <v>#DIV/0!</v>
      </c>
    </row>
    <row r="1526" spans="1:3" x14ac:dyDescent="0.25">
      <c r="A1526">
        <f>ValueWin!A1526</f>
        <v>0</v>
      </c>
      <c r="B1526">
        <f>ValueWin!B1526</f>
        <v>0</v>
      </c>
      <c r="C1526" t="e">
        <f t="shared" si="63"/>
        <v>#DIV/0!</v>
      </c>
    </row>
    <row r="1527" spans="1:3" x14ac:dyDescent="0.25">
      <c r="A1527">
        <f>ValueWin!A1527</f>
        <v>0</v>
      </c>
      <c r="B1527">
        <f>ValueWin!B1527</f>
        <v>0</v>
      </c>
      <c r="C1527" t="e">
        <f t="shared" si="63"/>
        <v>#DIV/0!</v>
      </c>
    </row>
    <row r="1528" spans="1:3" x14ac:dyDescent="0.25">
      <c r="A1528">
        <f>ValueWin!A1528</f>
        <v>0</v>
      </c>
      <c r="B1528">
        <f>ValueWin!B1528</f>
        <v>0</v>
      </c>
      <c r="C1528" t="e">
        <f t="shared" si="63"/>
        <v>#DIV/0!</v>
      </c>
    </row>
    <row r="1529" spans="1:3" x14ac:dyDescent="0.25">
      <c r="A1529">
        <f>ValueWin!A1529</f>
        <v>0</v>
      </c>
      <c r="B1529">
        <f>ValueWin!B1529</f>
        <v>0</v>
      </c>
      <c r="C1529" t="e">
        <f t="shared" si="63"/>
        <v>#DIV/0!</v>
      </c>
    </row>
    <row r="1530" spans="1:3" x14ac:dyDescent="0.25">
      <c r="A1530">
        <f>ValueWin!A1530</f>
        <v>0</v>
      </c>
      <c r="B1530">
        <f>ValueWin!B1530</f>
        <v>0</v>
      </c>
      <c r="C1530" t="e">
        <f t="shared" si="63"/>
        <v>#DIV/0!</v>
      </c>
    </row>
    <row r="1531" spans="1:3" x14ac:dyDescent="0.25">
      <c r="A1531">
        <f>ValueWin!A1531</f>
        <v>0</v>
      </c>
      <c r="B1531">
        <f>ValueWin!B1531</f>
        <v>0</v>
      </c>
      <c r="C1531" t="e">
        <f t="shared" si="63"/>
        <v>#DIV/0!</v>
      </c>
    </row>
    <row r="1532" spans="1:3" x14ac:dyDescent="0.25">
      <c r="A1532">
        <f>ValueWin!A1532</f>
        <v>0</v>
      </c>
      <c r="B1532">
        <f>ValueWin!B1532</f>
        <v>0</v>
      </c>
      <c r="C1532" t="e">
        <f t="shared" si="63"/>
        <v>#DIV/0!</v>
      </c>
    </row>
    <row r="1533" spans="1:3" x14ac:dyDescent="0.25">
      <c r="A1533">
        <f>ValueWin!A1533</f>
        <v>0</v>
      </c>
      <c r="B1533">
        <f>ValueWin!B1533</f>
        <v>0</v>
      </c>
      <c r="C1533" t="e">
        <f t="shared" si="63"/>
        <v>#DIV/0!</v>
      </c>
    </row>
    <row r="1534" spans="1:3" x14ac:dyDescent="0.25">
      <c r="A1534">
        <f>ValueWin!A1534</f>
        <v>0</v>
      </c>
      <c r="B1534">
        <f>ValueWin!B1534</f>
        <v>0</v>
      </c>
      <c r="C1534" t="e">
        <f t="shared" si="63"/>
        <v>#DIV/0!</v>
      </c>
    </row>
    <row r="1535" spans="1:3" x14ac:dyDescent="0.25">
      <c r="A1535">
        <f>ValueWin!A1535</f>
        <v>0</v>
      </c>
      <c r="B1535">
        <f>ValueWin!B1535</f>
        <v>0</v>
      </c>
      <c r="C1535" t="e">
        <f t="shared" si="63"/>
        <v>#DIV/0!</v>
      </c>
    </row>
    <row r="1536" spans="1:3" x14ac:dyDescent="0.25">
      <c r="A1536">
        <f>ValueWin!A1536</f>
        <v>0</v>
      </c>
      <c r="B1536">
        <f>ValueWin!B1536</f>
        <v>0</v>
      </c>
      <c r="C1536" t="e">
        <f t="shared" si="63"/>
        <v>#DIV/0!</v>
      </c>
    </row>
    <row r="1537" spans="1:3" x14ac:dyDescent="0.25">
      <c r="A1537">
        <f>ValueWin!A1537</f>
        <v>0</v>
      </c>
      <c r="B1537">
        <f>ValueWin!B1537</f>
        <v>0</v>
      </c>
      <c r="C1537" t="e">
        <f t="shared" si="63"/>
        <v>#DIV/0!</v>
      </c>
    </row>
    <row r="1538" spans="1:3" x14ac:dyDescent="0.25">
      <c r="A1538">
        <f>ValueWin!A1538</f>
        <v>0</v>
      </c>
      <c r="B1538">
        <f>ValueWin!B1538</f>
        <v>0</v>
      </c>
      <c r="C1538" t="e">
        <f t="shared" si="63"/>
        <v>#DIV/0!</v>
      </c>
    </row>
    <row r="1539" spans="1:3" x14ac:dyDescent="0.25">
      <c r="A1539">
        <f>ValueWin!A1539</f>
        <v>0</v>
      </c>
      <c r="B1539">
        <f>ValueWin!B1539</f>
        <v>0</v>
      </c>
      <c r="C1539" t="e">
        <f t="shared" si="63"/>
        <v>#DIV/0!</v>
      </c>
    </row>
    <row r="1540" spans="1:3" x14ac:dyDescent="0.25">
      <c r="A1540">
        <f>ValueWin!A1540</f>
        <v>0</v>
      </c>
      <c r="B1540">
        <f>ValueWin!B1540</f>
        <v>0</v>
      </c>
      <c r="C1540" t="e">
        <f t="shared" si="63"/>
        <v>#DIV/0!</v>
      </c>
    </row>
    <row r="1541" spans="1:3" x14ac:dyDescent="0.25">
      <c r="A1541">
        <f>ValueWin!A1541</f>
        <v>0</v>
      </c>
      <c r="B1541">
        <f>ValueWin!B1541</f>
        <v>0</v>
      </c>
      <c r="C1541" t="e">
        <f t="shared" si="63"/>
        <v>#DIV/0!</v>
      </c>
    </row>
    <row r="1542" spans="1:3" x14ac:dyDescent="0.25">
      <c r="A1542">
        <f>ValueWin!A1542</f>
        <v>0</v>
      </c>
      <c r="B1542">
        <f>ValueWin!B1542</f>
        <v>0</v>
      </c>
      <c r="C1542" t="e">
        <f t="shared" si="63"/>
        <v>#DIV/0!</v>
      </c>
    </row>
    <row r="1543" spans="1:3" x14ac:dyDescent="0.25">
      <c r="A1543">
        <f>ValueWin!A1543</f>
        <v>0</v>
      </c>
      <c r="B1543">
        <f>ValueWin!B1543</f>
        <v>0</v>
      </c>
      <c r="C1543" t="e">
        <f t="shared" si="63"/>
        <v>#DIV/0!</v>
      </c>
    </row>
    <row r="1544" spans="1:3" x14ac:dyDescent="0.25">
      <c r="A1544">
        <f>ValueWin!A1544</f>
        <v>0</v>
      </c>
      <c r="B1544">
        <f>ValueWin!B1544</f>
        <v>0</v>
      </c>
      <c r="C1544" t="e">
        <f t="shared" si="63"/>
        <v>#DIV/0!</v>
      </c>
    </row>
    <row r="1545" spans="1:3" x14ac:dyDescent="0.25">
      <c r="A1545">
        <f>ValueWin!A1545</f>
        <v>0</v>
      </c>
      <c r="B1545">
        <f>ValueWin!B1545</f>
        <v>0</v>
      </c>
      <c r="C1545" t="e">
        <f t="shared" si="63"/>
        <v>#DIV/0!</v>
      </c>
    </row>
    <row r="1546" spans="1:3" x14ac:dyDescent="0.25">
      <c r="A1546">
        <f>ValueWin!A1546</f>
        <v>0</v>
      </c>
      <c r="B1546">
        <f>ValueWin!B1546</f>
        <v>0</v>
      </c>
      <c r="C1546" t="e">
        <f t="shared" si="63"/>
        <v>#DIV/0!</v>
      </c>
    </row>
    <row r="1547" spans="1:3" x14ac:dyDescent="0.25">
      <c r="A1547">
        <f>ValueWin!A1547</f>
        <v>0</v>
      </c>
      <c r="B1547">
        <f>ValueWin!B1547</f>
        <v>0</v>
      </c>
      <c r="C1547" t="e">
        <f t="shared" si="63"/>
        <v>#DIV/0!</v>
      </c>
    </row>
    <row r="1548" spans="1:3" x14ac:dyDescent="0.25">
      <c r="A1548">
        <f>ValueWin!A1548</f>
        <v>0</v>
      </c>
      <c r="B1548">
        <f>ValueWin!B1548</f>
        <v>0</v>
      </c>
      <c r="C1548" t="e">
        <f t="shared" si="63"/>
        <v>#DIV/0!</v>
      </c>
    </row>
    <row r="1549" spans="1:3" x14ac:dyDescent="0.25">
      <c r="A1549">
        <f>ValueWin!A1549</f>
        <v>0</v>
      </c>
      <c r="B1549">
        <f>ValueWin!B1549</f>
        <v>0</v>
      </c>
      <c r="C1549" t="e">
        <f t="shared" si="63"/>
        <v>#DIV/0!</v>
      </c>
    </row>
    <row r="1550" spans="1:3" x14ac:dyDescent="0.25">
      <c r="A1550">
        <f>ValueWin!A1550</f>
        <v>0</v>
      </c>
      <c r="B1550">
        <f>ValueWin!B1550</f>
        <v>0</v>
      </c>
      <c r="C1550" t="e">
        <f t="shared" si="63"/>
        <v>#DIV/0!</v>
      </c>
    </row>
    <row r="1551" spans="1:3" x14ac:dyDescent="0.25">
      <c r="A1551">
        <f>ValueWin!A1551</f>
        <v>0</v>
      </c>
      <c r="B1551">
        <f>ValueWin!B1551</f>
        <v>0</v>
      </c>
      <c r="C1551" t="e">
        <f t="shared" si="63"/>
        <v>#DIV/0!</v>
      </c>
    </row>
    <row r="1552" spans="1:3" x14ac:dyDescent="0.25">
      <c r="A1552">
        <f>ValueWin!A1552</f>
        <v>0</v>
      </c>
      <c r="B1552">
        <f>ValueWin!B1552</f>
        <v>0</v>
      </c>
      <c r="C1552" t="e">
        <f t="shared" si="63"/>
        <v>#DIV/0!</v>
      </c>
    </row>
    <row r="1553" spans="1:3" x14ac:dyDescent="0.25">
      <c r="A1553">
        <f>ValueWin!A1553</f>
        <v>0</v>
      </c>
      <c r="B1553">
        <f>ValueWin!B1553</f>
        <v>0</v>
      </c>
      <c r="C1553" t="e">
        <f t="shared" si="63"/>
        <v>#DIV/0!</v>
      </c>
    </row>
    <row r="1554" spans="1:3" x14ac:dyDescent="0.25">
      <c r="A1554">
        <f>ValueWin!A1554</f>
        <v>0</v>
      </c>
      <c r="B1554">
        <f>ValueWin!B1554</f>
        <v>0</v>
      </c>
      <c r="C1554" t="e">
        <f t="shared" si="63"/>
        <v>#DIV/0!</v>
      </c>
    </row>
    <row r="1555" spans="1:3" x14ac:dyDescent="0.25">
      <c r="A1555">
        <f>ValueWin!A1555</f>
        <v>0</v>
      </c>
      <c r="B1555">
        <f>ValueWin!B1555</f>
        <v>0</v>
      </c>
      <c r="C1555" t="e">
        <f t="shared" si="63"/>
        <v>#DIV/0!</v>
      </c>
    </row>
    <row r="1556" spans="1:3" x14ac:dyDescent="0.25">
      <c r="A1556">
        <f>ValueWin!A1556</f>
        <v>0</v>
      </c>
      <c r="B1556">
        <f>ValueWin!B1556</f>
        <v>0</v>
      </c>
      <c r="C1556" t="e">
        <f t="shared" si="63"/>
        <v>#DIV/0!</v>
      </c>
    </row>
    <row r="1557" spans="1:3" x14ac:dyDescent="0.25">
      <c r="A1557">
        <f>ValueWin!A1557</f>
        <v>0</v>
      </c>
      <c r="B1557">
        <f>ValueWin!B1557</f>
        <v>0</v>
      </c>
      <c r="C1557" t="e">
        <f t="shared" si="63"/>
        <v>#DIV/0!</v>
      </c>
    </row>
    <row r="1558" spans="1:3" x14ac:dyDescent="0.25">
      <c r="A1558">
        <f>ValueWin!A1558</f>
        <v>0</v>
      </c>
      <c r="B1558">
        <f>ValueWin!B1558</f>
        <v>0</v>
      </c>
      <c r="C1558" t="e">
        <f t="shared" si="63"/>
        <v>#DIV/0!</v>
      </c>
    </row>
    <row r="1559" spans="1:3" x14ac:dyDescent="0.25">
      <c r="A1559">
        <f>ValueWin!A1559</f>
        <v>0</v>
      </c>
      <c r="B1559">
        <f>ValueWin!B1559</f>
        <v>0</v>
      </c>
      <c r="C1559" t="e">
        <f t="shared" si="63"/>
        <v>#DIV/0!</v>
      </c>
    </row>
    <row r="1560" spans="1:3" x14ac:dyDescent="0.25">
      <c r="A1560">
        <f>ValueWin!A1560</f>
        <v>0</v>
      </c>
      <c r="B1560">
        <f>ValueWin!B1560</f>
        <v>0</v>
      </c>
      <c r="C1560" t="e">
        <f t="shared" si="63"/>
        <v>#DIV/0!</v>
      </c>
    </row>
    <row r="1561" spans="1:3" x14ac:dyDescent="0.25">
      <c r="A1561">
        <f>ValueWin!A1561</f>
        <v>0</v>
      </c>
      <c r="B1561">
        <f>ValueWin!B1561</f>
        <v>0</v>
      </c>
      <c r="C1561" t="e">
        <f t="shared" si="63"/>
        <v>#DIV/0!</v>
      </c>
    </row>
    <row r="1562" spans="1:3" x14ac:dyDescent="0.25">
      <c r="A1562">
        <f>ValueWin!A1562</f>
        <v>0</v>
      </c>
      <c r="B1562">
        <f>ValueWin!B1562</f>
        <v>0</v>
      </c>
      <c r="C1562" t="e">
        <f t="shared" si="63"/>
        <v>#DIV/0!</v>
      </c>
    </row>
    <row r="1563" spans="1:3" x14ac:dyDescent="0.25">
      <c r="A1563">
        <f>ValueWin!A1563</f>
        <v>0</v>
      </c>
      <c r="B1563">
        <f>ValueWin!B1563</f>
        <v>0</v>
      </c>
      <c r="C1563" t="e">
        <f t="shared" si="63"/>
        <v>#DIV/0!</v>
      </c>
    </row>
    <row r="1564" spans="1:3" x14ac:dyDescent="0.25">
      <c r="A1564">
        <f>ValueWin!A1564</f>
        <v>0</v>
      </c>
      <c r="B1564">
        <f>ValueWin!B1564</f>
        <v>0</v>
      </c>
      <c r="C1564" t="e">
        <f t="shared" si="63"/>
        <v>#DIV/0!</v>
      </c>
    </row>
    <row r="1565" spans="1:3" x14ac:dyDescent="0.25">
      <c r="A1565">
        <f>ValueWin!A1565</f>
        <v>0</v>
      </c>
      <c r="B1565">
        <f>ValueWin!B1565</f>
        <v>0</v>
      </c>
      <c r="C1565" t="e">
        <f t="shared" si="63"/>
        <v>#DIV/0!</v>
      </c>
    </row>
    <row r="1566" spans="1:3" x14ac:dyDescent="0.25">
      <c r="A1566">
        <f>ValueWin!A1566</f>
        <v>0</v>
      </c>
      <c r="B1566">
        <f>ValueWin!B1566</f>
        <v>0</v>
      </c>
      <c r="C1566" t="e">
        <f t="shared" si="63"/>
        <v>#DIV/0!</v>
      </c>
    </row>
    <row r="1567" spans="1:3" x14ac:dyDescent="0.25">
      <c r="A1567">
        <f>ValueWin!A1567</f>
        <v>0</v>
      </c>
      <c r="B1567">
        <f>ValueWin!B1567</f>
        <v>0</v>
      </c>
      <c r="C1567" t="e">
        <f t="shared" si="63"/>
        <v>#DIV/0!</v>
      </c>
    </row>
    <row r="1568" spans="1:3" x14ac:dyDescent="0.25">
      <c r="A1568">
        <f>ValueWin!A1568</f>
        <v>0</v>
      </c>
      <c r="B1568">
        <f>ValueWin!B1568</f>
        <v>0</v>
      </c>
      <c r="C1568" t="e">
        <f t="shared" si="63"/>
        <v>#DIV/0!</v>
      </c>
    </row>
    <row r="1569" spans="1:3" x14ac:dyDescent="0.25">
      <c r="A1569">
        <f>ValueWin!A1569</f>
        <v>0</v>
      </c>
      <c r="B1569">
        <f>ValueWin!B1569</f>
        <v>0</v>
      </c>
      <c r="C1569" t="e">
        <f t="shared" si="63"/>
        <v>#DIV/0!</v>
      </c>
    </row>
    <row r="1570" spans="1:3" x14ac:dyDescent="0.25">
      <c r="A1570">
        <f>ValueWin!A1570</f>
        <v>0</v>
      </c>
      <c r="B1570">
        <f>ValueWin!B1570</f>
        <v>0</v>
      </c>
      <c r="C1570" t="e">
        <f t="shared" si="63"/>
        <v>#DIV/0!</v>
      </c>
    </row>
    <row r="1571" spans="1:3" x14ac:dyDescent="0.25">
      <c r="A1571">
        <f>ValueWin!A1571</f>
        <v>0</v>
      </c>
      <c r="B1571">
        <f>ValueWin!B1571</f>
        <v>0</v>
      </c>
      <c r="C1571" t="e">
        <f t="shared" si="63"/>
        <v>#DIV/0!</v>
      </c>
    </row>
    <row r="1572" spans="1:3" x14ac:dyDescent="0.25">
      <c r="A1572">
        <f>ValueWin!A1572</f>
        <v>0</v>
      </c>
      <c r="B1572">
        <f>ValueWin!B1572</f>
        <v>0</v>
      </c>
      <c r="C1572" t="e">
        <f t="shared" si="63"/>
        <v>#DIV/0!</v>
      </c>
    </row>
    <row r="1573" spans="1:3" x14ac:dyDescent="0.25">
      <c r="A1573">
        <f>ValueWin!A1573</f>
        <v>0</v>
      </c>
      <c r="B1573">
        <f>ValueWin!B1573</f>
        <v>0</v>
      </c>
      <c r="C1573" t="e">
        <f t="shared" si="63"/>
        <v>#DIV/0!</v>
      </c>
    </row>
    <row r="1574" spans="1:3" x14ac:dyDescent="0.25">
      <c r="A1574">
        <f>ValueWin!A1574</f>
        <v>0</v>
      </c>
      <c r="B1574">
        <f>ValueWin!B1574</f>
        <v>0</v>
      </c>
      <c r="C1574" t="e">
        <f t="shared" si="63"/>
        <v>#DIV/0!</v>
      </c>
    </row>
    <row r="1575" spans="1:3" x14ac:dyDescent="0.25">
      <c r="A1575">
        <f>ValueWin!A1575</f>
        <v>0</v>
      </c>
      <c r="B1575">
        <f>ValueWin!B1575</f>
        <v>0</v>
      </c>
      <c r="C1575" t="e">
        <f t="shared" si="63"/>
        <v>#DIV/0!</v>
      </c>
    </row>
    <row r="1576" spans="1:3" x14ac:dyDescent="0.25">
      <c r="A1576">
        <f>ValueWin!A1576</f>
        <v>0</v>
      </c>
      <c r="B1576">
        <f>ValueWin!B1576</f>
        <v>0</v>
      </c>
      <c r="C1576" t="e">
        <f t="shared" si="63"/>
        <v>#DIV/0!</v>
      </c>
    </row>
    <row r="1577" spans="1:3" x14ac:dyDescent="0.25">
      <c r="A1577">
        <f>ValueWin!A1577</f>
        <v>0</v>
      </c>
      <c r="B1577">
        <f>ValueWin!B1577</f>
        <v>0</v>
      </c>
      <c r="C1577" t="e">
        <f t="shared" si="63"/>
        <v>#DIV/0!</v>
      </c>
    </row>
    <row r="1578" spans="1:3" x14ac:dyDescent="0.25">
      <c r="A1578">
        <f>ValueWin!A1578</f>
        <v>0</v>
      </c>
      <c r="B1578">
        <f>ValueWin!B1578</f>
        <v>0</v>
      </c>
      <c r="C1578" t="e">
        <f t="shared" ref="C1578:C1641" si="64">1/A1578</f>
        <v>#DIV/0!</v>
      </c>
    </row>
    <row r="1579" spans="1:3" x14ac:dyDescent="0.25">
      <c r="A1579">
        <f>ValueWin!A1579</f>
        <v>0</v>
      </c>
      <c r="B1579">
        <f>ValueWin!B1579</f>
        <v>0</v>
      </c>
      <c r="C1579" t="e">
        <f t="shared" si="64"/>
        <v>#DIV/0!</v>
      </c>
    </row>
    <row r="1580" spans="1:3" x14ac:dyDescent="0.25">
      <c r="A1580">
        <f>ValueWin!A1580</f>
        <v>0</v>
      </c>
      <c r="B1580">
        <f>ValueWin!B1580</f>
        <v>0</v>
      </c>
      <c r="C1580" t="e">
        <f t="shared" si="64"/>
        <v>#DIV/0!</v>
      </c>
    </row>
    <row r="1581" spans="1:3" x14ac:dyDescent="0.25">
      <c r="A1581">
        <f>ValueWin!A1581</f>
        <v>0</v>
      </c>
      <c r="B1581">
        <f>ValueWin!B1581</f>
        <v>0</v>
      </c>
      <c r="C1581" t="e">
        <f t="shared" si="64"/>
        <v>#DIV/0!</v>
      </c>
    </row>
    <row r="1582" spans="1:3" x14ac:dyDescent="0.25">
      <c r="A1582">
        <f>ValueWin!A1582</f>
        <v>0</v>
      </c>
      <c r="B1582">
        <f>ValueWin!B1582</f>
        <v>0</v>
      </c>
      <c r="C1582" t="e">
        <f t="shared" si="64"/>
        <v>#DIV/0!</v>
      </c>
    </row>
    <row r="1583" spans="1:3" x14ac:dyDescent="0.25">
      <c r="A1583">
        <f>ValueWin!A1583</f>
        <v>0</v>
      </c>
      <c r="B1583">
        <f>ValueWin!B1583</f>
        <v>0</v>
      </c>
      <c r="C1583" t="e">
        <f t="shared" si="64"/>
        <v>#DIV/0!</v>
      </c>
    </row>
    <row r="1584" spans="1:3" x14ac:dyDescent="0.25">
      <c r="A1584">
        <f>ValueWin!A1584</f>
        <v>0</v>
      </c>
      <c r="B1584">
        <f>ValueWin!B1584</f>
        <v>0</v>
      </c>
      <c r="C1584" t="e">
        <f t="shared" si="64"/>
        <v>#DIV/0!</v>
      </c>
    </row>
    <row r="1585" spans="1:3" x14ac:dyDescent="0.25">
      <c r="A1585">
        <f>ValueWin!A1585</f>
        <v>0</v>
      </c>
      <c r="B1585">
        <f>ValueWin!B1585</f>
        <v>0</v>
      </c>
      <c r="C1585" t="e">
        <f t="shared" si="64"/>
        <v>#DIV/0!</v>
      </c>
    </row>
    <row r="1586" spans="1:3" x14ac:dyDescent="0.25">
      <c r="A1586">
        <f>ValueWin!A1586</f>
        <v>0</v>
      </c>
      <c r="B1586">
        <f>ValueWin!B1586</f>
        <v>0</v>
      </c>
      <c r="C1586" t="e">
        <f t="shared" si="64"/>
        <v>#DIV/0!</v>
      </c>
    </row>
    <row r="1587" spans="1:3" x14ac:dyDescent="0.25">
      <c r="A1587">
        <f>ValueWin!A1587</f>
        <v>0</v>
      </c>
      <c r="B1587">
        <f>ValueWin!B1587</f>
        <v>0</v>
      </c>
      <c r="C1587" t="e">
        <f t="shared" si="64"/>
        <v>#DIV/0!</v>
      </c>
    </row>
    <row r="1588" spans="1:3" x14ac:dyDescent="0.25">
      <c r="A1588">
        <f>ValueWin!A1588</f>
        <v>0</v>
      </c>
      <c r="B1588">
        <f>ValueWin!B1588</f>
        <v>0</v>
      </c>
      <c r="C1588" t="e">
        <f t="shared" si="64"/>
        <v>#DIV/0!</v>
      </c>
    </row>
    <row r="1589" spans="1:3" x14ac:dyDescent="0.25">
      <c r="A1589">
        <f>ValueWin!A1589</f>
        <v>0</v>
      </c>
      <c r="B1589">
        <f>ValueWin!B1589</f>
        <v>0</v>
      </c>
      <c r="C1589" t="e">
        <f t="shared" si="64"/>
        <v>#DIV/0!</v>
      </c>
    </row>
    <row r="1590" spans="1:3" x14ac:dyDescent="0.25">
      <c r="A1590">
        <f>ValueWin!A1590</f>
        <v>0</v>
      </c>
      <c r="B1590">
        <f>ValueWin!B1590</f>
        <v>0</v>
      </c>
      <c r="C1590" t="e">
        <f t="shared" si="64"/>
        <v>#DIV/0!</v>
      </c>
    </row>
    <row r="1591" spans="1:3" x14ac:dyDescent="0.25">
      <c r="A1591">
        <f>ValueWin!A1591</f>
        <v>0</v>
      </c>
      <c r="B1591">
        <f>ValueWin!B1591</f>
        <v>0</v>
      </c>
      <c r="C1591" t="e">
        <f t="shared" si="64"/>
        <v>#DIV/0!</v>
      </c>
    </row>
    <row r="1592" spans="1:3" x14ac:dyDescent="0.25">
      <c r="A1592">
        <f>ValueWin!A1592</f>
        <v>0</v>
      </c>
      <c r="B1592">
        <f>ValueWin!B1592</f>
        <v>0</v>
      </c>
      <c r="C1592" t="e">
        <f t="shared" si="64"/>
        <v>#DIV/0!</v>
      </c>
    </row>
    <row r="1593" spans="1:3" x14ac:dyDescent="0.25">
      <c r="A1593">
        <f>ValueWin!A1593</f>
        <v>0</v>
      </c>
      <c r="B1593">
        <f>ValueWin!B1593</f>
        <v>0</v>
      </c>
      <c r="C1593" t="e">
        <f t="shared" si="64"/>
        <v>#DIV/0!</v>
      </c>
    </row>
    <row r="1594" spans="1:3" x14ac:dyDescent="0.25">
      <c r="A1594">
        <f>ValueWin!A1594</f>
        <v>0</v>
      </c>
      <c r="B1594">
        <f>ValueWin!B1594</f>
        <v>0</v>
      </c>
      <c r="C1594" t="e">
        <f t="shared" si="64"/>
        <v>#DIV/0!</v>
      </c>
    </row>
    <row r="1595" spans="1:3" x14ac:dyDescent="0.25">
      <c r="A1595">
        <f>ValueWin!A1595</f>
        <v>0</v>
      </c>
      <c r="B1595">
        <f>ValueWin!B1595</f>
        <v>0</v>
      </c>
      <c r="C1595" t="e">
        <f t="shared" si="64"/>
        <v>#DIV/0!</v>
      </c>
    </row>
    <row r="1596" spans="1:3" x14ac:dyDescent="0.25">
      <c r="A1596">
        <f>ValueWin!A1596</f>
        <v>0</v>
      </c>
      <c r="B1596">
        <f>ValueWin!B1596</f>
        <v>0</v>
      </c>
      <c r="C1596" t="e">
        <f t="shared" si="64"/>
        <v>#DIV/0!</v>
      </c>
    </row>
    <row r="1597" spans="1:3" x14ac:dyDescent="0.25">
      <c r="A1597">
        <f>ValueWin!A1597</f>
        <v>0</v>
      </c>
      <c r="B1597">
        <f>ValueWin!B1597</f>
        <v>0</v>
      </c>
      <c r="C1597" t="e">
        <f t="shared" si="64"/>
        <v>#DIV/0!</v>
      </c>
    </row>
    <row r="1598" spans="1:3" x14ac:dyDescent="0.25">
      <c r="A1598">
        <f>ValueWin!A1598</f>
        <v>0</v>
      </c>
      <c r="B1598">
        <f>ValueWin!B1598</f>
        <v>0</v>
      </c>
      <c r="C1598" t="e">
        <f t="shared" si="64"/>
        <v>#DIV/0!</v>
      </c>
    </row>
    <row r="1599" spans="1:3" x14ac:dyDescent="0.25">
      <c r="A1599">
        <f>ValueWin!A1599</f>
        <v>0</v>
      </c>
      <c r="B1599">
        <f>ValueWin!B1599</f>
        <v>0</v>
      </c>
      <c r="C1599" t="e">
        <f t="shared" si="64"/>
        <v>#DIV/0!</v>
      </c>
    </row>
    <row r="1600" spans="1:3" x14ac:dyDescent="0.25">
      <c r="A1600">
        <f>ValueWin!A1600</f>
        <v>0</v>
      </c>
      <c r="B1600">
        <f>ValueWin!B1600</f>
        <v>0</v>
      </c>
      <c r="C1600" t="e">
        <f t="shared" si="64"/>
        <v>#DIV/0!</v>
      </c>
    </row>
    <row r="1601" spans="1:3" x14ac:dyDescent="0.25">
      <c r="A1601">
        <f>ValueWin!A1601</f>
        <v>0</v>
      </c>
      <c r="B1601">
        <f>ValueWin!B1601</f>
        <v>0</v>
      </c>
      <c r="C1601" t="e">
        <f t="shared" si="64"/>
        <v>#DIV/0!</v>
      </c>
    </row>
    <row r="1602" spans="1:3" x14ac:dyDescent="0.25">
      <c r="A1602">
        <f>ValueWin!A1602</f>
        <v>0</v>
      </c>
      <c r="B1602">
        <f>ValueWin!B1602</f>
        <v>0</v>
      </c>
      <c r="C1602" t="e">
        <f t="shared" si="64"/>
        <v>#DIV/0!</v>
      </c>
    </row>
    <row r="1603" spans="1:3" x14ac:dyDescent="0.25">
      <c r="A1603">
        <f>ValueWin!A1603</f>
        <v>0</v>
      </c>
      <c r="B1603">
        <f>ValueWin!B1603</f>
        <v>0</v>
      </c>
      <c r="C1603" t="e">
        <f t="shared" si="64"/>
        <v>#DIV/0!</v>
      </c>
    </row>
    <row r="1604" spans="1:3" x14ac:dyDescent="0.25">
      <c r="A1604">
        <f>ValueWin!A1604</f>
        <v>0</v>
      </c>
      <c r="B1604">
        <f>ValueWin!B1604</f>
        <v>0</v>
      </c>
      <c r="C1604" t="e">
        <f t="shared" si="64"/>
        <v>#DIV/0!</v>
      </c>
    </row>
    <row r="1605" spans="1:3" x14ac:dyDescent="0.25">
      <c r="A1605">
        <f>ValueWin!A1605</f>
        <v>0</v>
      </c>
      <c r="B1605">
        <f>ValueWin!B1605</f>
        <v>0</v>
      </c>
      <c r="C1605" t="e">
        <f t="shared" si="64"/>
        <v>#DIV/0!</v>
      </c>
    </row>
    <row r="1606" spans="1:3" x14ac:dyDescent="0.25">
      <c r="A1606">
        <f>ValueWin!A1606</f>
        <v>0</v>
      </c>
      <c r="B1606">
        <f>ValueWin!B1606</f>
        <v>0</v>
      </c>
      <c r="C1606" t="e">
        <f t="shared" si="64"/>
        <v>#DIV/0!</v>
      </c>
    </row>
    <row r="1607" spans="1:3" x14ac:dyDescent="0.25">
      <c r="A1607">
        <f>ValueWin!A1607</f>
        <v>0</v>
      </c>
      <c r="B1607">
        <f>ValueWin!B1607</f>
        <v>0</v>
      </c>
      <c r="C1607" t="e">
        <f t="shared" si="64"/>
        <v>#DIV/0!</v>
      </c>
    </row>
    <row r="1608" spans="1:3" x14ac:dyDescent="0.25">
      <c r="A1608">
        <f>ValueWin!A1608</f>
        <v>0</v>
      </c>
      <c r="B1608">
        <f>ValueWin!B1608</f>
        <v>0</v>
      </c>
      <c r="C1608" t="e">
        <f t="shared" si="64"/>
        <v>#DIV/0!</v>
      </c>
    </row>
    <row r="1609" spans="1:3" x14ac:dyDescent="0.25">
      <c r="A1609">
        <f>ValueWin!A1609</f>
        <v>0</v>
      </c>
      <c r="B1609">
        <f>ValueWin!B1609</f>
        <v>0</v>
      </c>
      <c r="C1609" t="e">
        <f t="shared" si="64"/>
        <v>#DIV/0!</v>
      </c>
    </row>
    <row r="1610" spans="1:3" x14ac:dyDescent="0.25">
      <c r="A1610">
        <f>ValueWin!A1610</f>
        <v>0</v>
      </c>
      <c r="B1610">
        <f>ValueWin!B1610</f>
        <v>0</v>
      </c>
      <c r="C1610" t="e">
        <f t="shared" si="64"/>
        <v>#DIV/0!</v>
      </c>
    </row>
    <row r="1611" spans="1:3" x14ac:dyDescent="0.25">
      <c r="A1611">
        <f>ValueWin!A1611</f>
        <v>0</v>
      </c>
      <c r="B1611">
        <f>ValueWin!B1611</f>
        <v>0</v>
      </c>
      <c r="C1611" t="e">
        <f t="shared" si="64"/>
        <v>#DIV/0!</v>
      </c>
    </row>
    <row r="1612" spans="1:3" x14ac:dyDescent="0.25">
      <c r="A1612">
        <f>ValueWin!A1612</f>
        <v>0</v>
      </c>
      <c r="B1612">
        <f>ValueWin!B1612</f>
        <v>0</v>
      </c>
      <c r="C1612" t="e">
        <f t="shared" si="64"/>
        <v>#DIV/0!</v>
      </c>
    </row>
    <row r="1613" spans="1:3" x14ac:dyDescent="0.25">
      <c r="A1613">
        <f>ValueWin!A1613</f>
        <v>0</v>
      </c>
      <c r="B1613">
        <f>ValueWin!B1613</f>
        <v>0</v>
      </c>
      <c r="C1613" t="e">
        <f t="shared" si="64"/>
        <v>#DIV/0!</v>
      </c>
    </row>
    <row r="1614" spans="1:3" x14ac:dyDescent="0.25">
      <c r="A1614">
        <f>ValueWin!A1614</f>
        <v>0</v>
      </c>
      <c r="B1614">
        <f>ValueWin!B1614</f>
        <v>0</v>
      </c>
      <c r="C1614" t="e">
        <f t="shared" si="64"/>
        <v>#DIV/0!</v>
      </c>
    </row>
    <row r="1615" spans="1:3" x14ac:dyDescent="0.25">
      <c r="A1615">
        <f>ValueWin!A1615</f>
        <v>0</v>
      </c>
      <c r="B1615">
        <f>ValueWin!B1615</f>
        <v>0</v>
      </c>
      <c r="C1615" t="e">
        <f t="shared" si="64"/>
        <v>#DIV/0!</v>
      </c>
    </row>
    <row r="1616" spans="1:3" x14ac:dyDescent="0.25">
      <c r="A1616">
        <f>ValueWin!A1616</f>
        <v>0</v>
      </c>
      <c r="B1616">
        <f>ValueWin!B1616</f>
        <v>0</v>
      </c>
      <c r="C1616" t="e">
        <f t="shared" si="64"/>
        <v>#DIV/0!</v>
      </c>
    </row>
    <row r="1617" spans="1:3" x14ac:dyDescent="0.25">
      <c r="A1617">
        <f>ValueWin!A1617</f>
        <v>0</v>
      </c>
      <c r="B1617">
        <f>ValueWin!B1617</f>
        <v>0</v>
      </c>
      <c r="C1617" t="e">
        <f t="shared" si="64"/>
        <v>#DIV/0!</v>
      </c>
    </row>
    <row r="1618" spans="1:3" x14ac:dyDescent="0.25">
      <c r="A1618">
        <f>ValueWin!A1618</f>
        <v>0</v>
      </c>
      <c r="B1618">
        <f>ValueWin!B1618</f>
        <v>0</v>
      </c>
      <c r="C1618" t="e">
        <f t="shared" si="64"/>
        <v>#DIV/0!</v>
      </c>
    </row>
    <row r="1619" spans="1:3" x14ac:dyDescent="0.25">
      <c r="A1619">
        <f>ValueWin!A1619</f>
        <v>0</v>
      </c>
      <c r="B1619">
        <f>ValueWin!B1619</f>
        <v>0</v>
      </c>
      <c r="C1619" t="e">
        <f t="shared" si="64"/>
        <v>#DIV/0!</v>
      </c>
    </row>
    <row r="1620" spans="1:3" x14ac:dyDescent="0.25">
      <c r="A1620">
        <f>ValueWin!A1620</f>
        <v>0</v>
      </c>
      <c r="B1620">
        <f>ValueWin!B1620</f>
        <v>0</v>
      </c>
      <c r="C1620" t="e">
        <f t="shared" si="64"/>
        <v>#DIV/0!</v>
      </c>
    </row>
    <row r="1621" spans="1:3" x14ac:dyDescent="0.25">
      <c r="A1621">
        <f>ValueWin!A1621</f>
        <v>0</v>
      </c>
      <c r="B1621">
        <f>ValueWin!B1621</f>
        <v>0</v>
      </c>
      <c r="C1621" t="e">
        <f t="shared" si="64"/>
        <v>#DIV/0!</v>
      </c>
    </row>
    <row r="1622" spans="1:3" x14ac:dyDescent="0.25">
      <c r="A1622">
        <f>ValueWin!A1622</f>
        <v>0</v>
      </c>
      <c r="B1622">
        <f>ValueWin!B1622</f>
        <v>0</v>
      </c>
      <c r="C1622" t="e">
        <f t="shared" si="64"/>
        <v>#DIV/0!</v>
      </c>
    </row>
    <row r="1623" spans="1:3" x14ac:dyDescent="0.25">
      <c r="A1623">
        <f>ValueWin!A1623</f>
        <v>0</v>
      </c>
      <c r="B1623">
        <f>ValueWin!B1623</f>
        <v>0</v>
      </c>
      <c r="C1623" t="e">
        <f t="shared" si="64"/>
        <v>#DIV/0!</v>
      </c>
    </row>
    <row r="1624" spans="1:3" x14ac:dyDescent="0.25">
      <c r="A1624">
        <f>ValueWin!A1624</f>
        <v>0</v>
      </c>
      <c r="B1624">
        <f>ValueWin!B1624</f>
        <v>0</v>
      </c>
      <c r="C1624" t="e">
        <f t="shared" si="64"/>
        <v>#DIV/0!</v>
      </c>
    </row>
    <row r="1625" spans="1:3" x14ac:dyDescent="0.25">
      <c r="A1625">
        <f>ValueWin!A1625</f>
        <v>0</v>
      </c>
      <c r="B1625">
        <f>ValueWin!B1625</f>
        <v>0</v>
      </c>
      <c r="C1625" t="e">
        <f t="shared" si="64"/>
        <v>#DIV/0!</v>
      </c>
    </row>
    <row r="1626" spans="1:3" x14ac:dyDescent="0.25">
      <c r="A1626">
        <f>ValueWin!A1626</f>
        <v>0</v>
      </c>
      <c r="B1626">
        <f>ValueWin!B1626</f>
        <v>0</v>
      </c>
      <c r="C1626" t="e">
        <f t="shared" si="64"/>
        <v>#DIV/0!</v>
      </c>
    </row>
    <row r="1627" spans="1:3" x14ac:dyDescent="0.25">
      <c r="A1627">
        <f>ValueWin!A1627</f>
        <v>0</v>
      </c>
      <c r="B1627">
        <f>ValueWin!B1627</f>
        <v>0</v>
      </c>
      <c r="C1627" t="e">
        <f t="shared" si="64"/>
        <v>#DIV/0!</v>
      </c>
    </row>
    <row r="1628" spans="1:3" x14ac:dyDescent="0.25">
      <c r="A1628">
        <f>ValueWin!A1628</f>
        <v>0</v>
      </c>
      <c r="B1628">
        <f>ValueWin!B1628</f>
        <v>0</v>
      </c>
      <c r="C1628" t="e">
        <f t="shared" si="64"/>
        <v>#DIV/0!</v>
      </c>
    </row>
    <row r="1629" spans="1:3" x14ac:dyDescent="0.25">
      <c r="A1629">
        <f>ValueWin!A1629</f>
        <v>0</v>
      </c>
      <c r="B1629">
        <f>ValueWin!B1629</f>
        <v>0</v>
      </c>
      <c r="C1629" t="e">
        <f t="shared" si="64"/>
        <v>#DIV/0!</v>
      </c>
    </row>
    <row r="1630" spans="1:3" x14ac:dyDescent="0.25">
      <c r="A1630">
        <f>ValueWin!A1630</f>
        <v>0</v>
      </c>
      <c r="B1630">
        <f>ValueWin!B1630</f>
        <v>0</v>
      </c>
      <c r="C1630" t="e">
        <f t="shared" si="64"/>
        <v>#DIV/0!</v>
      </c>
    </row>
    <row r="1631" spans="1:3" x14ac:dyDescent="0.25">
      <c r="A1631">
        <f>ValueWin!A1631</f>
        <v>0</v>
      </c>
      <c r="B1631">
        <f>ValueWin!B1631</f>
        <v>0</v>
      </c>
      <c r="C1631" t="e">
        <f t="shared" si="64"/>
        <v>#DIV/0!</v>
      </c>
    </row>
    <row r="1632" spans="1:3" x14ac:dyDescent="0.25">
      <c r="A1632">
        <f>ValueWin!A1632</f>
        <v>0</v>
      </c>
      <c r="B1632">
        <f>ValueWin!B1632</f>
        <v>0</v>
      </c>
      <c r="C1632" t="e">
        <f t="shared" si="64"/>
        <v>#DIV/0!</v>
      </c>
    </row>
    <row r="1633" spans="1:3" x14ac:dyDescent="0.25">
      <c r="A1633">
        <f>ValueWin!A1633</f>
        <v>0</v>
      </c>
      <c r="B1633">
        <f>ValueWin!B1633</f>
        <v>0</v>
      </c>
      <c r="C1633" t="e">
        <f t="shared" si="64"/>
        <v>#DIV/0!</v>
      </c>
    </row>
    <row r="1634" spans="1:3" x14ac:dyDescent="0.25">
      <c r="A1634">
        <f>ValueWin!A1634</f>
        <v>0</v>
      </c>
      <c r="B1634">
        <f>ValueWin!B1634</f>
        <v>0</v>
      </c>
      <c r="C1634" t="e">
        <f t="shared" si="64"/>
        <v>#DIV/0!</v>
      </c>
    </row>
    <row r="1635" spans="1:3" x14ac:dyDescent="0.25">
      <c r="A1635">
        <f>ValueWin!A1635</f>
        <v>0</v>
      </c>
      <c r="B1635">
        <f>ValueWin!B1635</f>
        <v>0</v>
      </c>
      <c r="C1635" t="e">
        <f t="shared" si="64"/>
        <v>#DIV/0!</v>
      </c>
    </row>
    <row r="1636" spans="1:3" x14ac:dyDescent="0.25">
      <c r="A1636">
        <f>ValueWin!A1636</f>
        <v>0</v>
      </c>
      <c r="B1636">
        <f>ValueWin!B1636</f>
        <v>0</v>
      </c>
      <c r="C1636" t="e">
        <f t="shared" si="64"/>
        <v>#DIV/0!</v>
      </c>
    </row>
    <row r="1637" spans="1:3" x14ac:dyDescent="0.25">
      <c r="A1637">
        <f>ValueWin!A1637</f>
        <v>0</v>
      </c>
      <c r="B1637">
        <f>ValueWin!B1637</f>
        <v>0</v>
      </c>
      <c r="C1637" t="e">
        <f t="shared" si="64"/>
        <v>#DIV/0!</v>
      </c>
    </row>
    <row r="1638" spans="1:3" x14ac:dyDescent="0.25">
      <c r="A1638">
        <f>ValueWin!A1638</f>
        <v>0</v>
      </c>
      <c r="B1638">
        <f>ValueWin!B1638</f>
        <v>0</v>
      </c>
      <c r="C1638" t="e">
        <f t="shared" si="64"/>
        <v>#DIV/0!</v>
      </c>
    </row>
    <row r="1639" spans="1:3" x14ac:dyDescent="0.25">
      <c r="A1639">
        <f>ValueWin!A1639</f>
        <v>0</v>
      </c>
      <c r="B1639">
        <f>ValueWin!B1639</f>
        <v>0</v>
      </c>
      <c r="C1639" t="e">
        <f t="shared" si="64"/>
        <v>#DIV/0!</v>
      </c>
    </row>
    <row r="1640" spans="1:3" x14ac:dyDescent="0.25">
      <c r="A1640">
        <f>ValueWin!A1640</f>
        <v>0</v>
      </c>
      <c r="B1640">
        <f>ValueWin!B1640</f>
        <v>0</v>
      </c>
      <c r="C1640" t="e">
        <f t="shared" si="64"/>
        <v>#DIV/0!</v>
      </c>
    </row>
    <row r="1641" spans="1:3" x14ac:dyDescent="0.25">
      <c r="A1641">
        <f>ValueWin!A1641</f>
        <v>0</v>
      </c>
      <c r="B1641">
        <f>ValueWin!B1641</f>
        <v>0</v>
      </c>
      <c r="C1641" t="e">
        <f t="shared" si="64"/>
        <v>#DIV/0!</v>
      </c>
    </row>
    <row r="1642" spans="1:3" x14ac:dyDescent="0.25">
      <c r="A1642">
        <f>ValueWin!A1642</f>
        <v>0</v>
      </c>
      <c r="B1642">
        <f>ValueWin!B1642</f>
        <v>0</v>
      </c>
      <c r="C1642" t="e">
        <f t="shared" ref="C1642:C1705" si="65">1/A1642</f>
        <v>#DIV/0!</v>
      </c>
    </row>
    <row r="1643" spans="1:3" x14ac:dyDescent="0.25">
      <c r="A1643">
        <f>ValueWin!A1643</f>
        <v>0</v>
      </c>
      <c r="B1643">
        <f>ValueWin!B1643</f>
        <v>0</v>
      </c>
      <c r="C1643" t="e">
        <f t="shared" si="65"/>
        <v>#DIV/0!</v>
      </c>
    </row>
    <row r="1644" spans="1:3" x14ac:dyDescent="0.25">
      <c r="A1644">
        <f>ValueWin!A1644</f>
        <v>0</v>
      </c>
      <c r="B1644">
        <f>ValueWin!B1644</f>
        <v>0</v>
      </c>
      <c r="C1644" t="e">
        <f t="shared" si="65"/>
        <v>#DIV/0!</v>
      </c>
    </row>
    <row r="1645" spans="1:3" x14ac:dyDescent="0.25">
      <c r="A1645">
        <f>ValueWin!A1645</f>
        <v>0</v>
      </c>
      <c r="B1645">
        <f>ValueWin!B1645</f>
        <v>0</v>
      </c>
      <c r="C1645" t="e">
        <f t="shared" si="65"/>
        <v>#DIV/0!</v>
      </c>
    </row>
    <row r="1646" spans="1:3" x14ac:dyDescent="0.25">
      <c r="A1646">
        <f>ValueWin!A1646</f>
        <v>0</v>
      </c>
      <c r="B1646">
        <f>ValueWin!B1646</f>
        <v>0</v>
      </c>
      <c r="C1646" t="e">
        <f t="shared" si="65"/>
        <v>#DIV/0!</v>
      </c>
    </row>
    <row r="1647" spans="1:3" x14ac:dyDescent="0.25">
      <c r="A1647">
        <f>ValueWin!A1647</f>
        <v>0</v>
      </c>
      <c r="B1647">
        <f>ValueWin!B1647</f>
        <v>0</v>
      </c>
      <c r="C1647" t="e">
        <f t="shared" si="65"/>
        <v>#DIV/0!</v>
      </c>
    </row>
    <row r="1648" spans="1:3" x14ac:dyDescent="0.25">
      <c r="A1648">
        <f>ValueWin!A1648</f>
        <v>0</v>
      </c>
      <c r="B1648">
        <f>ValueWin!B1648</f>
        <v>0</v>
      </c>
      <c r="C1648" t="e">
        <f t="shared" si="65"/>
        <v>#DIV/0!</v>
      </c>
    </row>
    <row r="1649" spans="1:3" x14ac:dyDescent="0.25">
      <c r="A1649">
        <f>ValueWin!A1649</f>
        <v>0</v>
      </c>
      <c r="B1649">
        <f>ValueWin!B1649</f>
        <v>0</v>
      </c>
      <c r="C1649" t="e">
        <f t="shared" si="65"/>
        <v>#DIV/0!</v>
      </c>
    </row>
    <row r="1650" spans="1:3" x14ac:dyDescent="0.25">
      <c r="A1650">
        <f>ValueWin!A1650</f>
        <v>0</v>
      </c>
      <c r="B1650">
        <f>ValueWin!B1650</f>
        <v>0</v>
      </c>
      <c r="C1650" t="e">
        <f t="shared" si="65"/>
        <v>#DIV/0!</v>
      </c>
    </row>
    <row r="1651" spans="1:3" x14ac:dyDescent="0.25">
      <c r="A1651">
        <f>ValueWin!A1651</f>
        <v>0</v>
      </c>
      <c r="B1651">
        <f>ValueWin!B1651</f>
        <v>0</v>
      </c>
      <c r="C1651" t="e">
        <f t="shared" si="65"/>
        <v>#DIV/0!</v>
      </c>
    </row>
    <row r="1652" spans="1:3" x14ac:dyDescent="0.25">
      <c r="A1652">
        <f>ValueWin!A1652</f>
        <v>0</v>
      </c>
      <c r="B1652">
        <f>ValueWin!B1652</f>
        <v>0</v>
      </c>
      <c r="C1652" t="e">
        <f t="shared" si="65"/>
        <v>#DIV/0!</v>
      </c>
    </row>
    <row r="1653" spans="1:3" x14ac:dyDescent="0.25">
      <c r="A1653">
        <f>ValueWin!A1653</f>
        <v>0</v>
      </c>
      <c r="B1653">
        <f>ValueWin!B1653</f>
        <v>0</v>
      </c>
      <c r="C1653" t="e">
        <f t="shared" si="65"/>
        <v>#DIV/0!</v>
      </c>
    </row>
    <row r="1654" spans="1:3" x14ac:dyDescent="0.25">
      <c r="A1654">
        <f>ValueWin!A1654</f>
        <v>0</v>
      </c>
      <c r="B1654">
        <f>ValueWin!B1654</f>
        <v>0</v>
      </c>
      <c r="C1654" t="e">
        <f t="shared" si="65"/>
        <v>#DIV/0!</v>
      </c>
    </row>
    <row r="1655" spans="1:3" x14ac:dyDescent="0.25">
      <c r="A1655">
        <f>ValueWin!A1655</f>
        <v>0</v>
      </c>
      <c r="B1655">
        <f>ValueWin!B1655</f>
        <v>0</v>
      </c>
      <c r="C1655" t="e">
        <f t="shared" si="65"/>
        <v>#DIV/0!</v>
      </c>
    </row>
    <row r="1656" spans="1:3" x14ac:dyDescent="0.25">
      <c r="A1656">
        <f>ValueWin!A1656</f>
        <v>0</v>
      </c>
      <c r="B1656">
        <f>ValueWin!B1656</f>
        <v>0</v>
      </c>
      <c r="C1656" t="e">
        <f t="shared" si="65"/>
        <v>#DIV/0!</v>
      </c>
    </row>
    <row r="1657" spans="1:3" x14ac:dyDescent="0.25">
      <c r="A1657">
        <f>ValueWin!A1657</f>
        <v>0</v>
      </c>
      <c r="B1657">
        <f>ValueWin!B1657</f>
        <v>0</v>
      </c>
      <c r="C1657" t="e">
        <f t="shared" si="65"/>
        <v>#DIV/0!</v>
      </c>
    </row>
    <row r="1658" spans="1:3" x14ac:dyDescent="0.25">
      <c r="A1658">
        <f>ValueWin!A1658</f>
        <v>0</v>
      </c>
      <c r="B1658">
        <f>ValueWin!B1658</f>
        <v>0</v>
      </c>
      <c r="C1658" t="e">
        <f t="shared" si="65"/>
        <v>#DIV/0!</v>
      </c>
    </row>
    <row r="1659" spans="1:3" x14ac:dyDescent="0.25">
      <c r="A1659">
        <f>ValueWin!A1659</f>
        <v>0</v>
      </c>
      <c r="B1659">
        <f>ValueWin!B1659</f>
        <v>0</v>
      </c>
      <c r="C1659" t="e">
        <f t="shared" si="65"/>
        <v>#DIV/0!</v>
      </c>
    </row>
    <row r="1660" spans="1:3" x14ac:dyDescent="0.25">
      <c r="A1660">
        <f>ValueWin!A1660</f>
        <v>0</v>
      </c>
      <c r="B1660">
        <f>ValueWin!B1660</f>
        <v>0</v>
      </c>
      <c r="C1660" t="e">
        <f t="shared" si="65"/>
        <v>#DIV/0!</v>
      </c>
    </row>
    <row r="1661" spans="1:3" x14ac:dyDescent="0.25">
      <c r="A1661">
        <f>ValueWin!A1661</f>
        <v>0</v>
      </c>
      <c r="B1661">
        <f>ValueWin!B1661</f>
        <v>0</v>
      </c>
      <c r="C1661" t="e">
        <f t="shared" si="65"/>
        <v>#DIV/0!</v>
      </c>
    </row>
    <row r="1662" spans="1:3" x14ac:dyDescent="0.25">
      <c r="A1662">
        <f>ValueWin!A1662</f>
        <v>0</v>
      </c>
      <c r="B1662">
        <f>ValueWin!B1662</f>
        <v>0</v>
      </c>
      <c r="C1662" t="e">
        <f t="shared" si="65"/>
        <v>#DIV/0!</v>
      </c>
    </row>
    <row r="1663" spans="1:3" x14ac:dyDescent="0.25">
      <c r="A1663">
        <f>ValueWin!A1663</f>
        <v>0</v>
      </c>
      <c r="B1663">
        <f>ValueWin!B1663</f>
        <v>0</v>
      </c>
      <c r="C1663" t="e">
        <f t="shared" si="65"/>
        <v>#DIV/0!</v>
      </c>
    </row>
    <row r="1664" spans="1:3" x14ac:dyDescent="0.25">
      <c r="A1664">
        <f>ValueWin!A1664</f>
        <v>0</v>
      </c>
      <c r="B1664">
        <f>ValueWin!B1664</f>
        <v>0</v>
      </c>
      <c r="C1664" t="e">
        <f t="shared" si="65"/>
        <v>#DIV/0!</v>
      </c>
    </row>
    <row r="1665" spans="1:3" x14ac:dyDescent="0.25">
      <c r="A1665">
        <f>ValueWin!A1665</f>
        <v>0</v>
      </c>
      <c r="B1665">
        <f>ValueWin!B1665</f>
        <v>0</v>
      </c>
      <c r="C1665" t="e">
        <f t="shared" si="65"/>
        <v>#DIV/0!</v>
      </c>
    </row>
    <row r="1666" spans="1:3" x14ac:dyDescent="0.25">
      <c r="A1666">
        <f>ValueWin!A1666</f>
        <v>0</v>
      </c>
      <c r="B1666">
        <f>ValueWin!B1666</f>
        <v>0</v>
      </c>
      <c r="C1666" t="e">
        <f t="shared" si="65"/>
        <v>#DIV/0!</v>
      </c>
    </row>
    <row r="1667" spans="1:3" x14ac:dyDescent="0.25">
      <c r="A1667">
        <f>ValueWin!A1667</f>
        <v>0</v>
      </c>
      <c r="B1667">
        <f>ValueWin!B1667</f>
        <v>0</v>
      </c>
      <c r="C1667" t="e">
        <f t="shared" si="65"/>
        <v>#DIV/0!</v>
      </c>
    </row>
    <row r="1668" spans="1:3" x14ac:dyDescent="0.25">
      <c r="A1668">
        <f>ValueWin!A1668</f>
        <v>0</v>
      </c>
      <c r="B1668">
        <f>ValueWin!B1668</f>
        <v>0</v>
      </c>
      <c r="C1668" t="e">
        <f t="shared" si="65"/>
        <v>#DIV/0!</v>
      </c>
    </row>
    <row r="1669" spans="1:3" x14ac:dyDescent="0.25">
      <c r="A1669">
        <f>ValueWin!A1669</f>
        <v>0</v>
      </c>
      <c r="B1669">
        <f>ValueWin!B1669</f>
        <v>0</v>
      </c>
      <c r="C1669" t="e">
        <f t="shared" si="65"/>
        <v>#DIV/0!</v>
      </c>
    </row>
    <row r="1670" spans="1:3" x14ac:dyDescent="0.25">
      <c r="A1670">
        <f>ValueWin!A1670</f>
        <v>0</v>
      </c>
      <c r="B1670">
        <f>ValueWin!B1670</f>
        <v>0</v>
      </c>
      <c r="C1670" t="e">
        <f t="shared" si="65"/>
        <v>#DIV/0!</v>
      </c>
    </row>
    <row r="1671" spans="1:3" x14ac:dyDescent="0.25">
      <c r="A1671">
        <f>ValueWin!A1671</f>
        <v>0</v>
      </c>
      <c r="B1671">
        <f>ValueWin!B1671</f>
        <v>0</v>
      </c>
      <c r="C1671" t="e">
        <f t="shared" si="65"/>
        <v>#DIV/0!</v>
      </c>
    </row>
    <row r="1672" spans="1:3" x14ac:dyDescent="0.25">
      <c r="A1672">
        <f>ValueWin!A1672</f>
        <v>0</v>
      </c>
      <c r="B1672">
        <f>ValueWin!B1672</f>
        <v>0</v>
      </c>
      <c r="C1672" t="e">
        <f t="shared" si="65"/>
        <v>#DIV/0!</v>
      </c>
    </row>
    <row r="1673" spans="1:3" x14ac:dyDescent="0.25">
      <c r="A1673">
        <f>ValueWin!A1673</f>
        <v>0</v>
      </c>
      <c r="B1673">
        <f>ValueWin!B1673</f>
        <v>0</v>
      </c>
      <c r="C1673" t="e">
        <f t="shared" si="65"/>
        <v>#DIV/0!</v>
      </c>
    </row>
    <row r="1674" spans="1:3" x14ac:dyDescent="0.25">
      <c r="A1674">
        <f>ValueWin!A1674</f>
        <v>0</v>
      </c>
      <c r="B1674">
        <f>ValueWin!B1674</f>
        <v>0</v>
      </c>
      <c r="C1674" t="e">
        <f t="shared" si="65"/>
        <v>#DIV/0!</v>
      </c>
    </row>
    <row r="1675" spans="1:3" x14ac:dyDescent="0.25">
      <c r="A1675">
        <f>ValueWin!A1675</f>
        <v>0</v>
      </c>
      <c r="B1675">
        <f>ValueWin!B1675</f>
        <v>0</v>
      </c>
      <c r="C1675" t="e">
        <f t="shared" si="65"/>
        <v>#DIV/0!</v>
      </c>
    </row>
    <row r="1676" spans="1:3" x14ac:dyDescent="0.25">
      <c r="A1676">
        <f>ValueWin!A1676</f>
        <v>0</v>
      </c>
      <c r="B1676">
        <f>ValueWin!B1676</f>
        <v>0</v>
      </c>
      <c r="C1676" t="e">
        <f t="shared" si="65"/>
        <v>#DIV/0!</v>
      </c>
    </row>
    <row r="1677" spans="1:3" x14ac:dyDescent="0.25">
      <c r="A1677">
        <f>ValueWin!A1677</f>
        <v>0</v>
      </c>
      <c r="B1677">
        <f>ValueWin!B1677</f>
        <v>0</v>
      </c>
      <c r="C1677" t="e">
        <f t="shared" si="65"/>
        <v>#DIV/0!</v>
      </c>
    </row>
    <row r="1678" spans="1:3" x14ac:dyDescent="0.25">
      <c r="A1678">
        <f>ValueWin!A1678</f>
        <v>0</v>
      </c>
      <c r="B1678">
        <f>ValueWin!B1678</f>
        <v>0</v>
      </c>
      <c r="C1678" t="e">
        <f t="shared" si="65"/>
        <v>#DIV/0!</v>
      </c>
    </row>
    <row r="1679" spans="1:3" x14ac:dyDescent="0.25">
      <c r="A1679">
        <f>ValueWin!A1679</f>
        <v>0</v>
      </c>
      <c r="B1679">
        <f>ValueWin!B1679</f>
        <v>0</v>
      </c>
      <c r="C1679" t="e">
        <f t="shared" si="65"/>
        <v>#DIV/0!</v>
      </c>
    </row>
    <row r="1680" spans="1:3" x14ac:dyDescent="0.25">
      <c r="A1680">
        <f>ValueWin!A1680</f>
        <v>0</v>
      </c>
      <c r="B1680">
        <f>ValueWin!B1680</f>
        <v>0</v>
      </c>
      <c r="C1680" t="e">
        <f t="shared" si="65"/>
        <v>#DIV/0!</v>
      </c>
    </row>
    <row r="1681" spans="1:3" x14ac:dyDescent="0.25">
      <c r="A1681">
        <f>ValueWin!A1681</f>
        <v>0</v>
      </c>
      <c r="B1681">
        <f>ValueWin!B1681</f>
        <v>0</v>
      </c>
      <c r="C1681" t="e">
        <f t="shared" si="65"/>
        <v>#DIV/0!</v>
      </c>
    </row>
    <row r="1682" spans="1:3" x14ac:dyDescent="0.25">
      <c r="A1682">
        <f>ValueWin!A1682</f>
        <v>0</v>
      </c>
      <c r="B1682">
        <f>ValueWin!B1682</f>
        <v>0</v>
      </c>
      <c r="C1682" t="e">
        <f t="shared" si="65"/>
        <v>#DIV/0!</v>
      </c>
    </row>
    <row r="1683" spans="1:3" x14ac:dyDescent="0.25">
      <c r="A1683">
        <f>ValueWin!A1683</f>
        <v>0</v>
      </c>
      <c r="B1683">
        <f>ValueWin!B1683</f>
        <v>0</v>
      </c>
      <c r="C1683" t="e">
        <f t="shared" si="65"/>
        <v>#DIV/0!</v>
      </c>
    </row>
    <row r="1684" spans="1:3" x14ac:dyDescent="0.25">
      <c r="A1684">
        <f>ValueWin!A1684</f>
        <v>0</v>
      </c>
      <c r="B1684">
        <f>ValueWin!B1684</f>
        <v>0</v>
      </c>
      <c r="C1684" t="e">
        <f t="shared" si="65"/>
        <v>#DIV/0!</v>
      </c>
    </row>
    <row r="1685" spans="1:3" x14ac:dyDescent="0.25">
      <c r="A1685">
        <f>ValueWin!A1685</f>
        <v>0</v>
      </c>
      <c r="B1685">
        <f>ValueWin!B1685</f>
        <v>0</v>
      </c>
      <c r="C1685" t="e">
        <f t="shared" si="65"/>
        <v>#DIV/0!</v>
      </c>
    </row>
    <row r="1686" spans="1:3" x14ac:dyDescent="0.25">
      <c r="A1686">
        <f>ValueWin!A1686</f>
        <v>0</v>
      </c>
      <c r="B1686">
        <f>ValueWin!B1686</f>
        <v>0</v>
      </c>
      <c r="C1686" t="e">
        <f t="shared" si="65"/>
        <v>#DIV/0!</v>
      </c>
    </row>
    <row r="1687" spans="1:3" x14ac:dyDescent="0.25">
      <c r="A1687">
        <f>ValueWin!A1687</f>
        <v>0</v>
      </c>
      <c r="B1687">
        <f>ValueWin!B1687</f>
        <v>0</v>
      </c>
      <c r="C1687" t="e">
        <f t="shared" si="65"/>
        <v>#DIV/0!</v>
      </c>
    </row>
    <row r="1688" spans="1:3" x14ac:dyDescent="0.25">
      <c r="A1688">
        <f>ValueWin!A1688</f>
        <v>0</v>
      </c>
      <c r="B1688">
        <f>ValueWin!B1688</f>
        <v>0</v>
      </c>
      <c r="C1688" t="e">
        <f t="shared" si="65"/>
        <v>#DIV/0!</v>
      </c>
    </row>
    <row r="1689" spans="1:3" x14ac:dyDescent="0.25">
      <c r="A1689">
        <f>ValueWin!A1689</f>
        <v>0</v>
      </c>
      <c r="B1689">
        <f>ValueWin!B1689</f>
        <v>0</v>
      </c>
      <c r="C1689" t="e">
        <f t="shared" si="65"/>
        <v>#DIV/0!</v>
      </c>
    </row>
    <row r="1690" spans="1:3" x14ac:dyDescent="0.25">
      <c r="A1690">
        <f>ValueWin!A1690</f>
        <v>0</v>
      </c>
      <c r="B1690">
        <f>ValueWin!B1690</f>
        <v>0</v>
      </c>
      <c r="C1690" t="e">
        <f t="shared" si="65"/>
        <v>#DIV/0!</v>
      </c>
    </row>
    <row r="1691" spans="1:3" x14ac:dyDescent="0.25">
      <c r="A1691">
        <f>ValueWin!A1691</f>
        <v>0</v>
      </c>
      <c r="B1691">
        <f>ValueWin!B1691</f>
        <v>0</v>
      </c>
      <c r="C1691" t="e">
        <f t="shared" si="65"/>
        <v>#DIV/0!</v>
      </c>
    </row>
    <row r="1692" spans="1:3" x14ac:dyDescent="0.25">
      <c r="A1692">
        <f>ValueWin!A1692</f>
        <v>0</v>
      </c>
      <c r="B1692">
        <f>ValueWin!B1692</f>
        <v>0</v>
      </c>
      <c r="C1692" t="e">
        <f t="shared" si="65"/>
        <v>#DIV/0!</v>
      </c>
    </row>
    <row r="1693" spans="1:3" x14ac:dyDescent="0.25">
      <c r="A1693">
        <f>ValueWin!A1693</f>
        <v>0</v>
      </c>
      <c r="B1693">
        <f>ValueWin!B1693</f>
        <v>0</v>
      </c>
      <c r="C1693" t="e">
        <f t="shared" si="65"/>
        <v>#DIV/0!</v>
      </c>
    </row>
    <row r="1694" spans="1:3" x14ac:dyDescent="0.25">
      <c r="A1694">
        <f>ValueWin!A1694</f>
        <v>0</v>
      </c>
      <c r="B1694">
        <f>ValueWin!B1694</f>
        <v>0</v>
      </c>
      <c r="C1694" t="e">
        <f t="shared" si="65"/>
        <v>#DIV/0!</v>
      </c>
    </row>
    <row r="1695" spans="1:3" x14ac:dyDescent="0.25">
      <c r="A1695">
        <f>ValueWin!A1695</f>
        <v>0</v>
      </c>
      <c r="B1695">
        <f>ValueWin!B1695</f>
        <v>0</v>
      </c>
      <c r="C1695" t="e">
        <f t="shared" si="65"/>
        <v>#DIV/0!</v>
      </c>
    </row>
    <row r="1696" spans="1:3" x14ac:dyDescent="0.25">
      <c r="A1696">
        <f>ValueWin!A1696</f>
        <v>0</v>
      </c>
      <c r="B1696">
        <f>ValueWin!B1696</f>
        <v>0</v>
      </c>
      <c r="C1696" t="e">
        <f t="shared" si="65"/>
        <v>#DIV/0!</v>
      </c>
    </row>
    <row r="1697" spans="1:3" x14ac:dyDescent="0.25">
      <c r="A1697">
        <f>ValueWin!A1697</f>
        <v>0</v>
      </c>
      <c r="B1697">
        <f>ValueWin!B1697</f>
        <v>0</v>
      </c>
      <c r="C1697" t="e">
        <f t="shared" si="65"/>
        <v>#DIV/0!</v>
      </c>
    </row>
    <row r="1698" spans="1:3" x14ac:dyDescent="0.25">
      <c r="A1698">
        <f>ValueWin!A1698</f>
        <v>0</v>
      </c>
      <c r="B1698">
        <f>ValueWin!B1698</f>
        <v>0</v>
      </c>
      <c r="C1698" t="e">
        <f t="shared" si="65"/>
        <v>#DIV/0!</v>
      </c>
    </row>
    <row r="1699" spans="1:3" x14ac:dyDescent="0.25">
      <c r="A1699">
        <f>ValueWin!A1699</f>
        <v>0</v>
      </c>
      <c r="B1699">
        <f>ValueWin!B1699</f>
        <v>0</v>
      </c>
      <c r="C1699" t="e">
        <f t="shared" si="65"/>
        <v>#DIV/0!</v>
      </c>
    </row>
    <row r="1700" spans="1:3" x14ac:dyDescent="0.25">
      <c r="A1700">
        <f>ValueWin!A1700</f>
        <v>0</v>
      </c>
      <c r="B1700">
        <f>ValueWin!B1700</f>
        <v>0</v>
      </c>
      <c r="C1700" t="e">
        <f t="shared" si="65"/>
        <v>#DIV/0!</v>
      </c>
    </row>
    <row r="1701" spans="1:3" x14ac:dyDescent="0.25">
      <c r="A1701">
        <f>ValueWin!A1701</f>
        <v>0</v>
      </c>
      <c r="B1701">
        <f>ValueWin!B1701</f>
        <v>0</v>
      </c>
      <c r="C1701" t="e">
        <f t="shared" si="65"/>
        <v>#DIV/0!</v>
      </c>
    </row>
    <row r="1702" spans="1:3" x14ac:dyDescent="0.25">
      <c r="A1702">
        <f>ValueWin!A1702</f>
        <v>0</v>
      </c>
      <c r="B1702">
        <f>ValueWin!B1702</f>
        <v>0</v>
      </c>
      <c r="C1702" t="e">
        <f t="shared" si="65"/>
        <v>#DIV/0!</v>
      </c>
    </row>
    <row r="1703" spans="1:3" x14ac:dyDescent="0.25">
      <c r="A1703">
        <f>ValueWin!A1703</f>
        <v>0</v>
      </c>
      <c r="B1703">
        <f>ValueWin!B1703</f>
        <v>0</v>
      </c>
      <c r="C1703" t="e">
        <f t="shared" si="65"/>
        <v>#DIV/0!</v>
      </c>
    </row>
    <row r="1704" spans="1:3" x14ac:dyDescent="0.25">
      <c r="A1704">
        <f>ValueWin!A1704</f>
        <v>0</v>
      </c>
      <c r="B1704">
        <f>ValueWin!B1704</f>
        <v>0</v>
      </c>
      <c r="C1704" t="e">
        <f t="shared" si="65"/>
        <v>#DIV/0!</v>
      </c>
    </row>
    <row r="1705" spans="1:3" x14ac:dyDescent="0.25">
      <c r="A1705">
        <f>ValueWin!A1705</f>
        <v>0</v>
      </c>
      <c r="B1705">
        <f>ValueWin!B1705</f>
        <v>0</v>
      </c>
      <c r="C1705" t="e">
        <f t="shared" si="65"/>
        <v>#DIV/0!</v>
      </c>
    </row>
    <row r="1706" spans="1:3" x14ac:dyDescent="0.25">
      <c r="A1706">
        <f>ValueWin!A1706</f>
        <v>0</v>
      </c>
      <c r="B1706">
        <f>ValueWin!B1706</f>
        <v>0</v>
      </c>
      <c r="C1706" t="e">
        <f t="shared" ref="C1706:C1769" si="66">1/A1706</f>
        <v>#DIV/0!</v>
      </c>
    </row>
    <row r="1707" spans="1:3" x14ac:dyDescent="0.25">
      <c r="A1707">
        <f>ValueWin!A1707</f>
        <v>0</v>
      </c>
      <c r="B1707">
        <f>ValueWin!B1707</f>
        <v>0</v>
      </c>
      <c r="C1707" t="e">
        <f t="shared" si="66"/>
        <v>#DIV/0!</v>
      </c>
    </row>
    <row r="1708" spans="1:3" x14ac:dyDescent="0.25">
      <c r="A1708">
        <f>ValueWin!A1708</f>
        <v>0</v>
      </c>
      <c r="B1708">
        <f>ValueWin!B1708</f>
        <v>0</v>
      </c>
      <c r="C1708" t="e">
        <f t="shared" si="66"/>
        <v>#DIV/0!</v>
      </c>
    </row>
    <row r="1709" spans="1:3" x14ac:dyDescent="0.25">
      <c r="A1709">
        <f>ValueWin!A1709</f>
        <v>0</v>
      </c>
      <c r="B1709">
        <f>ValueWin!B1709</f>
        <v>0</v>
      </c>
      <c r="C1709" t="e">
        <f t="shared" si="66"/>
        <v>#DIV/0!</v>
      </c>
    </row>
    <row r="1710" spans="1:3" x14ac:dyDescent="0.25">
      <c r="A1710">
        <f>ValueWin!A1710</f>
        <v>0</v>
      </c>
      <c r="B1710">
        <f>ValueWin!B1710</f>
        <v>0</v>
      </c>
      <c r="C1710" t="e">
        <f t="shared" si="66"/>
        <v>#DIV/0!</v>
      </c>
    </row>
    <row r="1711" spans="1:3" x14ac:dyDescent="0.25">
      <c r="A1711">
        <f>ValueWin!A1711</f>
        <v>0</v>
      </c>
      <c r="B1711">
        <f>ValueWin!B1711</f>
        <v>0</v>
      </c>
      <c r="C1711" t="e">
        <f t="shared" si="66"/>
        <v>#DIV/0!</v>
      </c>
    </row>
    <row r="1712" spans="1:3" x14ac:dyDescent="0.25">
      <c r="A1712">
        <f>ValueWin!A1712</f>
        <v>0</v>
      </c>
      <c r="B1712">
        <f>ValueWin!B1712</f>
        <v>0</v>
      </c>
      <c r="C1712" t="e">
        <f t="shared" si="66"/>
        <v>#DIV/0!</v>
      </c>
    </row>
    <row r="1713" spans="1:3" x14ac:dyDescent="0.25">
      <c r="A1713">
        <f>ValueWin!A1713</f>
        <v>0</v>
      </c>
      <c r="B1713">
        <f>ValueWin!B1713</f>
        <v>0</v>
      </c>
      <c r="C1713" t="e">
        <f t="shared" si="66"/>
        <v>#DIV/0!</v>
      </c>
    </row>
    <row r="1714" spans="1:3" x14ac:dyDescent="0.25">
      <c r="A1714">
        <f>ValueWin!A1714</f>
        <v>0</v>
      </c>
      <c r="B1714">
        <f>ValueWin!B1714</f>
        <v>0</v>
      </c>
      <c r="C1714" t="e">
        <f t="shared" si="66"/>
        <v>#DIV/0!</v>
      </c>
    </row>
    <row r="1715" spans="1:3" x14ac:dyDescent="0.25">
      <c r="A1715">
        <f>ValueWin!A1715</f>
        <v>0</v>
      </c>
      <c r="B1715">
        <f>ValueWin!B1715</f>
        <v>0</v>
      </c>
      <c r="C1715" t="e">
        <f t="shared" si="66"/>
        <v>#DIV/0!</v>
      </c>
    </row>
    <row r="1716" spans="1:3" x14ac:dyDescent="0.25">
      <c r="A1716">
        <f>ValueWin!A1716</f>
        <v>0</v>
      </c>
      <c r="B1716">
        <f>ValueWin!B1716</f>
        <v>0</v>
      </c>
      <c r="C1716" t="e">
        <f t="shared" si="66"/>
        <v>#DIV/0!</v>
      </c>
    </row>
    <row r="1717" spans="1:3" x14ac:dyDescent="0.25">
      <c r="A1717">
        <f>ValueWin!A1717</f>
        <v>0</v>
      </c>
      <c r="B1717">
        <f>ValueWin!B1717</f>
        <v>0</v>
      </c>
      <c r="C1717" t="e">
        <f t="shared" si="66"/>
        <v>#DIV/0!</v>
      </c>
    </row>
    <row r="1718" spans="1:3" x14ac:dyDescent="0.25">
      <c r="A1718">
        <f>ValueWin!A1718</f>
        <v>0</v>
      </c>
      <c r="B1718">
        <f>ValueWin!B1718</f>
        <v>0</v>
      </c>
      <c r="C1718" t="e">
        <f t="shared" si="66"/>
        <v>#DIV/0!</v>
      </c>
    </row>
    <row r="1719" spans="1:3" x14ac:dyDescent="0.25">
      <c r="A1719">
        <f>ValueWin!A1719</f>
        <v>0</v>
      </c>
      <c r="B1719">
        <f>ValueWin!B1719</f>
        <v>0</v>
      </c>
      <c r="C1719" t="e">
        <f t="shared" si="66"/>
        <v>#DIV/0!</v>
      </c>
    </row>
    <row r="1720" spans="1:3" x14ac:dyDescent="0.25">
      <c r="A1720">
        <f>ValueWin!A1720</f>
        <v>0</v>
      </c>
      <c r="B1720">
        <f>ValueWin!B1720</f>
        <v>0</v>
      </c>
      <c r="C1720" t="e">
        <f t="shared" si="66"/>
        <v>#DIV/0!</v>
      </c>
    </row>
    <row r="1721" spans="1:3" x14ac:dyDescent="0.25">
      <c r="A1721">
        <f>ValueWin!A1721</f>
        <v>0</v>
      </c>
      <c r="B1721">
        <f>ValueWin!B1721</f>
        <v>0</v>
      </c>
      <c r="C1721" t="e">
        <f t="shared" si="66"/>
        <v>#DIV/0!</v>
      </c>
    </row>
    <row r="1722" spans="1:3" x14ac:dyDescent="0.25">
      <c r="A1722">
        <f>ValueWin!A1722</f>
        <v>0</v>
      </c>
      <c r="B1722">
        <f>ValueWin!B1722</f>
        <v>0</v>
      </c>
      <c r="C1722" t="e">
        <f t="shared" si="66"/>
        <v>#DIV/0!</v>
      </c>
    </row>
    <row r="1723" spans="1:3" x14ac:dyDescent="0.25">
      <c r="A1723">
        <f>ValueWin!A1723</f>
        <v>0</v>
      </c>
      <c r="B1723">
        <f>ValueWin!B1723</f>
        <v>0</v>
      </c>
      <c r="C1723" t="e">
        <f t="shared" si="66"/>
        <v>#DIV/0!</v>
      </c>
    </row>
    <row r="1724" spans="1:3" x14ac:dyDescent="0.25">
      <c r="A1724">
        <f>ValueWin!A1724</f>
        <v>0</v>
      </c>
      <c r="B1724">
        <f>ValueWin!B1724</f>
        <v>0</v>
      </c>
      <c r="C1724" t="e">
        <f t="shared" si="66"/>
        <v>#DIV/0!</v>
      </c>
    </row>
    <row r="1725" spans="1:3" x14ac:dyDescent="0.25">
      <c r="A1725">
        <f>ValueWin!A1725</f>
        <v>0</v>
      </c>
      <c r="B1725">
        <f>ValueWin!B1725</f>
        <v>0</v>
      </c>
      <c r="C1725" t="e">
        <f t="shared" si="66"/>
        <v>#DIV/0!</v>
      </c>
    </row>
    <row r="1726" spans="1:3" x14ac:dyDescent="0.25">
      <c r="A1726">
        <f>ValueWin!A1726</f>
        <v>0</v>
      </c>
      <c r="B1726">
        <f>ValueWin!B1726</f>
        <v>0</v>
      </c>
      <c r="C1726" t="e">
        <f t="shared" si="66"/>
        <v>#DIV/0!</v>
      </c>
    </row>
    <row r="1727" spans="1:3" x14ac:dyDescent="0.25">
      <c r="A1727">
        <f>ValueWin!A1727</f>
        <v>0</v>
      </c>
      <c r="B1727">
        <f>ValueWin!B1727</f>
        <v>0</v>
      </c>
      <c r="C1727" t="e">
        <f t="shared" si="66"/>
        <v>#DIV/0!</v>
      </c>
    </row>
    <row r="1728" spans="1:3" x14ac:dyDescent="0.25">
      <c r="A1728">
        <f>ValueWin!A1728</f>
        <v>0</v>
      </c>
      <c r="B1728">
        <f>ValueWin!B1728</f>
        <v>0</v>
      </c>
      <c r="C1728" t="e">
        <f t="shared" si="66"/>
        <v>#DIV/0!</v>
      </c>
    </row>
    <row r="1729" spans="1:3" x14ac:dyDescent="0.25">
      <c r="A1729">
        <f>ValueWin!A1729</f>
        <v>0</v>
      </c>
      <c r="B1729">
        <f>ValueWin!B1729</f>
        <v>0</v>
      </c>
      <c r="C1729" t="e">
        <f t="shared" si="66"/>
        <v>#DIV/0!</v>
      </c>
    </row>
    <row r="1730" spans="1:3" x14ac:dyDescent="0.25">
      <c r="A1730">
        <f>ValueWin!A1730</f>
        <v>0</v>
      </c>
      <c r="B1730">
        <f>ValueWin!B1730</f>
        <v>0</v>
      </c>
      <c r="C1730" t="e">
        <f t="shared" si="66"/>
        <v>#DIV/0!</v>
      </c>
    </row>
    <row r="1731" spans="1:3" x14ac:dyDescent="0.25">
      <c r="A1731">
        <f>ValueWin!A1731</f>
        <v>0</v>
      </c>
      <c r="B1731">
        <f>ValueWin!B1731</f>
        <v>0</v>
      </c>
      <c r="C1731" t="e">
        <f t="shared" si="66"/>
        <v>#DIV/0!</v>
      </c>
    </row>
    <row r="1732" spans="1:3" x14ac:dyDescent="0.25">
      <c r="A1732">
        <f>ValueWin!A1732</f>
        <v>0</v>
      </c>
      <c r="B1732">
        <f>ValueWin!B1732</f>
        <v>0</v>
      </c>
      <c r="C1732" t="e">
        <f t="shared" si="66"/>
        <v>#DIV/0!</v>
      </c>
    </row>
    <row r="1733" spans="1:3" x14ac:dyDescent="0.25">
      <c r="A1733">
        <f>ValueWin!A1733</f>
        <v>0</v>
      </c>
      <c r="B1733">
        <f>ValueWin!B1733</f>
        <v>0</v>
      </c>
      <c r="C1733" t="e">
        <f t="shared" si="66"/>
        <v>#DIV/0!</v>
      </c>
    </row>
    <row r="1734" spans="1:3" x14ac:dyDescent="0.25">
      <c r="A1734">
        <f>ValueWin!A1734</f>
        <v>0</v>
      </c>
      <c r="B1734">
        <f>ValueWin!B1734</f>
        <v>0</v>
      </c>
      <c r="C1734" t="e">
        <f t="shared" si="66"/>
        <v>#DIV/0!</v>
      </c>
    </row>
    <row r="1735" spans="1:3" x14ac:dyDescent="0.25">
      <c r="A1735">
        <f>ValueWin!A1735</f>
        <v>0</v>
      </c>
      <c r="B1735">
        <f>ValueWin!B1735</f>
        <v>0</v>
      </c>
      <c r="C1735" t="e">
        <f t="shared" si="66"/>
        <v>#DIV/0!</v>
      </c>
    </row>
    <row r="1736" spans="1:3" x14ac:dyDescent="0.25">
      <c r="A1736">
        <f>ValueWin!A1736</f>
        <v>0</v>
      </c>
      <c r="B1736">
        <f>ValueWin!B1736</f>
        <v>0</v>
      </c>
      <c r="C1736" t="e">
        <f t="shared" si="66"/>
        <v>#DIV/0!</v>
      </c>
    </row>
    <row r="1737" spans="1:3" x14ac:dyDescent="0.25">
      <c r="A1737">
        <f>ValueWin!A1737</f>
        <v>0</v>
      </c>
      <c r="B1737">
        <f>ValueWin!B1737</f>
        <v>0</v>
      </c>
      <c r="C1737" t="e">
        <f t="shared" si="66"/>
        <v>#DIV/0!</v>
      </c>
    </row>
    <row r="1738" spans="1:3" x14ac:dyDescent="0.25">
      <c r="A1738">
        <f>ValueWin!A1738</f>
        <v>0</v>
      </c>
      <c r="B1738">
        <f>ValueWin!B1738</f>
        <v>0</v>
      </c>
      <c r="C1738" t="e">
        <f t="shared" si="66"/>
        <v>#DIV/0!</v>
      </c>
    </row>
    <row r="1739" spans="1:3" x14ac:dyDescent="0.25">
      <c r="A1739">
        <f>ValueWin!A1739</f>
        <v>0</v>
      </c>
      <c r="B1739">
        <f>ValueWin!B1739</f>
        <v>0</v>
      </c>
      <c r="C1739" t="e">
        <f t="shared" si="66"/>
        <v>#DIV/0!</v>
      </c>
    </row>
    <row r="1740" spans="1:3" x14ac:dyDescent="0.25">
      <c r="A1740">
        <f>ValueWin!A1740</f>
        <v>0</v>
      </c>
      <c r="B1740">
        <f>ValueWin!B1740</f>
        <v>0</v>
      </c>
      <c r="C1740" t="e">
        <f t="shared" si="66"/>
        <v>#DIV/0!</v>
      </c>
    </row>
    <row r="1741" spans="1:3" x14ac:dyDescent="0.25">
      <c r="A1741">
        <f>ValueWin!A1741</f>
        <v>0</v>
      </c>
      <c r="B1741">
        <f>ValueWin!B1741</f>
        <v>0</v>
      </c>
      <c r="C1741" t="e">
        <f t="shared" si="66"/>
        <v>#DIV/0!</v>
      </c>
    </row>
    <row r="1742" spans="1:3" x14ac:dyDescent="0.25">
      <c r="A1742">
        <f>ValueWin!A1742</f>
        <v>0</v>
      </c>
      <c r="B1742">
        <f>ValueWin!B1742</f>
        <v>0</v>
      </c>
      <c r="C1742" t="e">
        <f t="shared" si="66"/>
        <v>#DIV/0!</v>
      </c>
    </row>
    <row r="1743" spans="1:3" x14ac:dyDescent="0.25">
      <c r="A1743">
        <f>ValueWin!A1743</f>
        <v>0</v>
      </c>
      <c r="B1743">
        <f>ValueWin!B1743</f>
        <v>0</v>
      </c>
      <c r="C1743" t="e">
        <f t="shared" si="66"/>
        <v>#DIV/0!</v>
      </c>
    </row>
    <row r="1744" spans="1:3" x14ac:dyDescent="0.25">
      <c r="A1744">
        <f>ValueWin!A1744</f>
        <v>0</v>
      </c>
      <c r="B1744">
        <f>ValueWin!B1744</f>
        <v>0</v>
      </c>
      <c r="C1744" t="e">
        <f t="shared" si="66"/>
        <v>#DIV/0!</v>
      </c>
    </row>
    <row r="1745" spans="1:3" x14ac:dyDescent="0.25">
      <c r="A1745">
        <f>ValueWin!A1745</f>
        <v>0</v>
      </c>
      <c r="B1745">
        <f>ValueWin!B1745</f>
        <v>0</v>
      </c>
      <c r="C1745" t="e">
        <f t="shared" si="66"/>
        <v>#DIV/0!</v>
      </c>
    </row>
    <row r="1746" spans="1:3" x14ac:dyDescent="0.25">
      <c r="A1746">
        <f>ValueWin!A1746</f>
        <v>0</v>
      </c>
      <c r="B1746">
        <f>ValueWin!B1746</f>
        <v>0</v>
      </c>
      <c r="C1746" t="e">
        <f t="shared" si="66"/>
        <v>#DIV/0!</v>
      </c>
    </row>
    <row r="1747" spans="1:3" x14ac:dyDescent="0.25">
      <c r="A1747">
        <f>ValueWin!A1747</f>
        <v>0</v>
      </c>
      <c r="B1747">
        <f>ValueWin!B1747</f>
        <v>0</v>
      </c>
      <c r="C1747" t="e">
        <f t="shared" si="66"/>
        <v>#DIV/0!</v>
      </c>
    </row>
    <row r="1748" spans="1:3" x14ac:dyDescent="0.25">
      <c r="A1748">
        <f>ValueWin!A1748</f>
        <v>0</v>
      </c>
      <c r="B1748">
        <f>ValueWin!B1748</f>
        <v>0</v>
      </c>
      <c r="C1748" t="e">
        <f t="shared" si="66"/>
        <v>#DIV/0!</v>
      </c>
    </row>
    <row r="1749" spans="1:3" x14ac:dyDescent="0.25">
      <c r="A1749">
        <f>ValueWin!A1749</f>
        <v>0</v>
      </c>
      <c r="B1749">
        <f>ValueWin!B1749</f>
        <v>0</v>
      </c>
      <c r="C1749" t="e">
        <f t="shared" si="66"/>
        <v>#DIV/0!</v>
      </c>
    </row>
    <row r="1750" spans="1:3" x14ac:dyDescent="0.25">
      <c r="A1750">
        <f>ValueWin!A1750</f>
        <v>0</v>
      </c>
      <c r="B1750">
        <f>ValueWin!B1750</f>
        <v>0</v>
      </c>
      <c r="C1750" t="e">
        <f t="shared" si="66"/>
        <v>#DIV/0!</v>
      </c>
    </row>
    <row r="1751" spans="1:3" x14ac:dyDescent="0.25">
      <c r="A1751">
        <f>ValueWin!A1751</f>
        <v>0</v>
      </c>
      <c r="B1751">
        <f>ValueWin!B1751</f>
        <v>0</v>
      </c>
      <c r="C1751" t="e">
        <f t="shared" si="66"/>
        <v>#DIV/0!</v>
      </c>
    </row>
    <row r="1752" spans="1:3" x14ac:dyDescent="0.25">
      <c r="A1752">
        <f>ValueWin!A1752</f>
        <v>0</v>
      </c>
      <c r="B1752">
        <f>ValueWin!B1752</f>
        <v>0</v>
      </c>
      <c r="C1752" t="e">
        <f t="shared" si="66"/>
        <v>#DIV/0!</v>
      </c>
    </row>
    <row r="1753" spans="1:3" x14ac:dyDescent="0.25">
      <c r="A1753">
        <f>ValueWin!A1753</f>
        <v>0</v>
      </c>
      <c r="B1753">
        <f>ValueWin!B1753</f>
        <v>0</v>
      </c>
      <c r="C1753" t="e">
        <f t="shared" si="66"/>
        <v>#DIV/0!</v>
      </c>
    </row>
    <row r="1754" spans="1:3" x14ac:dyDescent="0.25">
      <c r="A1754">
        <f>ValueWin!A1754</f>
        <v>0</v>
      </c>
      <c r="B1754">
        <f>ValueWin!B1754</f>
        <v>0</v>
      </c>
      <c r="C1754" t="e">
        <f t="shared" si="66"/>
        <v>#DIV/0!</v>
      </c>
    </row>
    <row r="1755" spans="1:3" x14ac:dyDescent="0.25">
      <c r="A1755">
        <f>ValueWin!A1755</f>
        <v>0</v>
      </c>
      <c r="B1755">
        <f>ValueWin!B1755</f>
        <v>0</v>
      </c>
      <c r="C1755" t="e">
        <f t="shared" si="66"/>
        <v>#DIV/0!</v>
      </c>
    </row>
    <row r="1756" spans="1:3" x14ac:dyDescent="0.25">
      <c r="A1756">
        <f>ValueWin!A1756</f>
        <v>0</v>
      </c>
      <c r="B1756">
        <f>ValueWin!B1756</f>
        <v>0</v>
      </c>
      <c r="C1756" t="e">
        <f t="shared" si="66"/>
        <v>#DIV/0!</v>
      </c>
    </row>
    <row r="1757" spans="1:3" x14ac:dyDescent="0.25">
      <c r="A1757">
        <f>ValueWin!A1757</f>
        <v>0</v>
      </c>
      <c r="B1757">
        <f>ValueWin!B1757</f>
        <v>0</v>
      </c>
      <c r="C1757" t="e">
        <f t="shared" si="66"/>
        <v>#DIV/0!</v>
      </c>
    </row>
    <row r="1758" spans="1:3" x14ac:dyDescent="0.25">
      <c r="A1758">
        <f>ValueWin!A1758</f>
        <v>0</v>
      </c>
      <c r="B1758">
        <f>ValueWin!B1758</f>
        <v>0</v>
      </c>
      <c r="C1758" t="e">
        <f t="shared" si="66"/>
        <v>#DIV/0!</v>
      </c>
    </row>
    <row r="1759" spans="1:3" x14ac:dyDescent="0.25">
      <c r="A1759">
        <f>ValueWin!A1759</f>
        <v>0</v>
      </c>
      <c r="B1759">
        <f>ValueWin!B1759</f>
        <v>0</v>
      </c>
      <c r="C1759" t="e">
        <f t="shared" si="66"/>
        <v>#DIV/0!</v>
      </c>
    </row>
    <row r="1760" spans="1:3" x14ac:dyDescent="0.25">
      <c r="A1760">
        <f>ValueWin!A1760</f>
        <v>0</v>
      </c>
      <c r="B1760">
        <f>ValueWin!B1760</f>
        <v>0</v>
      </c>
      <c r="C1760" t="e">
        <f t="shared" si="66"/>
        <v>#DIV/0!</v>
      </c>
    </row>
    <row r="1761" spans="1:3" x14ac:dyDescent="0.25">
      <c r="A1761">
        <f>ValueWin!A1761</f>
        <v>0</v>
      </c>
      <c r="B1761">
        <f>ValueWin!B1761</f>
        <v>0</v>
      </c>
      <c r="C1761" t="e">
        <f t="shared" si="66"/>
        <v>#DIV/0!</v>
      </c>
    </row>
    <row r="1762" spans="1:3" x14ac:dyDescent="0.25">
      <c r="A1762">
        <f>ValueWin!A1762</f>
        <v>0</v>
      </c>
      <c r="B1762">
        <f>ValueWin!B1762</f>
        <v>0</v>
      </c>
      <c r="C1762" t="e">
        <f t="shared" si="66"/>
        <v>#DIV/0!</v>
      </c>
    </row>
    <row r="1763" spans="1:3" x14ac:dyDescent="0.25">
      <c r="A1763">
        <f>ValueWin!A1763</f>
        <v>0</v>
      </c>
      <c r="B1763">
        <f>ValueWin!B1763</f>
        <v>0</v>
      </c>
      <c r="C1763" t="e">
        <f t="shared" si="66"/>
        <v>#DIV/0!</v>
      </c>
    </row>
    <row r="1764" spans="1:3" x14ac:dyDescent="0.25">
      <c r="A1764">
        <f>ValueWin!A1764</f>
        <v>0</v>
      </c>
      <c r="B1764">
        <f>ValueWin!B1764</f>
        <v>0</v>
      </c>
      <c r="C1764" t="e">
        <f t="shared" si="66"/>
        <v>#DIV/0!</v>
      </c>
    </row>
    <row r="1765" spans="1:3" x14ac:dyDescent="0.25">
      <c r="A1765">
        <f>ValueWin!A1765</f>
        <v>0</v>
      </c>
      <c r="B1765">
        <f>ValueWin!B1765</f>
        <v>0</v>
      </c>
      <c r="C1765" t="e">
        <f t="shared" si="66"/>
        <v>#DIV/0!</v>
      </c>
    </row>
    <row r="1766" spans="1:3" x14ac:dyDescent="0.25">
      <c r="A1766">
        <f>ValueWin!A1766</f>
        <v>0</v>
      </c>
      <c r="B1766">
        <f>ValueWin!B1766</f>
        <v>0</v>
      </c>
      <c r="C1766" t="e">
        <f t="shared" si="66"/>
        <v>#DIV/0!</v>
      </c>
    </row>
    <row r="1767" spans="1:3" x14ac:dyDescent="0.25">
      <c r="A1767">
        <f>ValueWin!A1767</f>
        <v>0</v>
      </c>
      <c r="B1767">
        <f>ValueWin!B1767</f>
        <v>0</v>
      </c>
      <c r="C1767" t="e">
        <f t="shared" si="66"/>
        <v>#DIV/0!</v>
      </c>
    </row>
    <row r="1768" spans="1:3" x14ac:dyDescent="0.25">
      <c r="A1768">
        <f>ValueWin!A1768</f>
        <v>0</v>
      </c>
      <c r="B1768">
        <f>ValueWin!B1768</f>
        <v>0</v>
      </c>
      <c r="C1768" t="e">
        <f t="shared" si="66"/>
        <v>#DIV/0!</v>
      </c>
    </row>
    <row r="1769" spans="1:3" x14ac:dyDescent="0.25">
      <c r="A1769">
        <f>ValueWin!A1769</f>
        <v>0</v>
      </c>
      <c r="B1769">
        <f>ValueWin!B1769</f>
        <v>0</v>
      </c>
      <c r="C1769" t="e">
        <f t="shared" si="66"/>
        <v>#DIV/0!</v>
      </c>
    </row>
    <row r="1770" spans="1:3" x14ac:dyDescent="0.25">
      <c r="A1770">
        <f>ValueWin!A1770</f>
        <v>0</v>
      </c>
      <c r="B1770">
        <f>ValueWin!B1770</f>
        <v>0</v>
      </c>
      <c r="C1770" t="e">
        <f t="shared" ref="C1770:C1833" si="67">1/A1770</f>
        <v>#DIV/0!</v>
      </c>
    </row>
    <row r="1771" spans="1:3" x14ac:dyDescent="0.25">
      <c r="A1771">
        <f>ValueWin!A1771</f>
        <v>0</v>
      </c>
      <c r="B1771">
        <f>ValueWin!B1771</f>
        <v>0</v>
      </c>
      <c r="C1771" t="e">
        <f t="shared" si="67"/>
        <v>#DIV/0!</v>
      </c>
    </row>
    <row r="1772" spans="1:3" x14ac:dyDescent="0.25">
      <c r="A1772">
        <f>ValueWin!A1772</f>
        <v>0</v>
      </c>
      <c r="B1772">
        <f>ValueWin!B1772</f>
        <v>0</v>
      </c>
      <c r="C1772" t="e">
        <f t="shared" si="67"/>
        <v>#DIV/0!</v>
      </c>
    </row>
    <row r="1773" spans="1:3" x14ac:dyDescent="0.25">
      <c r="A1773">
        <f>ValueWin!A1773</f>
        <v>0</v>
      </c>
      <c r="B1773">
        <f>ValueWin!B1773</f>
        <v>0</v>
      </c>
      <c r="C1773" t="e">
        <f t="shared" si="67"/>
        <v>#DIV/0!</v>
      </c>
    </row>
    <row r="1774" spans="1:3" x14ac:dyDescent="0.25">
      <c r="A1774">
        <f>ValueWin!A1774</f>
        <v>0</v>
      </c>
      <c r="B1774">
        <f>ValueWin!B1774</f>
        <v>0</v>
      </c>
      <c r="C1774" t="e">
        <f t="shared" si="67"/>
        <v>#DIV/0!</v>
      </c>
    </row>
    <row r="1775" spans="1:3" x14ac:dyDescent="0.25">
      <c r="A1775">
        <f>ValueWin!A1775</f>
        <v>0</v>
      </c>
      <c r="B1775">
        <f>ValueWin!B1775</f>
        <v>0</v>
      </c>
      <c r="C1775" t="e">
        <f t="shared" si="67"/>
        <v>#DIV/0!</v>
      </c>
    </row>
    <row r="1776" spans="1:3" x14ac:dyDescent="0.25">
      <c r="A1776">
        <f>ValueWin!A1776</f>
        <v>0</v>
      </c>
      <c r="B1776">
        <f>ValueWin!B1776</f>
        <v>0</v>
      </c>
      <c r="C1776" t="e">
        <f t="shared" si="67"/>
        <v>#DIV/0!</v>
      </c>
    </row>
    <row r="1777" spans="1:3" x14ac:dyDescent="0.25">
      <c r="A1777">
        <f>ValueWin!A1777</f>
        <v>0</v>
      </c>
      <c r="B1777">
        <f>ValueWin!B1777</f>
        <v>0</v>
      </c>
      <c r="C1777" t="e">
        <f t="shared" si="67"/>
        <v>#DIV/0!</v>
      </c>
    </row>
    <row r="1778" spans="1:3" x14ac:dyDescent="0.25">
      <c r="A1778">
        <f>ValueWin!A1778</f>
        <v>0</v>
      </c>
      <c r="B1778">
        <f>ValueWin!B1778</f>
        <v>0</v>
      </c>
      <c r="C1778" t="e">
        <f t="shared" si="67"/>
        <v>#DIV/0!</v>
      </c>
    </row>
    <row r="1779" spans="1:3" x14ac:dyDescent="0.25">
      <c r="A1779">
        <f>ValueWin!A1779</f>
        <v>0</v>
      </c>
      <c r="B1779">
        <f>ValueWin!B1779</f>
        <v>0</v>
      </c>
      <c r="C1779" t="e">
        <f t="shared" si="67"/>
        <v>#DIV/0!</v>
      </c>
    </row>
    <row r="1780" spans="1:3" x14ac:dyDescent="0.25">
      <c r="A1780">
        <f>ValueWin!A1780</f>
        <v>0</v>
      </c>
      <c r="B1780">
        <f>ValueWin!B1780</f>
        <v>0</v>
      </c>
      <c r="C1780" t="e">
        <f t="shared" si="67"/>
        <v>#DIV/0!</v>
      </c>
    </row>
    <row r="1781" spans="1:3" x14ac:dyDescent="0.25">
      <c r="A1781">
        <f>ValueWin!A1781</f>
        <v>0</v>
      </c>
      <c r="B1781">
        <f>ValueWin!B1781</f>
        <v>0</v>
      </c>
      <c r="C1781" t="e">
        <f t="shared" si="67"/>
        <v>#DIV/0!</v>
      </c>
    </row>
    <row r="1782" spans="1:3" x14ac:dyDescent="0.25">
      <c r="A1782">
        <f>ValueWin!A1782</f>
        <v>0</v>
      </c>
      <c r="B1782">
        <f>ValueWin!B1782</f>
        <v>0</v>
      </c>
      <c r="C1782" t="e">
        <f t="shared" si="67"/>
        <v>#DIV/0!</v>
      </c>
    </row>
    <row r="1783" spans="1:3" x14ac:dyDescent="0.25">
      <c r="A1783">
        <f>ValueWin!A1783</f>
        <v>0</v>
      </c>
      <c r="B1783">
        <f>ValueWin!B1783</f>
        <v>0</v>
      </c>
      <c r="C1783" t="e">
        <f t="shared" si="67"/>
        <v>#DIV/0!</v>
      </c>
    </row>
    <row r="1784" spans="1:3" x14ac:dyDescent="0.25">
      <c r="A1784">
        <f>ValueWin!A1784</f>
        <v>0</v>
      </c>
      <c r="B1784">
        <f>ValueWin!B1784</f>
        <v>0</v>
      </c>
      <c r="C1784" t="e">
        <f t="shared" si="67"/>
        <v>#DIV/0!</v>
      </c>
    </row>
    <row r="1785" spans="1:3" x14ac:dyDescent="0.25">
      <c r="A1785">
        <f>ValueWin!A1785</f>
        <v>0</v>
      </c>
      <c r="B1785">
        <f>ValueWin!B1785</f>
        <v>0</v>
      </c>
      <c r="C1785" t="e">
        <f t="shared" si="67"/>
        <v>#DIV/0!</v>
      </c>
    </row>
    <row r="1786" spans="1:3" x14ac:dyDescent="0.25">
      <c r="A1786">
        <f>ValueWin!A1786</f>
        <v>0</v>
      </c>
      <c r="B1786">
        <f>ValueWin!B1786</f>
        <v>0</v>
      </c>
      <c r="C1786" t="e">
        <f t="shared" si="67"/>
        <v>#DIV/0!</v>
      </c>
    </row>
    <row r="1787" spans="1:3" x14ac:dyDescent="0.25">
      <c r="A1787">
        <f>ValueWin!A1787</f>
        <v>0</v>
      </c>
      <c r="B1787">
        <f>ValueWin!B1787</f>
        <v>0</v>
      </c>
      <c r="C1787" t="e">
        <f t="shared" si="67"/>
        <v>#DIV/0!</v>
      </c>
    </row>
    <row r="1788" spans="1:3" x14ac:dyDescent="0.25">
      <c r="A1788">
        <f>ValueWin!A1788</f>
        <v>0</v>
      </c>
      <c r="B1788">
        <f>ValueWin!B1788</f>
        <v>0</v>
      </c>
      <c r="C1788" t="e">
        <f t="shared" si="67"/>
        <v>#DIV/0!</v>
      </c>
    </row>
    <row r="1789" spans="1:3" x14ac:dyDescent="0.25">
      <c r="A1789">
        <f>ValueWin!A1789</f>
        <v>0</v>
      </c>
      <c r="B1789">
        <f>ValueWin!B1789</f>
        <v>0</v>
      </c>
      <c r="C1789" t="e">
        <f t="shared" si="67"/>
        <v>#DIV/0!</v>
      </c>
    </row>
    <row r="1790" spans="1:3" x14ac:dyDescent="0.25">
      <c r="A1790">
        <f>ValueWin!A1790</f>
        <v>0</v>
      </c>
      <c r="B1790">
        <f>ValueWin!B1790</f>
        <v>0</v>
      </c>
      <c r="C1790" t="e">
        <f t="shared" si="67"/>
        <v>#DIV/0!</v>
      </c>
    </row>
    <row r="1791" spans="1:3" x14ac:dyDescent="0.25">
      <c r="A1791">
        <f>ValueWin!A1791</f>
        <v>0</v>
      </c>
      <c r="B1791">
        <f>ValueWin!B1791</f>
        <v>0</v>
      </c>
      <c r="C1791" t="e">
        <f t="shared" si="67"/>
        <v>#DIV/0!</v>
      </c>
    </row>
    <row r="1792" spans="1:3" x14ac:dyDescent="0.25">
      <c r="A1792">
        <f>ValueWin!A1792</f>
        <v>0</v>
      </c>
      <c r="B1792">
        <f>ValueWin!B1792</f>
        <v>0</v>
      </c>
      <c r="C1792" t="e">
        <f t="shared" si="67"/>
        <v>#DIV/0!</v>
      </c>
    </row>
    <row r="1793" spans="1:3" x14ac:dyDescent="0.25">
      <c r="A1793">
        <f>ValueWin!A1793</f>
        <v>0</v>
      </c>
      <c r="B1793">
        <f>ValueWin!B1793</f>
        <v>0</v>
      </c>
      <c r="C1793" t="e">
        <f t="shared" si="67"/>
        <v>#DIV/0!</v>
      </c>
    </row>
    <row r="1794" spans="1:3" x14ac:dyDescent="0.25">
      <c r="A1794">
        <f>ValueWin!A1794</f>
        <v>0</v>
      </c>
      <c r="B1794">
        <f>ValueWin!B1794</f>
        <v>0</v>
      </c>
      <c r="C1794" t="e">
        <f t="shared" si="67"/>
        <v>#DIV/0!</v>
      </c>
    </row>
    <row r="1795" spans="1:3" x14ac:dyDescent="0.25">
      <c r="A1795">
        <f>ValueWin!A1795</f>
        <v>0</v>
      </c>
      <c r="B1795">
        <f>ValueWin!B1795</f>
        <v>0</v>
      </c>
      <c r="C1795" t="e">
        <f t="shared" si="67"/>
        <v>#DIV/0!</v>
      </c>
    </row>
    <row r="1796" spans="1:3" x14ac:dyDescent="0.25">
      <c r="A1796">
        <f>ValueWin!A1796</f>
        <v>0</v>
      </c>
      <c r="B1796">
        <f>ValueWin!B1796</f>
        <v>0</v>
      </c>
      <c r="C1796" t="e">
        <f t="shared" si="67"/>
        <v>#DIV/0!</v>
      </c>
    </row>
    <row r="1797" spans="1:3" x14ac:dyDescent="0.25">
      <c r="A1797">
        <f>ValueWin!A1797</f>
        <v>0</v>
      </c>
      <c r="B1797">
        <f>ValueWin!B1797</f>
        <v>0</v>
      </c>
      <c r="C1797" t="e">
        <f t="shared" si="67"/>
        <v>#DIV/0!</v>
      </c>
    </row>
    <row r="1798" spans="1:3" x14ac:dyDescent="0.25">
      <c r="A1798">
        <f>ValueWin!A1798</f>
        <v>0</v>
      </c>
      <c r="B1798">
        <f>ValueWin!B1798</f>
        <v>0</v>
      </c>
      <c r="C1798" t="e">
        <f t="shared" si="67"/>
        <v>#DIV/0!</v>
      </c>
    </row>
    <row r="1799" spans="1:3" x14ac:dyDescent="0.25">
      <c r="A1799">
        <f>ValueWin!A1799</f>
        <v>0</v>
      </c>
      <c r="B1799">
        <f>ValueWin!B1799</f>
        <v>0</v>
      </c>
      <c r="C1799" t="e">
        <f t="shared" si="67"/>
        <v>#DIV/0!</v>
      </c>
    </row>
    <row r="1800" spans="1:3" x14ac:dyDescent="0.25">
      <c r="A1800">
        <f>ValueWin!A1800</f>
        <v>0</v>
      </c>
      <c r="B1800">
        <f>ValueWin!B1800</f>
        <v>0</v>
      </c>
      <c r="C1800" t="e">
        <f t="shared" si="67"/>
        <v>#DIV/0!</v>
      </c>
    </row>
    <row r="1801" spans="1:3" x14ac:dyDescent="0.25">
      <c r="A1801">
        <f>ValueWin!A1801</f>
        <v>0</v>
      </c>
      <c r="B1801">
        <f>ValueWin!B1801</f>
        <v>0</v>
      </c>
      <c r="C1801" t="e">
        <f t="shared" si="67"/>
        <v>#DIV/0!</v>
      </c>
    </row>
    <row r="1802" spans="1:3" x14ac:dyDescent="0.25">
      <c r="A1802">
        <f>ValueWin!A1802</f>
        <v>0</v>
      </c>
      <c r="B1802">
        <f>ValueWin!B1802</f>
        <v>0</v>
      </c>
      <c r="C1802" t="e">
        <f t="shared" si="67"/>
        <v>#DIV/0!</v>
      </c>
    </row>
    <row r="1803" spans="1:3" x14ac:dyDescent="0.25">
      <c r="A1803">
        <f>ValueWin!A1803</f>
        <v>0</v>
      </c>
      <c r="B1803">
        <f>ValueWin!B1803</f>
        <v>0</v>
      </c>
      <c r="C1803" t="e">
        <f t="shared" si="67"/>
        <v>#DIV/0!</v>
      </c>
    </row>
    <row r="1804" spans="1:3" x14ac:dyDescent="0.25">
      <c r="A1804">
        <f>ValueWin!A1804</f>
        <v>0</v>
      </c>
      <c r="B1804">
        <f>ValueWin!B1804</f>
        <v>0</v>
      </c>
      <c r="C1804" t="e">
        <f t="shared" si="67"/>
        <v>#DIV/0!</v>
      </c>
    </row>
    <row r="1805" spans="1:3" x14ac:dyDescent="0.25">
      <c r="A1805">
        <f>ValueWin!A1805</f>
        <v>0</v>
      </c>
      <c r="B1805">
        <f>ValueWin!B1805</f>
        <v>0</v>
      </c>
      <c r="C1805" t="e">
        <f t="shared" si="67"/>
        <v>#DIV/0!</v>
      </c>
    </row>
    <row r="1806" spans="1:3" x14ac:dyDescent="0.25">
      <c r="A1806">
        <f>ValueWin!A1806</f>
        <v>0</v>
      </c>
      <c r="B1806">
        <f>ValueWin!B1806</f>
        <v>0</v>
      </c>
      <c r="C1806" t="e">
        <f t="shared" si="67"/>
        <v>#DIV/0!</v>
      </c>
    </row>
    <row r="1807" spans="1:3" x14ac:dyDescent="0.25">
      <c r="A1807">
        <f>ValueWin!A1807</f>
        <v>0</v>
      </c>
      <c r="B1807">
        <f>ValueWin!B1807</f>
        <v>0</v>
      </c>
      <c r="C1807" t="e">
        <f t="shared" si="67"/>
        <v>#DIV/0!</v>
      </c>
    </row>
    <row r="1808" spans="1:3" x14ac:dyDescent="0.25">
      <c r="A1808">
        <f>ValueWin!A1808</f>
        <v>0</v>
      </c>
      <c r="B1808">
        <f>ValueWin!B1808</f>
        <v>0</v>
      </c>
      <c r="C1808" t="e">
        <f t="shared" si="67"/>
        <v>#DIV/0!</v>
      </c>
    </row>
    <row r="1809" spans="1:3" x14ac:dyDescent="0.25">
      <c r="A1809">
        <f>ValueWin!A1809</f>
        <v>0</v>
      </c>
      <c r="B1809">
        <f>ValueWin!B1809</f>
        <v>0</v>
      </c>
      <c r="C1809" t="e">
        <f t="shared" si="67"/>
        <v>#DIV/0!</v>
      </c>
    </row>
    <row r="1810" spans="1:3" x14ac:dyDescent="0.25">
      <c r="A1810">
        <f>ValueWin!A1810</f>
        <v>0</v>
      </c>
      <c r="B1810">
        <f>ValueWin!B1810</f>
        <v>0</v>
      </c>
      <c r="C1810" t="e">
        <f t="shared" si="67"/>
        <v>#DIV/0!</v>
      </c>
    </row>
    <row r="1811" spans="1:3" x14ac:dyDescent="0.25">
      <c r="A1811">
        <f>ValueWin!A1811</f>
        <v>0</v>
      </c>
      <c r="B1811">
        <f>ValueWin!B1811</f>
        <v>0</v>
      </c>
      <c r="C1811" t="e">
        <f t="shared" si="67"/>
        <v>#DIV/0!</v>
      </c>
    </row>
    <row r="1812" spans="1:3" x14ac:dyDescent="0.25">
      <c r="A1812">
        <f>ValueWin!A1812</f>
        <v>0</v>
      </c>
      <c r="B1812">
        <f>ValueWin!B1812</f>
        <v>0</v>
      </c>
      <c r="C1812" t="e">
        <f t="shared" si="67"/>
        <v>#DIV/0!</v>
      </c>
    </row>
    <row r="1813" spans="1:3" x14ac:dyDescent="0.25">
      <c r="A1813">
        <f>ValueWin!A1813</f>
        <v>0</v>
      </c>
      <c r="B1813">
        <f>ValueWin!B1813</f>
        <v>0</v>
      </c>
      <c r="C1813" t="e">
        <f t="shared" si="67"/>
        <v>#DIV/0!</v>
      </c>
    </row>
    <row r="1814" spans="1:3" x14ac:dyDescent="0.25">
      <c r="A1814">
        <f>ValueWin!A1814</f>
        <v>0</v>
      </c>
      <c r="B1814">
        <f>ValueWin!B1814</f>
        <v>0</v>
      </c>
      <c r="C1814" t="e">
        <f t="shared" si="67"/>
        <v>#DIV/0!</v>
      </c>
    </row>
    <row r="1815" spans="1:3" x14ac:dyDescent="0.25">
      <c r="A1815">
        <f>ValueWin!A1815</f>
        <v>0</v>
      </c>
      <c r="B1815">
        <f>ValueWin!B1815</f>
        <v>0</v>
      </c>
      <c r="C1815" t="e">
        <f t="shared" si="67"/>
        <v>#DIV/0!</v>
      </c>
    </row>
    <row r="1816" spans="1:3" x14ac:dyDescent="0.25">
      <c r="A1816">
        <f>ValueWin!A1816</f>
        <v>0</v>
      </c>
      <c r="B1816">
        <f>ValueWin!B1816</f>
        <v>0</v>
      </c>
      <c r="C1816" t="e">
        <f t="shared" si="67"/>
        <v>#DIV/0!</v>
      </c>
    </row>
    <row r="1817" spans="1:3" x14ac:dyDescent="0.25">
      <c r="A1817">
        <f>ValueWin!A1817</f>
        <v>0</v>
      </c>
      <c r="B1817">
        <f>ValueWin!B1817</f>
        <v>0</v>
      </c>
      <c r="C1817" t="e">
        <f t="shared" si="67"/>
        <v>#DIV/0!</v>
      </c>
    </row>
    <row r="1818" spans="1:3" x14ac:dyDescent="0.25">
      <c r="A1818">
        <f>ValueWin!A1818</f>
        <v>0</v>
      </c>
      <c r="B1818">
        <f>ValueWin!B1818</f>
        <v>0</v>
      </c>
      <c r="C1818" t="e">
        <f t="shared" si="67"/>
        <v>#DIV/0!</v>
      </c>
    </row>
    <row r="1819" spans="1:3" x14ac:dyDescent="0.25">
      <c r="A1819">
        <f>ValueWin!A1819</f>
        <v>0</v>
      </c>
      <c r="B1819">
        <f>ValueWin!B1819</f>
        <v>0</v>
      </c>
      <c r="C1819" t="e">
        <f t="shared" si="67"/>
        <v>#DIV/0!</v>
      </c>
    </row>
    <row r="1820" spans="1:3" x14ac:dyDescent="0.25">
      <c r="A1820">
        <f>ValueWin!A1820</f>
        <v>0</v>
      </c>
      <c r="B1820">
        <f>ValueWin!B1820</f>
        <v>0</v>
      </c>
      <c r="C1820" t="e">
        <f t="shared" si="67"/>
        <v>#DIV/0!</v>
      </c>
    </row>
    <row r="1821" spans="1:3" x14ac:dyDescent="0.25">
      <c r="A1821">
        <f>ValueWin!A1821</f>
        <v>0</v>
      </c>
      <c r="B1821">
        <f>ValueWin!B1821</f>
        <v>0</v>
      </c>
      <c r="C1821" t="e">
        <f t="shared" si="67"/>
        <v>#DIV/0!</v>
      </c>
    </row>
    <row r="1822" spans="1:3" x14ac:dyDescent="0.25">
      <c r="A1822">
        <f>ValueWin!A1822</f>
        <v>0</v>
      </c>
      <c r="B1822">
        <f>ValueWin!B1822</f>
        <v>0</v>
      </c>
      <c r="C1822" t="e">
        <f t="shared" si="67"/>
        <v>#DIV/0!</v>
      </c>
    </row>
    <row r="1823" spans="1:3" x14ac:dyDescent="0.25">
      <c r="A1823">
        <f>ValueWin!A1823</f>
        <v>0</v>
      </c>
      <c r="B1823">
        <f>ValueWin!B1823</f>
        <v>0</v>
      </c>
      <c r="C1823" t="e">
        <f t="shared" si="67"/>
        <v>#DIV/0!</v>
      </c>
    </row>
    <row r="1824" spans="1:3" x14ac:dyDescent="0.25">
      <c r="A1824">
        <f>ValueWin!A1824</f>
        <v>0</v>
      </c>
      <c r="B1824">
        <f>ValueWin!B1824</f>
        <v>0</v>
      </c>
      <c r="C1824" t="e">
        <f t="shared" si="67"/>
        <v>#DIV/0!</v>
      </c>
    </row>
    <row r="1825" spans="1:3" x14ac:dyDescent="0.25">
      <c r="A1825">
        <f>ValueWin!A1825</f>
        <v>0</v>
      </c>
      <c r="B1825">
        <f>ValueWin!B1825</f>
        <v>0</v>
      </c>
      <c r="C1825" t="e">
        <f t="shared" si="67"/>
        <v>#DIV/0!</v>
      </c>
    </row>
    <row r="1826" spans="1:3" x14ac:dyDescent="0.25">
      <c r="A1826">
        <f>ValueWin!A1826</f>
        <v>0</v>
      </c>
      <c r="B1826">
        <f>ValueWin!B1826</f>
        <v>0</v>
      </c>
      <c r="C1826" t="e">
        <f t="shared" si="67"/>
        <v>#DIV/0!</v>
      </c>
    </row>
    <row r="1827" spans="1:3" x14ac:dyDescent="0.25">
      <c r="A1827">
        <f>ValueWin!A1827</f>
        <v>0</v>
      </c>
      <c r="B1827">
        <f>ValueWin!B1827</f>
        <v>0</v>
      </c>
      <c r="C1827" t="e">
        <f t="shared" si="67"/>
        <v>#DIV/0!</v>
      </c>
    </row>
    <row r="1828" spans="1:3" x14ac:dyDescent="0.25">
      <c r="A1828">
        <f>ValueWin!A1828</f>
        <v>0</v>
      </c>
      <c r="B1828">
        <f>ValueWin!B1828</f>
        <v>0</v>
      </c>
      <c r="C1828" t="e">
        <f t="shared" si="67"/>
        <v>#DIV/0!</v>
      </c>
    </row>
    <row r="1829" spans="1:3" x14ac:dyDescent="0.25">
      <c r="A1829">
        <f>ValueWin!A1829</f>
        <v>0</v>
      </c>
      <c r="B1829">
        <f>ValueWin!B1829</f>
        <v>0</v>
      </c>
      <c r="C1829" t="e">
        <f t="shared" si="67"/>
        <v>#DIV/0!</v>
      </c>
    </row>
    <row r="1830" spans="1:3" x14ac:dyDescent="0.25">
      <c r="A1830">
        <f>ValueWin!A1830</f>
        <v>0</v>
      </c>
      <c r="B1830">
        <f>ValueWin!B1830</f>
        <v>0</v>
      </c>
      <c r="C1830" t="e">
        <f t="shared" si="67"/>
        <v>#DIV/0!</v>
      </c>
    </row>
    <row r="1831" spans="1:3" x14ac:dyDescent="0.25">
      <c r="A1831">
        <f>ValueWin!A1831</f>
        <v>0</v>
      </c>
      <c r="B1831">
        <f>ValueWin!B1831</f>
        <v>0</v>
      </c>
      <c r="C1831" t="e">
        <f t="shared" si="67"/>
        <v>#DIV/0!</v>
      </c>
    </row>
    <row r="1832" spans="1:3" x14ac:dyDescent="0.25">
      <c r="A1832">
        <f>ValueWin!A1832</f>
        <v>0</v>
      </c>
      <c r="B1832">
        <f>ValueWin!B1832</f>
        <v>0</v>
      </c>
      <c r="C1832" t="e">
        <f t="shared" si="67"/>
        <v>#DIV/0!</v>
      </c>
    </row>
    <row r="1833" spans="1:3" x14ac:dyDescent="0.25">
      <c r="A1833">
        <f>ValueWin!A1833</f>
        <v>0</v>
      </c>
      <c r="B1833">
        <f>ValueWin!B1833</f>
        <v>0</v>
      </c>
      <c r="C1833" t="e">
        <f t="shared" si="67"/>
        <v>#DIV/0!</v>
      </c>
    </row>
    <row r="1834" spans="1:3" x14ac:dyDescent="0.25">
      <c r="A1834">
        <f>ValueWin!A1834</f>
        <v>0</v>
      </c>
      <c r="B1834">
        <f>ValueWin!B1834</f>
        <v>0</v>
      </c>
      <c r="C1834" t="e">
        <f t="shared" ref="C1834:C1897" si="68">1/A1834</f>
        <v>#DIV/0!</v>
      </c>
    </row>
    <row r="1835" spans="1:3" x14ac:dyDescent="0.25">
      <c r="A1835">
        <f>ValueWin!A1835</f>
        <v>0</v>
      </c>
      <c r="B1835">
        <f>ValueWin!B1835</f>
        <v>0</v>
      </c>
      <c r="C1835" t="e">
        <f t="shared" si="68"/>
        <v>#DIV/0!</v>
      </c>
    </row>
    <row r="1836" spans="1:3" x14ac:dyDescent="0.25">
      <c r="A1836">
        <f>ValueWin!A1836</f>
        <v>0</v>
      </c>
      <c r="B1836">
        <f>ValueWin!B1836</f>
        <v>0</v>
      </c>
      <c r="C1836" t="e">
        <f t="shared" si="68"/>
        <v>#DIV/0!</v>
      </c>
    </row>
    <row r="1837" spans="1:3" x14ac:dyDescent="0.25">
      <c r="A1837">
        <f>ValueWin!A1837</f>
        <v>0</v>
      </c>
      <c r="B1837">
        <f>ValueWin!B1837</f>
        <v>0</v>
      </c>
      <c r="C1837" t="e">
        <f t="shared" si="68"/>
        <v>#DIV/0!</v>
      </c>
    </row>
    <row r="1838" spans="1:3" x14ac:dyDescent="0.25">
      <c r="A1838">
        <f>ValueWin!A1838</f>
        <v>0</v>
      </c>
      <c r="B1838">
        <f>ValueWin!B1838</f>
        <v>0</v>
      </c>
      <c r="C1838" t="e">
        <f t="shared" si="68"/>
        <v>#DIV/0!</v>
      </c>
    </row>
    <row r="1839" spans="1:3" x14ac:dyDescent="0.25">
      <c r="A1839">
        <f>ValueWin!A1839</f>
        <v>0</v>
      </c>
      <c r="B1839">
        <f>ValueWin!B1839</f>
        <v>0</v>
      </c>
      <c r="C1839" t="e">
        <f t="shared" si="68"/>
        <v>#DIV/0!</v>
      </c>
    </row>
    <row r="1840" spans="1:3" x14ac:dyDescent="0.25">
      <c r="A1840">
        <f>ValueWin!A1840</f>
        <v>0</v>
      </c>
      <c r="B1840">
        <f>ValueWin!B1840</f>
        <v>0</v>
      </c>
      <c r="C1840" t="e">
        <f t="shared" si="68"/>
        <v>#DIV/0!</v>
      </c>
    </row>
    <row r="1841" spans="1:3" x14ac:dyDescent="0.25">
      <c r="A1841">
        <f>ValueWin!A1841</f>
        <v>0</v>
      </c>
      <c r="B1841">
        <f>ValueWin!B1841</f>
        <v>0</v>
      </c>
      <c r="C1841" t="e">
        <f t="shared" si="68"/>
        <v>#DIV/0!</v>
      </c>
    </row>
    <row r="1842" spans="1:3" x14ac:dyDescent="0.25">
      <c r="A1842">
        <f>ValueWin!A1842</f>
        <v>0</v>
      </c>
      <c r="B1842">
        <f>ValueWin!B1842</f>
        <v>0</v>
      </c>
      <c r="C1842" t="e">
        <f t="shared" si="68"/>
        <v>#DIV/0!</v>
      </c>
    </row>
    <row r="1843" spans="1:3" x14ac:dyDescent="0.25">
      <c r="A1843">
        <f>ValueWin!A1843</f>
        <v>0</v>
      </c>
      <c r="B1843">
        <f>ValueWin!B1843</f>
        <v>0</v>
      </c>
      <c r="C1843" t="e">
        <f t="shared" si="68"/>
        <v>#DIV/0!</v>
      </c>
    </row>
    <row r="1844" spans="1:3" x14ac:dyDescent="0.25">
      <c r="A1844">
        <f>ValueWin!A1844</f>
        <v>0</v>
      </c>
      <c r="B1844">
        <f>ValueWin!B1844</f>
        <v>0</v>
      </c>
      <c r="C1844" t="e">
        <f t="shared" si="68"/>
        <v>#DIV/0!</v>
      </c>
    </row>
    <row r="1845" spans="1:3" x14ac:dyDescent="0.25">
      <c r="A1845">
        <f>ValueWin!A1845</f>
        <v>0</v>
      </c>
      <c r="B1845">
        <f>ValueWin!B1845</f>
        <v>0</v>
      </c>
      <c r="C1845" t="e">
        <f t="shared" si="68"/>
        <v>#DIV/0!</v>
      </c>
    </row>
    <row r="1846" spans="1:3" x14ac:dyDescent="0.25">
      <c r="A1846">
        <f>ValueWin!A1846</f>
        <v>0</v>
      </c>
      <c r="B1846">
        <f>ValueWin!B1846</f>
        <v>0</v>
      </c>
      <c r="C1846" t="e">
        <f t="shared" si="68"/>
        <v>#DIV/0!</v>
      </c>
    </row>
    <row r="1847" spans="1:3" x14ac:dyDescent="0.25">
      <c r="A1847">
        <f>ValueWin!A1847</f>
        <v>0</v>
      </c>
      <c r="B1847">
        <f>ValueWin!B1847</f>
        <v>0</v>
      </c>
      <c r="C1847" t="e">
        <f t="shared" si="68"/>
        <v>#DIV/0!</v>
      </c>
    </row>
    <row r="1848" spans="1:3" x14ac:dyDescent="0.25">
      <c r="A1848">
        <f>ValueWin!A1848</f>
        <v>0</v>
      </c>
      <c r="B1848">
        <f>ValueWin!B1848</f>
        <v>0</v>
      </c>
      <c r="C1848" t="e">
        <f t="shared" si="68"/>
        <v>#DIV/0!</v>
      </c>
    </row>
    <row r="1849" spans="1:3" x14ac:dyDescent="0.25">
      <c r="A1849">
        <f>ValueWin!A1849</f>
        <v>0</v>
      </c>
      <c r="B1849">
        <f>ValueWin!B1849</f>
        <v>0</v>
      </c>
      <c r="C1849" t="e">
        <f t="shared" si="68"/>
        <v>#DIV/0!</v>
      </c>
    </row>
    <row r="1850" spans="1:3" x14ac:dyDescent="0.25">
      <c r="A1850">
        <f>ValueWin!A1850</f>
        <v>0</v>
      </c>
      <c r="B1850">
        <f>ValueWin!B1850</f>
        <v>0</v>
      </c>
      <c r="C1850" t="e">
        <f t="shared" si="68"/>
        <v>#DIV/0!</v>
      </c>
    </row>
    <row r="1851" spans="1:3" x14ac:dyDescent="0.25">
      <c r="A1851">
        <f>ValueWin!A1851</f>
        <v>0</v>
      </c>
      <c r="B1851">
        <f>ValueWin!B1851</f>
        <v>0</v>
      </c>
      <c r="C1851" t="e">
        <f t="shared" si="68"/>
        <v>#DIV/0!</v>
      </c>
    </row>
    <row r="1852" spans="1:3" x14ac:dyDescent="0.25">
      <c r="A1852">
        <f>ValueWin!A1852</f>
        <v>0</v>
      </c>
      <c r="B1852">
        <f>ValueWin!B1852</f>
        <v>0</v>
      </c>
      <c r="C1852" t="e">
        <f t="shared" si="68"/>
        <v>#DIV/0!</v>
      </c>
    </row>
    <row r="1853" spans="1:3" x14ac:dyDescent="0.25">
      <c r="A1853">
        <f>ValueWin!A1853</f>
        <v>0</v>
      </c>
      <c r="B1853">
        <f>ValueWin!B1853</f>
        <v>0</v>
      </c>
      <c r="C1853" t="e">
        <f t="shared" si="68"/>
        <v>#DIV/0!</v>
      </c>
    </row>
    <row r="1854" spans="1:3" x14ac:dyDescent="0.25">
      <c r="A1854">
        <f>ValueWin!A1854</f>
        <v>0</v>
      </c>
      <c r="B1854">
        <f>ValueWin!B1854</f>
        <v>0</v>
      </c>
      <c r="C1854" t="e">
        <f t="shared" si="68"/>
        <v>#DIV/0!</v>
      </c>
    </row>
    <row r="1855" spans="1:3" x14ac:dyDescent="0.25">
      <c r="A1855">
        <f>ValueWin!A1855</f>
        <v>0</v>
      </c>
      <c r="B1855">
        <f>ValueWin!B1855</f>
        <v>0</v>
      </c>
      <c r="C1855" t="e">
        <f t="shared" si="68"/>
        <v>#DIV/0!</v>
      </c>
    </row>
    <row r="1856" spans="1:3" x14ac:dyDescent="0.25">
      <c r="A1856">
        <f>ValueWin!A1856</f>
        <v>0</v>
      </c>
      <c r="B1856">
        <f>ValueWin!B1856</f>
        <v>0</v>
      </c>
      <c r="C1856" t="e">
        <f t="shared" si="68"/>
        <v>#DIV/0!</v>
      </c>
    </row>
    <row r="1857" spans="1:3" x14ac:dyDescent="0.25">
      <c r="A1857">
        <f>ValueWin!A1857</f>
        <v>0</v>
      </c>
      <c r="B1857">
        <f>ValueWin!B1857</f>
        <v>0</v>
      </c>
      <c r="C1857" t="e">
        <f t="shared" si="68"/>
        <v>#DIV/0!</v>
      </c>
    </row>
    <row r="1858" spans="1:3" x14ac:dyDescent="0.25">
      <c r="A1858">
        <f>ValueWin!A1858</f>
        <v>0</v>
      </c>
      <c r="B1858">
        <f>ValueWin!B1858</f>
        <v>0</v>
      </c>
      <c r="C1858" t="e">
        <f t="shared" si="68"/>
        <v>#DIV/0!</v>
      </c>
    </row>
    <row r="1859" spans="1:3" x14ac:dyDescent="0.25">
      <c r="A1859">
        <f>ValueWin!A1859</f>
        <v>0</v>
      </c>
      <c r="B1859">
        <f>ValueWin!B1859</f>
        <v>0</v>
      </c>
      <c r="C1859" t="e">
        <f t="shared" si="68"/>
        <v>#DIV/0!</v>
      </c>
    </row>
    <row r="1860" spans="1:3" x14ac:dyDescent="0.25">
      <c r="A1860">
        <f>ValueWin!A1860</f>
        <v>0</v>
      </c>
      <c r="B1860">
        <f>ValueWin!B1860</f>
        <v>0</v>
      </c>
      <c r="C1860" t="e">
        <f t="shared" si="68"/>
        <v>#DIV/0!</v>
      </c>
    </row>
    <row r="1861" spans="1:3" x14ac:dyDescent="0.25">
      <c r="A1861">
        <f>ValueWin!A1861</f>
        <v>0</v>
      </c>
      <c r="B1861">
        <f>ValueWin!B1861</f>
        <v>0</v>
      </c>
      <c r="C1861" t="e">
        <f t="shared" si="68"/>
        <v>#DIV/0!</v>
      </c>
    </row>
    <row r="1862" spans="1:3" x14ac:dyDescent="0.25">
      <c r="A1862">
        <f>ValueWin!A1862</f>
        <v>0</v>
      </c>
      <c r="B1862">
        <f>ValueWin!B1862</f>
        <v>0</v>
      </c>
      <c r="C1862" t="e">
        <f t="shared" si="68"/>
        <v>#DIV/0!</v>
      </c>
    </row>
    <row r="1863" spans="1:3" x14ac:dyDescent="0.25">
      <c r="A1863">
        <f>ValueWin!A1863</f>
        <v>0</v>
      </c>
      <c r="B1863">
        <f>ValueWin!B1863</f>
        <v>0</v>
      </c>
      <c r="C1863" t="e">
        <f t="shared" si="68"/>
        <v>#DIV/0!</v>
      </c>
    </row>
    <row r="1864" spans="1:3" x14ac:dyDescent="0.25">
      <c r="A1864">
        <f>ValueWin!A1864</f>
        <v>0</v>
      </c>
      <c r="B1864">
        <f>ValueWin!B1864</f>
        <v>0</v>
      </c>
      <c r="C1864" t="e">
        <f t="shared" si="68"/>
        <v>#DIV/0!</v>
      </c>
    </row>
    <row r="1865" spans="1:3" x14ac:dyDescent="0.25">
      <c r="A1865">
        <f>ValueWin!A1865</f>
        <v>0</v>
      </c>
      <c r="B1865">
        <f>ValueWin!B1865</f>
        <v>0</v>
      </c>
      <c r="C1865" t="e">
        <f t="shared" si="68"/>
        <v>#DIV/0!</v>
      </c>
    </row>
    <row r="1866" spans="1:3" x14ac:dyDescent="0.25">
      <c r="A1866">
        <f>ValueWin!A1866</f>
        <v>0</v>
      </c>
      <c r="B1866">
        <f>ValueWin!B1866</f>
        <v>0</v>
      </c>
      <c r="C1866" t="e">
        <f t="shared" si="68"/>
        <v>#DIV/0!</v>
      </c>
    </row>
    <row r="1867" spans="1:3" x14ac:dyDescent="0.25">
      <c r="A1867">
        <f>ValueWin!A1867</f>
        <v>0</v>
      </c>
      <c r="B1867">
        <f>ValueWin!B1867</f>
        <v>0</v>
      </c>
      <c r="C1867" t="e">
        <f t="shared" si="68"/>
        <v>#DIV/0!</v>
      </c>
    </row>
    <row r="1868" spans="1:3" x14ac:dyDescent="0.25">
      <c r="A1868">
        <f>ValueWin!A1868</f>
        <v>0</v>
      </c>
      <c r="B1868">
        <f>ValueWin!B1868</f>
        <v>0</v>
      </c>
      <c r="C1868" t="e">
        <f t="shared" si="68"/>
        <v>#DIV/0!</v>
      </c>
    </row>
    <row r="1869" spans="1:3" x14ac:dyDescent="0.25">
      <c r="A1869">
        <f>ValueWin!A1869</f>
        <v>0</v>
      </c>
      <c r="B1869">
        <f>ValueWin!B1869</f>
        <v>0</v>
      </c>
      <c r="C1869" t="e">
        <f t="shared" si="68"/>
        <v>#DIV/0!</v>
      </c>
    </row>
    <row r="1870" spans="1:3" x14ac:dyDescent="0.25">
      <c r="A1870">
        <f>ValueWin!A1870</f>
        <v>0</v>
      </c>
      <c r="B1870">
        <f>ValueWin!B1870</f>
        <v>0</v>
      </c>
      <c r="C1870" t="e">
        <f t="shared" si="68"/>
        <v>#DIV/0!</v>
      </c>
    </row>
    <row r="1871" spans="1:3" x14ac:dyDescent="0.25">
      <c r="A1871">
        <f>ValueWin!A1871</f>
        <v>0</v>
      </c>
      <c r="B1871">
        <f>ValueWin!B1871</f>
        <v>0</v>
      </c>
      <c r="C1871" t="e">
        <f t="shared" si="68"/>
        <v>#DIV/0!</v>
      </c>
    </row>
    <row r="1872" spans="1:3" x14ac:dyDescent="0.25">
      <c r="A1872">
        <f>ValueWin!A1872</f>
        <v>0</v>
      </c>
      <c r="B1872">
        <f>ValueWin!B1872</f>
        <v>0</v>
      </c>
      <c r="C1872" t="e">
        <f t="shared" si="68"/>
        <v>#DIV/0!</v>
      </c>
    </row>
    <row r="1873" spans="1:3" x14ac:dyDescent="0.25">
      <c r="A1873">
        <f>ValueWin!A1873</f>
        <v>0</v>
      </c>
      <c r="B1873">
        <f>ValueWin!B1873</f>
        <v>0</v>
      </c>
      <c r="C1873" t="e">
        <f t="shared" si="68"/>
        <v>#DIV/0!</v>
      </c>
    </row>
    <row r="1874" spans="1:3" x14ac:dyDescent="0.25">
      <c r="A1874">
        <f>ValueWin!A1874</f>
        <v>0</v>
      </c>
      <c r="B1874">
        <f>ValueWin!B1874</f>
        <v>0</v>
      </c>
      <c r="C1874" t="e">
        <f t="shared" si="68"/>
        <v>#DIV/0!</v>
      </c>
    </row>
    <row r="1875" spans="1:3" x14ac:dyDescent="0.25">
      <c r="A1875">
        <f>ValueWin!A1875</f>
        <v>0</v>
      </c>
      <c r="B1875">
        <f>ValueWin!B1875</f>
        <v>0</v>
      </c>
      <c r="C1875" t="e">
        <f t="shared" si="68"/>
        <v>#DIV/0!</v>
      </c>
    </row>
    <row r="1876" spans="1:3" x14ac:dyDescent="0.25">
      <c r="A1876">
        <f>ValueWin!A1876</f>
        <v>0</v>
      </c>
      <c r="B1876">
        <f>ValueWin!B1876</f>
        <v>0</v>
      </c>
      <c r="C1876" t="e">
        <f t="shared" si="68"/>
        <v>#DIV/0!</v>
      </c>
    </row>
    <row r="1877" spans="1:3" x14ac:dyDescent="0.25">
      <c r="A1877">
        <f>ValueWin!A1877</f>
        <v>0</v>
      </c>
      <c r="B1877">
        <f>ValueWin!B1877</f>
        <v>0</v>
      </c>
      <c r="C1877" t="e">
        <f t="shared" si="68"/>
        <v>#DIV/0!</v>
      </c>
    </row>
    <row r="1878" spans="1:3" x14ac:dyDescent="0.25">
      <c r="A1878">
        <f>ValueWin!A1878</f>
        <v>0</v>
      </c>
      <c r="B1878">
        <f>ValueWin!B1878</f>
        <v>0</v>
      </c>
      <c r="C1878" t="e">
        <f t="shared" si="68"/>
        <v>#DIV/0!</v>
      </c>
    </row>
    <row r="1879" spans="1:3" x14ac:dyDescent="0.25">
      <c r="A1879">
        <f>ValueWin!A1879</f>
        <v>0</v>
      </c>
      <c r="B1879">
        <f>ValueWin!B1879</f>
        <v>0</v>
      </c>
      <c r="C1879" t="e">
        <f t="shared" si="68"/>
        <v>#DIV/0!</v>
      </c>
    </row>
    <row r="1880" spans="1:3" x14ac:dyDescent="0.25">
      <c r="A1880">
        <f>ValueWin!A1880</f>
        <v>0</v>
      </c>
      <c r="B1880">
        <f>ValueWin!B1880</f>
        <v>0</v>
      </c>
      <c r="C1880" t="e">
        <f t="shared" si="68"/>
        <v>#DIV/0!</v>
      </c>
    </row>
    <row r="1881" spans="1:3" x14ac:dyDescent="0.25">
      <c r="A1881">
        <f>ValueWin!A1881</f>
        <v>0</v>
      </c>
      <c r="B1881">
        <f>ValueWin!B1881</f>
        <v>0</v>
      </c>
      <c r="C1881" t="e">
        <f t="shared" si="68"/>
        <v>#DIV/0!</v>
      </c>
    </row>
    <row r="1882" spans="1:3" x14ac:dyDescent="0.25">
      <c r="A1882">
        <f>ValueWin!A1882</f>
        <v>0</v>
      </c>
      <c r="B1882">
        <f>ValueWin!B1882</f>
        <v>0</v>
      </c>
      <c r="C1882" t="e">
        <f t="shared" si="68"/>
        <v>#DIV/0!</v>
      </c>
    </row>
    <row r="1883" spans="1:3" x14ac:dyDescent="0.25">
      <c r="A1883">
        <f>ValueWin!A1883</f>
        <v>0</v>
      </c>
      <c r="B1883">
        <f>ValueWin!B1883</f>
        <v>0</v>
      </c>
      <c r="C1883" t="e">
        <f t="shared" si="68"/>
        <v>#DIV/0!</v>
      </c>
    </row>
    <row r="1884" spans="1:3" x14ac:dyDescent="0.25">
      <c r="A1884">
        <f>ValueWin!A1884</f>
        <v>0</v>
      </c>
      <c r="B1884">
        <f>ValueWin!B1884</f>
        <v>0</v>
      </c>
      <c r="C1884" t="e">
        <f t="shared" si="68"/>
        <v>#DIV/0!</v>
      </c>
    </row>
    <row r="1885" spans="1:3" x14ac:dyDescent="0.25">
      <c r="A1885">
        <f>ValueWin!A1885</f>
        <v>0</v>
      </c>
      <c r="B1885">
        <f>ValueWin!B1885</f>
        <v>0</v>
      </c>
      <c r="C1885" t="e">
        <f t="shared" si="68"/>
        <v>#DIV/0!</v>
      </c>
    </row>
    <row r="1886" spans="1:3" x14ac:dyDescent="0.25">
      <c r="A1886">
        <f>ValueWin!A1886</f>
        <v>0</v>
      </c>
      <c r="B1886">
        <f>ValueWin!B1886</f>
        <v>0</v>
      </c>
      <c r="C1886" t="e">
        <f t="shared" si="68"/>
        <v>#DIV/0!</v>
      </c>
    </row>
    <row r="1887" spans="1:3" x14ac:dyDescent="0.25">
      <c r="A1887">
        <f>ValueWin!A1887</f>
        <v>0</v>
      </c>
      <c r="B1887">
        <f>ValueWin!B1887</f>
        <v>0</v>
      </c>
      <c r="C1887" t="e">
        <f t="shared" si="68"/>
        <v>#DIV/0!</v>
      </c>
    </row>
    <row r="1888" spans="1:3" x14ac:dyDescent="0.25">
      <c r="A1888">
        <f>ValueWin!A1888</f>
        <v>0</v>
      </c>
      <c r="B1888">
        <f>ValueWin!B1888</f>
        <v>0</v>
      </c>
      <c r="C1888" t="e">
        <f t="shared" si="68"/>
        <v>#DIV/0!</v>
      </c>
    </row>
    <row r="1889" spans="1:3" x14ac:dyDescent="0.25">
      <c r="A1889">
        <f>ValueWin!A1889</f>
        <v>0</v>
      </c>
      <c r="B1889">
        <f>ValueWin!B1889</f>
        <v>0</v>
      </c>
      <c r="C1889" t="e">
        <f t="shared" si="68"/>
        <v>#DIV/0!</v>
      </c>
    </row>
    <row r="1890" spans="1:3" x14ac:dyDescent="0.25">
      <c r="A1890">
        <f>ValueWin!A1890</f>
        <v>0</v>
      </c>
      <c r="B1890">
        <f>ValueWin!B1890</f>
        <v>0</v>
      </c>
      <c r="C1890" t="e">
        <f t="shared" si="68"/>
        <v>#DIV/0!</v>
      </c>
    </row>
    <row r="1891" spans="1:3" x14ac:dyDescent="0.25">
      <c r="A1891">
        <f>ValueWin!A1891</f>
        <v>0</v>
      </c>
      <c r="B1891">
        <f>ValueWin!B1891</f>
        <v>0</v>
      </c>
      <c r="C1891" t="e">
        <f t="shared" si="68"/>
        <v>#DIV/0!</v>
      </c>
    </row>
    <row r="1892" spans="1:3" x14ac:dyDescent="0.25">
      <c r="A1892">
        <f>ValueWin!A1892</f>
        <v>0</v>
      </c>
      <c r="B1892">
        <f>ValueWin!B1892</f>
        <v>0</v>
      </c>
      <c r="C1892" t="e">
        <f t="shared" si="68"/>
        <v>#DIV/0!</v>
      </c>
    </row>
    <row r="1893" spans="1:3" x14ac:dyDescent="0.25">
      <c r="A1893">
        <f>ValueWin!A1893</f>
        <v>0</v>
      </c>
      <c r="B1893">
        <f>ValueWin!B1893</f>
        <v>0</v>
      </c>
      <c r="C1893" t="e">
        <f t="shared" si="68"/>
        <v>#DIV/0!</v>
      </c>
    </row>
    <row r="1894" spans="1:3" x14ac:dyDescent="0.25">
      <c r="A1894">
        <f>ValueWin!A1894</f>
        <v>0</v>
      </c>
      <c r="B1894">
        <f>ValueWin!B1894</f>
        <v>0</v>
      </c>
      <c r="C1894" t="e">
        <f t="shared" si="68"/>
        <v>#DIV/0!</v>
      </c>
    </row>
    <row r="1895" spans="1:3" x14ac:dyDescent="0.25">
      <c r="A1895">
        <f>ValueWin!A1895</f>
        <v>0</v>
      </c>
      <c r="B1895">
        <f>ValueWin!B1895</f>
        <v>0</v>
      </c>
      <c r="C1895" t="e">
        <f t="shared" si="68"/>
        <v>#DIV/0!</v>
      </c>
    </row>
    <row r="1896" spans="1:3" x14ac:dyDescent="0.25">
      <c r="A1896">
        <f>ValueWin!A1896</f>
        <v>0</v>
      </c>
      <c r="B1896">
        <f>ValueWin!B1896</f>
        <v>0</v>
      </c>
      <c r="C1896" t="e">
        <f t="shared" si="68"/>
        <v>#DIV/0!</v>
      </c>
    </row>
    <row r="1897" spans="1:3" x14ac:dyDescent="0.25">
      <c r="A1897">
        <f>ValueWin!A1897</f>
        <v>0</v>
      </c>
      <c r="B1897">
        <f>ValueWin!B1897</f>
        <v>0</v>
      </c>
      <c r="C1897" t="e">
        <f t="shared" si="68"/>
        <v>#DIV/0!</v>
      </c>
    </row>
    <row r="1898" spans="1:3" x14ac:dyDescent="0.25">
      <c r="A1898">
        <f>ValueWin!A1898</f>
        <v>0</v>
      </c>
      <c r="B1898">
        <f>ValueWin!B1898</f>
        <v>0</v>
      </c>
      <c r="C1898" t="e">
        <f t="shared" ref="C1898:C1961" si="69">1/A1898</f>
        <v>#DIV/0!</v>
      </c>
    </row>
    <row r="1899" spans="1:3" x14ac:dyDescent="0.25">
      <c r="A1899">
        <f>ValueWin!A1899</f>
        <v>0</v>
      </c>
      <c r="B1899">
        <f>ValueWin!B1899</f>
        <v>0</v>
      </c>
      <c r="C1899" t="e">
        <f t="shared" si="69"/>
        <v>#DIV/0!</v>
      </c>
    </row>
    <row r="1900" spans="1:3" x14ac:dyDescent="0.25">
      <c r="A1900">
        <f>ValueWin!A1900</f>
        <v>0</v>
      </c>
      <c r="B1900">
        <f>ValueWin!B1900</f>
        <v>0</v>
      </c>
      <c r="C1900" t="e">
        <f t="shared" si="69"/>
        <v>#DIV/0!</v>
      </c>
    </row>
    <row r="1901" spans="1:3" x14ac:dyDescent="0.25">
      <c r="A1901">
        <f>ValueWin!A1901</f>
        <v>0</v>
      </c>
      <c r="B1901">
        <f>ValueWin!B1901</f>
        <v>0</v>
      </c>
      <c r="C1901" t="e">
        <f t="shared" si="69"/>
        <v>#DIV/0!</v>
      </c>
    </row>
    <row r="1902" spans="1:3" x14ac:dyDescent="0.25">
      <c r="A1902">
        <f>ValueWin!A1902</f>
        <v>0</v>
      </c>
      <c r="B1902">
        <f>ValueWin!B1902</f>
        <v>0</v>
      </c>
      <c r="C1902" t="e">
        <f t="shared" si="69"/>
        <v>#DIV/0!</v>
      </c>
    </row>
    <row r="1903" spans="1:3" x14ac:dyDescent="0.25">
      <c r="A1903">
        <f>ValueWin!A1903</f>
        <v>0</v>
      </c>
      <c r="B1903">
        <f>ValueWin!B1903</f>
        <v>0</v>
      </c>
      <c r="C1903" t="e">
        <f t="shared" si="69"/>
        <v>#DIV/0!</v>
      </c>
    </row>
    <row r="1904" spans="1:3" x14ac:dyDescent="0.25">
      <c r="A1904">
        <f>ValueWin!A1904</f>
        <v>0</v>
      </c>
      <c r="B1904">
        <f>ValueWin!B1904</f>
        <v>0</v>
      </c>
      <c r="C1904" t="e">
        <f t="shared" si="69"/>
        <v>#DIV/0!</v>
      </c>
    </row>
    <row r="1905" spans="1:3" x14ac:dyDescent="0.25">
      <c r="A1905">
        <f>ValueWin!A1905</f>
        <v>0</v>
      </c>
      <c r="B1905">
        <f>ValueWin!B1905</f>
        <v>0</v>
      </c>
      <c r="C1905" t="e">
        <f t="shared" si="69"/>
        <v>#DIV/0!</v>
      </c>
    </row>
    <row r="1906" spans="1:3" x14ac:dyDescent="0.25">
      <c r="A1906">
        <f>ValueWin!A1906</f>
        <v>0</v>
      </c>
      <c r="B1906">
        <f>ValueWin!B1906</f>
        <v>0</v>
      </c>
      <c r="C1906" t="e">
        <f t="shared" si="69"/>
        <v>#DIV/0!</v>
      </c>
    </row>
    <row r="1907" spans="1:3" x14ac:dyDescent="0.25">
      <c r="A1907">
        <f>ValueWin!A1907</f>
        <v>0</v>
      </c>
      <c r="B1907">
        <f>ValueWin!B1907</f>
        <v>0</v>
      </c>
      <c r="C1907" t="e">
        <f t="shared" si="69"/>
        <v>#DIV/0!</v>
      </c>
    </row>
    <row r="1908" spans="1:3" x14ac:dyDescent="0.25">
      <c r="A1908">
        <f>ValueWin!A1908</f>
        <v>0</v>
      </c>
      <c r="B1908">
        <f>ValueWin!B1908</f>
        <v>0</v>
      </c>
      <c r="C1908" t="e">
        <f t="shared" si="69"/>
        <v>#DIV/0!</v>
      </c>
    </row>
    <row r="1909" spans="1:3" x14ac:dyDescent="0.25">
      <c r="A1909">
        <f>ValueWin!A1909</f>
        <v>0</v>
      </c>
      <c r="B1909">
        <f>ValueWin!B1909</f>
        <v>0</v>
      </c>
      <c r="C1909" t="e">
        <f t="shared" si="69"/>
        <v>#DIV/0!</v>
      </c>
    </row>
    <row r="1910" spans="1:3" x14ac:dyDescent="0.25">
      <c r="A1910">
        <f>ValueWin!A1910</f>
        <v>0</v>
      </c>
      <c r="B1910">
        <f>ValueWin!B1910</f>
        <v>0</v>
      </c>
      <c r="C1910" t="e">
        <f t="shared" si="69"/>
        <v>#DIV/0!</v>
      </c>
    </row>
    <row r="1911" spans="1:3" x14ac:dyDescent="0.25">
      <c r="A1911">
        <f>ValueWin!A1911</f>
        <v>0</v>
      </c>
      <c r="B1911">
        <f>ValueWin!B1911</f>
        <v>0</v>
      </c>
      <c r="C1911" t="e">
        <f t="shared" si="69"/>
        <v>#DIV/0!</v>
      </c>
    </row>
    <row r="1912" spans="1:3" x14ac:dyDescent="0.25">
      <c r="A1912">
        <f>ValueWin!A1912</f>
        <v>0</v>
      </c>
      <c r="B1912">
        <f>ValueWin!B1912</f>
        <v>0</v>
      </c>
      <c r="C1912" t="e">
        <f t="shared" si="69"/>
        <v>#DIV/0!</v>
      </c>
    </row>
    <row r="1913" spans="1:3" x14ac:dyDescent="0.25">
      <c r="A1913">
        <f>ValueWin!A1913</f>
        <v>0</v>
      </c>
      <c r="B1913">
        <f>ValueWin!B1913</f>
        <v>0</v>
      </c>
      <c r="C1913" t="e">
        <f t="shared" si="69"/>
        <v>#DIV/0!</v>
      </c>
    </row>
    <row r="1914" spans="1:3" x14ac:dyDescent="0.25">
      <c r="A1914">
        <f>ValueWin!A1914</f>
        <v>0</v>
      </c>
      <c r="B1914">
        <f>ValueWin!B1914</f>
        <v>0</v>
      </c>
      <c r="C1914" t="e">
        <f t="shared" si="69"/>
        <v>#DIV/0!</v>
      </c>
    </row>
    <row r="1915" spans="1:3" x14ac:dyDescent="0.25">
      <c r="A1915">
        <f>ValueWin!A1915</f>
        <v>0</v>
      </c>
      <c r="B1915">
        <f>ValueWin!B1915</f>
        <v>0</v>
      </c>
      <c r="C1915" t="e">
        <f t="shared" si="69"/>
        <v>#DIV/0!</v>
      </c>
    </row>
    <row r="1916" spans="1:3" x14ac:dyDescent="0.25">
      <c r="A1916">
        <f>ValueWin!A1916</f>
        <v>0</v>
      </c>
      <c r="B1916">
        <f>ValueWin!B1916</f>
        <v>0</v>
      </c>
      <c r="C1916" t="e">
        <f t="shared" si="69"/>
        <v>#DIV/0!</v>
      </c>
    </row>
    <row r="1917" spans="1:3" x14ac:dyDescent="0.25">
      <c r="A1917">
        <f>ValueWin!A1917</f>
        <v>0</v>
      </c>
      <c r="B1917">
        <f>ValueWin!B1917</f>
        <v>0</v>
      </c>
      <c r="C1917" t="e">
        <f t="shared" si="69"/>
        <v>#DIV/0!</v>
      </c>
    </row>
    <row r="1918" spans="1:3" x14ac:dyDescent="0.25">
      <c r="A1918">
        <f>ValueWin!A1918</f>
        <v>0</v>
      </c>
      <c r="B1918">
        <f>ValueWin!B1918</f>
        <v>0</v>
      </c>
      <c r="C1918" t="e">
        <f t="shared" si="69"/>
        <v>#DIV/0!</v>
      </c>
    </row>
    <row r="1919" spans="1:3" x14ac:dyDescent="0.25">
      <c r="A1919">
        <f>ValueWin!A1919</f>
        <v>0</v>
      </c>
      <c r="B1919">
        <f>ValueWin!B1919</f>
        <v>0</v>
      </c>
      <c r="C1919" t="e">
        <f t="shared" si="69"/>
        <v>#DIV/0!</v>
      </c>
    </row>
    <row r="1920" spans="1:3" x14ac:dyDescent="0.25">
      <c r="A1920">
        <f>ValueWin!A1920</f>
        <v>0</v>
      </c>
      <c r="B1920">
        <f>ValueWin!B1920</f>
        <v>0</v>
      </c>
      <c r="C1920" t="e">
        <f t="shared" si="69"/>
        <v>#DIV/0!</v>
      </c>
    </row>
    <row r="1921" spans="1:3" x14ac:dyDescent="0.25">
      <c r="A1921">
        <f>ValueWin!A1921</f>
        <v>0</v>
      </c>
      <c r="B1921">
        <f>ValueWin!B1921</f>
        <v>0</v>
      </c>
      <c r="C1921" t="e">
        <f t="shared" si="69"/>
        <v>#DIV/0!</v>
      </c>
    </row>
    <row r="1922" spans="1:3" x14ac:dyDescent="0.25">
      <c r="A1922">
        <f>ValueWin!A1922</f>
        <v>0</v>
      </c>
      <c r="B1922">
        <f>ValueWin!B1922</f>
        <v>0</v>
      </c>
      <c r="C1922" t="e">
        <f t="shared" si="69"/>
        <v>#DIV/0!</v>
      </c>
    </row>
    <row r="1923" spans="1:3" x14ac:dyDescent="0.25">
      <c r="A1923">
        <f>ValueWin!A1923</f>
        <v>0</v>
      </c>
      <c r="B1923">
        <f>ValueWin!B1923</f>
        <v>0</v>
      </c>
      <c r="C1923" t="e">
        <f t="shared" si="69"/>
        <v>#DIV/0!</v>
      </c>
    </row>
    <row r="1924" spans="1:3" x14ac:dyDescent="0.25">
      <c r="A1924">
        <f>ValueWin!A1924</f>
        <v>0</v>
      </c>
      <c r="B1924">
        <f>ValueWin!B1924</f>
        <v>0</v>
      </c>
      <c r="C1924" t="e">
        <f t="shared" si="69"/>
        <v>#DIV/0!</v>
      </c>
    </row>
    <row r="1925" spans="1:3" x14ac:dyDescent="0.25">
      <c r="A1925">
        <f>ValueWin!A1925</f>
        <v>0</v>
      </c>
      <c r="B1925">
        <f>ValueWin!B1925</f>
        <v>0</v>
      </c>
      <c r="C1925" t="e">
        <f t="shared" si="69"/>
        <v>#DIV/0!</v>
      </c>
    </row>
    <row r="1926" spans="1:3" x14ac:dyDescent="0.25">
      <c r="A1926">
        <f>ValueWin!A1926</f>
        <v>0</v>
      </c>
      <c r="B1926">
        <f>ValueWin!B1926</f>
        <v>0</v>
      </c>
      <c r="C1926" t="e">
        <f t="shared" si="69"/>
        <v>#DIV/0!</v>
      </c>
    </row>
    <row r="1927" spans="1:3" x14ac:dyDescent="0.25">
      <c r="A1927">
        <f>ValueWin!A1927</f>
        <v>0</v>
      </c>
      <c r="B1927">
        <f>ValueWin!B1927</f>
        <v>0</v>
      </c>
      <c r="C1927" t="e">
        <f t="shared" si="69"/>
        <v>#DIV/0!</v>
      </c>
    </row>
    <row r="1928" spans="1:3" x14ac:dyDescent="0.25">
      <c r="A1928">
        <f>ValueWin!A1928</f>
        <v>0</v>
      </c>
      <c r="B1928">
        <f>ValueWin!B1928</f>
        <v>0</v>
      </c>
      <c r="C1928" t="e">
        <f t="shared" si="69"/>
        <v>#DIV/0!</v>
      </c>
    </row>
    <row r="1929" spans="1:3" x14ac:dyDescent="0.25">
      <c r="A1929">
        <f>ValueWin!A1929</f>
        <v>0</v>
      </c>
      <c r="B1929">
        <f>ValueWin!B1929</f>
        <v>0</v>
      </c>
      <c r="C1929" t="e">
        <f t="shared" si="69"/>
        <v>#DIV/0!</v>
      </c>
    </row>
    <row r="1930" spans="1:3" x14ac:dyDescent="0.25">
      <c r="A1930">
        <f>ValueWin!A1930</f>
        <v>0</v>
      </c>
      <c r="B1930">
        <f>ValueWin!B1930</f>
        <v>0</v>
      </c>
      <c r="C1930" t="e">
        <f t="shared" si="69"/>
        <v>#DIV/0!</v>
      </c>
    </row>
    <row r="1931" spans="1:3" x14ac:dyDescent="0.25">
      <c r="A1931">
        <f>ValueWin!A1931</f>
        <v>0</v>
      </c>
      <c r="B1931">
        <f>ValueWin!B1931</f>
        <v>0</v>
      </c>
      <c r="C1931" t="e">
        <f t="shared" si="69"/>
        <v>#DIV/0!</v>
      </c>
    </row>
    <row r="1932" spans="1:3" x14ac:dyDescent="0.25">
      <c r="A1932">
        <f>ValueWin!A1932</f>
        <v>0</v>
      </c>
      <c r="B1932">
        <f>ValueWin!B1932</f>
        <v>0</v>
      </c>
      <c r="C1932" t="e">
        <f t="shared" si="69"/>
        <v>#DIV/0!</v>
      </c>
    </row>
    <row r="1933" spans="1:3" x14ac:dyDescent="0.25">
      <c r="A1933">
        <f>ValueWin!A1933</f>
        <v>0</v>
      </c>
      <c r="B1933">
        <f>ValueWin!B1933</f>
        <v>0</v>
      </c>
      <c r="C1933" t="e">
        <f t="shared" si="69"/>
        <v>#DIV/0!</v>
      </c>
    </row>
    <row r="1934" spans="1:3" x14ac:dyDescent="0.25">
      <c r="A1934">
        <f>ValueWin!A1934</f>
        <v>0</v>
      </c>
      <c r="B1934">
        <f>ValueWin!B1934</f>
        <v>0</v>
      </c>
      <c r="C1934" t="e">
        <f t="shared" si="69"/>
        <v>#DIV/0!</v>
      </c>
    </row>
    <row r="1935" spans="1:3" x14ac:dyDescent="0.25">
      <c r="A1935">
        <f>ValueWin!A1935</f>
        <v>0</v>
      </c>
      <c r="B1935">
        <f>ValueWin!B1935</f>
        <v>0</v>
      </c>
      <c r="C1935" t="e">
        <f t="shared" si="69"/>
        <v>#DIV/0!</v>
      </c>
    </row>
    <row r="1936" spans="1:3" x14ac:dyDescent="0.25">
      <c r="A1936">
        <f>ValueWin!A1936</f>
        <v>0</v>
      </c>
      <c r="B1936">
        <f>ValueWin!B1936</f>
        <v>0</v>
      </c>
      <c r="C1936" t="e">
        <f t="shared" si="69"/>
        <v>#DIV/0!</v>
      </c>
    </row>
    <row r="1937" spans="1:3" x14ac:dyDescent="0.25">
      <c r="A1937">
        <f>ValueWin!A1937</f>
        <v>0</v>
      </c>
      <c r="B1937">
        <f>ValueWin!B1937</f>
        <v>0</v>
      </c>
      <c r="C1937" t="e">
        <f t="shared" si="69"/>
        <v>#DIV/0!</v>
      </c>
    </row>
    <row r="1938" spans="1:3" x14ac:dyDescent="0.25">
      <c r="A1938">
        <f>ValueWin!A1938</f>
        <v>0</v>
      </c>
      <c r="B1938">
        <f>ValueWin!B1938</f>
        <v>0</v>
      </c>
      <c r="C1938" t="e">
        <f t="shared" si="69"/>
        <v>#DIV/0!</v>
      </c>
    </row>
    <row r="1939" spans="1:3" x14ac:dyDescent="0.25">
      <c r="A1939">
        <f>ValueWin!A1939</f>
        <v>0</v>
      </c>
      <c r="B1939">
        <f>ValueWin!B1939</f>
        <v>0</v>
      </c>
      <c r="C1939" t="e">
        <f t="shared" si="69"/>
        <v>#DIV/0!</v>
      </c>
    </row>
    <row r="1940" spans="1:3" x14ac:dyDescent="0.25">
      <c r="A1940">
        <f>ValueWin!A1940</f>
        <v>0</v>
      </c>
      <c r="B1940">
        <f>ValueWin!B1940</f>
        <v>0</v>
      </c>
      <c r="C1940" t="e">
        <f t="shared" si="69"/>
        <v>#DIV/0!</v>
      </c>
    </row>
    <row r="1941" spans="1:3" x14ac:dyDescent="0.25">
      <c r="A1941">
        <f>ValueWin!A1941</f>
        <v>0</v>
      </c>
      <c r="B1941">
        <f>ValueWin!B1941</f>
        <v>0</v>
      </c>
      <c r="C1941" t="e">
        <f t="shared" si="69"/>
        <v>#DIV/0!</v>
      </c>
    </row>
    <row r="1942" spans="1:3" x14ac:dyDescent="0.25">
      <c r="A1942">
        <f>ValueWin!A1942</f>
        <v>0</v>
      </c>
      <c r="B1942">
        <f>ValueWin!B1942</f>
        <v>0</v>
      </c>
      <c r="C1942" t="e">
        <f t="shared" si="69"/>
        <v>#DIV/0!</v>
      </c>
    </row>
    <row r="1943" spans="1:3" x14ac:dyDescent="0.25">
      <c r="A1943">
        <f>ValueWin!A1943</f>
        <v>0</v>
      </c>
      <c r="B1943">
        <f>ValueWin!B1943</f>
        <v>0</v>
      </c>
      <c r="C1943" t="e">
        <f t="shared" si="69"/>
        <v>#DIV/0!</v>
      </c>
    </row>
    <row r="1944" spans="1:3" x14ac:dyDescent="0.25">
      <c r="A1944">
        <f>ValueWin!A1944</f>
        <v>0</v>
      </c>
      <c r="B1944">
        <f>ValueWin!B1944</f>
        <v>0</v>
      </c>
      <c r="C1944" t="e">
        <f t="shared" si="69"/>
        <v>#DIV/0!</v>
      </c>
    </row>
    <row r="1945" spans="1:3" x14ac:dyDescent="0.25">
      <c r="A1945">
        <f>ValueWin!A1945</f>
        <v>0</v>
      </c>
      <c r="B1945">
        <f>ValueWin!B1945</f>
        <v>0</v>
      </c>
      <c r="C1945" t="e">
        <f t="shared" si="69"/>
        <v>#DIV/0!</v>
      </c>
    </row>
    <row r="1946" spans="1:3" x14ac:dyDescent="0.25">
      <c r="A1946">
        <f>ValueWin!A1946</f>
        <v>0</v>
      </c>
      <c r="B1946">
        <f>ValueWin!B1946</f>
        <v>0</v>
      </c>
      <c r="C1946" t="e">
        <f t="shared" si="69"/>
        <v>#DIV/0!</v>
      </c>
    </row>
    <row r="1947" spans="1:3" x14ac:dyDescent="0.25">
      <c r="A1947">
        <f>ValueWin!A1947</f>
        <v>0</v>
      </c>
      <c r="B1947">
        <f>ValueWin!B1947</f>
        <v>0</v>
      </c>
      <c r="C1947" t="e">
        <f t="shared" si="69"/>
        <v>#DIV/0!</v>
      </c>
    </row>
    <row r="1948" spans="1:3" x14ac:dyDescent="0.25">
      <c r="A1948">
        <f>ValueWin!A1948</f>
        <v>0</v>
      </c>
      <c r="B1948">
        <f>ValueWin!B1948</f>
        <v>0</v>
      </c>
      <c r="C1948" t="e">
        <f t="shared" si="69"/>
        <v>#DIV/0!</v>
      </c>
    </row>
    <row r="1949" spans="1:3" x14ac:dyDescent="0.25">
      <c r="A1949">
        <f>ValueWin!A1949</f>
        <v>0</v>
      </c>
      <c r="B1949">
        <f>ValueWin!B1949</f>
        <v>0</v>
      </c>
      <c r="C1949" t="e">
        <f t="shared" si="69"/>
        <v>#DIV/0!</v>
      </c>
    </row>
    <row r="1950" spans="1:3" x14ac:dyDescent="0.25">
      <c r="A1950">
        <f>ValueWin!A1950</f>
        <v>0</v>
      </c>
      <c r="B1950">
        <f>ValueWin!B1950</f>
        <v>0</v>
      </c>
      <c r="C1950" t="e">
        <f t="shared" si="69"/>
        <v>#DIV/0!</v>
      </c>
    </row>
    <row r="1951" spans="1:3" x14ac:dyDescent="0.25">
      <c r="A1951">
        <f>ValueWin!A1951</f>
        <v>0</v>
      </c>
      <c r="B1951">
        <f>ValueWin!B1951</f>
        <v>0</v>
      </c>
      <c r="C1951" t="e">
        <f t="shared" si="69"/>
        <v>#DIV/0!</v>
      </c>
    </row>
    <row r="1952" spans="1:3" x14ac:dyDescent="0.25">
      <c r="A1952">
        <f>ValueWin!A1952</f>
        <v>0</v>
      </c>
      <c r="B1952">
        <f>ValueWin!B1952</f>
        <v>0</v>
      </c>
      <c r="C1952" t="e">
        <f t="shared" si="69"/>
        <v>#DIV/0!</v>
      </c>
    </row>
    <row r="1953" spans="1:3" x14ac:dyDescent="0.25">
      <c r="A1953">
        <f>ValueWin!A1953</f>
        <v>0</v>
      </c>
      <c r="B1953">
        <f>ValueWin!B1953</f>
        <v>0</v>
      </c>
      <c r="C1953" t="e">
        <f t="shared" si="69"/>
        <v>#DIV/0!</v>
      </c>
    </row>
    <row r="1954" spans="1:3" x14ac:dyDescent="0.25">
      <c r="A1954">
        <f>ValueWin!A1954</f>
        <v>0</v>
      </c>
      <c r="B1954">
        <f>ValueWin!B1954</f>
        <v>0</v>
      </c>
      <c r="C1954" t="e">
        <f t="shared" si="69"/>
        <v>#DIV/0!</v>
      </c>
    </row>
    <row r="1955" spans="1:3" x14ac:dyDescent="0.25">
      <c r="A1955">
        <f>ValueWin!A1955</f>
        <v>0</v>
      </c>
      <c r="B1955">
        <f>ValueWin!B1955</f>
        <v>0</v>
      </c>
      <c r="C1955" t="e">
        <f t="shared" si="69"/>
        <v>#DIV/0!</v>
      </c>
    </row>
    <row r="1956" spans="1:3" x14ac:dyDescent="0.25">
      <c r="A1956">
        <f>ValueWin!A1956</f>
        <v>0</v>
      </c>
      <c r="B1956">
        <f>ValueWin!B1956</f>
        <v>0</v>
      </c>
      <c r="C1956" t="e">
        <f t="shared" si="69"/>
        <v>#DIV/0!</v>
      </c>
    </row>
    <row r="1957" spans="1:3" x14ac:dyDescent="0.25">
      <c r="A1957">
        <f>ValueWin!A1957</f>
        <v>0</v>
      </c>
      <c r="B1957">
        <f>ValueWin!B1957</f>
        <v>0</v>
      </c>
      <c r="C1957" t="e">
        <f t="shared" si="69"/>
        <v>#DIV/0!</v>
      </c>
    </row>
    <row r="1958" spans="1:3" x14ac:dyDescent="0.25">
      <c r="A1958">
        <f>ValueWin!A1958</f>
        <v>0</v>
      </c>
      <c r="B1958">
        <f>ValueWin!B1958</f>
        <v>0</v>
      </c>
      <c r="C1958" t="e">
        <f t="shared" si="69"/>
        <v>#DIV/0!</v>
      </c>
    </row>
    <row r="1959" spans="1:3" x14ac:dyDescent="0.25">
      <c r="A1959">
        <f>ValueWin!A1959</f>
        <v>0</v>
      </c>
      <c r="B1959">
        <f>ValueWin!B1959</f>
        <v>0</v>
      </c>
      <c r="C1959" t="e">
        <f t="shared" si="69"/>
        <v>#DIV/0!</v>
      </c>
    </row>
    <row r="1960" spans="1:3" x14ac:dyDescent="0.25">
      <c r="A1960">
        <f>ValueWin!A1960</f>
        <v>0</v>
      </c>
      <c r="B1960">
        <f>ValueWin!B1960</f>
        <v>0</v>
      </c>
      <c r="C1960" t="e">
        <f t="shared" si="69"/>
        <v>#DIV/0!</v>
      </c>
    </row>
    <row r="1961" spans="1:3" x14ac:dyDescent="0.25">
      <c r="A1961">
        <f>ValueWin!A1961</f>
        <v>0</v>
      </c>
      <c r="B1961">
        <f>ValueWin!B1961</f>
        <v>0</v>
      </c>
      <c r="C1961" t="e">
        <f t="shared" si="69"/>
        <v>#DIV/0!</v>
      </c>
    </row>
    <row r="1962" spans="1:3" x14ac:dyDescent="0.25">
      <c r="A1962">
        <f>ValueWin!A1962</f>
        <v>0</v>
      </c>
      <c r="B1962">
        <f>ValueWin!B1962</f>
        <v>0</v>
      </c>
      <c r="C1962" t="e">
        <f t="shared" ref="C1962:C2000" si="70">1/A1962</f>
        <v>#DIV/0!</v>
      </c>
    </row>
    <row r="1963" spans="1:3" x14ac:dyDescent="0.25">
      <c r="A1963">
        <f>ValueWin!A1963</f>
        <v>0</v>
      </c>
      <c r="B1963">
        <f>ValueWin!B1963</f>
        <v>0</v>
      </c>
      <c r="C1963" t="e">
        <f t="shared" si="70"/>
        <v>#DIV/0!</v>
      </c>
    </row>
    <row r="1964" spans="1:3" x14ac:dyDescent="0.25">
      <c r="A1964">
        <f>ValueWin!A1964</f>
        <v>0</v>
      </c>
      <c r="B1964">
        <f>ValueWin!B1964</f>
        <v>0</v>
      </c>
      <c r="C1964" t="e">
        <f t="shared" si="70"/>
        <v>#DIV/0!</v>
      </c>
    </row>
    <row r="1965" spans="1:3" x14ac:dyDescent="0.25">
      <c r="A1965">
        <f>ValueWin!A1965</f>
        <v>0</v>
      </c>
      <c r="B1965">
        <f>ValueWin!B1965</f>
        <v>0</v>
      </c>
      <c r="C1965" t="e">
        <f t="shared" si="70"/>
        <v>#DIV/0!</v>
      </c>
    </row>
    <row r="1966" spans="1:3" x14ac:dyDescent="0.25">
      <c r="A1966">
        <f>ValueWin!A1966</f>
        <v>0</v>
      </c>
      <c r="B1966">
        <f>ValueWin!B1966</f>
        <v>0</v>
      </c>
      <c r="C1966" t="e">
        <f t="shared" si="70"/>
        <v>#DIV/0!</v>
      </c>
    </row>
    <row r="1967" spans="1:3" x14ac:dyDescent="0.25">
      <c r="A1967">
        <f>ValueWin!A1967</f>
        <v>0</v>
      </c>
      <c r="B1967">
        <f>ValueWin!B1967</f>
        <v>0</v>
      </c>
      <c r="C1967" t="e">
        <f t="shared" si="70"/>
        <v>#DIV/0!</v>
      </c>
    </row>
    <row r="1968" spans="1:3" x14ac:dyDescent="0.25">
      <c r="A1968">
        <f>ValueWin!A1968</f>
        <v>0</v>
      </c>
      <c r="B1968">
        <f>ValueWin!B1968</f>
        <v>0</v>
      </c>
      <c r="C1968" t="e">
        <f t="shared" si="70"/>
        <v>#DIV/0!</v>
      </c>
    </row>
    <row r="1969" spans="1:3" x14ac:dyDescent="0.25">
      <c r="A1969">
        <f>ValueWin!A1969</f>
        <v>0</v>
      </c>
      <c r="B1969">
        <f>ValueWin!B1969</f>
        <v>0</v>
      </c>
      <c r="C1969" t="e">
        <f t="shared" si="70"/>
        <v>#DIV/0!</v>
      </c>
    </row>
    <row r="1970" spans="1:3" x14ac:dyDescent="0.25">
      <c r="A1970">
        <f>ValueWin!A1970</f>
        <v>0</v>
      </c>
      <c r="B1970">
        <f>ValueWin!B1970</f>
        <v>0</v>
      </c>
      <c r="C1970" t="e">
        <f t="shared" si="70"/>
        <v>#DIV/0!</v>
      </c>
    </row>
    <row r="1971" spans="1:3" x14ac:dyDescent="0.25">
      <c r="A1971">
        <f>ValueWin!A1971</f>
        <v>0</v>
      </c>
      <c r="B1971">
        <f>ValueWin!B1971</f>
        <v>0</v>
      </c>
      <c r="C1971" t="e">
        <f t="shared" si="70"/>
        <v>#DIV/0!</v>
      </c>
    </row>
    <row r="1972" spans="1:3" x14ac:dyDescent="0.25">
      <c r="A1972">
        <f>ValueWin!A1972</f>
        <v>0</v>
      </c>
      <c r="B1972">
        <f>ValueWin!B1972</f>
        <v>0</v>
      </c>
      <c r="C1972" t="e">
        <f t="shared" si="70"/>
        <v>#DIV/0!</v>
      </c>
    </row>
    <row r="1973" spans="1:3" x14ac:dyDescent="0.25">
      <c r="A1973">
        <f>ValueWin!A1973</f>
        <v>0</v>
      </c>
      <c r="B1973">
        <f>ValueWin!B1973</f>
        <v>0</v>
      </c>
      <c r="C1973" t="e">
        <f t="shared" si="70"/>
        <v>#DIV/0!</v>
      </c>
    </row>
    <row r="1974" spans="1:3" x14ac:dyDescent="0.25">
      <c r="A1974">
        <f>ValueWin!A1974</f>
        <v>0</v>
      </c>
      <c r="B1974">
        <f>ValueWin!B1974</f>
        <v>0</v>
      </c>
      <c r="C1974" t="e">
        <f t="shared" si="70"/>
        <v>#DIV/0!</v>
      </c>
    </row>
    <row r="1975" spans="1:3" x14ac:dyDescent="0.25">
      <c r="A1975">
        <f>ValueWin!A1975</f>
        <v>0</v>
      </c>
      <c r="B1975">
        <f>ValueWin!B1975</f>
        <v>0</v>
      </c>
      <c r="C1975" t="e">
        <f t="shared" si="70"/>
        <v>#DIV/0!</v>
      </c>
    </row>
    <row r="1976" spans="1:3" x14ac:dyDescent="0.25">
      <c r="A1976">
        <f>ValueWin!A1976</f>
        <v>0</v>
      </c>
      <c r="B1976">
        <f>ValueWin!B1976</f>
        <v>0</v>
      </c>
      <c r="C1976" t="e">
        <f t="shared" si="70"/>
        <v>#DIV/0!</v>
      </c>
    </row>
    <row r="1977" spans="1:3" x14ac:dyDescent="0.25">
      <c r="A1977">
        <f>ValueWin!A1977</f>
        <v>0</v>
      </c>
      <c r="B1977">
        <f>ValueWin!B1977</f>
        <v>0</v>
      </c>
      <c r="C1977" t="e">
        <f t="shared" si="70"/>
        <v>#DIV/0!</v>
      </c>
    </row>
    <row r="1978" spans="1:3" x14ac:dyDescent="0.25">
      <c r="A1978">
        <f>ValueWin!A1978</f>
        <v>0</v>
      </c>
      <c r="B1978">
        <f>ValueWin!B1978</f>
        <v>0</v>
      </c>
      <c r="C1978" t="e">
        <f t="shared" si="70"/>
        <v>#DIV/0!</v>
      </c>
    </row>
    <row r="1979" spans="1:3" x14ac:dyDescent="0.25">
      <c r="A1979">
        <f>ValueWin!A1979</f>
        <v>0</v>
      </c>
      <c r="B1979">
        <f>ValueWin!B1979</f>
        <v>0</v>
      </c>
      <c r="C1979" t="e">
        <f t="shared" si="70"/>
        <v>#DIV/0!</v>
      </c>
    </row>
    <row r="1980" spans="1:3" x14ac:dyDescent="0.25">
      <c r="A1980">
        <f>ValueWin!A1980</f>
        <v>0</v>
      </c>
      <c r="B1980">
        <f>ValueWin!B1980</f>
        <v>0</v>
      </c>
      <c r="C1980" t="e">
        <f t="shared" si="70"/>
        <v>#DIV/0!</v>
      </c>
    </row>
    <row r="1981" spans="1:3" x14ac:dyDescent="0.25">
      <c r="A1981">
        <f>ValueWin!A1981</f>
        <v>0</v>
      </c>
      <c r="B1981">
        <f>ValueWin!B1981</f>
        <v>0</v>
      </c>
      <c r="C1981" t="e">
        <f t="shared" si="70"/>
        <v>#DIV/0!</v>
      </c>
    </row>
    <row r="1982" spans="1:3" x14ac:dyDescent="0.25">
      <c r="A1982">
        <f>ValueWin!A1982</f>
        <v>0</v>
      </c>
      <c r="B1982">
        <f>ValueWin!B1982</f>
        <v>0</v>
      </c>
      <c r="C1982" t="e">
        <f t="shared" si="70"/>
        <v>#DIV/0!</v>
      </c>
    </row>
    <row r="1983" spans="1:3" x14ac:dyDescent="0.25">
      <c r="A1983">
        <f>ValueWin!A1983</f>
        <v>0</v>
      </c>
      <c r="B1983">
        <f>ValueWin!B1983</f>
        <v>0</v>
      </c>
      <c r="C1983" t="e">
        <f t="shared" si="70"/>
        <v>#DIV/0!</v>
      </c>
    </row>
    <row r="1984" spans="1:3" x14ac:dyDescent="0.25">
      <c r="A1984">
        <f>ValueWin!A1984</f>
        <v>0</v>
      </c>
      <c r="B1984">
        <f>ValueWin!B1984</f>
        <v>0</v>
      </c>
      <c r="C1984" t="e">
        <f t="shared" si="70"/>
        <v>#DIV/0!</v>
      </c>
    </row>
    <row r="1985" spans="1:3" x14ac:dyDescent="0.25">
      <c r="A1985">
        <f>ValueWin!A1985</f>
        <v>0</v>
      </c>
      <c r="B1985">
        <f>ValueWin!B1985</f>
        <v>0</v>
      </c>
      <c r="C1985" t="e">
        <f t="shared" si="70"/>
        <v>#DIV/0!</v>
      </c>
    </row>
    <row r="1986" spans="1:3" x14ac:dyDescent="0.25">
      <c r="A1986">
        <f>ValueWin!A1986</f>
        <v>0</v>
      </c>
      <c r="B1986">
        <f>ValueWin!B1986</f>
        <v>0</v>
      </c>
      <c r="C1986" t="e">
        <f t="shared" si="70"/>
        <v>#DIV/0!</v>
      </c>
    </row>
    <row r="1987" spans="1:3" x14ac:dyDescent="0.25">
      <c r="A1987">
        <f>ValueWin!A1987</f>
        <v>0</v>
      </c>
      <c r="B1987">
        <f>ValueWin!B1987</f>
        <v>0</v>
      </c>
      <c r="C1987" t="e">
        <f t="shared" si="70"/>
        <v>#DIV/0!</v>
      </c>
    </row>
    <row r="1988" spans="1:3" x14ac:dyDescent="0.25">
      <c r="A1988">
        <f>ValueWin!A1988</f>
        <v>0</v>
      </c>
      <c r="B1988">
        <f>ValueWin!B1988</f>
        <v>0</v>
      </c>
      <c r="C1988" t="e">
        <f t="shared" si="70"/>
        <v>#DIV/0!</v>
      </c>
    </row>
    <row r="1989" spans="1:3" x14ac:dyDescent="0.25">
      <c r="A1989">
        <f>ValueWin!A1989</f>
        <v>0</v>
      </c>
      <c r="B1989">
        <f>ValueWin!B1989</f>
        <v>0</v>
      </c>
      <c r="C1989" t="e">
        <f t="shared" si="70"/>
        <v>#DIV/0!</v>
      </c>
    </row>
    <row r="1990" spans="1:3" x14ac:dyDescent="0.25">
      <c r="A1990">
        <f>ValueWin!A1990</f>
        <v>0</v>
      </c>
      <c r="B1990">
        <f>ValueWin!B1990</f>
        <v>0</v>
      </c>
      <c r="C1990" t="e">
        <f t="shared" si="70"/>
        <v>#DIV/0!</v>
      </c>
    </row>
    <row r="1991" spans="1:3" x14ac:dyDescent="0.25">
      <c r="A1991">
        <f>ValueWin!A1991</f>
        <v>0</v>
      </c>
      <c r="B1991">
        <f>ValueWin!B1991</f>
        <v>0</v>
      </c>
      <c r="C1991" t="e">
        <f t="shared" si="70"/>
        <v>#DIV/0!</v>
      </c>
    </row>
    <row r="1992" spans="1:3" x14ac:dyDescent="0.25">
      <c r="A1992">
        <f>ValueWin!A1992</f>
        <v>0</v>
      </c>
      <c r="B1992">
        <f>ValueWin!B1992</f>
        <v>0</v>
      </c>
      <c r="C1992" t="e">
        <f t="shared" si="70"/>
        <v>#DIV/0!</v>
      </c>
    </row>
    <row r="1993" spans="1:3" x14ac:dyDescent="0.25">
      <c r="A1993">
        <f>ValueWin!A1993</f>
        <v>0</v>
      </c>
      <c r="B1993">
        <f>ValueWin!B1993</f>
        <v>0</v>
      </c>
      <c r="C1993" t="e">
        <f t="shared" si="70"/>
        <v>#DIV/0!</v>
      </c>
    </row>
    <row r="1994" spans="1:3" x14ac:dyDescent="0.25">
      <c r="A1994">
        <f>ValueWin!A1994</f>
        <v>0</v>
      </c>
      <c r="B1994">
        <f>ValueWin!B1994</f>
        <v>0</v>
      </c>
      <c r="C1994" t="e">
        <f t="shared" si="70"/>
        <v>#DIV/0!</v>
      </c>
    </row>
    <row r="1995" spans="1:3" x14ac:dyDescent="0.25">
      <c r="A1995">
        <f>ValueWin!A1995</f>
        <v>0</v>
      </c>
      <c r="B1995">
        <f>ValueWin!B1995</f>
        <v>0</v>
      </c>
      <c r="C1995" t="e">
        <f t="shared" si="70"/>
        <v>#DIV/0!</v>
      </c>
    </row>
    <row r="1996" spans="1:3" x14ac:dyDescent="0.25">
      <c r="A1996">
        <f>ValueWin!A1996</f>
        <v>0</v>
      </c>
      <c r="B1996">
        <f>ValueWin!B1996</f>
        <v>0</v>
      </c>
      <c r="C1996" t="e">
        <f t="shared" si="70"/>
        <v>#DIV/0!</v>
      </c>
    </row>
    <row r="1997" spans="1:3" x14ac:dyDescent="0.25">
      <c r="A1997">
        <f>ValueWin!A1997</f>
        <v>0</v>
      </c>
      <c r="B1997">
        <f>ValueWin!B1997</f>
        <v>0</v>
      </c>
      <c r="C1997" t="e">
        <f t="shared" si="70"/>
        <v>#DIV/0!</v>
      </c>
    </row>
    <row r="1998" spans="1:3" x14ac:dyDescent="0.25">
      <c r="A1998">
        <f>ValueWin!A1998</f>
        <v>0</v>
      </c>
      <c r="B1998">
        <f>ValueWin!B1998</f>
        <v>0</v>
      </c>
      <c r="C1998" t="e">
        <f t="shared" si="70"/>
        <v>#DIV/0!</v>
      </c>
    </row>
    <row r="1999" spans="1:3" x14ac:dyDescent="0.25">
      <c r="A1999">
        <f>ValueWin!A1999</f>
        <v>0</v>
      </c>
      <c r="B1999">
        <f>ValueWin!B1999</f>
        <v>0</v>
      </c>
      <c r="C1999" t="e">
        <f t="shared" si="70"/>
        <v>#DIV/0!</v>
      </c>
    </row>
    <row r="2000" spans="1:3" x14ac:dyDescent="0.25">
      <c r="A2000">
        <f>ValueWin!A2000</f>
        <v>0</v>
      </c>
      <c r="B2000">
        <f>ValueWin!B2000</f>
        <v>0</v>
      </c>
      <c r="C2000" t="e">
        <f t="shared" si="70"/>
        <v>#DIV/0!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E79B5-84E6-4C27-932F-20C5FEA95705}">
  <dimension ref="A1:Q280"/>
  <sheetViews>
    <sheetView zoomScale="85" zoomScaleNormal="85" workbookViewId="0">
      <selection activeCell="K3" sqref="K3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3</v>
      </c>
      <c r="D1" t="s">
        <v>4</v>
      </c>
      <c r="E1" t="s">
        <v>2</v>
      </c>
      <c r="F1" t="s">
        <v>5</v>
      </c>
      <c r="G1" t="s">
        <v>7</v>
      </c>
      <c r="H1" t="s">
        <v>8</v>
      </c>
      <c r="I1" t="s">
        <v>57</v>
      </c>
      <c r="J1" t="s">
        <v>58</v>
      </c>
      <c r="K1" t="s">
        <v>6</v>
      </c>
      <c r="L1" t="s">
        <v>9</v>
      </c>
      <c r="M1" t="s">
        <v>10</v>
      </c>
      <c r="N1" t="s">
        <v>142</v>
      </c>
    </row>
    <row r="2" spans="1:14" x14ac:dyDescent="0.25">
      <c r="K2">
        <v>100</v>
      </c>
    </row>
    <row r="3" spans="1:14" x14ac:dyDescent="0.25">
      <c r="A3">
        <f>ValueWin!A3</f>
        <v>2.0499999999999998</v>
      </c>
      <c r="B3">
        <f>ValueWin!B3</f>
        <v>1.8</v>
      </c>
      <c r="C3">
        <f>1/A3</f>
        <v>0.48780487804878053</v>
      </c>
      <c r="D3">
        <f>1/B3</f>
        <v>0.55555555555555558</v>
      </c>
      <c r="E3">
        <f>ValueWin!E3</f>
        <v>0.67500000000000004</v>
      </c>
      <c r="F3">
        <f>1-E3</f>
        <v>0.32499999999999996</v>
      </c>
      <c r="G3" cm="1">
        <f t="array" ref="G3">_xlfn.IFS(AND(I3&gt;J3,I3&gt;0), 1, AND(J3&gt;I3,J3&gt;0), 2, AND(I3&lt;0,J3&lt;0), 0)</f>
        <v>1</v>
      </c>
      <c r="H3">
        <f>ValueWin!H3</f>
        <v>1</v>
      </c>
      <c r="I3">
        <f>IF(E3-(F3/(A3-1))&gt;0.1, 0.1, E3-(F3/(A3-1)))</f>
        <v>0.1</v>
      </c>
      <c r="J3">
        <f>IF(F3-(E3/(B3-1))&gt;0.1, 0.1, F3-(E3/(B3-1)))</f>
        <v>-0.51875000000000004</v>
      </c>
      <c r="K3" cm="1">
        <f t="array" ref="K3">_xlfn.IFS(AND(G3=H3,G3=1),K2-K2*I3+K2*I3*A3, AND(G3=H3,G3=2), K2-K2*J3+K2*J3*B3, AND(G3&lt;&gt;H3,G3=1), K2-K2*I3,AND(G3&lt;&gt;H3,G3=2),K2-K2*J3,G3=0,K2)</f>
        <v>110.5</v>
      </c>
      <c r="L3" t="str">
        <f>ValueWin!L3</f>
        <v>John Millman</v>
      </c>
      <c r="M3" t="str">
        <f>ValueWin!M3</f>
        <v>Benjamin Bonzi</v>
      </c>
    </row>
    <row r="4" spans="1:14" x14ac:dyDescent="0.25">
      <c r="A4">
        <f>ValueWin!A4</f>
        <v>2.61</v>
      </c>
      <c r="B4">
        <f>ValueWin!B4</f>
        <v>1.46</v>
      </c>
      <c r="C4">
        <f>1/A4</f>
        <v>0.38314176245210729</v>
      </c>
      <c r="D4">
        <f>1/B4</f>
        <v>0.68493150684931503</v>
      </c>
      <c r="E4">
        <f>ValueWin!E4</f>
        <v>0.24099999999999999</v>
      </c>
      <c r="F4">
        <f t="shared" ref="F4:F67" si="0">1-E4</f>
        <v>0.75900000000000001</v>
      </c>
      <c r="G4" cm="1">
        <f t="array" ref="G4">_xlfn.IFS(AND(I4&gt;J4,I4&gt;0), 1, AND(J4&gt;I4,J4&gt;0), 2, AND(I4&lt;0,J4&lt;0), 0)</f>
        <v>2</v>
      </c>
      <c r="H4">
        <f>ValueWin!H4</f>
        <v>2</v>
      </c>
      <c r="I4">
        <f t="shared" ref="I4:I67" si="1">IF(E4-(F4/(A4-1))&gt;0.1, 0.1, E4-(F4/(A4-1)))</f>
        <v>-0.23042857142857148</v>
      </c>
      <c r="J4">
        <f t="shared" ref="J4:J67" si="2">IF(F4-(E4/(B4-1))&gt;0.1, 0.1, F4-(E4/(B4-1)))</f>
        <v>0.1</v>
      </c>
      <c r="K4" cm="1">
        <f t="array" ref="K4">_xlfn.IFS(AND(G4=H4,G4=1),K3-K3*I4+K3*I4*A4, AND(G4=H4,G4=2), K3-K3*J4+K3*J4*B4, AND(G4&lt;&gt;H4,G4=1), K3-K3*I4,AND(G4&lt;&gt;H4,G4=2),K3-K3*J4,G4=0,K3)</f>
        <v>115.583</v>
      </c>
      <c r="L4" t="str">
        <f>ValueWin!L4</f>
        <v>Damir Dzumhur</v>
      </c>
      <c r="M4" t="str">
        <f>ValueWin!M4</f>
        <v>Marin Cilic</v>
      </c>
    </row>
    <row r="5" spans="1:14" x14ac:dyDescent="0.25">
      <c r="A5">
        <f>ValueWin!A5</f>
        <v>1.29</v>
      </c>
      <c r="B5">
        <f>ValueWin!B5</f>
        <v>3.3</v>
      </c>
      <c r="C5">
        <f t="shared" ref="C5:D65" si="3">1/A5</f>
        <v>0.77519379844961234</v>
      </c>
      <c r="D5">
        <f t="shared" si="3"/>
        <v>0.30303030303030304</v>
      </c>
      <c r="E5">
        <f>ValueWin!E5</f>
        <v>0.87</v>
      </c>
      <c r="F5">
        <f t="shared" si="0"/>
        <v>0.13</v>
      </c>
      <c r="G5" cm="1">
        <f t="array" ref="G5">_xlfn.IFS(AND(I5&gt;J5,I5&gt;0), 1, AND(J5&gt;I5,J5&gt;0), 2, AND(I5&lt;0,J5&lt;0), 0)</f>
        <v>1</v>
      </c>
      <c r="H5">
        <f>ValueWin!H5</f>
        <v>1</v>
      </c>
      <c r="I5">
        <f t="shared" si="1"/>
        <v>0.1</v>
      </c>
      <c r="J5">
        <f t="shared" si="2"/>
        <v>-0.24826086956521742</v>
      </c>
      <c r="K5" cm="1">
        <f t="array" ref="K5">_xlfn.IFS(AND(G5=H5,G5=1),K4-K4*I5+K4*I5*A5, AND(G5=H5,G5=2), K4-K4*J5+K4*J5*B5, AND(G5&lt;&gt;H5,G5=1), K4-K4*I5,AND(G5&lt;&gt;H5,G5=2),K4-K4*J5,G5=0,K4)</f>
        <v>118.934907</v>
      </c>
      <c r="L5" t="str">
        <f>ValueWin!L5</f>
        <v>James Duckworth</v>
      </c>
      <c r="M5" t="str">
        <f>ValueWin!M5</f>
        <v>Borna Gojo</v>
      </c>
    </row>
    <row r="6" spans="1:14" x14ac:dyDescent="0.25">
      <c r="A6">
        <f>ValueWin!A6</f>
        <v>1.47</v>
      </c>
      <c r="B6">
        <f>ValueWin!B6</f>
        <v>2.56</v>
      </c>
      <c r="C6">
        <f t="shared" si="3"/>
        <v>0.68027210884353739</v>
      </c>
      <c r="D6">
        <f t="shared" si="3"/>
        <v>0.390625</v>
      </c>
      <c r="E6">
        <f>ValueWin!E6</f>
        <v>0.55800000000000005</v>
      </c>
      <c r="F6">
        <f t="shared" si="0"/>
        <v>0.44199999999999995</v>
      </c>
      <c r="G6" cm="1">
        <f t="array" ref="G6">_xlfn.IFS(AND(I6&gt;J6,I6&gt;0), 1, AND(J6&gt;I6,J6&gt;0), 2, AND(I6&lt;0,J6&lt;0), 0)</f>
        <v>2</v>
      </c>
      <c r="H6">
        <f>ValueWin!H6</f>
        <v>2</v>
      </c>
      <c r="I6">
        <f t="shared" si="1"/>
        <v>-0.38242553191489348</v>
      </c>
      <c r="J6">
        <f t="shared" si="2"/>
        <v>8.430769230769225E-2</v>
      </c>
      <c r="K6" cm="1">
        <f t="array" ref="K6">_xlfn.IFS(AND(G6=H6,G6=1),K5-K5*I6+K5*I6*A6, AND(G6=H6,G6=2), K5-K5*J6+K5*J6*B6, AND(G6&lt;&gt;H6,G6=1), K5-K5*I6,AND(G6&lt;&gt;H6,G6=2),K5-K5*J6,G6=0,K5)</f>
        <v>134.57722596863999</v>
      </c>
      <c r="L6" t="str">
        <f>ValueWin!L6</f>
        <v>Richard Gasquet</v>
      </c>
      <c r="M6" t="str">
        <f>ValueWin!M6</f>
        <v>Dusan Lajovic</v>
      </c>
    </row>
    <row r="7" spans="1:14" x14ac:dyDescent="0.25">
      <c r="A7">
        <f>ValueWin!A7</f>
        <v>1.35</v>
      </c>
      <c r="B7">
        <f>ValueWin!B7</f>
        <v>3.05</v>
      </c>
      <c r="C7">
        <f t="shared" si="3"/>
        <v>0.7407407407407407</v>
      </c>
      <c r="D7">
        <f t="shared" si="3"/>
        <v>0.32786885245901642</v>
      </c>
      <c r="E7">
        <f>ValueWin!E7</f>
        <v>0.80500000000000005</v>
      </c>
      <c r="F7">
        <f t="shared" si="0"/>
        <v>0.19499999999999995</v>
      </c>
      <c r="G7" cm="1">
        <f t="array" ref="G7">_xlfn.IFS(AND(I7&gt;J7,I7&gt;0), 1, AND(J7&gt;I7,J7&gt;0), 2, AND(I7&lt;0,J7&lt;0), 0)</f>
        <v>1</v>
      </c>
      <c r="H7">
        <f>ValueWin!H7</f>
        <v>1</v>
      </c>
      <c r="I7">
        <f t="shared" si="1"/>
        <v>0.1</v>
      </c>
      <c r="J7">
        <f t="shared" si="2"/>
        <v>-0.19768292682926841</v>
      </c>
      <c r="K7" cm="1">
        <f t="array" ref="K7">_xlfn.IFS(AND(G7=H7,G7=1),K6-K6*I7+K6*I7*A7, AND(G7=H7,G7=2), K6-K6*J7+K6*J7*B7, AND(G7&lt;&gt;H7,G7=1), K6-K6*I7,AND(G7&lt;&gt;H7,G7=2),K6-K6*J7,G7=0,K6)</f>
        <v>139.2874288775424</v>
      </c>
      <c r="L7" t="str">
        <f>ValueWin!L7</f>
        <v>Frederico Coria</v>
      </c>
      <c r="M7" t="str">
        <f>ValueWin!M7</f>
        <v>Alibek Kachmazov</v>
      </c>
    </row>
    <row r="8" spans="1:14" x14ac:dyDescent="0.25">
      <c r="A8">
        <f>ValueWin!A8</f>
        <v>1.33</v>
      </c>
      <c r="B8">
        <f>ValueWin!B8</f>
        <v>3.14</v>
      </c>
      <c r="C8">
        <f t="shared" si="3"/>
        <v>0.75187969924812026</v>
      </c>
      <c r="D8">
        <f t="shared" si="3"/>
        <v>0.31847133757961782</v>
      </c>
      <c r="E8">
        <f>ValueWin!E8</f>
        <v>0.626</v>
      </c>
      <c r="F8">
        <f t="shared" si="0"/>
        <v>0.374</v>
      </c>
      <c r="G8" cm="1">
        <f t="array" ref="G8">_xlfn.IFS(AND(I8&gt;J8,I8&gt;0), 1, AND(J8&gt;I8,J8&gt;0), 2, AND(I8&lt;0,J8&lt;0), 0)</f>
        <v>2</v>
      </c>
      <c r="H8">
        <f>ValueWin!H8</f>
        <v>1</v>
      </c>
      <c r="I8">
        <f t="shared" si="1"/>
        <v>-0.50733333333333308</v>
      </c>
      <c r="J8">
        <f t="shared" si="2"/>
        <v>8.147663551401868E-2</v>
      </c>
      <c r="K8" cm="1">
        <f t="array" ref="K8">_xlfn.IFS(AND(G8=H8,G8=1),K7-K7*I8+K7*I8*A8, AND(G8=H8,G8=2), K7-K7*J8+K7*J8*B8, AND(G8&lt;&gt;H8,G8=1), K7-K7*I8,AND(G8&lt;&gt;H8,G8=2),K7-K7*J8,G8=0,K7)</f>
        <v>127.93875780320208</v>
      </c>
      <c r="L8" t="str">
        <f>ValueWin!L8</f>
        <v>Mackenzie McDonald</v>
      </c>
      <c r="M8" t="str">
        <f>ValueWin!M8</f>
        <v>Yoshihito Nishioka</v>
      </c>
    </row>
    <row r="9" spans="1:14" x14ac:dyDescent="0.25">
      <c r="A9">
        <f>ValueWin!A9</f>
        <v>1.85</v>
      </c>
      <c r="B9">
        <f>ValueWin!B9</f>
        <v>1.95</v>
      </c>
      <c r="C9">
        <f t="shared" si="3"/>
        <v>0.54054054054054046</v>
      </c>
      <c r="D9">
        <f t="shared" si="3"/>
        <v>0.51282051282051289</v>
      </c>
      <c r="E9">
        <f>ValueWin!E9</f>
        <v>0.23100000000000001</v>
      </c>
      <c r="F9">
        <f t="shared" si="0"/>
        <v>0.76900000000000002</v>
      </c>
      <c r="G9" cm="1">
        <f t="array" ref="G9">_xlfn.IFS(AND(I9&gt;J9,I9&gt;0), 1, AND(J9&gt;I9,J9&gt;0), 2, AND(I9&lt;0,J9&lt;0), 0)</f>
        <v>2</v>
      </c>
      <c r="H9">
        <f>ValueWin!H9</f>
        <v>2</v>
      </c>
      <c r="I9">
        <f t="shared" si="1"/>
        <v>-0.67370588235294115</v>
      </c>
      <c r="J9">
        <f t="shared" si="2"/>
        <v>0.1</v>
      </c>
      <c r="K9" cm="1">
        <f t="array" ref="K9">_xlfn.IFS(AND(G9=H9,G9=1),K8-K8*I9+K8*I9*A9, AND(G9=H9,G9=2), K8-K8*J9+K8*J9*B9, AND(G9&lt;&gt;H9,G9=1), K8-K8*I9,AND(G9&lt;&gt;H9,G9=2),K8-K8*J9,G9=0,K8)</f>
        <v>140.09293979450626</v>
      </c>
      <c r="L9" t="str">
        <f>ValueWin!L9</f>
        <v>Roman Safiullin</v>
      </c>
      <c r="M9" t="str">
        <f>ValueWin!M9</f>
        <v>Adrian Mannarino</v>
      </c>
    </row>
    <row r="10" spans="1:14" x14ac:dyDescent="0.25">
      <c r="A10">
        <f>ValueWin!A10</f>
        <v>2.1</v>
      </c>
      <c r="B10">
        <f>ValueWin!B10</f>
        <v>1.72</v>
      </c>
      <c r="C10">
        <f t="shared" si="3"/>
        <v>0.47619047619047616</v>
      </c>
      <c r="D10">
        <f t="shared" si="3"/>
        <v>0.58139534883720934</v>
      </c>
      <c r="E10">
        <f>ValueWin!E10</f>
        <v>0.51400000000000001</v>
      </c>
      <c r="F10">
        <f t="shared" si="0"/>
        <v>0.48599999999999999</v>
      </c>
      <c r="G10" cm="1">
        <f t="array" ref="G10">_xlfn.IFS(AND(I10&gt;J10,I10&gt;0), 1, AND(J10&gt;I10,J10&gt;0), 2, AND(I10&lt;0,J10&lt;0), 0)</f>
        <v>1</v>
      </c>
      <c r="H10">
        <f>ValueWin!H10</f>
        <v>2</v>
      </c>
      <c r="I10">
        <f t="shared" si="1"/>
        <v>7.2181818181818236E-2</v>
      </c>
      <c r="J10">
        <f t="shared" si="2"/>
        <v>-0.22788888888888892</v>
      </c>
      <c r="K10" cm="1">
        <f t="array" ref="K10">_xlfn.IFS(AND(G10=H10,G10=1),K9-K9*I10+K9*I10*A10, AND(G10=H10,G10=2), K9-K9*J10+K9*J10*B10, AND(G10&lt;&gt;H10,G10=1), K9-K9*I10,AND(G10&lt;&gt;H10,G10=2),K9-K9*J10,G10=0,K9)</f>
        <v>129.98077668570281</v>
      </c>
      <c r="L10" t="str">
        <f>ValueWin!L10</f>
        <v>Alexei Popyrin</v>
      </c>
      <c r="M10" t="str">
        <f>ValueWin!M10</f>
        <v>Botic Van De Zandschulp</v>
      </c>
    </row>
    <row r="11" spans="1:14" x14ac:dyDescent="0.25">
      <c r="A11">
        <f>ValueWin!A11</f>
        <v>1.53</v>
      </c>
      <c r="B11">
        <f>ValueWin!B11</f>
        <v>2.46</v>
      </c>
      <c r="C11">
        <f t="shared" si="3"/>
        <v>0.65359477124183007</v>
      </c>
      <c r="D11">
        <f t="shared" si="3"/>
        <v>0.4065040650406504</v>
      </c>
      <c r="E11">
        <f>ValueWin!E11</f>
        <v>0.5</v>
      </c>
      <c r="F11">
        <f t="shared" si="0"/>
        <v>0.5</v>
      </c>
      <c r="G11" cm="1">
        <f t="array" ref="G11">_xlfn.IFS(AND(I11&gt;J11,I11&gt;0), 1, AND(J11&gt;I11,J11&gt;0), 2, AND(I11&lt;0,J11&lt;0), 0)</f>
        <v>2</v>
      </c>
      <c r="H11">
        <f>ValueWin!H11</f>
        <v>1</v>
      </c>
      <c r="I11">
        <f t="shared" si="1"/>
        <v>-0.44339622641509424</v>
      </c>
      <c r="J11">
        <f t="shared" si="2"/>
        <v>0.1</v>
      </c>
      <c r="K11" cm="1">
        <f t="array" ref="K11">_xlfn.IFS(AND(G11=H11,G11=1),K10-K10*I11+K10*I11*A11, AND(G11=H11,G11=2), K10-K10*J11+K10*J11*B11, AND(G11&lt;&gt;H11,G11=1), K10-K10*I11,AND(G11&lt;&gt;H11,G11=2),K10-K10*J11,G11=0,K10)</f>
        <v>116.98269901713252</v>
      </c>
      <c r="L11" t="str">
        <f>ValueWin!L11</f>
        <v>Tommy Paul</v>
      </c>
      <c r="M11" t="str">
        <f>ValueWin!M11</f>
        <v>Mikael Ymer</v>
      </c>
    </row>
    <row r="12" spans="1:14" x14ac:dyDescent="0.25">
      <c r="A12">
        <f>ValueWin!A12</f>
        <v>1.37</v>
      </c>
      <c r="B12">
        <f>ValueWin!B12</f>
        <v>3.02</v>
      </c>
      <c r="C12">
        <f t="shared" si="3"/>
        <v>0.72992700729927007</v>
      </c>
      <c r="D12">
        <f t="shared" si="3"/>
        <v>0.33112582781456956</v>
      </c>
      <c r="E12">
        <f>ValueWin!E12</f>
        <v>0.72</v>
      </c>
      <c r="F12">
        <f t="shared" si="0"/>
        <v>0.28000000000000003</v>
      </c>
      <c r="G12" cm="1">
        <f t="array" ref="G12">_xlfn.IFS(AND(I12&gt;J12,I12&gt;0), 1, AND(J12&gt;I12,J12&gt;0), 2, AND(I12&lt;0,J12&lt;0), 0)</f>
        <v>0</v>
      </c>
      <c r="H12">
        <f>ValueWin!H12</f>
        <v>2</v>
      </c>
      <c r="I12">
        <f t="shared" si="1"/>
        <v>-3.6756756756756603E-2</v>
      </c>
      <c r="J12">
        <f t="shared" si="2"/>
        <v>-7.6435643564356393E-2</v>
      </c>
      <c r="K12" cm="1">
        <f t="array" ref="K12">_xlfn.IFS(AND(G12=H12,G12=1),K11-K11*I12+K11*I12*A12, AND(G12=H12,G12=2), K11-K11*J12+K11*J12*B12, AND(G12&lt;&gt;H12,G12=1), K11-K11*I12,AND(G12&lt;&gt;H12,G12=2),K11-K11*J12,G12=0,K11)</f>
        <v>116.98269901713252</v>
      </c>
      <c r="L12" t="str">
        <f>ValueWin!L12</f>
        <v>Alexander Bublik</v>
      </c>
      <c r="M12" t="str">
        <f>ValueWin!M12</f>
        <v>Ilya Marchenko</v>
      </c>
    </row>
    <row r="13" spans="1:14" x14ac:dyDescent="0.25">
      <c r="A13">
        <f>ValueWin!A13</f>
        <v>2.37</v>
      </c>
      <c r="B13">
        <f>ValueWin!B13</f>
        <v>1.54</v>
      </c>
      <c r="C13">
        <f t="shared" si="3"/>
        <v>0.42194092827004215</v>
      </c>
      <c r="D13">
        <f t="shared" si="3"/>
        <v>0.64935064935064934</v>
      </c>
      <c r="E13">
        <f>ValueWin!E13</f>
        <v>0.46800000000000003</v>
      </c>
      <c r="F13">
        <f t="shared" si="0"/>
        <v>0.53200000000000003</v>
      </c>
      <c r="G13" cm="1">
        <f t="array" ref="G13">_xlfn.IFS(AND(I13&gt;J13,I13&gt;0), 1, AND(J13&gt;I13,J13&gt;0), 2, AND(I13&lt;0,J13&lt;0), 0)</f>
        <v>1</v>
      </c>
      <c r="H13">
        <f>ValueWin!H13</f>
        <v>2</v>
      </c>
      <c r="I13">
        <f t="shared" si="1"/>
        <v>7.9678832116788334E-2</v>
      </c>
      <c r="J13">
        <f t="shared" si="2"/>
        <v>-0.33466666666666667</v>
      </c>
      <c r="K13" cm="1">
        <f t="array" ref="K13">_xlfn.IFS(AND(G13=H13,G13=1),K12-K12*I13+K12*I13*A13, AND(G13=H13,G13=2), K12-K12*J13+K12*J13*B13, AND(G13&lt;&gt;H13,G13=1), K12-K12*I13,AND(G13&lt;&gt;H13,G13=2),K12-K12*J13,G13=0,K12)</f>
        <v>107.66165418157763</v>
      </c>
      <c r="L13" t="str">
        <f>ValueWin!L13</f>
        <v>Guido Pella</v>
      </c>
      <c r="M13" t="str">
        <f>ValueWin!M13</f>
        <v>Pedro Martinez</v>
      </c>
    </row>
    <row r="14" spans="1:14" x14ac:dyDescent="0.25">
      <c r="A14">
        <f>ValueWin!A14</f>
        <v>1.88</v>
      </c>
      <c r="B14">
        <f>ValueWin!B14</f>
        <v>1.92</v>
      </c>
      <c r="C14">
        <f t="shared" si="3"/>
        <v>0.53191489361702127</v>
      </c>
      <c r="D14">
        <f t="shared" si="3"/>
        <v>0.52083333333333337</v>
      </c>
      <c r="E14">
        <f>ValueWin!E14</f>
        <v>0.504</v>
      </c>
      <c r="F14">
        <f t="shared" si="0"/>
        <v>0.496</v>
      </c>
      <c r="G14" cm="1">
        <f t="array" ref="G14">_xlfn.IFS(AND(I14&gt;J14,I14&gt;0), 1, AND(J14&gt;I14,J14&gt;0), 2, AND(I14&lt;0,J14&lt;0), 0)</f>
        <v>0</v>
      </c>
      <c r="H14">
        <f>ValueWin!H14</f>
        <v>2</v>
      </c>
      <c r="I14">
        <f t="shared" si="1"/>
        <v>-5.963636363636371E-2</v>
      </c>
      <c r="J14">
        <f t="shared" si="2"/>
        <v>-5.18260869565218E-2</v>
      </c>
      <c r="K14" cm="1">
        <f t="array" ref="K14">_xlfn.IFS(AND(G14=H14,G14=1),K13-K13*I14+K13*I14*A14, AND(G14=H14,G14=2), K13-K13*J14+K13*J14*B14, AND(G14&lt;&gt;H14,G14=1), K13-K13*I14,AND(G14&lt;&gt;H14,G14=2),K13-K13*J14,G14=0,K13)</f>
        <v>107.66165418157763</v>
      </c>
      <c r="L14" t="str">
        <f>ValueWin!L14</f>
        <v>Miomir Kecmanovic</v>
      </c>
      <c r="M14" t="str">
        <f>ValueWin!M14</f>
        <v>Egor Gerasimov</v>
      </c>
    </row>
    <row r="15" spans="1:14" x14ac:dyDescent="0.25">
      <c r="A15">
        <f>ValueWin!A15</f>
        <v>1.55</v>
      </c>
      <c r="B15">
        <f>ValueWin!B15</f>
        <v>2.35</v>
      </c>
      <c r="C15">
        <f t="shared" si="3"/>
        <v>0.64516129032258063</v>
      </c>
      <c r="D15">
        <f t="shared" si="3"/>
        <v>0.42553191489361702</v>
      </c>
      <c r="E15">
        <f>ValueWin!E15</f>
        <v>0.57499999999999996</v>
      </c>
      <c r="F15">
        <f t="shared" si="0"/>
        <v>0.42500000000000004</v>
      </c>
      <c r="G15" cm="1">
        <f t="array" ref="G15">_xlfn.IFS(AND(I15&gt;J15,I15&gt;0), 1, AND(J15&gt;I15,J15&gt;0), 2, AND(I15&lt;0,J15&lt;0), 0)</f>
        <v>0</v>
      </c>
      <c r="H15">
        <f>ValueWin!H15</f>
        <v>1</v>
      </c>
      <c r="I15">
        <f t="shared" si="1"/>
        <v>-0.19772727272727275</v>
      </c>
      <c r="J15">
        <f t="shared" si="2"/>
        <v>-9.2592592592583012E-4</v>
      </c>
      <c r="K15" cm="1">
        <f t="array" ref="K15">_xlfn.IFS(AND(G15=H15,G15=1),K14-K14*I15+K14*I15*A15, AND(G15=H15,G15=2), K14-K14*J15+K14*J15*B15, AND(G15&lt;&gt;H15,G15=1), K14-K14*I15,AND(G15&lt;&gt;H15,G15=2),K14-K14*J15,G15=0,K14)</f>
        <v>107.66165418157763</v>
      </c>
      <c r="L15" t="str">
        <f>ValueWin!L15</f>
        <v>Alejandro Davidovich Fokina</v>
      </c>
      <c r="M15" t="str">
        <f>ValueWin!M15</f>
        <v>Jordan Thompson</v>
      </c>
    </row>
    <row r="16" spans="1:14" x14ac:dyDescent="0.25">
      <c r="A16">
        <f>ValueWin!A16</f>
        <v>1.47</v>
      </c>
      <c r="B16">
        <f>ValueWin!B16</f>
        <v>2.56</v>
      </c>
      <c r="C16">
        <f t="shared" si="3"/>
        <v>0.68027210884353739</v>
      </c>
      <c r="D16">
        <f t="shared" si="3"/>
        <v>0.390625</v>
      </c>
      <c r="E16">
        <f>ValueWin!E16</f>
        <v>0.55800000000000005</v>
      </c>
      <c r="F16">
        <f t="shared" si="0"/>
        <v>0.44199999999999995</v>
      </c>
      <c r="G16" cm="1">
        <f t="array" ref="G16">_xlfn.IFS(AND(I16&gt;J16,I16&gt;0), 1, AND(J16&gt;I16,J16&gt;0), 2, AND(I16&lt;0,J16&lt;0), 0)</f>
        <v>2</v>
      </c>
      <c r="H16">
        <f>ValueWin!H16</f>
        <v>2</v>
      </c>
      <c r="I16">
        <f t="shared" si="1"/>
        <v>-0.38242553191489348</v>
      </c>
      <c r="J16">
        <f t="shared" si="2"/>
        <v>8.430769230769225E-2</v>
      </c>
      <c r="K16" cm="1">
        <f t="array" ref="K16">_xlfn.IFS(AND(G16=H16,G16=1),K15-K15*I16+K15*I16*A16, AND(G16=H16,G16=2), K15-K15*J16+K15*J16*B16, AND(G16&lt;&gt;H16,G16=1), K15-K15*I16,AND(G16&lt;&gt;H16,G16=2),K15-K15*J16,G16=0,K15)</f>
        <v>121.82131493953872</v>
      </c>
      <c r="L16" t="str">
        <f>ValueWin!L16</f>
        <v>Laslo Djere</v>
      </c>
      <c r="M16" t="str">
        <f>ValueWin!M16</f>
        <v>Gilles Simon</v>
      </c>
    </row>
    <row r="17" spans="1:13" x14ac:dyDescent="0.25">
      <c r="A17">
        <f>ValueWin!A17</f>
        <v>1.76</v>
      </c>
      <c r="B17">
        <f>ValueWin!B17</f>
        <v>2.0499999999999998</v>
      </c>
      <c r="C17">
        <f t="shared" si="3"/>
        <v>0.56818181818181823</v>
      </c>
      <c r="D17">
        <f t="shared" si="3"/>
        <v>0.48780487804878053</v>
      </c>
      <c r="E17">
        <f>ValueWin!E17</f>
        <v>0.56200000000000006</v>
      </c>
      <c r="F17">
        <f t="shared" si="0"/>
        <v>0.43799999999999994</v>
      </c>
      <c r="G17" cm="1">
        <f t="array" ref="G17">_xlfn.IFS(AND(I17&gt;J17,I17&gt;0), 1, AND(J17&gt;I17,J17&gt;0), 2, AND(I17&lt;0,J17&lt;0), 0)</f>
        <v>0</v>
      </c>
      <c r="H17">
        <f>ValueWin!H17</f>
        <v>2</v>
      </c>
      <c r="I17">
        <f t="shared" si="1"/>
        <v>-1.431578947368406E-2</v>
      </c>
      <c r="J17">
        <f t="shared" si="2"/>
        <v>-9.7238095238095457E-2</v>
      </c>
      <c r="K17" cm="1">
        <f t="array" ref="K17">_xlfn.IFS(AND(G17=H17,G17=1),K16-K16*I17+K16*I17*A17, AND(G17=H17,G17=2), K16-K16*J17+K16*J17*B17, AND(G17&lt;&gt;H17,G17=1), K16-K16*I17,AND(G17&lt;&gt;H17,G17=2),K16-K16*J17,G17=0,K16)</f>
        <v>121.82131493953872</v>
      </c>
      <c r="L17" t="str">
        <f>ValueWin!L17</f>
        <v>Alex De Minaur</v>
      </c>
      <c r="M17" t="str">
        <f>ValueWin!M17</f>
        <v>Brandon Nakashima</v>
      </c>
    </row>
    <row r="18" spans="1:13" x14ac:dyDescent="0.25">
      <c r="A18">
        <f>ValueWin!A18</f>
        <v>1.47</v>
      </c>
      <c r="B18">
        <f>ValueWin!B18</f>
        <v>2.58</v>
      </c>
      <c r="C18">
        <f t="shared" si="3"/>
        <v>0.68027210884353739</v>
      </c>
      <c r="D18">
        <f t="shared" si="3"/>
        <v>0.38759689922480617</v>
      </c>
      <c r="E18">
        <f>ValueWin!E18</f>
        <v>0.49199999999999999</v>
      </c>
      <c r="F18">
        <f t="shared" si="0"/>
        <v>0.50800000000000001</v>
      </c>
      <c r="G18" cm="1">
        <f t="array" ref="G18">_xlfn.IFS(AND(I18&gt;J18,I18&gt;0), 1, AND(J18&gt;I18,J18&gt;0), 2, AND(I18&lt;0,J18&lt;0), 0)</f>
        <v>2</v>
      </c>
      <c r="H18">
        <f>ValueWin!H18</f>
        <v>1</v>
      </c>
      <c r="I18">
        <f t="shared" si="1"/>
        <v>-0.58885106382978725</v>
      </c>
      <c r="J18">
        <f t="shared" si="2"/>
        <v>0.1</v>
      </c>
      <c r="K18" cm="1">
        <f t="array" ref="K18">_xlfn.IFS(AND(G18=H18,G18=1),K17-K17*I18+K17*I18*A18, AND(G18=H18,G18=2), K17-K17*J18+K17*J18*B18, AND(G18&lt;&gt;H18,G18=1), K17-K17*I18,AND(G18&lt;&gt;H18,G18=2),K17-K17*J18,G18=0,K17)</f>
        <v>109.63918344558485</v>
      </c>
      <c r="L18" t="str">
        <f>ValueWin!L18</f>
        <v>Henri Laaksonen</v>
      </c>
      <c r="M18" t="str">
        <f>ValueWin!M18</f>
        <v>Benoit Paire</v>
      </c>
    </row>
    <row r="19" spans="1:13" x14ac:dyDescent="0.25">
      <c r="A19">
        <f>ValueWin!A19</f>
        <v>2.08</v>
      </c>
      <c r="B19">
        <f>ValueWin!B19</f>
        <v>1.75</v>
      </c>
      <c r="C19">
        <f t="shared" si="3"/>
        <v>0.48076923076923073</v>
      </c>
      <c r="D19">
        <f t="shared" si="3"/>
        <v>0.5714285714285714</v>
      </c>
      <c r="E19">
        <f>ValueWin!E19</f>
        <v>0.49299999999999999</v>
      </c>
      <c r="F19">
        <f t="shared" si="0"/>
        <v>0.50700000000000001</v>
      </c>
      <c r="G19" cm="1">
        <f t="array" ref="G19">_xlfn.IFS(AND(I19&gt;J19,I19&gt;0), 1, AND(J19&gt;I19,J19&gt;0), 2, AND(I19&lt;0,J19&lt;0), 0)</f>
        <v>1</v>
      </c>
      <c r="H19">
        <f>ValueWin!H19</f>
        <v>1</v>
      </c>
      <c r="I19">
        <f t="shared" si="1"/>
        <v>2.3555555555555552E-2</v>
      </c>
      <c r="J19">
        <f t="shared" si="2"/>
        <v>-0.15033333333333332</v>
      </c>
      <c r="K19" cm="1">
        <f t="array" ref="K19">_xlfn.IFS(AND(G19=H19,G19=1),K18-K18*I19+K18*I19*A19, AND(G19=H19,G19=2), K18-K18*J19+K18*J19*B19, AND(G19&lt;&gt;H19,G19=1), K18-K18*I19,AND(G19&lt;&gt;H19,G19=2),K18-K18*J19,G19=0,K18)</f>
        <v>112.42840427244053</v>
      </c>
      <c r="L19" t="str">
        <f>ValueWin!L19</f>
        <v>Lorenzo Musetti</v>
      </c>
      <c r="M19" t="str">
        <f>ValueWin!M19</f>
        <v>Gianluca Mager</v>
      </c>
    </row>
    <row r="20" spans="1:13" x14ac:dyDescent="0.25">
      <c r="A20">
        <f>ValueWin!A20</f>
        <v>2.1</v>
      </c>
      <c r="B20">
        <f>ValueWin!B20</f>
        <v>1.72</v>
      </c>
      <c r="C20">
        <f t="shared" si="3"/>
        <v>0.47619047619047616</v>
      </c>
      <c r="D20">
        <f t="shared" si="3"/>
        <v>0.58139534883720934</v>
      </c>
      <c r="E20">
        <f>ValueWin!E20</f>
        <v>0.59899999999999998</v>
      </c>
      <c r="F20">
        <f t="shared" si="0"/>
        <v>0.40100000000000002</v>
      </c>
      <c r="G20" cm="1">
        <f t="array" ref="G20">_xlfn.IFS(AND(I20&gt;J20,I20&gt;0), 1, AND(J20&gt;I20,J20&gt;0), 2, AND(I20&lt;0,J20&lt;0), 0)</f>
        <v>1</v>
      </c>
      <c r="H20">
        <f>ValueWin!H20</f>
        <v>2</v>
      </c>
      <c r="I20">
        <f t="shared" si="1"/>
        <v>0.1</v>
      </c>
      <c r="J20">
        <f t="shared" si="2"/>
        <v>-0.43094444444444446</v>
      </c>
      <c r="K20" cm="1">
        <f t="array" ref="K20">_xlfn.IFS(AND(G20=H20,G20=1),K19-K19*I20+K19*I20*A20, AND(G20=H20,G20=2), K19-K19*J20+K19*J20*B20, AND(G20&lt;&gt;H20,G20=1), K19-K19*I20,AND(G20&lt;&gt;H20,G20=2),K19-K19*J20,G20=0,K19)</f>
        <v>101.18556384519647</v>
      </c>
      <c r="L20" t="str">
        <f>ValueWin!L20</f>
        <v>Reilly Opelka</v>
      </c>
      <c r="M20" t="str">
        <f>ValueWin!M20</f>
        <v>Jenson Brooksby</v>
      </c>
    </row>
    <row r="21" spans="1:13" x14ac:dyDescent="0.25">
      <c r="A21">
        <f>ValueWin!A21</f>
        <v>1.55</v>
      </c>
      <c r="B21">
        <f>ValueWin!B21</f>
        <v>2.4</v>
      </c>
      <c r="C21">
        <f t="shared" si="3"/>
        <v>0.64516129032258063</v>
      </c>
      <c r="D21">
        <f t="shared" si="3"/>
        <v>0.41666666666666669</v>
      </c>
      <c r="E21">
        <f>ValueWin!E21</f>
        <v>0.496</v>
      </c>
      <c r="F21">
        <f t="shared" si="0"/>
        <v>0.504</v>
      </c>
      <c r="G21" cm="1">
        <f t="array" ref="G21">_xlfn.IFS(AND(I21&gt;J21,I21&gt;0), 1, AND(J21&gt;I21,J21&gt;0), 2, AND(I21&lt;0,J21&lt;0), 0)</f>
        <v>2</v>
      </c>
      <c r="H21">
        <f>ValueWin!H21</f>
        <v>1</v>
      </c>
      <c r="I21">
        <f t="shared" si="1"/>
        <v>-0.42036363636363627</v>
      </c>
      <c r="J21">
        <f t="shared" si="2"/>
        <v>0.1</v>
      </c>
      <c r="K21" cm="1">
        <f t="array" ref="K21">_xlfn.IFS(AND(G21=H21,G21=1),K20-K20*I21+K20*I21*A21, AND(G21=H21,G21=2), K20-K20*J21+K20*J21*B21, AND(G21&lt;&gt;H21,G21=1), K20-K20*I21,AND(G21&lt;&gt;H21,G21=2),K20-K20*J21,G21=0,K20)</f>
        <v>91.06700746067682</v>
      </c>
      <c r="L21" t="str">
        <f>ValueWin!L21</f>
        <v>Jan Lennard Struff</v>
      </c>
      <c r="M21" t="str">
        <f>ValueWin!M21</f>
        <v>Albert Ramos</v>
      </c>
    </row>
    <row r="22" spans="1:13" x14ac:dyDescent="0.25">
      <c r="A22">
        <f>ValueWin!A22</f>
        <v>4.8499999999999996</v>
      </c>
      <c r="B22">
        <f>ValueWin!B22</f>
        <v>1.17</v>
      </c>
      <c r="C22">
        <f t="shared" si="3"/>
        <v>0.2061855670103093</v>
      </c>
      <c r="D22">
        <f t="shared" si="3"/>
        <v>0.85470085470085477</v>
      </c>
      <c r="E22">
        <f>ValueWin!E22</f>
        <v>0.14899999999999999</v>
      </c>
      <c r="F22">
        <f t="shared" si="0"/>
        <v>0.85099999999999998</v>
      </c>
      <c r="G22" cm="1">
        <f t="array" ref="G22">_xlfn.IFS(AND(I22&gt;J22,I22&gt;0), 1, AND(J22&gt;I22,J22&gt;0), 2, AND(I22&lt;0,J22&lt;0), 0)</f>
        <v>0</v>
      </c>
      <c r="H22">
        <f>ValueWin!H22</f>
        <v>0</v>
      </c>
      <c r="I22">
        <f t="shared" si="1"/>
        <v>-7.2038961038961069E-2</v>
      </c>
      <c r="J22">
        <f t="shared" si="2"/>
        <v>-2.5470588235294467E-2</v>
      </c>
      <c r="K22" cm="1">
        <f t="array" ref="K22">_xlfn.IFS(AND(G22=H22,G22=1),K21-K21*I22+K21*I22*A22, AND(G22=H22,G22=2), K21-K21*J22+K21*J22*B22, AND(G22&lt;&gt;H22,G22=1), K21-K21*I22,AND(G22&lt;&gt;H22,G22=2),K21-K21*J22,G22=0,K21)</f>
        <v>91.06700746067682</v>
      </c>
      <c r="L22" t="str">
        <f>ValueWin!L22</f>
        <v>Evgeny Donskoy</v>
      </c>
      <c r="M22" t="str">
        <f>ValueWin!M22</f>
        <v>Ilya Ivashka</v>
      </c>
    </row>
    <row r="23" spans="1:13" x14ac:dyDescent="0.25">
      <c r="A23">
        <f>ValueWin!A23</f>
        <v>2.15</v>
      </c>
      <c r="B23">
        <f>ValueWin!B23</f>
        <v>1.68</v>
      </c>
      <c r="C23">
        <f t="shared" si="3"/>
        <v>0.46511627906976744</v>
      </c>
      <c r="D23">
        <f t="shared" si="3"/>
        <v>0.59523809523809523</v>
      </c>
      <c r="E23">
        <f>ValueWin!E23</f>
        <v>0.49</v>
      </c>
      <c r="F23">
        <f t="shared" si="0"/>
        <v>0.51</v>
      </c>
      <c r="G23" cm="1">
        <f t="array" ref="G23">_xlfn.IFS(AND(I23&gt;J23,I23&gt;0), 1, AND(J23&gt;I23,J23&gt;0), 2, AND(I23&lt;0,J23&lt;0), 0)</f>
        <v>1</v>
      </c>
      <c r="H23">
        <f>ValueWin!H23</f>
        <v>2</v>
      </c>
      <c r="I23">
        <f t="shared" si="1"/>
        <v>4.6521739130434725E-2</v>
      </c>
      <c r="J23">
        <f t="shared" si="2"/>
        <v>-0.21058823529411774</v>
      </c>
      <c r="K23" cm="1">
        <f t="array" ref="K23">_xlfn.IFS(AND(G23=H23,G23=1),K22-K22*I23+K22*I23*A23, AND(G23=H23,G23=2), K22-K22*J23+K22*J23*B23, AND(G23&lt;&gt;H23,G23=1), K22-K22*I23,AND(G23&lt;&gt;H23,G23=2),K22-K22*J23,G23=0,K22)</f>
        <v>86.830411896201866</v>
      </c>
      <c r="L23" t="str">
        <f>ValueWin!L23</f>
        <v>Frances Tiafoe</v>
      </c>
      <c r="M23" t="str">
        <f>ValueWin!M23</f>
        <v>Andy Murray</v>
      </c>
    </row>
    <row r="24" spans="1:13" x14ac:dyDescent="0.25">
      <c r="A24">
        <f>ValueWin!A24</f>
        <v>2.46</v>
      </c>
      <c r="B24">
        <f>ValueWin!B24</f>
        <v>1.53</v>
      </c>
      <c r="C24">
        <f t="shared" si="3"/>
        <v>0.4065040650406504</v>
      </c>
      <c r="D24">
        <f t="shared" si="3"/>
        <v>0.65359477124183007</v>
      </c>
      <c r="E24">
        <f>ValueWin!E24</f>
        <v>0.26</v>
      </c>
      <c r="F24">
        <f t="shared" si="0"/>
        <v>0.74</v>
      </c>
      <c r="G24" cm="1">
        <f t="array" ref="G24">_xlfn.IFS(AND(I24&gt;J24,I24&gt;0), 1, AND(J24&gt;I24,J24&gt;0), 2, AND(I24&lt;0,J24&lt;0), 0)</f>
        <v>2</v>
      </c>
      <c r="H24">
        <f>ValueWin!H24</f>
        <v>2</v>
      </c>
      <c r="I24">
        <f t="shared" si="1"/>
        <v>-0.24684931506849317</v>
      </c>
      <c r="J24">
        <f t="shared" si="2"/>
        <v>0.1</v>
      </c>
      <c r="K24" cm="1">
        <f t="array" ref="K24">_xlfn.IFS(AND(G24=H24,G24=1),K23-K23*I24+K23*I24*A24, AND(G24=H24,G24=2), K23-K23*J24+K23*J24*B24, AND(G24&lt;&gt;H24,G24=1), K23-K23*I24,AND(G24&lt;&gt;H24,G24=2),K23-K23*J24,G24=0,K23)</f>
        <v>91.432423726700563</v>
      </c>
      <c r="L24" t="str">
        <f>ValueWin!L24</f>
        <v>Dennis Novak</v>
      </c>
      <c r="M24" t="str">
        <f>ValueWin!M24</f>
        <v>Marton Fucsovics</v>
      </c>
    </row>
    <row r="25" spans="1:13" x14ac:dyDescent="0.25">
      <c r="A25">
        <f>ValueWin!A25</f>
        <v>4.4000000000000004</v>
      </c>
      <c r="B25">
        <f>ValueWin!B25</f>
        <v>1.2</v>
      </c>
      <c r="C25">
        <f t="shared" si="3"/>
        <v>0.22727272727272727</v>
      </c>
      <c r="D25">
        <f t="shared" si="3"/>
        <v>0.83333333333333337</v>
      </c>
      <c r="E25">
        <f>ValueWin!E25</f>
        <v>0.19600000000000001</v>
      </c>
      <c r="F25">
        <f t="shared" si="0"/>
        <v>0.80400000000000005</v>
      </c>
      <c r="G25" cm="1">
        <f t="array" ref="G25">_xlfn.IFS(AND(I25&gt;J25,I25&gt;0), 1, AND(J25&gt;I25,J25&gt;0), 2, AND(I25&lt;0,J25&lt;0), 0)</f>
        <v>0</v>
      </c>
      <c r="H25">
        <f>ValueWin!H25</f>
        <v>2</v>
      </c>
      <c r="I25">
        <f t="shared" si="1"/>
        <v>-4.0470588235294092E-2</v>
      </c>
      <c r="J25">
        <f t="shared" si="2"/>
        <v>-0.17600000000000016</v>
      </c>
      <c r="K25" cm="1">
        <f t="array" ref="K25">_xlfn.IFS(AND(G25=H25,G25=1),K24-K24*I25+K24*I25*A25, AND(G25=H25,G25=2), K24-K24*J25+K24*J25*B25, AND(G25&lt;&gt;H25,G25=1), K24-K24*I25,AND(G25&lt;&gt;H25,G25=2),K24-K24*J25,G25=0,K24)</f>
        <v>91.432423726700563</v>
      </c>
      <c r="L25" t="str">
        <f>ValueWin!L25</f>
        <v>Zizou Bergs</v>
      </c>
      <c r="M25" t="str">
        <f>ValueWin!M25</f>
        <v>Lloyd Harris</v>
      </c>
    </row>
    <row r="26" spans="1:13" x14ac:dyDescent="0.25">
      <c r="A26">
        <f>ValueWin!A26</f>
        <v>1.35</v>
      </c>
      <c r="B26">
        <f>ValueWin!B26</f>
        <v>3</v>
      </c>
      <c r="C26">
        <f t="shared" si="3"/>
        <v>0.7407407407407407</v>
      </c>
      <c r="D26">
        <f t="shared" si="3"/>
        <v>0.33333333333333331</v>
      </c>
      <c r="E26">
        <f>ValueWin!E26</f>
        <v>0.54300000000000004</v>
      </c>
      <c r="F26">
        <f t="shared" si="0"/>
        <v>0.45699999999999996</v>
      </c>
      <c r="G26" cm="1">
        <f t="array" ref="G26">_xlfn.IFS(AND(I26&gt;J26,I26&gt;0), 1, AND(J26&gt;I26,J26&gt;0), 2, AND(I26&lt;0,J26&lt;0), 0)</f>
        <v>2</v>
      </c>
      <c r="H26">
        <f>ValueWin!H26</f>
        <v>2</v>
      </c>
      <c r="I26">
        <f t="shared" si="1"/>
        <v>-0.76271428571428534</v>
      </c>
      <c r="J26">
        <f t="shared" si="2"/>
        <v>0.1</v>
      </c>
      <c r="K26" cm="1">
        <f t="array" ref="K26">_xlfn.IFS(AND(G26=H26,G26=1),K25-K25*I26+K25*I26*A26, AND(G26=H26,G26=2), K25-K25*J26+K25*J26*B26, AND(G26&lt;&gt;H26,G26=1), K25-K25*I26,AND(G26&lt;&gt;H26,G26=2),K25-K25*J26,G26=0,K25)</f>
        <v>109.71890847204068</v>
      </c>
      <c r="L26" t="str">
        <f>ValueWin!L26</f>
        <v>Filip Krajinovic</v>
      </c>
      <c r="M26" t="str">
        <f>ValueWin!M26</f>
        <v>Pedro Martinez</v>
      </c>
    </row>
    <row r="27" spans="1:13" x14ac:dyDescent="0.25">
      <c r="A27">
        <f>ValueWin!A27</f>
        <v>4.5</v>
      </c>
      <c r="B27">
        <f>ValueWin!B27</f>
        <v>1.17</v>
      </c>
      <c r="C27">
        <f t="shared" si="3"/>
        <v>0.22222222222222221</v>
      </c>
      <c r="D27">
        <f t="shared" si="3"/>
        <v>0.85470085470085477</v>
      </c>
      <c r="E27">
        <f>ValueWin!E27</f>
        <v>0.442</v>
      </c>
      <c r="F27">
        <f t="shared" si="0"/>
        <v>0.55800000000000005</v>
      </c>
      <c r="G27" cm="1">
        <f t="array" ref="G27">_xlfn.IFS(AND(I27&gt;J27,I27&gt;0), 1, AND(J27&gt;I27,J27&gt;0), 2, AND(I27&lt;0,J27&lt;0), 0)</f>
        <v>1</v>
      </c>
      <c r="H27">
        <f>ValueWin!H27</f>
        <v>2</v>
      </c>
      <c r="I27">
        <f t="shared" si="1"/>
        <v>0.1</v>
      </c>
      <c r="J27">
        <f t="shared" si="2"/>
        <v>-2.0420000000000007</v>
      </c>
      <c r="K27" cm="1">
        <f t="array" ref="K27">_xlfn.IFS(AND(G27=H27,G27=1),K26-K26*I27+K26*I27*A27, AND(G27=H27,G27=2), K26-K26*J27+K26*J27*B27, AND(G27&lt;&gt;H27,G27=1), K26-K26*I27,AND(G27&lt;&gt;H27,G27=2),K26-K26*J27,G27=0,K26)</f>
        <v>98.747017624836616</v>
      </c>
      <c r="L27" t="str">
        <f>ValueWin!L27</f>
        <v>Frederico Coria</v>
      </c>
      <c r="M27" t="str">
        <f>ValueWin!M27</f>
        <v>Ricardas Berankis</v>
      </c>
    </row>
    <row r="28" spans="1:13" x14ac:dyDescent="0.25">
      <c r="A28">
        <f>ValueWin!A28</f>
        <v>2.66</v>
      </c>
      <c r="B28">
        <f>ValueWin!B28</f>
        <v>1.44</v>
      </c>
      <c r="C28">
        <f t="shared" si="3"/>
        <v>0.37593984962406013</v>
      </c>
      <c r="D28">
        <f t="shared" si="3"/>
        <v>0.69444444444444442</v>
      </c>
      <c r="E28">
        <f>ValueWin!E28</f>
        <v>0.35599999999999998</v>
      </c>
      <c r="F28">
        <f t="shared" si="0"/>
        <v>0.64400000000000002</v>
      </c>
      <c r="G28" cm="1">
        <f t="array" ref="G28">_xlfn.IFS(AND(I28&gt;J28,I28&gt;0), 1, AND(J28&gt;I28,J28&gt;0), 2, AND(I28&lt;0,J28&lt;0), 0)</f>
        <v>0</v>
      </c>
      <c r="H28">
        <f>ValueWin!H28</f>
        <v>2</v>
      </c>
      <c r="I28">
        <f t="shared" si="1"/>
        <v>-3.1951807228915663E-2</v>
      </c>
      <c r="J28">
        <f t="shared" si="2"/>
        <v>-0.16509090909090918</v>
      </c>
      <c r="K28" cm="1">
        <f t="array" ref="K28">_xlfn.IFS(AND(G28=H28,G28=1),K27-K27*I28+K27*I28*A28, AND(G28=H28,G28=2), K27-K27*J28+K27*J28*B28, AND(G28&lt;&gt;H28,G28=1), K27-K27*I28,AND(G28&lt;&gt;H28,G28=2),K27-K27*J28,G28=0,K27)</f>
        <v>98.747017624836616</v>
      </c>
      <c r="L28" t="str">
        <f>ValueWin!L28</f>
        <v>Jan Lennard Struff</v>
      </c>
      <c r="M28" t="str">
        <f>ValueWin!M28</f>
        <v>Lloyd Harris</v>
      </c>
    </row>
    <row r="29" spans="1:13" x14ac:dyDescent="0.25">
      <c r="A29">
        <f>ValueWin!A29</f>
        <v>1.05</v>
      </c>
      <c r="B29">
        <f>ValueWin!B29</f>
        <v>8.5</v>
      </c>
      <c r="C29">
        <f t="shared" si="3"/>
        <v>0.95238095238095233</v>
      </c>
      <c r="D29">
        <f t="shared" si="3"/>
        <v>0.11764705882352941</v>
      </c>
      <c r="E29">
        <f>ValueWin!E29</f>
        <v>0.81599999999999995</v>
      </c>
      <c r="F29">
        <f t="shared" si="0"/>
        <v>0.18400000000000005</v>
      </c>
      <c r="G29" cm="1">
        <f t="array" ref="G29">_xlfn.IFS(AND(I29&gt;J29,I29&gt;0), 1, AND(J29&gt;I29,J29&gt;0), 2, AND(I29&lt;0,J29&lt;0), 0)</f>
        <v>2</v>
      </c>
      <c r="H29">
        <f>ValueWin!H29</f>
        <v>2</v>
      </c>
      <c r="I29">
        <f t="shared" si="1"/>
        <v>-2.8639999999999981</v>
      </c>
      <c r="J29">
        <f t="shared" si="2"/>
        <v>7.5200000000000058E-2</v>
      </c>
      <c r="K29" cm="1">
        <f t="array" ref="K29">_xlfn.IFS(AND(G29=H29,G29=1),K28-K28*I29+K28*I29*A29, AND(G29=H29,G29=2), K28-K28*J29+K28*J29*B29, AND(G29&lt;&gt;H29,G29=1), K28-K28*I29,AND(G29&lt;&gt;H29,G29=2),K28-K28*J29,G29=0,K28)</f>
        <v>154.44033556524451</v>
      </c>
      <c r="L29" t="str">
        <f>ValueWin!L29</f>
        <v>Andrey Rublev</v>
      </c>
      <c r="M29" t="str">
        <f>ValueWin!M29</f>
        <v>Adrian Mannarino</v>
      </c>
    </row>
    <row r="30" spans="1:13" x14ac:dyDescent="0.25">
      <c r="A30">
        <f>ValueWin!A30</f>
        <v>1.51</v>
      </c>
      <c r="B30">
        <f>ValueWin!B30</f>
        <v>2.44</v>
      </c>
      <c r="C30">
        <f t="shared" si="3"/>
        <v>0.66225165562913912</v>
      </c>
      <c r="D30">
        <f t="shared" si="3"/>
        <v>0.4098360655737705</v>
      </c>
      <c r="E30">
        <f>ValueWin!E30</f>
        <v>0.63500000000000001</v>
      </c>
      <c r="F30">
        <f t="shared" si="0"/>
        <v>0.36499999999999999</v>
      </c>
      <c r="G30" cm="1">
        <f t="array" ref="G30">_xlfn.IFS(AND(I30&gt;J30,I30&gt;0), 1, AND(J30&gt;I30,J30&gt;0), 2, AND(I30&lt;0,J30&lt;0), 0)</f>
        <v>0</v>
      </c>
      <c r="H30">
        <f>ValueWin!H30</f>
        <v>2</v>
      </c>
      <c r="I30">
        <f t="shared" si="1"/>
        <v>-8.0686274509803924E-2</v>
      </c>
      <c r="J30">
        <f t="shared" si="2"/>
        <v>-7.5972222222222274E-2</v>
      </c>
      <c r="K30" cm="1">
        <f t="array" ref="K30">_xlfn.IFS(AND(G30=H30,G30=1),K29-K29*I30+K29*I30*A30, AND(G30=H30,G30=2), K29-K29*J30+K29*J30*B30, AND(G30&lt;&gt;H30,G30=1), K29-K29*I30,AND(G30&lt;&gt;H30,G30=2),K29-K29*J30,G30=0,K29)</f>
        <v>154.44033556524451</v>
      </c>
      <c r="L30" t="str">
        <f>ValueWin!L30</f>
        <v>Roberto Bautista Agut</v>
      </c>
      <c r="M30" t="str">
        <f>ValueWin!M30</f>
        <v>Marton Fucsovics</v>
      </c>
    </row>
    <row r="31" spans="1:13" x14ac:dyDescent="0.25">
      <c r="A31">
        <f>ValueWin!A31</f>
        <v>3.02</v>
      </c>
      <c r="B31">
        <f>ValueWin!B31</f>
        <v>1.35</v>
      </c>
      <c r="C31">
        <f t="shared" si="3"/>
        <v>0.33112582781456956</v>
      </c>
      <c r="D31">
        <f t="shared" si="3"/>
        <v>0.7407407407407407</v>
      </c>
      <c r="E31">
        <f>ValueWin!E31</f>
        <v>0.313</v>
      </c>
      <c r="F31">
        <f t="shared" si="0"/>
        <v>0.68700000000000006</v>
      </c>
      <c r="G31" cm="1">
        <f t="array" ref="G31">_xlfn.IFS(AND(I31&gt;J31,I31&gt;0), 1, AND(J31&gt;I31,J31&gt;0), 2, AND(I31&lt;0,J31&lt;0), 0)</f>
        <v>0</v>
      </c>
      <c r="H31">
        <f>ValueWin!H31</f>
        <v>2</v>
      </c>
      <c r="I31">
        <f t="shared" si="1"/>
        <v>-2.7099009900990123E-2</v>
      </c>
      <c r="J31">
        <f t="shared" si="2"/>
        <v>-0.20728571428571396</v>
      </c>
      <c r="K31" cm="1">
        <f t="array" ref="K31">_xlfn.IFS(AND(G31=H31,G31=1),K30-K30*I31+K30*I31*A31, AND(G31=H31,G31=2), K30-K30*J31+K30*J31*B31, AND(G31&lt;&gt;H31,G31=1), K30-K30*I31,AND(G31&lt;&gt;H31,G31=2),K30-K30*J31,G31=0,K30)</f>
        <v>154.44033556524451</v>
      </c>
      <c r="L31" t="str">
        <f>ValueWin!L31</f>
        <v>Egor Gerasimov</v>
      </c>
      <c r="M31" t="str">
        <f>ValueWin!M31</f>
        <v>Aslan Karatsev</v>
      </c>
    </row>
    <row r="32" spans="1:13" x14ac:dyDescent="0.25">
      <c r="A32">
        <f>ValueWin!A32</f>
        <v>1.8</v>
      </c>
      <c r="B32">
        <f>ValueWin!B32</f>
        <v>1.98</v>
      </c>
      <c r="C32">
        <f t="shared" si="3"/>
        <v>0.55555555555555558</v>
      </c>
      <c r="D32">
        <f t="shared" si="3"/>
        <v>0.50505050505050508</v>
      </c>
      <c r="E32">
        <f>ValueWin!E32</f>
        <v>0.45</v>
      </c>
      <c r="F32">
        <f t="shared" si="0"/>
        <v>0.55000000000000004</v>
      </c>
      <c r="G32" cm="1">
        <f t="array" ref="G32">_xlfn.IFS(AND(I32&gt;J32,I32&gt;0), 1, AND(J32&gt;I32,J32&gt;0), 2, AND(I32&lt;0,J32&lt;0), 0)</f>
        <v>2</v>
      </c>
      <c r="H32">
        <f>ValueWin!H32</f>
        <v>2</v>
      </c>
      <c r="I32">
        <f t="shared" si="1"/>
        <v>-0.23749999999999999</v>
      </c>
      <c r="J32">
        <f t="shared" si="2"/>
        <v>9.0816326530612279E-2</v>
      </c>
      <c r="K32" cm="1">
        <f t="array" ref="K32">_xlfn.IFS(AND(G32=H32,G32=1),K31-K31*I32+K31*I32*A32, AND(G32=H32,G32=2), K31-K31*J32+K31*J32*B32, AND(G32&lt;&gt;H32,G32=1), K31-K31*I32,AND(G32&lt;&gt;H32,G32=2),K31-K31*J32,G32=0,K31)</f>
        <v>168.18552543055128</v>
      </c>
      <c r="L32" t="str">
        <f>ValueWin!L32</f>
        <v>Andy Murray</v>
      </c>
      <c r="M32" t="str">
        <f>ValueWin!M32</f>
        <v>Diego Schwartzman</v>
      </c>
    </row>
    <row r="33" spans="1:17" x14ac:dyDescent="0.25">
      <c r="A33">
        <f>ValueWin!A33</f>
        <v>4</v>
      </c>
      <c r="B33">
        <f>ValueWin!B33</f>
        <v>1.22</v>
      </c>
      <c r="C33">
        <f t="shared" si="3"/>
        <v>0.25</v>
      </c>
      <c r="D33">
        <f t="shared" si="3"/>
        <v>0.81967213114754101</v>
      </c>
      <c r="E33">
        <f>ValueWin!E33</f>
        <v>0.33</v>
      </c>
      <c r="F33">
        <f t="shared" si="0"/>
        <v>0.66999999999999993</v>
      </c>
      <c r="G33" cm="1">
        <f t="array" ref="G33">_xlfn.IFS(AND(I33&gt;J33,I33&gt;0), 1, AND(J33&gt;I33,J33&gt;0), 2, AND(I33&lt;0,J33&lt;0), 0)</f>
        <v>1</v>
      </c>
      <c r="H33">
        <f>ValueWin!H33</f>
        <v>1</v>
      </c>
      <c r="I33">
        <f t="shared" si="1"/>
        <v>0.1</v>
      </c>
      <c r="J33">
        <f t="shared" si="2"/>
        <v>-0.83000000000000029</v>
      </c>
      <c r="K33" cm="1">
        <f t="array" ref="K33">_xlfn.IFS(AND(G33=H33,G33=1),K32-K32*I33+K32*I33*A33, AND(G33=H33,G33=2), K32-K32*J33+K32*J33*B33, AND(G33&lt;&gt;H33,G33=1), K32-K32*I33,AND(G33&lt;&gt;H33,G33=2),K32-K32*J33,G33=0,K32)</f>
        <v>218.6411830597167</v>
      </c>
      <c r="L33" t="str">
        <f>ValueWin!L33</f>
        <v>Gilles Simon</v>
      </c>
      <c r="M33" t="str">
        <f>ValueWin!M33</f>
        <v>Mackenzie McDonald</v>
      </c>
    </row>
    <row r="34" spans="1:17" x14ac:dyDescent="0.25">
      <c r="A34">
        <f>ValueWin!A34</f>
        <v>1.41</v>
      </c>
      <c r="B34">
        <f>ValueWin!B34</f>
        <v>2.78</v>
      </c>
      <c r="C34">
        <f t="shared" si="3"/>
        <v>0.70921985815602839</v>
      </c>
      <c r="D34">
        <f t="shared" si="3"/>
        <v>0.35971223021582738</v>
      </c>
      <c r="E34">
        <f>ValueWin!E34</f>
        <v>0.59499999999999997</v>
      </c>
      <c r="F34">
        <f t="shared" si="0"/>
        <v>0.40500000000000003</v>
      </c>
      <c r="G34" cm="1">
        <f t="array" ref="G34">_xlfn.IFS(AND(I34&gt;J34,I34&gt;0), 1, AND(J34&gt;I34,J34&gt;0), 2, AND(I34&lt;0,J34&lt;0), 0)</f>
        <v>2</v>
      </c>
      <c r="H34">
        <f>ValueWin!H34</f>
        <v>1</v>
      </c>
      <c r="I34">
        <f t="shared" si="1"/>
        <v>-0.39280487804878073</v>
      </c>
      <c r="J34">
        <f t="shared" si="2"/>
        <v>7.0730337078651673E-2</v>
      </c>
      <c r="K34" cm="1">
        <f t="array" ref="K34">_xlfn.IFS(AND(G34=H34,G34=1),K33-K33*I34+K33*I34*A34, AND(G34=H34,G34=2), K33-K33*J34+K33*J34*B34, AND(G34&lt;&gt;H34,G34=1), K33-K33*I34,AND(G34&lt;&gt;H34,G34=2),K33-K33*J34,G34=0,K33)</f>
        <v>203.17661848262776</v>
      </c>
      <c r="L34" t="str">
        <f>ValueWin!L34</f>
        <v>Brandon Nakashima</v>
      </c>
      <c r="M34" t="str">
        <f>ValueWin!M34</f>
        <v>Henri Laaksonen</v>
      </c>
    </row>
    <row r="35" spans="1:17" x14ac:dyDescent="0.25">
      <c r="A35">
        <f>ValueWin!A35</f>
        <v>1.1399999999999999</v>
      </c>
      <c r="B35">
        <f>ValueWin!B35</f>
        <v>5</v>
      </c>
      <c r="C35">
        <f t="shared" si="3"/>
        <v>0.87719298245614041</v>
      </c>
      <c r="D35">
        <f t="shared" si="3"/>
        <v>0.2</v>
      </c>
      <c r="E35">
        <f>ValueWin!E35</f>
        <v>0.63300000000000001</v>
      </c>
      <c r="F35">
        <f t="shared" si="0"/>
        <v>0.36699999999999999</v>
      </c>
      <c r="G35" cm="1">
        <f t="array" ref="G35">_xlfn.IFS(AND(I35&gt;J35,I35&gt;0), 1, AND(J35&gt;I35,J35&gt;0), 2, AND(I35&lt;0,J35&lt;0), 0)</f>
        <v>2</v>
      </c>
      <c r="H35">
        <f>ValueWin!H35</f>
        <v>2</v>
      </c>
      <c r="I35">
        <f t="shared" si="1"/>
        <v>-1.9884285714285732</v>
      </c>
      <c r="J35">
        <f t="shared" si="2"/>
        <v>0.1</v>
      </c>
      <c r="K35" cm="1">
        <f t="array" ref="K35">_xlfn.IFS(AND(G35=H35,G35=1),K34-K34*I35+K34*I35*A35, AND(G35=H35,G35=2), K34-K34*J35+K34*J35*B35, AND(G35&lt;&gt;H35,G35=1), K34-K34*I35,AND(G35&lt;&gt;H35,G35=2),K34-K34*J35,G35=0,K34)</f>
        <v>284.44726587567885</v>
      </c>
      <c r="L35" t="str">
        <f>ValueWin!L35</f>
        <v>Enzo Couacaud</v>
      </c>
      <c r="M35" t="str">
        <f>ValueWin!M35</f>
        <v>Nicolas Barrientos</v>
      </c>
    </row>
    <row r="36" spans="1:17" x14ac:dyDescent="0.25">
      <c r="A36">
        <f>ValueWin!A36</f>
        <v>2.25</v>
      </c>
      <c r="B36">
        <f>ValueWin!B36</f>
        <v>1.57</v>
      </c>
      <c r="C36">
        <f t="shared" si="3"/>
        <v>0.44444444444444442</v>
      </c>
      <c r="D36">
        <f t="shared" si="3"/>
        <v>0.63694267515923564</v>
      </c>
      <c r="E36">
        <f>ValueWin!E36</f>
        <v>0.51700000000000002</v>
      </c>
      <c r="F36">
        <f t="shared" si="0"/>
        <v>0.48299999999999998</v>
      </c>
      <c r="G36" cm="1">
        <f t="array" ref="G36">_xlfn.IFS(AND(I36&gt;J36,I36&gt;0), 1, AND(J36&gt;I36,J36&gt;0), 2, AND(I36&lt;0,J36&lt;0), 0)</f>
        <v>1</v>
      </c>
      <c r="H36">
        <f>ValueWin!H36</f>
        <v>2</v>
      </c>
      <c r="I36">
        <f t="shared" si="1"/>
        <v>0.1</v>
      </c>
      <c r="J36">
        <f t="shared" si="2"/>
        <v>-0.42401754385964907</v>
      </c>
      <c r="K36" cm="1">
        <f t="array" ref="K36">_xlfn.IFS(AND(G36=H36,G36=1),K35-K35*I36+K35*I36*A36, AND(G36=H36,G36=2), K35-K35*J36+K35*J36*B36, AND(G36&lt;&gt;H36,G36=1), K35-K35*I36,AND(G36&lt;&gt;H36,G36=2),K35-K35*J36,G36=0,K35)</f>
        <v>256.00253928811094</v>
      </c>
      <c r="L36" t="str">
        <f>ValueWin!L36</f>
        <v>Goncalo Oliveira</v>
      </c>
      <c r="M36" t="str">
        <f>ValueWin!M36</f>
        <v>Oriol Roca Batalla</v>
      </c>
    </row>
    <row r="37" spans="1:17" x14ac:dyDescent="0.25">
      <c r="A37">
        <f>ValueWin!A37</f>
        <v>1.22</v>
      </c>
      <c r="B37">
        <f>ValueWin!B37</f>
        <v>3.75</v>
      </c>
      <c r="C37">
        <f t="shared" si="3"/>
        <v>0.81967213114754101</v>
      </c>
      <c r="D37">
        <f t="shared" si="3"/>
        <v>0.26666666666666666</v>
      </c>
      <c r="E37">
        <f>ValueWin!E37</f>
        <v>0.81799999999999995</v>
      </c>
      <c r="F37">
        <f t="shared" si="0"/>
        <v>0.18200000000000005</v>
      </c>
      <c r="G37" cm="1">
        <f t="array" ref="G37">_xlfn.IFS(AND(I37&gt;J37,I37&gt;0), 1, AND(J37&gt;I37,J37&gt;0), 2, AND(I37&lt;0,J37&lt;0), 0)</f>
        <v>0</v>
      </c>
      <c r="H37">
        <f>ValueWin!H37</f>
        <v>1</v>
      </c>
      <c r="I37">
        <f t="shared" si="1"/>
        <v>-9.2727272727276544E-3</v>
      </c>
      <c r="J37">
        <f t="shared" si="2"/>
        <v>-0.11545454545454537</v>
      </c>
      <c r="K37" cm="1">
        <f t="array" ref="K37">_xlfn.IFS(AND(G37=H37,G37=1),K36-K36*I37+K36*I37*A37, AND(G37=H37,G37=2), K36-K36*J37+K36*J37*B37, AND(G37&lt;&gt;H37,G37=1), K36-K36*I37,AND(G37&lt;&gt;H37,G37=2),K36-K36*J37,G37=0,K36)</f>
        <v>256.00253928811094</v>
      </c>
      <c r="L37" t="str">
        <f>ValueWin!L37</f>
        <v>Facundo Mena</v>
      </c>
      <c r="M37" t="str">
        <f>ValueWin!M37</f>
        <v>Alejandro Gomez</v>
      </c>
    </row>
    <row r="38" spans="1:17" x14ac:dyDescent="0.25">
      <c r="A38">
        <f>ValueWin!A38</f>
        <v>8.5</v>
      </c>
      <c r="B38">
        <f>ValueWin!B38</f>
        <v>1.05</v>
      </c>
      <c r="C38">
        <f t="shared" si="3"/>
        <v>0.11764705882352941</v>
      </c>
      <c r="D38">
        <f t="shared" si="3"/>
        <v>0.95238095238095233</v>
      </c>
      <c r="E38">
        <f>ValueWin!E38</f>
        <v>0.15</v>
      </c>
      <c r="F38">
        <f t="shared" si="0"/>
        <v>0.85</v>
      </c>
      <c r="G38" cm="1">
        <f t="array" ref="G38">_xlfn.IFS(AND(I38&gt;J38,I38&gt;0), 1, AND(J38&gt;I38,J38&gt;0), 2, AND(I38&lt;0,J38&lt;0), 0)</f>
        <v>1</v>
      </c>
      <c r="H38">
        <f>ValueWin!H38</f>
        <v>1</v>
      </c>
      <c r="I38">
        <f t="shared" si="1"/>
        <v>3.6666666666666667E-2</v>
      </c>
      <c r="J38">
        <f t="shared" si="2"/>
        <v>-2.1499999999999972</v>
      </c>
      <c r="K38" cm="1">
        <f t="array" ref="K38">_xlfn.IFS(AND(G38=H38,G38=1),K37-K37*I38+K37*I38*A38, AND(G38=H38,G38=2), K37-K37*J38+K37*J38*B38, AND(G38&lt;&gt;H38,G38=1), K37-K37*I38,AND(G38&lt;&gt;H38,G38=2),K37-K37*J38,G38=0,K37)</f>
        <v>326.40323759234144</v>
      </c>
      <c r="L38" t="str">
        <f>ValueWin!L38</f>
        <v>Alexis Galarneau</v>
      </c>
      <c r="M38" t="str">
        <f>ValueWin!M38</f>
        <v>Daniel Altmaier</v>
      </c>
      <c r="P38">
        <v>300</v>
      </c>
      <c r="Q38">
        <v>26</v>
      </c>
    </row>
    <row r="39" spans="1:17" x14ac:dyDescent="0.25">
      <c r="A39">
        <f>ValueWin!A39</f>
        <v>4.5</v>
      </c>
      <c r="B39">
        <f>ValueWin!B39</f>
        <v>1.1599999999999999</v>
      </c>
      <c r="C39">
        <f t="shared" si="3"/>
        <v>0.22222222222222221</v>
      </c>
      <c r="D39">
        <f t="shared" si="3"/>
        <v>0.86206896551724144</v>
      </c>
      <c r="E39">
        <f>ValueWin!E39</f>
        <v>0.2</v>
      </c>
      <c r="F39">
        <f t="shared" si="0"/>
        <v>0.8</v>
      </c>
      <c r="G39" cm="1">
        <f t="array" ref="G39">_xlfn.IFS(AND(I39&gt;J39,I39&gt;0), 1, AND(J39&gt;I39,J39&gt;0), 2, AND(I39&lt;0,J39&lt;0), 0)</f>
        <v>0</v>
      </c>
      <c r="H39">
        <f>ValueWin!H39</f>
        <v>2</v>
      </c>
      <c r="I39">
        <f t="shared" si="1"/>
        <v>-2.8571428571428581E-2</v>
      </c>
      <c r="J39">
        <f t="shared" si="2"/>
        <v>-0.45000000000000062</v>
      </c>
      <c r="K39">
        <f>P38</f>
        <v>300</v>
      </c>
      <c r="L39" t="str">
        <f>ValueWin!L39</f>
        <v>Santiago Fa Rodriguez Taverna</v>
      </c>
      <c r="M39" t="str">
        <f>ValueWin!M39</f>
        <v>Juan Pablo Varillas</v>
      </c>
    </row>
    <row r="40" spans="1:17" x14ac:dyDescent="0.25">
      <c r="A40">
        <f>ValueWin!A40</f>
        <v>1.72</v>
      </c>
      <c r="B40">
        <f>ValueWin!B40</f>
        <v>2</v>
      </c>
      <c r="C40">
        <f t="shared" si="3"/>
        <v>0.58139534883720934</v>
      </c>
      <c r="D40">
        <f t="shared" si="3"/>
        <v>0.5</v>
      </c>
      <c r="E40">
        <f>ValueWin!E40</f>
        <v>0.66400000000000003</v>
      </c>
      <c r="F40">
        <f t="shared" si="0"/>
        <v>0.33599999999999997</v>
      </c>
      <c r="G40" cm="1">
        <f t="array" ref="G40">_xlfn.IFS(AND(I40&gt;J40,I40&gt;0), 1, AND(J40&gt;I40,J40&gt;0), 2, AND(I40&lt;0,J40&lt;0), 0)</f>
        <v>1</v>
      </c>
      <c r="H40">
        <f>ValueWin!H40</f>
        <v>1</v>
      </c>
      <c r="I40">
        <f t="shared" si="1"/>
        <v>0.1</v>
      </c>
      <c r="J40">
        <f t="shared" si="2"/>
        <v>-0.32800000000000007</v>
      </c>
      <c r="K40" cm="1">
        <f t="array" ref="K40">_xlfn.IFS(AND(G40=H40,G40=1),K39-K39*I40+K39*I40*A40, AND(G40=H40,G40=2), K39-K39*J40+K39*J40*B40, AND(G40&lt;&gt;H40,G40=1), K39-K39*I40,AND(G40&lt;&gt;H40,G40=2),K39-K39*J40,G40=0,K39)</f>
        <v>321.60000000000002</v>
      </c>
      <c r="L40" t="str">
        <f>ValueWin!L40</f>
        <v>Martin Cuevas</v>
      </c>
      <c r="M40" t="str">
        <f>ValueWin!M40</f>
        <v>Mariano Navone</v>
      </c>
      <c r="P40">
        <v>300</v>
      </c>
      <c r="Q40">
        <v>21</v>
      </c>
    </row>
    <row r="41" spans="1:17" x14ac:dyDescent="0.25">
      <c r="A41">
        <f>ValueWin!A41</f>
        <v>4.6500000000000004</v>
      </c>
      <c r="B41">
        <f>ValueWin!B41</f>
        <v>1.1599999999999999</v>
      </c>
      <c r="C41">
        <f t="shared" si="3"/>
        <v>0.21505376344086019</v>
      </c>
      <c r="D41">
        <f t="shared" si="3"/>
        <v>0.86206896551724144</v>
      </c>
      <c r="E41">
        <f>ValueWin!E41</f>
        <v>0.23799999999999999</v>
      </c>
      <c r="F41">
        <f t="shared" si="0"/>
        <v>0.76200000000000001</v>
      </c>
      <c r="G41" cm="1">
        <f t="array" ref="G41">_xlfn.IFS(AND(I41&gt;J41,I41&gt;0), 1, AND(J41&gt;I41,J41&gt;0), 2, AND(I41&lt;0,J41&lt;0), 0)</f>
        <v>1</v>
      </c>
      <c r="H41">
        <f>ValueWin!H41</f>
        <v>2</v>
      </c>
      <c r="I41">
        <f t="shared" si="1"/>
        <v>2.923287671232877E-2</v>
      </c>
      <c r="J41">
        <f t="shared" si="2"/>
        <v>-0.7255000000000007</v>
      </c>
      <c r="K41">
        <f>P40-P40*I41</f>
        <v>291.23013698630137</v>
      </c>
      <c r="L41" t="str">
        <f>ValueWin!L41</f>
        <v>Geoffrey Blancaneaux</v>
      </c>
      <c r="M41" t="str">
        <f>ValueWin!M41</f>
        <v>Carlos Taberner</v>
      </c>
    </row>
    <row r="42" spans="1:17" x14ac:dyDescent="0.25">
      <c r="A42">
        <f>ValueWin!A42</f>
        <v>2.2000000000000002</v>
      </c>
      <c r="B42">
        <f>ValueWin!B42</f>
        <v>1.61</v>
      </c>
      <c r="C42">
        <f t="shared" si="3"/>
        <v>0.45454545454545453</v>
      </c>
      <c r="D42">
        <f t="shared" si="3"/>
        <v>0.6211180124223602</v>
      </c>
      <c r="E42">
        <f>ValueWin!E42</f>
        <v>0.53700000000000003</v>
      </c>
      <c r="F42">
        <f t="shared" si="0"/>
        <v>0.46299999999999997</v>
      </c>
      <c r="G42" cm="1">
        <f t="array" ref="G42">_xlfn.IFS(AND(I42&gt;J42,I42&gt;0), 1, AND(J42&gt;I42,J42&gt;0), 2, AND(I42&lt;0,J42&lt;0), 0)</f>
        <v>1</v>
      </c>
      <c r="H42">
        <f>ValueWin!H42</f>
        <v>1</v>
      </c>
      <c r="I42">
        <f t="shared" si="1"/>
        <v>0.1</v>
      </c>
      <c r="J42">
        <f t="shared" si="2"/>
        <v>-0.41732786885245898</v>
      </c>
      <c r="K42" cm="1">
        <f t="array" ref="K42">_xlfn.IFS(AND(G42=H42,G42=1),K41-K41*I42+K41*I42*A42, AND(G42=H42,G42=2), K41-K41*J42+K41*J42*B42, AND(G42&lt;&gt;H42,G42=1), K41-K41*I42,AND(G42&lt;&gt;H42,G42=2),K41-K41*J42,G42=0,K41)</f>
        <v>326.17775342465757</v>
      </c>
      <c r="L42" t="str">
        <f>ValueWin!L42</f>
        <v>Andrea Arnaboldi</v>
      </c>
      <c r="M42" t="str">
        <f>ValueWin!M42</f>
        <v>Jonas Forejtek</v>
      </c>
      <c r="P42">
        <v>300</v>
      </c>
      <c r="Q42">
        <v>26</v>
      </c>
    </row>
    <row r="43" spans="1:17" x14ac:dyDescent="0.25">
      <c r="A43">
        <f>ValueWin!A43</f>
        <v>1.6</v>
      </c>
      <c r="B43">
        <f>ValueWin!B43</f>
        <v>2.25</v>
      </c>
      <c r="C43">
        <f t="shared" si="3"/>
        <v>0.625</v>
      </c>
      <c r="D43">
        <f t="shared" si="3"/>
        <v>0.44444444444444442</v>
      </c>
      <c r="E43">
        <f>ValueWin!E43</f>
        <v>0.499</v>
      </c>
      <c r="F43">
        <f t="shared" si="0"/>
        <v>0.501</v>
      </c>
      <c r="G43" cm="1">
        <f t="array" ref="G43">_xlfn.IFS(AND(I43&gt;J43,I43&gt;0), 1, AND(J43&gt;I43,J43&gt;0), 2, AND(I43&lt;0,J43&lt;0), 0)</f>
        <v>2</v>
      </c>
      <c r="H43">
        <f>ValueWin!H43</f>
        <v>1</v>
      </c>
      <c r="I43">
        <f t="shared" si="1"/>
        <v>-0.33599999999999985</v>
      </c>
      <c r="J43">
        <f t="shared" si="2"/>
        <v>0.1</v>
      </c>
      <c r="K43">
        <f>P42-P42*J43</f>
        <v>270</v>
      </c>
      <c r="L43" t="str">
        <f>ValueWin!L43</f>
        <v>Nerman Fatic</v>
      </c>
      <c r="M43" t="str">
        <f>ValueWin!M43</f>
        <v>Georgii Kravchenko</v>
      </c>
    </row>
    <row r="44" spans="1:17" x14ac:dyDescent="0.25">
      <c r="A44">
        <f>ValueWin!A44</f>
        <v>2.06</v>
      </c>
      <c r="B44">
        <f>ValueWin!B44</f>
        <v>1.71</v>
      </c>
      <c r="C44">
        <f t="shared" si="3"/>
        <v>0.4854368932038835</v>
      </c>
      <c r="D44">
        <f t="shared" si="3"/>
        <v>0.58479532163742687</v>
      </c>
      <c r="E44">
        <f>ValueWin!E44</f>
        <v>0.79100000000000004</v>
      </c>
      <c r="F44">
        <f t="shared" si="0"/>
        <v>0.20899999999999996</v>
      </c>
      <c r="G44" cm="1">
        <f t="array" ref="G44">_xlfn.IFS(AND(I44&gt;J44,I44&gt;0), 1, AND(J44&gt;I44,J44&gt;0), 2, AND(I44&lt;0,J44&lt;0), 0)</f>
        <v>1</v>
      </c>
      <c r="H44">
        <f>ValueWin!H44</f>
        <v>2</v>
      </c>
      <c r="I44">
        <f t="shared" si="1"/>
        <v>0.1</v>
      </c>
      <c r="J44">
        <f t="shared" si="2"/>
        <v>-0.90508450704225363</v>
      </c>
      <c r="K44" cm="1">
        <f t="array" ref="K44">_xlfn.IFS(AND(G44=H44,G44=1),K43-K43*I44+K43*I44*A44, AND(G44=H44,G44=2), K43-K43*J44+K43*J44*B44, AND(G44&lt;&gt;H44,G44=1), K43-K43*I44,AND(G44&lt;&gt;H44,G44=2),K43-K43*J44,G44=0,K43)</f>
        <v>243</v>
      </c>
      <c r="L44" t="str">
        <f>ValueWin!L44</f>
        <v>Andrej Martin</v>
      </c>
      <c r="M44" t="str">
        <f>ValueWin!M44</f>
        <v>Filip Misolic</v>
      </c>
    </row>
    <row r="45" spans="1:17" x14ac:dyDescent="0.25">
      <c r="A45">
        <f>ValueWin!A45</f>
        <v>1.64</v>
      </c>
      <c r="B45">
        <f>ValueWin!B45</f>
        <v>2.2000000000000002</v>
      </c>
      <c r="C45">
        <f t="shared" si="3"/>
        <v>0.6097560975609756</v>
      </c>
      <c r="D45">
        <f t="shared" si="3"/>
        <v>0.45454545454545453</v>
      </c>
      <c r="E45">
        <f>ValueWin!E45</f>
        <v>0.55900000000000005</v>
      </c>
      <c r="F45">
        <f t="shared" si="0"/>
        <v>0.44099999999999995</v>
      </c>
      <c r="G45" cm="1">
        <f t="array" ref="G45">_xlfn.IFS(AND(I45&gt;J45,I45&gt;0), 1, AND(J45&gt;I45,J45&gt;0), 2, AND(I45&lt;0,J45&lt;0), 0)</f>
        <v>0</v>
      </c>
      <c r="H45">
        <f>ValueWin!H45</f>
        <v>2</v>
      </c>
      <c r="I45">
        <f t="shared" si="1"/>
        <v>-0.13006249999999997</v>
      </c>
      <c r="J45">
        <f t="shared" si="2"/>
        <v>-2.4833333333333374E-2</v>
      </c>
      <c r="K45" cm="1">
        <f t="array" ref="K45">_xlfn.IFS(AND(G45=H45,G45=1),K44-K44*I45+K44*I45*A45, AND(G45=H45,G45=2), K44-K44*J45+K44*J45*B45, AND(G45&lt;&gt;H45,G45=1), K44-K44*I45,AND(G45&lt;&gt;H45,G45=2),K44-K44*J45,G45=0,K44)</f>
        <v>243</v>
      </c>
      <c r="L45" t="str">
        <f>ValueWin!L45</f>
        <v>Adrian Mannarino</v>
      </c>
      <c r="M45" t="str">
        <f>ValueWin!M45</f>
        <v>Ricardas Berankis</v>
      </c>
    </row>
    <row r="46" spans="1:17" x14ac:dyDescent="0.25">
      <c r="A46">
        <f>ValueWin!A46</f>
        <v>2.91</v>
      </c>
      <c r="B46">
        <f>ValueWin!B46</f>
        <v>1.38</v>
      </c>
      <c r="C46">
        <f t="shared" si="3"/>
        <v>0.3436426116838488</v>
      </c>
      <c r="D46">
        <f t="shared" si="3"/>
        <v>0.7246376811594204</v>
      </c>
      <c r="E46">
        <f>ValueWin!E46</f>
        <v>5.8999999999999997E-2</v>
      </c>
      <c r="F46">
        <f t="shared" si="0"/>
        <v>0.94100000000000006</v>
      </c>
      <c r="G46" cm="1">
        <f t="array" ref="G46">_xlfn.IFS(AND(I46&gt;J46,I46&gt;0), 1, AND(J46&gt;I46,J46&gt;0), 2, AND(I46&lt;0,J46&lt;0), 0)</f>
        <v>2</v>
      </c>
      <c r="H46">
        <f>ValueWin!H46</f>
        <v>2</v>
      </c>
      <c r="I46">
        <f t="shared" si="1"/>
        <v>-0.43367015706806283</v>
      </c>
      <c r="J46">
        <f t="shared" si="2"/>
        <v>0.1</v>
      </c>
      <c r="K46" cm="1">
        <f t="array" ref="K46">_xlfn.IFS(AND(G46=H46,G46=1),K45-K45*I46+K45*I46*A46, AND(G46=H46,G46=2), K45-K45*J46+K45*J46*B46, AND(G46&lt;&gt;H46,G46=1), K45-K45*I46,AND(G46&lt;&gt;H46,G46=2),K45-K45*J46,G46=0,K45)</f>
        <v>252.23399999999998</v>
      </c>
      <c r="L46" t="str">
        <f>ValueWin!L46</f>
        <v>Pedro Martinez</v>
      </c>
      <c r="M46" t="str">
        <f>ValueWin!M46</f>
        <v>Marin Cilic</v>
      </c>
    </row>
    <row r="47" spans="1:17" x14ac:dyDescent="0.25">
      <c r="A47">
        <f>ValueWin!A47</f>
        <v>3.45</v>
      </c>
      <c r="B47">
        <f>ValueWin!B47</f>
        <v>1.28</v>
      </c>
      <c r="C47">
        <f t="shared" si="3"/>
        <v>0.28985507246376813</v>
      </c>
      <c r="D47">
        <f t="shared" si="3"/>
        <v>0.78125</v>
      </c>
      <c r="E47">
        <f>ValueWin!E47</f>
        <v>0.311</v>
      </c>
      <c r="F47">
        <f t="shared" si="0"/>
        <v>0.68900000000000006</v>
      </c>
      <c r="G47" cm="1">
        <f t="array" ref="G47">_xlfn.IFS(AND(I47&gt;J47,I47&gt;0), 1, AND(J47&gt;I47,J47&gt;0), 2, AND(I47&lt;0,J47&lt;0), 0)</f>
        <v>1</v>
      </c>
      <c r="H47">
        <f>ValueWin!H47</f>
        <v>2</v>
      </c>
      <c r="I47">
        <f t="shared" si="1"/>
        <v>2.9775510204081646E-2</v>
      </c>
      <c r="J47">
        <f t="shared" si="2"/>
        <v>-0.42171428571428549</v>
      </c>
      <c r="K47" cm="1">
        <f t="array" ref="K47">_xlfn.IFS(AND(G47=H47,G47=1),K46-K46*I47+K46*I47*A47, AND(G47=H47,G47=2), K46-K46*J47+K46*J47*B47, AND(G47&lt;&gt;H47,G47=1), K46-K46*I47,AND(G47&lt;&gt;H47,G47=2),K46-K46*J47,G47=0,K46)</f>
        <v>244.72360395918366</v>
      </c>
      <c r="L47" t="str">
        <f>ValueWin!L47</f>
        <v>Gilles Simon</v>
      </c>
      <c r="M47" t="str">
        <f>ValueWin!M47</f>
        <v>Aslan Karatsev</v>
      </c>
    </row>
    <row r="48" spans="1:17" x14ac:dyDescent="0.25">
      <c r="A48">
        <f>ValueWin!A48</f>
        <v>2.25</v>
      </c>
      <c r="B48">
        <f>ValueWin!B48</f>
        <v>1.61</v>
      </c>
      <c r="C48">
        <f t="shared" si="3"/>
        <v>0.44444444444444442</v>
      </c>
      <c r="D48">
        <f t="shared" si="3"/>
        <v>0.6211180124223602</v>
      </c>
      <c r="E48">
        <f>ValueWin!E48</f>
        <v>0.432</v>
      </c>
      <c r="F48">
        <f t="shared" si="0"/>
        <v>0.56800000000000006</v>
      </c>
      <c r="G48" cm="1">
        <f t="array" ref="G48">_xlfn.IFS(AND(I48&gt;J48,I48&gt;0), 1, AND(J48&gt;I48,J48&gt;0), 2, AND(I48&lt;0,J48&lt;0), 0)</f>
        <v>0</v>
      </c>
      <c r="H48">
        <f>ValueWin!H48</f>
        <v>2</v>
      </c>
      <c r="I48">
        <f t="shared" si="1"/>
        <v>-2.2400000000000031E-2</v>
      </c>
      <c r="J48">
        <f t="shared" si="2"/>
        <v>-0.1401967213114752</v>
      </c>
      <c r="K48" cm="1">
        <f t="array" ref="K48">_xlfn.IFS(AND(G48=H48,G48=1),K47-K47*I48+K47*I48*A48, AND(G48=H48,G48=2), K47-K47*J48+K47*J48*B48, AND(G48&lt;&gt;H48,G48=1), K47-K47*I48,AND(G48&lt;&gt;H48,G48=2),K47-K47*J48,G48=0,K47)</f>
        <v>244.72360395918366</v>
      </c>
      <c r="L48" t="str">
        <f>ValueWin!L48</f>
        <v>Marton Fucsovics</v>
      </c>
      <c r="M48" t="str">
        <f>ValueWin!M48</f>
        <v>Lloyd Harris</v>
      </c>
    </row>
    <row r="49" spans="1:13" x14ac:dyDescent="0.25">
      <c r="A49">
        <f>ValueWin!A49</f>
        <v>1.2</v>
      </c>
      <c r="B49">
        <f>ValueWin!B49</f>
        <v>4.25</v>
      </c>
      <c r="C49">
        <f t="shared" si="3"/>
        <v>0.83333333333333337</v>
      </c>
      <c r="D49">
        <f t="shared" si="3"/>
        <v>0.23529411764705882</v>
      </c>
      <c r="E49">
        <f>ValueWin!E49</f>
        <v>0.754</v>
      </c>
      <c r="F49">
        <f t="shared" si="0"/>
        <v>0.246</v>
      </c>
      <c r="G49" cm="1">
        <f t="array" ref="G49">_xlfn.IFS(AND(I49&gt;J49,I49&gt;0), 1, AND(J49&gt;I49,J49&gt;0), 2, AND(I49&lt;0,J49&lt;0), 0)</f>
        <v>2</v>
      </c>
      <c r="H49">
        <f>ValueWin!H49</f>
        <v>1</v>
      </c>
      <c r="I49">
        <f t="shared" si="1"/>
        <v>-0.4760000000000002</v>
      </c>
      <c r="J49">
        <f t="shared" si="2"/>
        <v>1.3999999999999985E-2</v>
      </c>
      <c r="K49" cm="1">
        <f t="array" ref="K49">_xlfn.IFS(AND(G49=H49,G49=1),K48-K48*I49+K48*I49*A49, AND(G49=H49,G49=2), K48-K48*J49+K48*J49*B49, AND(G49&lt;&gt;H49,G49=1), K48-K48*I49,AND(G49&lt;&gt;H49,G49=2),K48-K48*J49,G49=0,K48)</f>
        <v>241.2974735037551</v>
      </c>
      <c r="L49" t="str">
        <f>ValueWin!L49</f>
        <v>Jannik Sinner</v>
      </c>
      <c r="M49" t="str">
        <f>ValueWin!M49</f>
        <v>Arthur Rinderknech</v>
      </c>
    </row>
    <row r="50" spans="1:13" x14ac:dyDescent="0.25">
      <c r="A50">
        <f>ValueWin!A50</f>
        <v>2.1800000000000002</v>
      </c>
      <c r="B50">
        <f>ValueWin!B50</f>
        <v>1.65</v>
      </c>
      <c r="C50">
        <f t="shared" si="3"/>
        <v>0.4587155963302752</v>
      </c>
      <c r="D50">
        <f t="shared" si="3"/>
        <v>0.60606060606060608</v>
      </c>
      <c r="E50">
        <f>ValueWin!E50</f>
        <v>0.34200000000000003</v>
      </c>
      <c r="F50">
        <f t="shared" si="0"/>
        <v>0.65799999999999992</v>
      </c>
      <c r="G50" cm="1">
        <f t="array" ref="G50">_xlfn.IFS(AND(I50&gt;J50,I50&gt;0), 1, AND(J50&gt;I50,J50&gt;0), 2, AND(I50&lt;0,J50&lt;0), 0)</f>
        <v>2</v>
      </c>
      <c r="H50">
        <f>ValueWin!H50</f>
        <v>2</v>
      </c>
      <c r="I50">
        <f t="shared" si="1"/>
        <v>-0.21562711864406764</v>
      </c>
      <c r="J50">
        <f t="shared" si="2"/>
        <v>0.1</v>
      </c>
      <c r="K50" cm="1">
        <f t="array" ref="K50">_xlfn.IFS(AND(G50=H50,G50=1),K49-K49*I50+K49*I50*A50, AND(G50=H50,G50=2), K49-K49*J50+K49*J50*B50, AND(G50&lt;&gt;H50,G50=1), K49-K49*I50,AND(G50&lt;&gt;H50,G50=2),K49-K49*J50,G50=0,K49)</f>
        <v>256.98180928149918</v>
      </c>
      <c r="L50" t="str">
        <f>ValueWin!L50</f>
        <v>Brandon Nakashima</v>
      </c>
      <c r="M50" t="str">
        <f>ValueWin!M50</f>
        <v>Diego Schwartzman</v>
      </c>
    </row>
    <row r="51" spans="1:13" x14ac:dyDescent="0.25">
      <c r="A51">
        <f>ValueWin!A51</f>
        <v>1.3</v>
      </c>
      <c r="B51">
        <f>ValueWin!B51</f>
        <v>3.32</v>
      </c>
      <c r="C51">
        <f t="shared" si="3"/>
        <v>0.76923076923076916</v>
      </c>
      <c r="D51">
        <f t="shared" si="3"/>
        <v>0.30120481927710846</v>
      </c>
      <c r="E51">
        <f>ValueWin!E51</f>
        <v>0.53500000000000003</v>
      </c>
      <c r="F51">
        <f t="shared" si="0"/>
        <v>0.46499999999999997</v>
      </c>
      <c r="G51" cm="1">
        <f t="array" ref="G51">_xlfn.IFS(AND(I51&gt;J51,I51&gt;0), 1, AND(J51&gt;I51,J51&gt;0), 2, AND(I51&lt;0,J51&lt;0), 0)</f>
        <v>2</v>
      </c>
      <c r="H51">
        <f>ValueWin!H51</f>
        <v>1</v>
      </c>
      <c r="I51">
        <f t="shared" si="1"/>
        <v>-1.0149999999999997</v>
      </c>
      <c r="J51">
        <f t="shared" si="2"/>
        <v>0.1</v>
      </c>
      <c r="K51" cm="1">
        <f t="array" ref="K51">_xlfn.IFS(AND(G51=H51,G51=1),K50-K50*I51+K50*I51*A51, AND(G51=H51,G51=2), K50-K50*J51+K50*J51*B51, AND(G51&lt;&gt;H51,G51=1), K50-K50*I51,AND(G51&lt;&gt;H51,G51=2),K50-K50*J51,G51=0,K50)</f>
        <v>231.28362835334926</v>
      </c>
      <c r="L51" t="str">
        <f>ValueWin!L51</f>
        <v>Jenson Brooksby</v>
      </c>
      <c r="M51" t="str">
        <f>ValueWin!M51</f>
        <v>Alejandro Davidovich Fokina</v>
      </c>
    </row>
    <row r="52" spans="1:13" x14ac:dyDescent="0.25">
      <c r="A52">
        <f>ValueWin!A52</f>
        <v>1.66</v>
      </c>
      <c r="B52">
        <f>ValueWin!B52</f>
        <v>2.1</v>
      </c>
      <c r="C52">
        <f t="shared" si="3"/>
        <v>0.60240963855421692</v>
      </c>
      <c r="D52">
        <f t="shared" si="3"/>
        <v>0.47619047619047616</v>
      </c>
      <c r="E52">
        <f>ValueWin!E52</f>
        <v>0.71099999999999997</v>
      </c>
      <c r="F52">
        <f t="shared" si="0"/>
        <v>0.28900000000000003</v>
      </c>
      <c r="G52" cm="1">
        <f t="array" ref="G52">_xlfn.IFS(AND(I52&gt;J52,I52&gt;0), 1, AND(J52&gt;I52,J52&gt;0), 2, AND(I52&lt;0,J52&lt;0), 0)</f>
        <v>1</v>
      </c>
      <c r="H52">
        <f>ValueWin!H52</f>
        <v>1</v>
      </c>
      <c r="I52">
        <f t="shared" si="1"/>
        <v>0.1</v>
      </c>
      <c r="J52">
        <f t="shared" si="2"/>
        <v>-0.35736363636363622</v>
      </c>
      <c r="K52" cm="1">
        <f t="array" ref="K52">_xlfn.IFS(AND(G52=H52,G52=1),K51-K51*I52+K51*I52*A52, AND(G52=H52,G52=2), K51-K51*J52+K51*J52*B52, AND(G52&lt;&gt;H52,G52=1), K51-K51*I52,AND(G52&lt;&gt;H52,G52=2),K51-K51*J52,G52=0,K51)</f>
        <v>246.54834782467032</v>
      </c>
      <c r="L52" t="str">
        <f>ValueWin!L52</f>
        <v>Alessandro Giannessi</v>
      </c>
      <c r="M52" t="str">
        <f>ValueWin!M52</f>
        <v>Raul Brancaccio</v>
      </c>
    </row>
    <row r="53" spans="1:13" x14ac:dyDescent="0.25">
      <c r="A53">
        <f>ValueWin!A53</f>
        <v>1.4</v>
      </c>
      <c r="B53">
        <f>ValueWin!B53</f>
        <v>2.75</v>
      </c>
      <c r="C53">
        <f t="shared" si="3"/>
        <v>0.7142857142857143</v>
      </c>
      <c r="D53">
        <f t="shared" si="3"/>
        <v>0.36363636363636365</v>
      </c>
      <c r="E53">
        <f>ValueWin!E53</f>
        <v>0.754</v>
      </c>
      <c r="F53">
        <f t="shared" si="0"/>
        <v>0.246</v>
      </c>
      <c r="G53" cm="1">
        <f t="array" ref="G53">_xlfn.IFS(AND(I53&gt;J53,I53&gt;0), 1, AND(J53&gt;I53,J53&gt;0), 2, AND(I53&lt;0,J53&lt;0), 0)</f>
        <v>1</v>
      </c>
      <c r="H53">
        <f>ValueWin!H53</f>
        <v>1</v>
      </c>
      <c r="I53">
        <f t="shared" si="1"/>
        <v>0.1</v>
      </c>
      <c r="J53">
        <f t="shared" si="2"/>
        <v>-0.18485714285714289</v>
      </c>
      <c r="K53" cm="1">
        <f t="array" ref="K53">_xlfn.IFS(AND(G53=H53,G53=1),K52-K52*I53+K52*I53*A53, AND(G53=H53,G53=2), K52-K52*J53+K52*J53*B53, AND(G53&lt;&gt;H53,G53=1), K52-K52*I53,AND(G53&lt;&gt;H53,G53=2),K52-K52*J53,G53=0,K52)</f>
        <v>256.4102817376571</v>
      </c>
      <c r="L53" t="str">
        <f>ValueWin!L53</f>
        <v>Marco Cecchinato</v>
      </c>
      <c r="M53" t="str">
        <f>ValueWin!M53</f>
        <v>Mathias Bourgue</v>
      </c>
    </row>
    <row r="54" spans="1:13" x14ac:dyDescent="0.25">
      <c r="A54">
        <f>ValueWin!A54</f>
        <v>2.15</v>
      </c>
      <c r="B54">
        <f>ValueWin!B54</f>
        <v>1.67</v>
      </c>
      <c r="C54">
        <f t="shared" si="3"/>
        <v>0.46511627906976744</v>
      </c>
      <c r="D54">
        <f t="shared" si="3"/>
        <v>0.5988023952095809</v>
      </c>
      <c r="E54">
        <f>ValueWin!E54</f>
        <v>0.49299999999999999</v>
      </c>
      <c r="F54">
        <f t="shared" si="0"/>
        <v>0.50700000000000001</v>
      </c>
      <c r="G54" cm="1">
        <f t="array" ref="G54">_xlfn.IFS(AND(I54&gt;J54,I54&gt;0), 1, AND(J54&gt;I54,J54&gt;0), 2, AND(I54&lt;0,J54&lt;0), 0)</f>
        <v>1</v>
      </c>
      <c r="H54">
        <f>ValueWin!H54</f>
        <v>2</v>
      </c>
      <c r="I54">
        <f t="shared" si="1"/>
        <v>5.2130434782608648E-2</v>
      </c>
      <c r="J54">
        <f t="shared" si="2"/>
        <v>-0.22882089552238816</v>
      </c>
      <c r="K54" cm="1">
        <f t="array" ref="K54">_xlfn.IFS(AND(G54=H54,G54=1),K53-K53*I54+K53*I54*A54, AND(G54=H54,G54=2), K53-K53*J54+K53*J54*B54, AND(G54&lt;&gt;H54,G54=1), K53-K53*I54,AND(G54&lt;&gt;H54,G54=2),K53-K53*J54,G54=0,K53)</f>
        <v>243.04350226794185</v>
      </c>
      <c r="L54" t="str">
        <f>ValueWin!L54</f>
        <v>Marin Cilic</v>
      </c>
      <c r="M54" t="str">
        <f>ValueWin!M54</f>
        <v>Aslan Karatsev</v>
      </c>
    </row>
    <row r="55" spans="1:13" x14ac:dyDescent="0.25">
      <c r="A55">
        <f>ValueWin!A55</f>
        <v>1.37</v>
      </c>
      <c r="B55">
        <f>ValueWin!B55</f>
        <v>2.92</v>
      </c>
      <c r="C55">
        <f t="shared" si="3"/>
        <v>0.72992700729927007</v>
      </c>
      <c r="D55">
        <f t="shared" si="3"/>
        <v>0.34246575342465752</v>
      </c>
      <c r="E55">
        <f>ValueWin!E55</f>
        <v>0.54600000000000004</v>
      </c>
      <c r="F55">
        <f t="shared" si="0"/>
        <v>0.45399999999999996</v>
      </c>
      <c r="G55" cm="1">
        <f t="array" ref="G55">_xlfn.IFS(AND(I55&gt;J55,I55&gt;0), 1, AND(J55&gt;I55,J55&gt;0), 2, AND(I55&lt;0,J55&lt;0), 0)</f>
        <v>2</v>
      </c>
      <c r="H55">
        <f>ValueWin!H55</f>
        <v>1</v>
      </c>
      <c r="I55">
        <f t="shared" si="1"/>
        <v>-0.68102702702702644</v>
      </c>
      <c r="J55">
        <f t="shared" si="2"/>
        <v>0.1</v>
      </c>
      <c r="K55" cm="1">
        <f t="array" ref="K55">_xlfn.IFS(AND(G55=H55,G55=1),K54-K54*I55+K54*I55*A55, AND(G55=H55,G55=2), K54-K54*J55+K54*J55*B55, AND(G55&lt;&gt;H55,G55=1), K54-K54*I55,AND(G55&lt;&gt;H55,G55=2),K54-K54*J55,G55=0,K54)</f>
        <v>218.73915204114766</v>
      </c>
      <c r="L55" t="str">
        <f>ValueWin!L55</f>
        <v>Jannik Sinner</v>
      </c>
      <c r="M55" t="str">
        <f>ValueWin!M55</f>
        <v>Diego Schwartzman</v>
      </c>
    </row>
    <row r="56" spans="1:13" x14ac:dyDescent="0.25">
      <c r="A56">
        <f>ValueWin!A56</f>
        <v>2.65</v>
      </c>
      <c r="B56">
        <f>ValueWin!B56</f>
        <v>1.47</v>
      </c>
      <c r="C56">
        <f t="shared" si="3"/>
        <v>0.37735849056603776</v>
      </c>
      <c r="D56">
        <f t="shared" si="3"/>
        <v>0.68027210884353739</v>
      </c>
      <c r="E56">
        <f>ValueWin!E56</f>
        <v>0.51800000000000002</v>
      </c>
      <c r="F56">
        <f t="shared" si="0"/>
        <v>0.48199999999999998</v>
      </c>
      <c r="G56" cm="1">
        <f t="array" ref="G56">_xlfn.IFS(AND(I56&gt;J56,I56&gt;0), 1, AND(J56&gt;I56,J56&gt;0), 2, AND(I56&lt;0,J56&lt;0), 0)</f>
        <v>1</v>
      </c>
      <c r="H56">
        <f>ValueWin!H56</f>
        <v>2</v>
      </c>
      <c r="I56">
        <f t="shared" si="1"/>
        <v>0.1</v>
      </c>
      <c r="J56">
        <f t="shared" si="2"/>
        <v>-0.62012765957446825</v>
      </c>
      <c r="K56" cm="1">
        <f t="array" ref="K56">_xlfn.IFS(AND(G56=H56,G56=1),K55-K55*I56+K55*I56*A56, AND(G56=H56,G56=2), K55-K55*J56+K55*J56*B56, AND(G56&lt;&gt;H56,G56=1), K55-K55*I56,AND(G56&lt;&gt;H56,G56=2),K55-K55*J56,G56=0,K55)</f>
        <v>196.86523683703291</v>
      </c>
      <c r="L56" t="str">
        <f>ValueWin!L56</f>
        <v>Federico Coria</v>
      </c>
      <c r="M56" t="str">
        <f>ValueWin!M56</f>
        <v>Radu Albot</v>
      </c>
    </row>
    <row r="57" spans="1:13" x14ac:dyDescent="0.25">
      <c r="A57">
        <f>ValueWin!A57</f>
        <v>2.35</v>
      </c>
      <c r="B57">
        <f>ValueWin!B57</f>
        <v>1.57</v>
      </c>
      <c r="C57">
        <f t="shared" si="3"/>
        <v>0.42553191489361702</v>
      </c>
      <c r="D57">
        <f t="shared" si="3"/>
        <v>0.63694267515923564</v>
      </c>
      <c r="E57">
        <f>ValueWin!E57</f>
        <v>0.40300000000000002</v>
      </c>
      <c r="F57">
        <f t="shared" si="0"/>
        <v>0.59699999999999998</v>
      </c>
      <c r="G57" cm="1">
        <f t="array" ref="G57">_xlfn.IFS(AND(I57&gt;J57,I57&gt;0), 1, AND(J57&gt;I57,J57&gt;0), 2, AND(I57&lt;0,J57&lt;0), 0)</f>
        <v>0</v>
      </c>
      <c r="H57">
        <f>ValueWin!H57</f>
        <v>2</v>
      </c>
      <c r="I57">
        <f t="shared" si="1"/>
        <v>-3.9222222222222158E-2</v>
      </c>
      <c r="J57">
        <f t="shared" si="2"/>
        <v>-0.11001754385964913</v>
      </c>
      <c r="K57" cm="1">
        <f t="array" ref="K57">_xlfn.IFS(AND(G57=H57,G57=1),K56-K56*I57+K56*I57*A57, AND(G57=H57,G57=2), K56-K56*J57+K56*J57*B57, AND(G57&lt;&gt;H57,G57=1), K56-K56*I57,AND(G57&lt;&gt;H57,G57=2),K56-K56*J57,G57=0,K56)</f>
        <v>196.86523683703291</v>
      </c>
      <c r="L57" t="str">
        <f>ValueWin!L57</f>
        <v>Damir Dzumhur</v>
      </c>
      <c r="M57" t="str">
        <f>ValueWin!M57</f>
        <v>Egor Gerasimov</v>
      </c>
    </row>
    <row r="58" spans="1:13" x14ac:dyDescent="0.25">
      <c r="A58">
        <f>ValueWin!A58</f>
        <v>1.75</v>
      </c>
      <c r="B58">
        <f>ValueWin!B58</f>
        <v>2.04</v>
      </c>
      <c r="C58">
        <f t="shared" si="3"/>
        <v>0.5714285714285714</v>
      </c>
      <c r="D58">
        <f t="shared" si="3"/>
        <v>0.49019607843137253</v>
      </c>
      <c r="E58">
        <f>ValueWin!E58</f>
        <v>0.26600000000000001</v>
      </c>
      <c r="F58">
        <f t="shared" si="0"/>
        <v>0.73399999999999999</v>
      </c>
      <c r="G58" cm="1">
        <f t="array" ref="G58">_xlfn.IFS(AND(I58&gt;J58,I58&gt;0), 1, AND(J58&gt;I58,J58&gt;0), 2, AND(I58&lt;0,J58&lt;0), 0)</f>
        <v>2</v>
      </c>
      <c r="H58">
        <f>ValueWin!H58</f>
        <v>2</v>
      </c>
      <c r="I58">
        <f t="shared" si="1"/>
        <v>-0.71266666666666667</v>
      </c>
      <c r="J58">
        <f t="shared" si="2"/>
        <v>0.1</v>
      </c>
      <c r="K58" cm="1">
        <f t="array" ref="K58">_xlfn.IFS(AND(G58=H58,G58=1),K57-K57*I58+K57*I58*A58, AND(G58=H58,G58=2), K57-K57*J58+K57*J58*B58, AND(G58&lt;&gt;H58,G58=1), K57-K57*I58,AND(G58&lt;&gt;H58,G58=2),K57-K57*J58,G58=0,K57)</f>
        <v>217.33922146808433</v>
      </c>
      <c r="L58" t="str">
        <f>ValueWin!L58</f>
        <v>Roman Safiullin</v>
      </c>
      <c r="M58" t="str">
        <f>ValueWin!M58</f>
        <v>Yoshihito Nishioka</v>
      </c>
    </row>
    <row r="59" spans="1:13" x14ac:dyDescent="0.25">
      <c r="A59">
        <f>ValueWin!A59</f>
        <v>3.15</v>
      </c>
      <c r="B59">
        <f>ValueWin!B59</f>
        <v>1.35</v>
      </c>
      <c r="C59">
        <f t="shared" si="3"/>
        <v>0.31746031746031744</v>
      </c>
      <c r="D59">
        <f t="shared" si="3"/>
        <v>0.7407407407407407</v>
      </c>
      <c r="E59">
        <f>ValueWin!E59</f>
        <v>0.27700000000000002</v>
      </c>
      <c r="F59">
        <f t="shared" si="0"/>
        <v>0.72299999999999998</v>
      </c>
      <c r="G59" cm="1">
        <f t="array" ref="G59">_xlfn.IFS(AND(I59&gt;J59,I59&gt;0), 1, AND(J59&gt;I59,J59&gt;0), 2, AND(I59&lt;0,J59&lt;0), 0)</f>
        <v>0</v>
      </c>
      <c r="H59">
        <f>ValueWin!H59</f>
        <v>1</v>
      </c>
      <c r="I59">
        <f t="shared" si="1"/>
        <v>-5.927906976744185E-2</v>
      </c>
      <c r="J59">
        <f t="shared" si="2"/>
        <v>-6.8428571428571283E-2</v>
      </c>
      <c r="K59" cm="1">
        <f t="array" ref="K59">_xlfn.IFS(AND(G59=H59,G59=1),K58-K58*I59+K58*I59*A59, AND(G59=H59,G59=2), K58-K58*J59+K58*J59*B59, AND(G59&lt;&gt;H59,G59=1), K58-K58*I59,AND(G59&lt;&gt;H59,G59=2),K58-K58*J59,G59=0,K58)</f>
        <v>217.33922146808433</v>
      </c>
      <c r="L59" t="str">
        <f>ValueWin!L59</f>
        <v>Evgeny Donskoy</v>
      </c>
      <c r="M59" t="str">
        <f>ValueWin!M59</f>
        <v>Mikael Ymer</v>
      </c>
    </row>
    <row r="60" spans="1:13" x14ac:dyDescent="0.25">
      <c r="A60">
        <f>ValueWin!A60</f>
        <v>1.23</v>
      </c>
      <c r="B60">
        <f>ValueWin!B60</f>
        <v>4</v>
      </c>
      <c r="C60">
        <f t="shared" si="3"/>
        <v>0.81300813008130079</v>
      </c>
      <c r="D60">
        <f t="shared" si="3"/>
        <v>0.25</v>
      </c>
      <c r="E60">
        <f>ValueWin!E60</f>
        <v>0.72899999999999998</v>
      </c>
      <c r="F60">
        <f t="shared" si="0"/>
        <v>0.27100000000000002</v>
      </c>
      <c r="G60" cm="1">
        <f t="array" ref="G60">_xlfn.IFS(AND(I60&gt;J60,I60&gt;0), 1, AND(J60&gt;I60,J60&gt;0), 2, AND(I60&lt;0,J60&lt;0), 0)</f>
        <v>2</v>
      </c>
      <c r="H60">
        <f>ValueWin!H60</f>
        <v>1</v>
      </c>
      <c r="I60">
        <f t="shared" si="1"/>
        <v>-0.44926086956521749</v>
      </c>
      <c r="J60">
        <f t="shared" si="2"/>
        <v>2.8000000000000025E-2</v>
      </c>
      <c r="K60" cm="1">
        <f t="array" ref="K60">_xlfn.IFS(AND(G60=H60,G60=1),K59-K59*I60+K59*I60*A60, AND(G60=H60,G60=2), K59-K59*J60+K59*J60*B60, AND(G60&lt;&gt;H60,G60=1), K59-K59*I60,AND(G60&lt;&gt;H60,G60=2),K59-K59*J60,G60=0,K59)</f>
        <v>211.25372326697797</v>
      </c>
      <c r="L60" t="str">
        <f>ValueWin!L60</f>
        <v>Botic Van De Zandschulp</v>
      </c>
      <c r="M60" t="str">
        <f>ValueWin!M60</f>
        <v>Marc Polmans</v>
      </c>
    </row>
    <row r="61" spans="1:13" x14ac:dyDescent="0.25">
      <c r="A61">
        <f>ValueWin!A61</f>
        <v>3</v>
      </c>
      <c r="B61">
        <f>ValueWin!B61</f>
        <v>1.37</v>
      </c>
      <c r="C61">
        <f t="shared" si="3"/>
        <v>0.33333333333333331</v>
      </c>
      <c r="D61">
        <f t="shared" si="3"/>
        <v>0.72992700729927007</v>
      </c>
      <c r="E61">
        <f>ValueWin!E61</f>
        <v>0.36699999999999999</v>
      </c>
      <c r="F61">
        <f t="shared" si="0"/>
        <v>0.63300000000000001</v>
      </c>
      <c r="G61" cm="1">
        <f t="array" ref="G61">_xlfn.IFS(AND(I61&gt;J61,I61&gt;0), 1, AND(J61&gt;I61,J61&gt;0), 2, AND(I61&lt;0,J61&lt;0), 0)</f>
        <v>1</v>
      </c>
      <c r="H61">
        <f>ValueWin!H61</f>
        <v>2</v>
      </c>
      <c r="I61">
        <f t="shared" si="1"/>
        <v>5.0499999999999989E-2</v>
      </c>
      <c r="J61">
        <f t="shared" si="2"/>
        <v>-0.35889189189189163</v>
      </c>
      <c r="K61" cm="1">
        <f t="array" ref="K61">_xlfn.IFS(AND(G61=H61,G61=1),K60-K60*I61+K60*I61*A61, AND(G61=H61,G61=2), K60-K60*J61+K60*J61*B61, AND(G61&lt;&gt;H61,G61=1), K60-K60*I61,AND(G61&lt;&gt;H61,G61=2),K60-K60*J61,G61=0,K60)</f>
        <v>200.58541024199559</v>
      </c>
      <c r="L61" t="str">
        <f>ValueWin!L61</f>
        <v>Gilles Simon</v>
      </c>
      <c r="M61" t="str">
        <f>ValueWin!M61</f>
        <v>Emil Ruusuvuori</v>
      </c>
    </row>
    <row r="62" spans="1:13" x14ac:dyDescent="0.25">
      <c r="A62">
        <f>ValueWin!A62</f>
        <v>1.57</v>
      </c>
      <c r="B62">
        <f>ValueWin!B62</f>
        <v>2.25</v>
      </c>
      <c r="C62">
        <f t="shared" si="3"/>
        <v>0.63694267515923564</v>
      </c>
      <c r="D62">
        <f t="shared" si="3"/>
        <v>0.44444444444444442</v>
      </c>
      <c r="E62">
        <f>ValueWin!E62</f>
        <v>0.51600000000000001</v>
      </c>
      <c r="F62">
        <f t="shared" si="0"/>
        <v>0.48399999999999999</v>
      </c>
      <c r="G62" cm="1">
        <f t="array" ref="G62">_xlfn.IFS(AND(I62&gt;J62,I62&gt;0), 1, AND(J62&gt;I62,J62&gt;0), 2, AND(I62&lt;0,J62&lt;0), 0)</f>
        <v>2</v>
      </c>
      <c r="H62">
        <f>ValueWin!H62</f>
        <v>2</v>
      </c>
      <c r="I62">
        <f t="shared" si="1"/>
        <v>-0.33312280701754371</v>
      </c>
      <c r="J62">
        <f t="shared" si="2"/>
        <v>7.1199999999999986E-2</v>
      </c>
      <c r="K62" cm="1">
        <f t="array" ref="K62">_xlfn.IFS(AND(G62=H62,G62=1),K61-K61*I62+K61*I62*A62, AND(G62=H62,G62=2), K61-K61*J62+K61*J62*B62, AND(G62&lt;&gt;H62,G62=1), K61-K61*I62,AND(G62&lt;&gt;H62,G62=2),K61-K61*J62,G62=0,K61)</f>
        <v>218.43751175353322</v>
      </c>
      <c r="L62" t="str">
        <f>ValueWin!L62</f>
        <v>Dominik Koepfer</v>
      </c>
      <c r="M62" t="str">
        <f>ValueWin!M62</f>
        <v>Gianluca Mager</v>
      </c>
    </row>
    <row r="63" spans="1:13" x14ac:dyDescent="0.25">
      <c r="A63">
        <f>ValueWin!A63</f>
        <v>1.07</v>
      </c>
      <c r="B63">
        <f>ValueWin!B63</f>
        <v>7</v>
      </c>
      <c r="C63">
        <f t="shared" si="3"/>
        <v>0.93457943925233644</v>
      </c>
      <c r="D63">
        <f t="shared" si="3"/>
        <v>0.14285714285714285</v>
      </c>
      <c r="E63">
        <f>ValueWin!E63</f>
        <v>0.92</v>
      </c>
      <c r="F63">
        <f t="shared" si="0"/>
        <v>7.999999999999996E-2</v>
      </c>
      <c r="G63" cm="1">
        <f t="array" ref="G63">_xlfn.IFS(AND(I63&gt;J63,I63&gt;0), 1, AND(J63&gt;I63,J63&gt;0), 2, AND(I63&lt;0,J63&lt;0), 0)</f>
        <v>0</v>
      </c>
      <c r="H63">
        <f>ValueWin!H63</f>
        <v>1</v>
      </c>
      <c r="I63">
        <f t="shared" si="1"/>
        <v>-0.2228571428571412</v>
      </c>
      <c r="J63">
        <f t="shared" si="2"/>
        <v>-7.3333333333333389E-2</v>
      </c>
      <c r="K63" cm="1">
        <f t="array" ref="K63">_xlfn.IFS(AND(G63=H63,G63=1),K62-K62*I63+K62*I63*A63, AND(G63=H63,G63=2), K62-K62*J63+K62*J63*B63, AND(G63&lt;&gt;H63,G63=1), K62-K62*I63,AND(G63&lt;&gt;H63,G63=2),K62-K62*J63,G63=0,K62)</f>
        <v>218.43751175353322</v>
      </c>
      <c r="L63" t="str">
        <f>ValueWin!L63</f>
        <v>Frances Tiafoe</v>
      </c>
      <c r="M63" t="str">
        <f>ValueWin!M63</f>
        <v>Lucas Miedler</v>
      </c>
    </row>
    <row r="64" spans="1:13" x14ac:dyDescent="0.25">
      <c r="A64">
        <f>ValueWin!A64</f>
        <v>1.25</v>
      </c>
      <c r="B64">
        <f>ValueWin!B64</f>
        <v>3.5</v>
      </c>
      <c r="C64">
        <f t="shared" si="3"/>
        <v>0.8</v>
      </c>
      <c r="D64">
        <f t="shared" si="3"/>
        <v>0.2857142857142857</v>
      </c>
      <c r="E64">
        <f>ValueWin!E64</f>
        <v>0.66</v>
      </c>
      <c r="F64">
        <f t="shared" si="0"/>
        <v>0.33999999999999997</v>
      </c>
      <c r="G64" cm="1">
        <f t="array" ref="G64">_xlfn.IFS(AND(I64&gt;J64,I64&gt;0), 1, AND(J64&gt;I64,J64&gt;0), 2, AND(I64&lt;0,J64&lt;0), 0)</f>
        <v>2</v>
      </c>
      <c r="H64">
        <f>ValueWin!H64</f>
        <v>2</v>
      </c>
      <c r="I64">
        <f t="shared" si="1"/>
        <v>-0.69999999999999984</v>
      </c>
      <c r="J64">
        <f t="shared" si="2"/>
        <v>7.5999999999999956E-2</v>
      </c>
      <c r="K64" cm="1">
        <f t="array" ref="K64">_xlfn.IFS(AND(G64=H64,G64=1),K63-K63*I64+K63*I64*A64, AND(G64=H64,G64=2), K63-K63*J64+K63*J64*B64, AND(G64&lt;&gt;H64,G64=1), K63-K63*I64,AND(G64&lt;&gt;H64,G64=2),K63-K63*J64,G64=0,K63)</f>
        <v>259.94063898670447</v>
      </c>
      <c r="L64" t="str">
        <f>ValueWin!L64</f>
        <v>Kevin Anderson</v>
      </c>
      <c r="M64" t="str">
        <f>ValueWin!M64</f>
        <v>Roberto Carballes Baena</v>
      </c>
    </row>
    <row r="65" spans="1:13" x14ac:dyDescent="0.25">
      <c r="A65">
        <f>ValueWin!A65</f>
        <v>2.37</v>
      </c>
      <c r="B65">
        <f>ValueWin!B65</f>
        <v>1.53</v>
      </c>
      <c r="C65">
        <f t="shared" si="3"/>
        <v>0.42194092827004215</v>
      </c>
      <c r="D65">
        <f t="shared" si="3"/>
        <v>0.65359477124183007</v>
      </c>
      <c r="E65">
        <f>ValueWin!E65</f>
        <v>0.318</v>
      </c>
      <c r="F65">
        <f t="shared" si="0"/>
        <v>0.68199999999999994</v>
      </c>
      <c r="G65" cm="1">
        <f t="array" ref="G65">_xlfn.IFS(AND(I65&gt;J65,I65&gt;0), 1, AND(J65&gt;I65,J65&gt;0), 2, AND(I65&lt;0,J65&lt;0), 0)</f>
        <v>2</v>
      </c>
      <c r="H65">
        <f>ValueWin!H65</f>
        <v>2</v>
      </c>
      <c r="I65">
        <f t="shared" si="1"/>
        <v>-0.17981021897810212</v>
      </c>
      <c r="J65">
        <f t="shared" si="2"/>
        <v>8.1999999999999962E-2</v>
      </c>
      <c r="K65" cm="1">
        <f t="array" ref="K65">_xlfn.IFS(AND(G65=H65,G65=1),K64-K64*I65+K64*I65*A65, AND(G65=H65,G65=2), K64-K64*J65+K64*J65*B65, AND(G65&lt;&gt;H65,G65=1), K64-K64*I65,AND(G65&lt;&gt;H65,G65=2),K64-K64*J65,G65=0,K64)</f>
        <v>271.23765915706667</v>
      </c>
      <c r="L65" t="str">
        <f>ValueWin!L65</f>
        <v>Norbert Gombos</v>
      </c>
      <c r="M65" t="str">
        <f>ValueWin!M65</f>
        <v>Alexei Popyrin</v>
      </c>
    </row>
    <row r="66" spans="1:13" x14ac:dyDescent="0.25">
      <c r="A66">
        <f>ValueWin!A66</f>
        <v>3.45</v>
      </c>
      <c r="B66">
        <f>ValueWin!B66</f>
        <v>1.29</v>
      </c>
      <c r="C66">
        <f t="shared" ref="C66:D81" si="4">1/A66</f>
        <v>0.28985507246376813</v>
      </c>
      <c r="D66">
        <f t="shared" si="4"/>
        <v>0.77519379844961234</v>
      </c>
      <c r="E66">
        <f>ValueWin!E66</f>
        <v>0.40899999999999997</v>
      </c>
      <c r="F66">
        <f t="shared" si="0"/>
        <v>0.59099999999999997</v>
      </c>
      <c r="G66" cm="1">
        <f t="array" ref="G66">_xlfn.IFS(AND(I66&gt;J66,I66&gt;0), 1, AND(J66&gt;I66,J66&gt;0), 2, AND(I66&lt;0,J66&lt;0), 0)</f>
        <v>1</v>
      </c>
      <c r="H66">
        <f>ValueWin!H66</f>
        <v>2</v>
      </c>
      <c r="I66">
        <f t="shared" si="1"/>
        <v>0.1</v>
      </c>
      <c r="J66">
        <f t="shared" si="2"/>
        <v>-0.81934482758620675</v>
      </c>
      <c r="K66" cm="1">
        <f t="array" ref="K66">_xlfn.IFS(AND(G66=H66,G66=1),K65-K65*I66+K65*I66*A66, AND(G66=H66,G66=2), K65-K65*J66+K65*J66*B66, AND(G66&lt;&gt;H66,G66=1), K65-K65*I66,AND(G66&lt;&gt;H66,G66=2),K65-K65*J66,G66=0,K65)</f>
        <v>244.11389324136002</v>
      </c>
      <c r="L66" t="str">
        <f>ValueWin!L66</f>
        <v>Radu Albot</v>
      </c>
      <c r="M66" t="str">
        <f>ValueWin!M66</f>
        <v>Egor Gerasimov</v>
      </c>
    </row>
    <row r="67" spans="1:13" x14ac:dyDescent="0.25">
      <c r="A67">
        <f>ValueWin!A67</f>
        <v>1.72</v>
      </c>
      <c r="B67">
        <f>ValueWin!B67</f>
        <v>2</v>
      </c>
      <c r="C67">
        <f t="shared" si="4"/>
        <v>0.58139534883720934</v>
      </c>
      <c r="D67">
        <f t="shared" si="4"/>
        <v>0.5</v>
      </c>
      <c r="E67">
        <f>ValueWin!E67</f>
        <v>0.51300000000000001</v>
      </c>
      <c r="F67">
        <f t="shared" si="0"/>
        <v>0.48699999999999999</v>
      </c>
      <c r="G67" cm="1">
        <f t="array" ref="G67">_xlfn.IFS(AND(I67&gt;J67,I67&gt;0), 1, AND(J67&gt;I67,J67&gt;0), 2, AND(I67&lt;0,J67&lt;0), 0)</f>
        <v>0</v>
      </c>
      <c r="H67">
        <f>ValueWin!H67</f>
        <v>2</v>
      </c>
      <c r="I67">
        <f t="shared" si="1"/>
        <v>-0.16338888888888892</v>
      </c>
      <c r="J67">
        <f t="shared" si="2"/>
        <v>-2.6000000000000023E-2</v>
      </c>
      <c r="K67" cm="1">
        <f t="array" ref="K67">_xlfn.IFS(AND(G67=H67,G67=1),K66-K66*I67+K66*I67*A67, AND(G67=H67,G67=2), K66-K66*J67+K66*J67*B67, AND(G67&lt;&gt;H67,G67=1), K66-K66*I67,AND(G67&lt;&gt;H67,G67=2),K66-K66*J67,G67=0,K66)</f>
        <v>244.11389324136002</v>
      </c>
      <c r="L67" t="str">
        <f>ValueWin!L67</f>
        <v>Miomir Kecmanovic</v>
      </c>
      <c r="M67" t="str">
        <f>ValueWin!M67</f>
        <v>Yoshihito Nishioka</v>
      </c>
    </row>
    <row r="68" spans="1:13" x14ac:dyDescent="0.25">
      <c r="A68">
        <f>ValueWin!A68</f>
        <v>1.28</v>
      </c>
      <c r="B68">
        <f>ValueWin!B68</f>
        <v>3.25</v>
      </c>
      <c r="C68">
        <f t="shared" si="4"/>
        <v>0.78125</v>
      </c>
      <c r="D68">
        <f t="shared" si="4"/>
        <v>0.30769230769230771</v>
      </c>
      <c r="E68">
        <f>ValueWin!E68</f>
        <v>0.73799999999999999</v>
      </c>
      <c r="F68">
        <f t="shared" ref="F68:F132" si="5">1-E68</f>
        <v>0.26200000000000001</v>
      </c>
      <c r="G68" cm="1">
        <f t="array" ref="G68">_xlfn.IFS(AND(I68&gt;J68,I68&gt;0), 1, AND(J68&gt;I68,J68&gt;0), 2, AND(I68&lt;0,J68&lt;0), 0)</f>
        <v>0</v>
      </c>
      <c r="H68">
        <f>ValueWin!H68</f>
        <v>1</v>
      </c>
      <c r="I68">
        <f t="shared" ref="I68:I132" si="6">IF(E68-(F68/(A68-1))&gt;0.1, 0.1, E68-(F68/(A68-1)))</f>
        <v>-0.19771428571428562</v>
      </c>
      <c r="J68">
        <f t="shared" ref="J68:J132" si="7">IF(F68-(E68/(B68-1))&gt;0.1, 0.1, F68-(E68/(B68-1)))</f>
        <v>-6.6000000000000003E-2</v>
      </c>
      <c r="K68" cm="1">
        <f t="array" ref="K68">_xlfn.IFS(AND(G68=H68,G68=1),K67-K67*I68+K67*I68*A68, AND(G68=H68,G68=2), K67-K67*J68+K67*J68*B68, AND(G68&lt;&gt;H68,G68=1), K67-K67*I68,AND(G68&lt;&gt;H68,G68=2),K67-K67*J68,G68=0,K67)</f>
        <v>244.11389324136002</v>
      </c>
      <c r="L68" t="str">
        <f>ValueWin!L68</f>
        <v>Botic Van De Zandschulp</v>
      </c>
      <c r="M68" t="str">
        <f>ValueWin!M68</f>
        <v>Evgeny Donskoy</v>
      </c>
    </row>
    <row r="69" spans="1:13" x14ac:dyDescent="0.25">
      <c r="A69">
        <f>ValueWin!A69</f>
        <v>1.66</v>
      </c>
      <c r="B69">
        <f>ValueWin!B69</f>
        <v>2.1</v>
      </c>
      <c r="C69">
        <f t="shared" si="4"/>
        <v>0.60240963855421692</v>
      </c>
      <c r="D69">
        <f t="shared" si="4"/>
        <v>0.47619047619047616</v>
      </c>
      <c r="E69">
        <f>ValueWin!E69</f>
        <v>0.56899999999999995</v>
      </c>
      <c r="F69">
        <f t="shared" si="5"/>
        <v>0.43100000000000005</v>
      </c>
      <c r="G69" cm="1">
        <f t="array" ref="G69">_xlfn.IFS(AND(I69&gt;J69,I69&gt;0), 1, AND(J69&gt;I69,J69&gt;0), 2, AND(I69&lt;0,J69&lt;0), 0)</f>
        <v>0</v>
      </c>
      <c r="H69">
        <f>ValueWin!H69</f>
        <v>2</v>
      </c>
      <c r="I69">
        <f t="shared" si="6"/>
        <v>-8.4030303030303233E-2</v>
      </c>
      <c r="J69">
        <f t="shared" si="7"/>
        <v>-8.6272727272727168E-2</v>
      </c>
      <c r="K69" cm="1">
        <f t="array" ref="K69">_xlfn.IFS(AND(G69=H69,G69=1),K68-K68*I69+K68*I69*A69, AND(G69=H69,G69=2), K68-K68*J69+K68*J69*B69, AND(G69&lt;&gt;H69,G69=1), K68-K68*I69,AND(G69&lt;&gt;H69,G69=2),K68-K68*J69,G69=0,K68)</f>
        <v>244.11389324136002</v>
      </c>
      <c r="L69" t="str">
        <f>ValueWin!L69</f>
        <v>Duje Ajdukovic</v>
      </c>
      <c r="M69" t="str">
        <f>ValueWin!M69</f>
        <v>Zsombor Piros</v>
      </c>
    </row>
    <row r="70" spans="1:13" x14ac:dyDescent="0.25">
      <c r="A70">
        <f>ValueWin!A70</f>
        <v>2.2000000000000002</v>
      </c>
      <c r="B70">
        <f>ValueWin!B70</f>
        <v>1.61</v>
      </c>
      <c r="C70">
        <f t="shared" si="4"/>
        <v>0.45454545454545453</v>
      </c>
      <c r="D70">
        <f t="shared" si="4"/>
        <v>0.6211180124223602</v>
      </c>
      <c r="E70">
        <f>ValueWin!E70</f>
        <v>0.40799999999999997</v>
      </c>
      <c r="F70">
        <f t="shared" si="5"/>
        <v>0.59200000000000008</v>
      </c>
      <c r="G70" cm="1">
        <f t="array" ref="G70">_xlfn.IFS(AND(I70&gt;J70,I70&gt;0), 1, AND(J70&gt;I70,J70&gt;0), 2, AND(I70&lt;0,J70&lt;0), 0)</f>
        <v>0</v>
      </c>
      <c r="H70">
        <f>ValueWin!H70</f>
        <v>2</v>
      </c>
      <c r="I70">
        <f t="shared" si="6"/>
        <v>-8.5333333333333372E-2</v>
      </c>
      <c r="J70">
        <f t="shared" si="7"/>
        <v>-7.685245901639326E-2</v>
      </c>
      <c r="K70" cm="1">
        <f t="array" ref="K70">_xlfn.IFS(AND(G70=H70,G70=1),K69-K69*I70+K69*I70*A70, AND(G70=H70,G70=2), K69-K69*J70+K69*J70*B70, AND(G70&lt;&gt;H70,G70=1), K69-K69*I70,AND(G70&lt;&gt;H70,G70=2),K69-K69*J70,G70=0,K69)</f>
        <v>244.11389324136002</v>
      </c>
      <c r="L70" t="str">
        <f>ValueWin!L70</f>
        <v>Fabien Reboul</v>
      </c>
      <c r="M70" t="str">
        <f>ValueWin!M70</f>
        <v>Aleksandr Nedovyesov</v>
      </c>
    </row>
    <row r="71" spans="1:13" x14ac:dyDescent="0.25">
      <c r="A71">
        <f>ValueWin!A71</f>
        <v>1.4</v>
      </c>
      <c r="B71">
        <f>ValueWin!B71</f>
        <v>2.75</v>
      </c>
      <c r="C71">
        <f t="shared" si="4"/>
        <v>0.7142857142857143</v>
      </c>
      <c r="D71">
        <f t="shared" si="4"/>
        <v>0.36363636363636365</v>
      </c>
      <c r="E71">
        <f>ValueWin!E71</f>
        <v>0.63100000000000001</v>
      </c>
      <c r="F71">
        <f t="shared" si="5"/>
        <v>0.36899999999999999</v>
      </c>
      <c r="G71" cm="1">
        <f t="array" ref="G71">_xlfn.IFS(AND(I71&gt;J71,I71&gt;0), 1, AND(J71&gt;I71,J71&gt;0), 2, AND(I71&lt;0,J71&lt;0), 0)</f>
        <v>2</v>
      </c>
      <c r="H71">
        <f>ValueWin!H71</f>
        <v>1</v>
      </c>
      <c r="I71">
        <f t="shared" si="6"/>
        <v>-0.2915000000000002</v>
      </c>
      <c r="J71">
        <f t="shared" si="7"/>
        <v>8.4285714285713964E-3</v>
      </c>
      <c r="K71" cm="1">
        <f t="array" ref="K71">_xlfn.IFS(AND(G71=H71,G71=1),K70-K70*I71+K70*I71*A71, AND(G71=H71,G71=2), K70-K70*J71+K70*J71*B71, AND(G71&lt;&gt;H71,G71=1), K70-K70*I71,AND(G71&lt;&gt;H71,G71=2),K70-K70*J71,G71=0,K70)</f>
        <v>242.05636185546857</v>
      </c>
      <c r="L71" t="str">
        <f>ValueWin!L71</f>
        <v>Matthias Bachinger</v>
      </c>
      <c r="M71" t="str">
        <f>ValueWin!M71</f>
        <v>Hiroki Moriya</v>
      </c>
    </row>
    <row r="72" spans="1:13" x14ac:dyDescent="0.25">
      <c r="A72">
        <f>ValueWin!A72</f>
        <v>1.9</v>
      </c>
      <c r="B72">
        <f>ValueWin!B72</f>
        <v>1.8</v>
      </c>
      <c r="C72">
        <f t="shared" si="4"/>
        <v>0.52631578947368418</v>
      </c>
      <c r="D72">
        <f t="shared" si="4"/>
        <v>0.55555555555555558</v>
      </c>
      <c r="E72">
        <f>ValueWin!E72</f>
        <v>0.47699999999999998</v>
      </c>
      <c r="F72">
        <f t="shared" si="5"/>
        <v>0.52300000000000002</v>
      </c>
      <c r="G72" cm="1">
        <f t="array" ref="G72">_xlfn.IFS(AND(I72&gt;J72,I72&gt;0), 1, AND(J72&gt;I72,J72&gt;0), 2, AND(I72&lt;0,J72&lt;0), 0)</f>
        <v>0</v>
      </c>
      <c r="H72">
        <f>ValueWin!H72</f>
        <v>1</v>
      </c>
      <c r="I72">
        <f t="shared" si="6"/>
        <v>-0.10411111111111127</v>
      </c>
      <c r="J72">
        <f t="shared" si="7"/>
        <v>-7.3249999999999926E-2</v>
      </c>
      <c r="K72" cm="1">
        <f t="array" ref="K72">_xlfn.IFS(AND(G72=H72,G72=1),K71-K71*I72+K71*I72*A72, AND(G72=H72,G72=2), K71-K71*J72+K71*J72*B72, AND(G72&lt;&gt;H72,G72=1), K71-K71*I72,AND(G72&lt;&gt;H72,G72=2),K71-K71*J72,G72=0,K71)</f>
        <v>242.05636185546857</v>
      </c>
      <c r="L72" t="str">
        <f>ValueWin!L72</f>
        <v>Jonas Forejtek</v>
      </c>
      <c r="M72" t="str">
        <f>ValueWin!M72</f>
        <v>Evan Furness</v>
      </c>
    </row>
    <row r="73" spans="1:13" x14ac:dyDescent="0.25">
      <c r="A73">
        <f>ValueWin!A73</f>
        <v>2.25</v>
      </c>
      <c r="B73">
        <f>ValueWin!B73</f>
        <v>1.57</v>
      </c>
      <c r="C73">
        <f t="shared" si="4"/>
        <v>0.44444444444444442</v>
      </c>
      <c r="D73">
        <f t="shared" si="4"/>
        <v>0.63694267515923564</v>
      </c>
      <c r="E73">
        <f>ValueWin!E73</f>
        <v>0.75</v>
      </c>
      <c r="F73">
        <f t="shared" si="5"/>
        <v>0.25</v>
      </c>
      <c r="G73" cm="1">
        <f t="array" ref="G73">_xlfn.IFS(AND(I73&gt;J73,I73&gt;0), 1, AND(J73&gt;I73,J73&gt;0), 2, AND(I73&lt;0,J73&lt;0), 0)</f>
        <v>1</v>
      </c>
      <c r="H73">
        <f>ValueWin!H73</f>
        <v>2</v>
      </c>
      <c r="I73">
        <f t="shared" si="6"/>
        <v>0.1</v>
      </c>
      <c r="J73">
        <f t="shared" si="7"/>
        <v>-1.0657894736842104</v>
      </c>
      <c r="K73" cm="1">
        <f t="array" ref="K73">_xlfn.IFS(AND(G73=H73,G73=1),K72-K72*I73+K72*I73*A73, AND(G73=H73,G73=2), K72-K72*J73+K72*J73*B73, AND(G73&lt;&gt;H73,G73=1), K72-K72*I73,AND(G73&lt;&gt;H73,G73=2),K72-K72*J73,G73=0,K72)</f>
        <v>217.8507256699217</v>
      </c>
      <c r="L73" t="str">
        <f>ValueWin!L73</f>
        <v>Mischa Zverev</v>
      </c>
      <c r="M73" t="str">
        <f>ValueWin!M73</f>
        <v>Julian Lenz</v>
      </c>
    </row>
    <row r="74" spans="1:13" x14ac:dyDescent="0.25">
      <c r="A74">
        <f>ValueWin!A74</f>
        <v>1.4</v>
      </c>
      <c r="B74">
        <f>ValueWin!B74</f>
        <v>2.75</v>
      </c>
      <c r="C74">
        <f t="shared" si="4"/>
        <v>0.7142857142857143</v>
      </c>
      <c r="D74">
        <f t="shared" si="4"/>
        <v>0.36363636363636365</v>
      </c>
      <c r="E74">
        <f>ValueWin!E74</f>
        <v>0.36599999999999999</v>
      </c>
      <c r="F74">
        <f t="shared" si="5"/>
        <v>0.63400000000000001</v>
      </c>
      <c r="G74" cm="1">
        <f t="array" ref="G74">_xlfn.IFS(AND(I74&gt;J74,I74&gt;0), 1, AND(J74&gt;I74,J74&gt;0), 2, AND(I74&lt;0,J74&lt;0), 0)</f>
        <v>2</v>
      </c>
      <c r="H74">
        <f>ValueWin!H74</f>
        <v>1</v>
      </c>
      <c r="I74">
        <f t="shared" si="6"/>
        <v>-1.2190000000000003</v>
      </c>
      <c r="J74">
        <f t="shared" si="7"/>
        <v>0.1</v>
      </c>
      <c r="K74" cm="1">
        <f t="array" ref="K74">_xlfn.IFS(AND(G74=H74,G74=1),K73-K73*I74+K73*I74*A74, AND(G74=H74,G74=2), K73-K73*J74+K73*J74*B74, AND(G74&lt;&gt;H74,G74=1), K73-K73*I74,AND(G74&lt;&gt;H74,G74=2),K73-K73*J74,G74=0,K73)</f>
        <v>196.06565310292953</v>
      </c>
      <c r="L74" t="str">
        <f>ValueWin!L74</f>
        <v>Otto Virtanen</v>
      </c>
      <c r="M74" t="str">
        <f>ValueWin!M74</f>
        <v>Johannes Haerteis</v>
      </c>
    </row>
    <row r="75" spans="1:13" x14ac:dyDescent="0.25">
      <c r="A75">
        <f>ValueWin!A75</f>
        <v>1.67</v>
      </c>
      <c r="B75">
        <f>ValueWin!B75</f>
        <v>2.15</v>
      </c>
      <c r="C75">
        <f t="shared" si="4"/>
        <v>0.5988023952095809</v>
      </c>
      <c r="D75">
        <f t="shared" si="4"/>
        <v>0.46511627906976744</v>
      </c>
      <c r="E75">
        <f>ValueWin!E75</f>
        <v>0.503</v>
      </c>
      <c r="F75">
        <f t="shared" si="5"/>
        <v>0.497</v>
      </c>
      <c r="G75" cm="1">
        <f t="array" ref="G75">_xlfn.IFS(AND(I75&gt;J75,I75&gt;0), 1, AND(J75&gt;I75,J75&gt;0), 2, AND(I75&lt;0,J75&lt;0), 0)</f>
        <v>2</v>
      </c>
      <c r="H75">
        <f>ValueWin!H75</f>
        <v>1</v>
      </c>
      <c r="I75">
        <f t="shared" si="6"/>
        <v>-0.23879104477611945</v>
      </c>
      <c r="J75">
        <f t="shared" si="7"/>
        <v>5.960869565217386E-2</v>
      </c>
      <c r="K75" cm="1">
        <f t="array" ref="K75">_xlfn.IFS(AND(G75=H75,G75=1),K74-K74*I75+K74*I75*A75, AND(G75=H75,G75=2), K74-K74*J75+K74*J75*B75, AND(G75&lt;&gt;H75,G75=1), K74-K74*I75,AND(G75&lt;&gt;H75,G75=2),K74-K74*J75,G75=0,K74)</f>
        <v>184.37843525927229</v>
      </c>
      <c r="L75" t="str">
        <f>ValueWin!L75</f>
        <v>Carlos Alcaraz</v>
      </c>
      <c r="M75" t="str">
        <f>ValueWin!M75</f>
        <v>Daniel Evans</v>
      </c>
    </row>
    <row r="76" spans="1:13" x14ac:dyDescent="0.25">
      <c r="A76">
        <f>ValueWin!A76</f>
        <v>2.08</v>
      </c>
      <c r="B76">
        <f>ValueWin!B76</f>
        <v>1.75</v>
      </c>
      <c r="C76">
        <f t="shared" si="4"/>
        <v>0.48076923076923073</v>
      </c>
      <c r="D76">
        <f t="shared" si="4"/>
        <v>0.5714285714285714</v>
      </c>
      <c r="E76">
        <f>ValueWin!E76</f>
        <v>0.52</v>
      </c>
      <c r="F76">
        <f t="shared" si="5"/>
        <v>0.48</v>
      </c>
      <c r="G76" cm="1">
        <f t="array" ref="G76">_xlfn.IFS(AND(I76&gt;J76,I76&gt;0), 1, AND(J76&gt;I76,J76&gt;0), 2, AND(I76&lt;0,J76&lt;0), 0)</f>
        <v>1</v>
      </c>
      <c r="H76">
        <f>ValueWin!H76</f>
        <v>1</v>
      </c>
      <c r="I76">
        <f t="shared" si="6"/>
        <v>7.5555555555555598E-2</v>
      </c>
      <c r="J76">
        <f t="shared" si="7"/>
        <v>-0.21333333333333337</v>
      </c>
      <c r="K76" cm="1">
        <f t="array" ref="K76">_xlfn.IFS(AND(G76=H76,G76=1),K75-K75*I76+K75*I76*A76, AND(G76=H76,G76=2), K75-K75*J76+K75*J76*B76, AND(G76&lt;&gt;H76,G76=1), K75-K75*I76,AND(G76&lt;&gt;H76,G76=2),K75-K75*J76,G76=0,K75)</f>
        <v>199.42371557642892</v>
      </c>
      <c r="L76" t="str">
        <f>ValueWin!L76</f>
        <v>Alex De Minaur</v>
      </c>
      <c r="M76" t="str">
        <f>ValueWin!M76</f>
        <v>Kevin Anderson</v>
      </c>
    </row>
    <row r="77" spans="1:13" x14ac:dyDescent="0.25">
      <c r="A77">
        <f>ValueWin!A77</f>
        <v>1.64</v>
      </c>
      <c r="B77">
        <f>ValueWin!B77</f>
        <v>2.2000000000000002</v>
      </c>
      <c r="C77">
        <f t="shared" si="4"/>
        <v>0.6097560975609756</v>
      </c>
      <c r="D77">
        <f t="shared" si="4"/>
        <v>0.45454545454545453</v>
      </c>
      <c r="E77">
        <f>ValueWin!E77</f>
        <v>0.64300000000000002</v>
      </c>
      <c r="F77">
        <f t="shared" si="5"/>
        <v>0.35699999999999998</v>
      </c>
      <c r="G77" cm="1">
        <f t="array" ref="G77">_xlfn.IFS(AND(I77&gt;J77,I77&gt;0), 1, AND(J77&gt;I77,J77&gt;0), 2, AND(I77&lt;0,J77&lt;0), 0)</f>
        <v>1</v>
      </c>
      <c r="H77">
        <f>ValueWin!H77</f>
        <v>2</v>
      </c>
      <c r="I77">
        <f t="shared" si="6"/>
        <v>8.5187499999999972E-2</v>
      </c>
      <c r="J77">
        <f t="shared" si="7"/>
        <v>-0.17883333333333329</v>
      </c>
      <c r="K77" cm="1">
        <f t="array" ref="K77">_xlfn.IFS(AND(G77=H77,G77=1),K76-K76*I77+K76*I77*A77, AND(G77=H77,G77=2), K76-K76*J77+K76*J77*B77, AND(G77&lt;&gt;H77,G77=1), K76-K76*I77,AND(G77&lt;&gt;H77,G77=2),K76-K76*J77,G77=0,K76)</f>
        <v>182.43530780576188</v>
      </c>
      <c r="L77" t="str">
        <f>ValueWin!L77</f>
        <v>Hubert Hurkacz</v>
      </c>
      <c r="M77" t="str">
        <f>ValueWin!M77</f>
        <v>Andy Murray</v>
      </c>
    </row>
    <row r="78" spans="1:13" x14ac:dyDescent="0.25">
      <c r="A78">
        <f>ValueWin!A78</f>
        <v>3.45</v>
      </c>
      <c r="B78">
        <f>ValueWin!B78</f>
        <v>1.28</v>
      </c>
      <c r="C78">
        <f t="shared" si="4"/>
        <v>0.28985507246376813</v>
      </c>
      <c r="D78">
        <f t="shared" si="4"/>
        <v>0.78125</v>
      </c>
      <c r="E78">
        <f>ValueWin!E78</f>
        <v>0.219</v>
      </c>
      <c r="F78">
        <f t="shared" si="5"/>
        <v>0.78100000000000003</v>
      </c>
      <c r="G78" cm="1">
        <f t="array" ref="G78">_xlfn.IFS(AND(I78&gt;J78,I78&gt;0), 1, AND(J78&gt;I78,J78&gt;0), 2, AND(I78&lt;0,J78&lt;0), 0)</f>
        <v>0</v>
      </c>
      <c r="H78">
        <f>ValueWin!H78</f>
        <v>2</v>
      </c>
      <c r="I78">
        <f t="shared" si="6"/>
        <v>-9.9775510204081624E-2</v>
      </c>
      <c r="J78">
        <f t="shared" si="7"/>
        <v>-1.1428571428570011E-3</v>
      </c>
      <c r="K78" cm="1">
        <f t="array" ref="K78">_xlfn.IFS(AND(G78=H78,G78=1),K77-K77*I78+K77*I78*A78, AND(G78=H78,G78=2), K77-K77*J78+K77*J78*B78, AND(G78&lt;&gt;H78,G78=1), K77-K77*I78,AND(G78&lt;&gt;H78,G78=2),K77-K77*J78,G78=0,K77)</f>
        <v>182.43530780576188</v>
      </c>
      <c r="L78" t="str">
        <f>ValueWin!L78</f>
        <v>Alexei Popyrin</v>
      </c>
      <c r="M78" t="str">
        <f>ValueWin!M78</f>
        <v>Matteo Berrettini</v>
      </c>
    </row>
    <row r="79" spans="1:13" x14ac:dyDescent="0.25">
      <c r="A79">
        <f>ValueWin!A79</f>
        <v>1.3</v>
      </c>
      <c r="B79">
        <f>ValueWin!B79</f>
        <v>3.32</v>
      </c>
      <c r="C79">
        <f t="shared" si="4"/>
        <v>0.76923076923076916</v>
      </c>
      <c r="D79">
        <f t="shared" si="4"/>
        <v>0.30120481927710846</v>
      </c>
      <c r="E79">
        <f>ValueWin!E79</f>
        <v>0.77700000000000002</v>
      </c>
      <c r="F79">
        <f t="shared" si="5"/>
        <v>0.22299999999999998</v>
      </c>
      <c r="G79" cm="1">
        <f t="array" ref="G79">_xlfn.IFS(AND(I79&gt;J79,I79&gt;0), 1, AND(J79&gt;I79,J79&gt;0), 2, AND(I79&lt;0,J79&lt;0), 0)</f>
        <v>1</v>
      </c>
      <c r="H79">
        <f>ValueWin!H79</f>
        <v>1</v>
      </c>
      <c r="I79">
        <f t="shared" si="6"/>
        <v>3.3666666666666845E-2</v>
      </c>
      <c r="J79">
        <f t="shared" si="7"/>
        <v>-0.11191379310344834</v>
      </c>
      <c r="K79" cm="1">
        <f t="array" ref="K79">_xlfn.IFS(AND(G79=H79,G79=1),K78-K78*I79+K78*I79*A79, AND(G79=H79,G79=2), K78-K78*J79+K78*J79*B79, AND(G79&lt;&gt;H79,G79=1), K78-K78*I79,AND(G79&lt;&gt;H79,G79=2),K78-K78*J79,G79=0,K78)</f>
        <v>184.27790441460007</v>
      </c>
      <c r="L79" t="str">
        <f>ValueWin!L79</f>
        <v>Felix Auger Aliassime</v>
      </c>
      <c r="M79" t="str">
        <f>ValueWin!M79</f>
        <v>Ricardas Berankis</v>
      </c>
    </row>
    <row r="80" spans="1:13" x14ac:dyDescent="0.25">
      <c r="A80">
        <f>ValueWin!A80</f>
        <v>3.32</v>
      </c>
      <c r="B80">
        <f>ValueWin!B80</f>
        <v>1.3</v>
      </c>
      <c r="C80">
        <f t="shared" si="4"/>
        <v>0.30120481927710846</v>
      </c>
      <c r="D80">
        <f t="shared" si="4"/>
        <v>0.76923076923076916</v>
      </c>
      <c r="E80">
        <f>ValueWin!E80</f>
        <v>0.34399999999999997</v>
      </c>
      <c r="F80">
        <f t="shared" si="5"/>
        <v>0.65600000000000003</v>
      </c>
      <c r="G80" cm="1">
        <f t="array" ref="G80">_xlfn.IFS(AND(I80&gt;J80,I80&gt;0), 1, AND(J80&gt;I80,J80&gt;0), 2, AND(I80&lt;0,J80&lt;0), 0)</f>
        <v>1</v>
      </c>
      <c r="H80">
        <f>ValueWin!H80</f>
        <v>2</v>
      </c>
      <c r="I80">
        <f t="shared" si="6"/>
        <v>6.124137931034479E-2</v>
      </c>
      <c r="J80">
        <f t="shared" si="7"/>
        <v>-0.49066666666666647</v>
      </c>
      <c r="K80" cm="1">
        <f t="array" ref="K80">_xlfn.IFS(AND(G80=H80,G80=1),K79-K79*I80+K79*I80*A80, AND(G80=H80,G80=2), K79-K79*J80+K79*J80*B80, AND(G80&lt;&gt;H80,G80=1), K79-K79*I80,AND(G80&lt;&gt;H80,G80=2),K79-K79*J80,G80=0,K79)</f>
        <v>172.99247137183008</v>
      </c>
      <c r="L80" t="str">
        <f>ValueWin!L80</f>
        <v>Fabio Fognini</v>
      </c>
      <c r="M80" t="str">
        <f>ValueWin!M80</f>
        <v>Diego Schwartzman</v>
      </c>
    </row>
    <row r="81" spans="1:13" x14ac:dyDescent="0.25">
      <c r="A81">
        <f>ValueWin!A81</f>
        <v>6</v>
      </c>
      <c r="B81">
        <f>ValueWin!B81</f>
        <v>1.1000000000000001</v>
      </c>
      <c r="C81">
        <f t="shared" si="4"/>
        <v>0.16666666666666666</v>
      </c>
      <c r="D81">
        <f t="shared" si="4"/>
        <v>0.90909090909090906</v>
      </c>
      <c r="E81">
        <f>ValueWin!E81</f>
        <v>0.16500000000000001</v>
      </c>
      <c r="F81">
        <f t="shared" si="5"/>
        <v>0.83499999999999996</v>
      </c>
      <c r="G81" cm="1">
        <f t="array" ref="G81">_xlfn.IFS(AND(I81&gt;J81,I81&gt;0), 1, AND(J81&gt;I81,J81&gt;0), 2, AND(I81&lt;0,J81&lt;0), 0)</f>
        <v>0</v>
      </c>
      <c r="H81">
        <f>ValueWin!H81</f>
        <v>2</v>
      </c>
      <c r="I81">
        <f t="shared" si="6"/>
        <v>-1.999999999999974E-3</v>
      </c>
      <c r="J81">
        <f t="shared" si="7"/>
        <v>-0.81499999999999861</v>
      </c>
      <c r="K81" cm="1">
        <f t="array" ref="K81">_xlfn.IFS(AND(G81=H81,G81=1),K80-K80*I81+K80*I81*A81, AND(G81=H81,G81=2), K80-K80*J81+K80*J81*B81, AND(G81&lt;&gt;H81,G81=1), K80-K80*I81,AND(G81&lt;&gt;H81,G81=2),K80-K80*J81,G81=0,K80)</f>
        <v>172.99247137183008</v>
      </c>
      <c r="L81" t="str">
        <f>ValueWin!L81</f>
        <v>Filip Krajinovic</v>
      </c>
      <c r="M81" t="str">
        <f>ValueWin!M81</f>
        <v>Alexander Zverev</v>
      </c>
    </row>
    <row r="82" spans="1:13" x14ac:dyDescent="0.25">
      <c r="A82">
        <f>ValueWin!A82</f>
        <v>3.45</v>
      </c>
      <c r="B82">
        <f>ValueWin!B82</f>
        <v>1.28</v>
      </c>
      <c r="C82">
        <f t="shared" ref="C82:D121" si="8">1/A82</f>
        <v>0.28985507246376813</v>
      </c>
      <c r="D82">
        <f t="shared" si="8"/>
        <v>0.78125</v>
      </c>
      <c r="E82">
        <f>ValueWin!E82</f>
        <v>0.308</v>
      </c>
      <c r="F82">
        <f t="shared" si="5"/>
        <v>0.69199999999999995</v>
      </c>
      <c r="G82" cm="1">
        <f t="array" ref="G82">_xlfn.IFS(AND(I82&gt;J82,I82&gt;0), 1, AND(J82&gt;I82,J82&gt;0), 2, AND(I82&lt;0,J82&lt;0), 0)</f>
        <v>1</v>
      </c>
      <c r="H82">
        <f>ValueWin!H82</f>
        <v>2</v>
      </c>
      <c r="I82">
        <f t="shared" si="6"/>
        <v>2.5551020408163316E-2</v>
      </c>
      <c r="J82">
        <f t="shared" si="7"/>
        <v>-0.40799999999999992</v>
      </c>
      <c r="K82" cm="1">
        <f t="array" ref="K82">_xlfn.IFS(AND(G82=H82,G82=1),K81-K81*I82+K81*I82*A82, AND(G82=H82,G82=2), K81-K81*J82+K81*J82*B82, AND(G82&lt;&gt;H82,G82=1), K81-K81*I82,AND(G82&lt;&gt;H82,G82=2),K81-K81*J82,G82=0,K81)</f>
        <v>168.57233720534984</v>
      </c>
      <c r="L82" t="str">
        <f>ValueWin!L82</f>
        <v>Dusan Lajovic</v>
      </c>
      <c r="M82" t="str">
        <f>ValueWin!M82</f>
        <v>Frances Tiafoe</v>
      </c>
    </row>
    <row r="83" spans="1:13" x14ac:dyDescent="0.25">
      <c r="A83">
        <f>ValueWin!A83</f>
        <v>1.22</v>
      </c>
      <c r="B83">
        <f>ValueWin!B83</f>
        <v>4.05</v>
      </c>
      <c r="C83">
        <f t="shared" si="8"/>
        <v>0.81967213114754101</v>
      </c>
      <c r="D83">
        <f t="shared" si="8"/>
        <v>0.24691358024691359</v>
      </c>
      <c r="E83">
        <f>ValueWin!E83</f>
        <v>0.70199999999999996</v>
      </c>
      <c r="F83">
        <f t="shared" si="5"/>
        <v>0.29800000000000004</v>
      </c>
      <c r="G83" cm="1">
        <f t="array" ref="G83">_xlfn.IFS(AND(I83&gt;J83,I83&gt;0), 1, AND(J83&gt;I83,J83&gt;0), 2, AND(I83&lt;0,J83&lt;0), 0)</f>
        <v>2</v>
      </c>
      <c r="H83">
        <f>ValueWin!H83</f>
        <v>1</v>
      </c>
      <c r="I83">
        <f t="shared" si="6"/>
        <v>-0.65254545454545498</v>
      </c>
      <c r="J83">
        <f t="shared" si="7"/>
        <v>6.7836065573770532E-2</v>
      </c>
      <c r="K83" cm="1">
        <f t="array" ref="K83">_xlfn.IFS(AND(G83=H83,G83=1),K82-K82*I83+K82*I83*A83, AND(G83=H83,G83=2), K82-K82*J83+K82*J83*B83, AND(G83&lt;&gt;H83,G83=1), K82-K82*I83,AND(G83&lt;&gt;H83,G83=2),K82-K82*J83,G83=0,K82)</f>
        <v>157.13705308476398</v>
      </c>
      <c r="L83" t="str">
        <f>ValueWin!L83</f>
        <v>Gael Monfils</v>
      </c>
      <c r="M83" t="str">
        <f>ValueWin!M83</f>
        <v>Lorenzo Musetti</v>
      </c>
    </row>
    <row r="84" spans="1:13" x14ac:dyDescent="0.25">
      <c r="A84">
        <f>ValueWin!A84</f>
        <v>1.52</v>
      </c>
      <c r="B84">
        <f>ValueWin!B84</f>
        <v>2.42</v>
      </c>
      <c r="C84">
        <f t="shared" si="8"/>
        <v>0.65789473684210531</v>
      </c>
      <c r="D84">
        <f t="shared" si="8"/>
        <v>0.41322314049586778</v>
      </c>
      <c r="E84">
        <f>ValueWin!E84</f>
        <v>0.67900000000000005</v>
      </c>
      <c r="F84">
        <f t="shared" si="5"/>
        <v>0.32099999999999995</v>
      </c>
      <c r="G84" cm="1">
        <f t="array" ref="G84">_xlfn.IFS(AND(I84&gt;J84,I84&gt;0), 1, AND(J84&gt;I84,J84&gt;0), 2, AND(I84&lt;0,J84&lt;0), 0)</f>
        <v>1</v>
      </c>
      <c r="H84">
        <f>ValueWin!H84</f>
        <v>1</v>
      </c>
      <c r="I84">
        <f t="shared" si="6"/>
        <v>6.1692307692307824E-2</v>
      </c>
      <c r="J84">
        <f t="shared" si="7"/>
        <v>-0.15716901408450717</v>
      </c>
      <c r="K84" cm="1">
        <f t="array" ref="K84">_xlfn.IFS(AND(G84=H84,G84=1),K83-K83*I84+K83*I84*A84, AND(G84=H84,G84=2), K83-K83*J84+K83*J84*B84, AND(G84&lt;&gt;H84,G84=1), K83-K83*I84,AND(G84&lt;&gt;H84,G84=2),K83-K83*J84,G84=0,K83)</f>
        <v>162.17800974772322</v>
      </c>
      <c r="L84" t="str">
        <f>ValueWin!L84</f>
        <v>Cameron Norrie</v>
      </c>
      <c r="M84" t="str">
        <f>ValueWin!M84</f>
        <v>Marton Fucsovics</v>
      </c>
    </row>
    <row r="85" spans="1:13" x14ac:dyDescent="0.25">
      <c r="A85">
        <f>ValueWin!A85</f>
        <v>1.58</v>
      </c>
      <c r="B85">
        <f>ValueWin!B85</f>
        <v>2.2799999999999998</v>
      </c>
      <c r="C85">
        <f t="shared" si="8"/>
        <v>0.63291139240506322</v>
      </c>
      <c r="D85">
        <f t="shared" si="8"/>
        <v>0.43859649122807021</v>
      </c>
      <c r="E85">
        <f>ValueWin!E85</f>
        <v>0.35299999999999998</v>
      </c>
      <c r="F85">
        <f t="shared" si="5"/>
        <v>0.64700000000000002</v>
      </c>
      <c r="G85" cm="1">
        <f t="array" ref="G85">_xlfn.IFS(AND(I85&gt;J85,I85&gt;0), 1, AND(J85&gt;I85,J85&gt;0), 2, AND(I85&lt;0,J85&lt;0), 0)</f>
        <v>2</v>
      </c>
      <c r="H85">
        <f>ValueWin!H85</f>
        <v>1</v>
      </c>
      <c r="I85">
        <f t="shared" si="6"/>
        <v>-0.76251724137931021</v>
      </c>
      <c r="J85">
        <f t="shared" si="7"/>
        <v>0.1</v>
      </c>
      <c r="K85" cm="1">
        <f t="array" ref="K85">_xlfn.IFS(AND(G85=H85,G85=1),K84-K84*I85+K84*I85*A85, AND(G85=H85,G85=2), K84-K84*J85+K84*J85*B85, AND(G85&lt;&gt;H85,G85=1), K84-K84*I85,AND(G85&lt;&gt;H85,G85=2),K84-K84*J85,G85=0,K84)</f>
        <v>145.96020877295089</v>
      </c>
      <c r="L85" t="str">
        <f>ValueWin!L85</f>
        <v>Dennis Novak</v>
      </c>
      <c r="M85" t="str">
        <f>ValueWin!M85</f>
        <v>Gianluca Mager</v>
      </c>
    </row>
    <row r="86" spans="1:13" x14ac:dyDescent="0.25">
      <c r="A86">
        <f>ValueWin!A86</f>
        <v>3.7</v>
      </c>
      <c r="B86">
        <f>ValueWin!B86</f>
        <v>1.25</v>
      </c>
      <c r="C86">
        <f t="shared" si="8"/>
        <v>0.27027027027027023</v>
      </c>
      <c r="D86">
        <f t="shared" si="8"/>
        <v>0.8</v>
      </c>
      <c r="E86">
        <f>ValueWin!E86</f>
        <v>0.39600000000000002</v>
      </c>
      <c r="F86">
        <f t="shared" si="5"/>
        <v>0.60399999999999998</v>
      </c>
      <c r="G86" cm="1">
        <f t="array" ref="G86">_xlfn.IFS(AND(I86&gt;J86,I86&gt;0), 1, AND(J86&gt;I86,J86&gt;0), 2, AND(I86&lt;0,J86&lt;0), 0)</f>
        <v>1</v>
      </c>
      <c r="H86">
        <f>ValueWin!H86</f>
        <v>2</v>
      </c>
      <c r="I86">
        <f t="shared" si="6"/>
        <v>0.1</v>
      </c>
      <c r="J86">
        <f t="shared" si="7"/>
        <v>-0.98000000000000009</v>
      </c>
      <c r="K86" cm="1">
        <f t="array" ref="K86">_xlfn.IFS(AND(G86=H86,G86=1),K85-K85*I86+K85*I86*A86, AND(G86=H86,G86=2), K85-K85*J86+K85*J86*B86, AND(G86&lt;&gt;H86,G86=1), K85-K85*I86,AND(G86&lt;&gt;H86,G86=2),K85-K85*J86,G86=0,K85)</f>
        <v>131.36418789565579</v>
      </c>
      <c r="L86" t="str">
        <f>ValueWin!L86</f>
        <v>Reilly Opelka</v>
      </c>
      <c r="M86" t="str">
        <f>ValueWin!M86</f>
        <v>Jannik Sinner</v>
      </c>
    </row>
    <row r="87" spans="1:13" x14ac:dyDescent="0.25">
      <c r="A87">
        <f>ValueWin!A87</f>
        <v>1.65</v>
      </c>
      <c r="B87">
        <f>ValueWin!B87</f>
        <v>2.1800000000000002</v>
      </c>
      <c r="C87">
        <f t="shared" si="8"/>
        <v>0.60606060606060608</v>
      </c>
      <c r="D87">
        <f t="shared" si="8"/>
        <v>0.4587155963302752</v>
      </c>
      <c r="E87">
        <f>ValueWin!E87</f>
        <v>0.61599999999999999</v>
      </c>
      <c r="F87">
        <f t="shared" si="5"/>
        <v>0.38400000000000001</v>
      </c>
      <c r="G87" cm="1">
        <f t="array" ref="G87">_xlfn.IFS(AND(I87&gt;J87,I87&gt;0), 1, AND(J87&gt;I87,J87&gt;0), 2, AND(I87&lt;0,J87&lt;0), 0)</f>
        <v>1</v>
      </c>
      <c r="H87">
        <f>ValueWin!H87</f>
        <v>1</v>
      </c>
      <c r="I87">
        <f t="shared" si="6"/>
        <v>2.5230769230769168E-2</v>
      </c>
      <c r="J87">
        <f t="shared" si="7"/>
        <v>-0.13803389830508461</v>
      </c>
      <c r="K87" cm="1">
        <f t="array" ref="K87">_xlfn.IFS(AND(G87=H87,G87=1),K86-K86*I87+K86*I87*A87, AND(G87=H87,G87=2), K86-K86*J87+K86*J87*B87, AND(G87&lt;&gt;H87,G87=1), K86-K86*I87,AND(G87&lt;&gt;H87,G87=2),K86-K86*J87,G87=0,K86)</f>
        <v>133.51856057714454</v>
      </c>
      <c r="L87" t="str">
        <f>ValueWin!L87</f>
        <v>Casper Ruud</v>
      </c>
      <c r="M87" t="str">
        <f>ValueWin!M87</f>
        <v>Lloyd Harris</v>
      </c>
    </row>
    <row r="88" spans="1:13" x14ac:dyDescent="0.25">
      <c r="A88">
        <f>ValueWin!A88</f>
        <v>1.38</v>
      </c>
      <c r="B88">
        <f>ValueWin!B88</f>
        <v>2.91</v>
      </c>
      <c r="C88" s="1">
        <f t="shared" si="8"/>
        <v>0.7246376811594204</v>
      </c>
      <c r="D88" s="1">
        <f t="shared" si="8"/>
        <v>0.3436426116838488</v>
      </c>
      <c r="E88">
        <f>ValueWin!E88</f>
        <v>0.54300000000000004</v>
      </c>
      <c r="F88">
        <f t="shared" si="5"/>
        <v>0.45699999999999996</v>
      </c>
      <c r="G88" cm="1">
        <f t="array" ref="G88">_xlfn.IFS(AND(I88&gt;J88,I88&gt;0), 1, AND(J88&gt;I88,J88&gt;0), 2, AND(I88&lt;0,J88&lt;0), 0)</f>
        <v>2</v>
      </c>
      <c r="H88">
        <f>ValueWin!H88</f>
        <v>0</v>
      </c>
      <c r="I88">
        <f t="shared" si="6"/>
        <v>-0.65963157894736868</v>
      </c>
      <c r="J88">
        <f t="shared" si="7"/>
        <v>0.1</v>
      </c>
      <c r="K88" cm="1">
        <f t="array" ref="K88">_xlfn.IFS(AND(G88=H88,G88=1),K87-K87*I88+K87*I88*A88, AND(G88=H88,G88=2), K87-K87*J88+K87*J88*B88, AND(G88&lt;&gt;H88,G88=1), K87-K87*I88,AND(G88&lt;&gt;H88,G88=2),K87-K87*J88,G88=0,K87)</f>
        <v>120.16670451943008</v>
      </c>
      <c r="L88" t="str">
        <f>ValueWin!L88</f>
        <v>Lorenzo Sonego</v>
      </c>
      <c r="M88" t="str">
        <f>ValueWin!M88</f>
        <v>Christian Garin</v>
      </c>
    </row>
    <row r="89" spans="1:13" x14ac:dyDescent="0.25">
      <c r="A89">
        <f>ValueWin!A89</f>
        <v>1.34</v>
      </c>
      <c r="B89">
        <f>ValueWin!B89</f>
        <v>3.06</v>
      </c>
      <c r="C89">
        <f t="shared" si="8"/>
        <v>0.74626865671641784</v>
      </c>
      <c r="D89">
        <f t="shared" si="8"/>
        <v>0.32679738562091504</v>
      </c>
      <c r="E89">
        <f>ValueWin!E89</f>
        <v>0.65300000000000002</v>
      </c>
      <c r="F89">
        <f t="shared" si="5"/>
        <v>0.34699999999999998</v>
      </c>
      <c r="G89" cm="1">
        <f t="array" ref="G89">_xlfn.IFS(AND(I89&gt;J89,I89&gt;0), 1, AND(J89&gt;I89,J89&gt;0), 2, AND(I89&lt;0,J89&lt;0), 0)</f>
        <v>2</v>
      </c>
      <c r="H89">
        <f>ValueWin!H89</f>
        <v>1</v>
      </c>
      <c r="I89">
        <f t="shared" si="6"/>
        <v>-0.36758823529411733</v>
      </c>
      <c r="J89">
        <f t="shared" si="7"/>
        <v>3.0009708737864071E-2</v>
      </c>
      <c r="K89" cm="1">
        <f t="array" ref="K89">_xlfn.IFS(AND(G89=H89,G89=1),K88-K88*I89+K88*I89*A89, AND(G89=H89,G89=2), K88-K88*J89+K88*J89*B89, AND(G89&lt;&gt;H89,G89=1), K88-K88*I89,AND(G89&lt;&gt;H89,G89=2),K88-K88*J89,G89=0,K88)</f>
        <v>116.56053671681302</v>
      </c>
      <c r="L89" t="str">
        <f>ValueWin!L89</f>
        <v>Stefanos Tsitsipas</v>
      </c>
      <c r="M89" t="str">
        <f>ValueWin!M89</f>
        <v>Grigor Dimitrov</v>
      </c>
    </row>
    <row r="90" spans="1:13" x14ac:dyDescent="0.25">
      <c r="A90">
        <f>ValueWin!A90</f>
        <v>1.1399999999999999</v>
      </c>
      <c r="B90">
        <f>ValueWin!B90</f>
        <v>5.5</v>
      </c>
      <c r="C90">
        <f t="shared" si="8"/>
        <v>0.87719298245614041</v>
      </c>
      <c r="D90">
        <f t="shared" si="8"/>
        <v>0.18181818181818182</v>
      </c>
      <c r="E90">
        <f>ValueWin!E90</f>
        <v>0.93100000000000005</v>
      </c>
      <c r="F90">
        <f t="shared" si="5"/>
        <v>6.899999999999995E-2</v>
      </c>
      <c r="G90" cm="1">
        <f t="array" ref="G90">_xlfn.IFS(AND(I90&gt;J90,I90&gt;0), 1, AND(J90&gt;I90,J90&gt;0), 2, AND(I90&lt;0,J90&lt;0), 0)</f>
        <v>1</v>
      </c>
      <c r="H90">
        <f>ValueWin!H90</f>
        <v>1</v>
      </c>
      <c r="I90">
        <f t="shared" si="6"/>
        <v>0.1</v>
      </c>
      <c r="J90">
        <f t="shared" si="7"/>
        <v>-0.13788888888888895</v>
      </c>
      <c r="K90" cm="1">
        <f t="array" ref="K90">_xlfn.IFS(AND(G90=H90,G90=1),K89-K89*I90+K89*I90*A90, AND(G90=H90,G90=2), K89-K89*J90+K89*J90*B90, AND(G90&lt;&gt;H90,G90=1), K89-K89*I90,AND(G90&lt;&gt;H90,G90=2),K89-K89*J90,G90=0,K89)</f>
        <v>118.1923842308484</v>
      </c>
      <c r="L90" t="str">
        <f>ValueWin!L90</f>
        <v>Alexander Bublik</v>
      </c>
      <c r="M90" t="str">
        <f>ValueWin!M90</f>
        <v>Evgeny Tyurnev</v>
      </c>
    </row>
    <row r="91" spans="1:13" x14ac:dyDescent="0.25">
      <c r="A91">
        <f>ValueWin!A91</f>
        <v>1.33</v>
      </c>
      <c r="B91">
        <f>ValueWin!B91</f>
        <v>3.4</v>
      </c>
      <c r="C91">
        <f t="shared" si="8"/>
        <v>0.75187969924812026</v>
      </c>
      <c r="D91">
        <f t="shared" si="8"/>
        <v>0.29411764705882354</v>
      </c>
      <c r="E91">
        <f>ValueWin!E91</f>
        <v>0.60799999999999998</v>
      </c>
      <c r="F91">
        <f t="shared" si="5"/>
        <v>0.39200000000000002</v>
      </c>
      <c r="G91" cm="1">
        <f t="array" ref="G91">_xlfn.IFS(AND(I91&gt;J91,I91&gt;0), 1, AND(J91&gt;I91,J91&gt;0), 2, AND(I91&lt;0,J91&lt;0), 0)</f>
        <v>2</v>
      </c>
      <c r="H91">
        <f>ValueWin!H91</f>
        <v>1</v>
      </c>
      <c r="I91">
        <f t="shared" si="6"/>
        <v>-0.57987878787878777</v>
      </c>
      <c r="J91">
        <f t="shared" si="7"/>
        <v>0.1</v>
      </c>
      <c r="K91" cm="1">
        <f t="array" ref="K91">_xlfn.IFS(AND(G91=H91,G91=1),K90-K90*I91+K90*I91*A91, AND(G91=H91,G91=2), K90-K90*J91+K90*J91*B91, AND(G91&lt;&gt;H91,G91=1), K90-K90*I91,AND(G91&lt;&gt;H91,G91=2),K90-K90*J91,G91=0,K90)</f>
        <v>106.37314580776356</v>
      </c>
      <c r="L91" t="str">
        <f>ValueWin!L91</f>
        <v>Marin Cilic</v>
      </c>
      <c r="M91" t="str">
        <f>ValueWin!M91</f>
        <v>Albert Ramos</v>
      </c>
    </row>
    <row r="92" spans="1:13" x14ac:dyDescent="0.25">
      <c r="A92">
        <f>ValueWin!A92</f>
        <v>1.72</v>
      </c>
      <c r="B92">
        <f>ValueWin!B92</f>
        <v>2.1</v>
      </c>
      <c r="C92">
        <f t="shared" si="8"/>
        <v>0.58139534883720934</v>
      </c>
      <c r="D92">
        <f t="shared" si="8"/>
        <v>0.47619047619047616</v>
      </c>
      <c r="E92">
        <f>ValueWin!E92</f>
        <v>0.50800000000000001</v>
      </c>
      <c r="F92">
        <f t="shared" si="5"/>
        <v>0.49199999999999999</v>
      </c>
      <c r="G92" cm="1">
        <f t="array" ref="G92">_xlfn.IFS(AND(I92&gt;J92,I92&gt;0), 1, AND(J92&gt;I92,J92&gt;0), 2, AND(I92&lt;0,J92&lt;0), 0)</f>
        <v>2</v>
      </c>
      <c r="H92">
        <f>ValueWin!H92</f>
        <v>2</v>
      </c>
      <c r="I92">
        <f t="shared" si="6"/>
        <v>-0.17533333333333334</v>
      </c>
      <c r="J92">
        <f t="shared" si="7"/>
        <v>3.0181818181818199E-2</v>
      </c>
      <c r="K92" cm="1">
        <f t="array" ref="K92">_xlfn.IFS(AND(G92=H92,G92=1),K91-K91*I92+K91*I92*A92, AND(G92=H92,G92=2), K91-K91*J92+K91*J92*B92, AND(G92&lt;&gt;H92,G92=1), K91-K91*I92,AND(G92&lt;&gt;H92,G92=2),K91-K91*J92,G92=0,K91)</f>
        <v>109.90473424858132</v>
      </c>
      <c r="L92" t="str">
        <f>ValueWin!L92</f>
        <v>Frederico Delbonis</v>
      </c>
      <c r="M92" t="str">
        <f>ValueWin!M92</f>
        <v>Pablo Andujar</v>
      </c>
    </row>
    <row r="93" spans="1:13" x14ac:dyDescent="0.25">
      <c r="A93">
        <f>ValueWin!A93</f>
        <v>3.5</v>
      </c>
      <c r="B93">
        <f>ValueWin!B93</f>
        <v>1.3</v>
      </c>
      <c r="C93">
        <f t="shared" si="8"/>
        <v>0.2857142857142857</v>
      </c>
      <c r="D93">
        <f t="shared" si="8"/>
        <v>0.76923076923076916</v>
      </c>
      <c r="E93">
        <f>ValueWin!E93</f>
        <v>0.27600000000000002</v>
      </c>
      <c r="F93">
        <f t="shared" si="5"/>
        <v>0.72399999999999998</v>
      </c>
      <c r="G93" cm="1">
        <f t="array" ref="G93">_xlfn.IFS(AND(I93&gt;J93,I93&gt;0), 1, AND(J93&gt;I93,J93&gt;0), 2, AND(I93&lt;0,J93&lt;0), 0)</f>
        <v>0</v>
      </c>
      <c r="H93">
        <f>ValueWin!H93</f>
        <v>2</v>
      </c>
      <c r="I93">
        <f t="shared" si="6"/>
        <v>-1.3599999999999945E-2</v>
      </c>
      <c r="J93">
        <f t="shared" si="7"/>
        <v>-0.19599999999999995</v>
      </c>
      <c r="K93" cm="1">
        <f t="array" ref="K93">_xlfn.IFS(AND(G93=H93,G93=1),K92-K92*I93+K92*I93*A93, AND(G93=H93,G93=2), K92-K92*J93+K92*J93*B93, AND(G93&lt;&gt;H93,G93=1), K92-K92*I93,AND(G93&lt;&gt;H93,G93=2),K92-K92*J93,G93=0,K92)</f>
        <v>109.90473424858132</v>
      </c>
      <c r="L93" t="str">
        <f>ValueWin!L93</f>
        <v>Laslo Djere</v>
      </c>
      <c r="M93" t="str">
        <f>ValueWin!M93</f>
        <v>Ilya Ivashka</v>
      </c>
    </row>
    <row r="94" spans="1:13" x14ac:dyDescent="0.25">
      <c r="A94">
        <f>ValueWin!A94</f>
        <v>4</v>
      </c>
      <c r="B94">
        <f>ValueWin!B94</f>
        <v>1.25</v>
      </c>
      <c r="C94">
        <f t="shared" si="8"/>
        <v>0.25</v>
      </c>
      <c r="D94">
        <f t="shared" si="8"/>
        <v>0.8</v>
      </c>
      <c r="E94">
        <f>ValueWin!E94</f>
        <v>0.30599999999999999</v>
      </c>
      <c r="F94">
        <f t="shared" si="5"/>
        <v>0.69399999999999995</v>
      </c>
      <c r="G94" cm="1">
        <f t="array" ref="G94">_xlfn.IFS(AND(I94&gt;J94,I94&gt;0), 1, AND(J94&gt;I94,J94&gt;0), 2, AND(I94&lt;0,J94&lt;0), 0)</f>
        <v>1</v>
      </c>
      <c r="H94">
        <f>ValueWin!H94</f>
        <v>2</v>
      </c>
      <c r="I94">
        <f t="shared" si="6"/>
        <v>7.4666666666666687E-2</v>
      </c>
      <c r="J94">
        <f t="shared" si="7"/>
        <v>-0.53</v>
      </c>
      <c r="K94" cm="1">
        <f t="array" ref="K94">_xlfn.IFS(AND(G94=H94,G94=1),K93-K93*I94+K93*I94*A94, AND(G94=H94,G94=2), K93-K93*J94+K93*J94*B94, AND(G94&lt;&gt;H94,G94=1), K93-K93*I94,AND(G94&lt;&gt;H94,G94=2),K93-K93*J94,G94=0,K93)</f>
        <v>101.69851409135391</v>
      </c>
      <c r="L94" t="str">
        <f>ValueWin!L94</f>
        <v>Adrian Mannarino</v>
      </c>
      <c r="M94" t="str">
        <f>ValueWin!M94</f>
        <v>Karen Khachanov</v>
      </c>
    </row>
    <row r="95" spans="1:13" x14ac:dyDescent="0.25">
      <c r="A95">
        <f>ValueWin!A95</f>
        <v>2.62</v>
      </c>
      <c r="B95">
        <f>ValueWin!B95</f>
        <v>1.5</v>
      </c>
      <c r="C95">
        <f t="shared" si="8"/>
        <v>0.38167938931297707</v>
      </c>
      <c r="D95">
        <f t="shared" si="8"/>
        <v>0.66666666666666663</v>
      </c>
      <c r="E95">
        <f>ValueWin!E95</f>
        <v>0.46200000000000002</v>
      </c>
      <c r="F95">
        <f t="shared" si="5"/>
        <v>0.53800000000000003</v>
      </c>
      <c r="G95" cm="1">
        <f t="array" ref="G95">_xlfn.IFS(AND(I95&gt;J95,I95&gt;0), 1, AND(J95&gt;I95,J95&gt;0), 2, AND(I95&lt;0,J95&lt;0), 0)</f>
        <v>1</v>
      </c>
      <c r="H95">
        <f>ValueWin!H95</f>
        <v>2</v>
      </c>
      <c r="I95">
        <f t="shared" si="6"/>
        <v>0.1</v>
      </c>
      <c r="J95">
        <f t="shared" si="7"/>
        <v>-0.38600000000000001</v>
      </c>
      <c r="K95" cm="1">
        <f t="array" ref="K95">_xlfn.IFS(AND(G95=H95,G95=1),K94-K94*I95+K94*I95*A95, AND(G95=H95,G95=2), K94-K94*J95+K94*J95*B95, AND(G95&lt;&gt;H95,G95=1), K94-K94*I95,AND(G95&lt;&gt;H95,G95=2),K94-K94*J95,G95=0,K94)</f>
        <v>91.528662682218524</v>
      </c>
      <c r="L95" t="str">
        <f>ValueWin!L95</f>
        <v>Pedro Martinez</v>
      </c>
      <c r="M95" t="str">
        <f>ValueWin!M95</f>
        <v>Tommy Paul</v>
      </c>
    </row>
    <row r="96" spans="1:13" x14ac:dyDescent="0.25">
      <c r="A96">
        <f>ValueWin!A96</f>
        <v>1.1200000000000001</v>
      </c>
      <c r="B96">
        <f>ValueWin!B96</f>
        <v>6</v>
      </c>
      <c r="C96">
        <f t="shared" si="8"/>
        <v>0.89285714285714279</v>
      </c>
      <c r="D96">
        <f t="shared" si="8"/>
        <v>0.16666666666666666</v>
      </c>
      <c r="E96">
        <f>ValueWin!E96</f>
        <v>0.88200000000000001</v>
      </c>
      <c r="F96">
        <f t="shared" si="5"/>
        <v>0.11799999999999999</v>
      </c>
      <c r="G96" cm="1">
        <f t="array" ref="G96">_xlfn.IFS(AND(I96&gt;J96,I96&gt;0), 1, AND(J96&gt;I96,J96&gt;0), 2, AND(I96&lt;0,J96&lt;0), 0)</f>
        <v>0</v>
      </c>
      <c r="H96">
        <f>ValueWin!H96</f>
        <v>1</v>
      </c>
      <c r="I96">
        <f t="shared" si="6"/>
        <v>-0.10133333333333239</v>
      </c>
      <c r="J96">
        <f t="shared" si="7"/>
        <v>-5.8400000000000007E-2</v>
      </c>
      <c r="K96" cm="1">
        <f t="array" ref="K96">_xlfn.IFS(AND(G96=H96,G96=1),K95-K95*I96+K95*I96*A96, AND(G96=H96,G96=2), K95-K95*J96+K95*J96*B96, AND(G96&lt;&gt;H96,G96=1), K95-K95*I96,AND(G96&lt;&gt;H96,G96=2),K95-K95*J96,G96=0,K95)</f>
        <v>91.528662682218524</v>
      </c>
      <c r="L96" t="str">
        <f>ValueWin!L96</f>
        <v>John Millman</v>
      </c>
      <c r="M96" t="str">
        <f>ValueWin!M96</f>
        <v>Yshai Oliel</v>
      </c>
    </row>
    <row r="97" spans="1:14" x14ac:dyDescent="0.25">
      <c r="A97">
        <f>ValueWin!A97</f>
        <v>5.5</v>
      </c>
      <c r="B97">
        <f>ValueWin!B97</f>
        <v>1.1399999999999999</v>
      </c>
      <c r="C97">
        <f t="shared" si="8"/>
        <v>0.18181818181818182</v>
      </c>
      <c r="D97">
        <f t="shared" si="8"/>
        <v>0.87719298245614041</v>
      </c>
      <c r="E97">
        <f>ValueWin!E97</f>
        <v>9.5000000000000001E-2</v>
      </c>
      <c r="F97">
        <f t="shared" si="5"/>
        <v>0.90500000000000003</v>
      </c>
      <c r="G97" cm="1">
        <f t="array" ref="G97">_xlfn.IFS(AND(I97&gt;J97,I97&gt;0), 1, AND(J97&gt;I97,J97&gt;0), 2, AND(I97&lt;0,J97&lt;0), 0)</f>
        <v>2</v>
      </c>
      <c r="H97">
        <f>ValueWin!H97</f>
        <v>2</v>
      </c>
      <c r="I97">
        <f t="shared" si="6"/>
        <v>-0.10611111111111113</v>
      </c>
      <c r="J97">
        <f t="shared" si="7"/>
        <v>0.1</v>
      </c>
      <c r="K97" cm="1">
        <f t="array" ref="K97">_xlfn.IFS(AND(G97=H97,G97=1),K96-K96*I97+K96*I97*A97, AND(G97=H97,G97=2), K96-K96*J97+K96*J97*B97, AND(G97&lt;&gt;H97,G97=1), K96-K96*I97,AND(G97&lt;&gt;H97,G97=2),K96-K96*J97,G97=0,K96)</f>
        <v>92.810063959769579</v>
      </c>
      <c r="L97" t="str">
        <f>ValueWin!L97</f>
        <v>Nino Serdarusic</v>
      </c>
      <c r="M97" t="str">
        <f>ValueWin!M97</f>
        <v>Sebastian Korda</v>
      </c>
    </row>
    <row r="98" spans="1:14" x14ac:dyDescent="0.25">
      <c r="A98">
        <f>ValueWin!A98</f>
        <v>1.9</v>
      </c>
      <c r="B98">
        <f>ValueWin!B98</f>
        <v>1.9</v>
      </c>
      <c r="C98">
        <f t="shared" si="8"/>
        <v>0.52631578947368418</v>
      </c>
      <c r="D98">
        <f t="shared" si="8"/>
        <v>0.52631578947368418</v>
      </c>
      <c r="E98">
        <f>ValueWin!E98</f>
        <v>0.48399999999999999</v>
      </c>
      <c r="F98">
        <f t="shared" si="5"/>
        <v>0.51600000000000001</v>
      </c>
      <c r="G98" cm="1">
        <f t="array" ref="G98">_xlfn.IFS(AND(I98&gt;J98,I98&gt;0), 1, AND(J98&gt;I98,J98&gt;0), 2, AND(I98&lt;0,J98&lt;0), 0)</f>
        <v>0</v>
      </c>
      <c r="H98">
        <f>ValueWin!H98</f>
        <v>2</v>
      </c>
      <c r="I98">
        <f t="shared" si="6"/>
        <v>-8.9333333333333376E-2</v>
      </c>
      <c r="J98">
        <f t="shared" si="7"/>
        <v>-2.1777777777777785E-2</v>
      </c>
      <c r="K98" cm="1">
        <f t="array" ref="K98">_xlfn.IFS(AND(G98=H98,G98=1),K97-K97*I98+K97*I98*A98, AND(G98=H98,G98=2), K97-K97*J98+K97*J98*B98, AND(G98&lt;&gt;H98,G98=1), K97-K97*I98,AND(G98&lt;&gt;H98,G98=2),K97-K97*J98,G98=0,K97)</f>
        <v>92.810063959769579</v>
      </c>
      <c r="L98" t="str">
        <f>ValueWin!L98</f>
        <v>Jan Lennard Struff</v>
      </c>
      <c r="M98" t="str">
        <f>ValueWin!M98</f>
        <v>James Duckworth</v>
      </c>
    </row>
    <row r="99" spans="1:14" x14ac:dyDescent="0.25">
      <c r="A99">
        <f>ValueWin!A99</f>
        <v>7.5</v>
      </c>
      <c r="B99">
        <f>ValueWin!B99</f>
        <v>1.06</v>
      </c>
      <c r="C99">
        <f t="shared" si="8"/>
        <v>0.13333333333333333</v>
      </c>
      <c r="D99">
        <f t="shared" si="8"/>
        <v>0.94339622641509424</v>
      </c>
      <c r="E99">
        <f>ValueWin!E99</f>
        <v>0.27400000000000002</v>
      </c>
      <c r="F99">
        <f t="shared" si="5"/>
        <v>0.72599999999999998</v>
      </c>
      <c r="G99" cm="1">
        <f t="array" ref="G99">_xlfn.IFS(AND(I99&gt;J99,I99&gt;0), 1, AND(J99&gt;I99,J99&gt;0), 2, AND(I99&lt;0,J99&lt;0), 0)</f>
        <v>1</v>
      </c>
      <c r="H99">
        <f>ValueWin!H99</f>
        <v>2</v>
      </c>
      <c r="I99">
        <f t="shared" si="6"/>
        <v>0.1</v>
      </c>
      <c r="J99">
        <f t="shared" si="7"/>
        <v>-3.8406666666666629</v>
      </c>
      <c r="K99" cm="1">
        <f t="array" ref="K99">_xlfn.IFS(AND(G99=H99,G99=1),K98-K98*I99+K98*I99*A99, AND(G99=H99,G99=2), K98-K98*J99+K98*J99*B99, AND(G99&lt;&gt;H99,G99=1), K98-K98*I99,AND(G99&lt;&gt;H99,G99=2),K98-K98*J99,G99=0,K98)</f>
        <v>83.52905756379262</v>
      </c>
      <c r="L99" t="str">
        <f>ValueWin!L99</f>
        <v>Pablo Andujar</v>
      </c>
      <c r="M99" t="str">
        <f>ValueWin!M99</f>
        <v>Denis Shapovalov</v>
      </c>
    </row>
    <row r="100" spans="1:14" x14ac:dyDescent="0.25">
      <c r="A100">
        <f>ValueWin!A100</f>
        <v>1.42</v>
      </c>
      <c r="B100">
        <f>ValueWin!B100</f>
        <v>2.74</v>
      </c>
      <c r="C100">
        <f t="shared" si="8"/>
        <v>0.70422535211267612</v>
      </c>
      <c r="D100">
        <f t="shared" si="8"/>
        <v>0.36496350364963503</v>
      </c>
      <c r="E100">
        <f>ValueWin!E100</f>
        <v>0.60899999999999999</v>
      </c>
      <c r="F100">
        <f t="shared" si="5"/>
        <v>0.39100000000000001</v>
      </c>
      <c r="G100" cm="1">
        <f t="array" ref="G100">_xlfn.IFS(AND(I100&gt;J100,I100&gt;0), 1, AND(J100&gt;I100,J100&gt;0), 2, AND(I100&lt;0,J100&lt;0), 0)</f>
        <v>2</v>
      </c>
      <c r="H100">
        <f>ValueWin!H100</f>
        <v>1</v>
      </c>
      <c r="I100">
        <f t="shared" si="6"/>
        <v>-0.32195238095238121</v>
      </c>
      <c r="J100">
        <f t="shared" si="7"/>
        <v>4.1000000000000092E-2</v>
      </c>
      <c r="K100" cm="1">
        <f t="array" ref="K100">_xlfn.IFS(AND(G100=H100,G100=1),K99-K99*I100+K99*I100*A100, AND(G100=H100,G100=2), K99-K99*J100+K99*J100*B100, AND(G100&lt;&gt;H100,G100=1), K99-K99*I100,AND(G100&lt;&gt;H100,G100=2),K99-K99*J100,G100=0,K99)</f>
        <v>80.104366203677117</v>
      </c>
      <c r="L100" t="str">
        <f>ValueWin!L100</f>
        <v>Lorenzo Sonego</v>
      </c>
      <c r="M100" t="str">
        <f>ValueWin!M100</f>
        <v>Dominik Koepfer</v>
      </c>
    </row>
    <row r="101" spans="1:14" x14ac:dyDescent="0.25">
      <c r="A101">
        <f>ValueWin!A101</f>
        <v>2.2000000000000002</v>
      </c>
      <c r="B101">
        <f>ValueWin!B101</f>
        <v>1.61</v>
      </c>
      <c r="C101">
        <f t="shared" si="8"/>
        <v>0.45454545454545453</v>
      </c>
      <c r="D101">
        <f t="shared" si="8"/>
        <v>0.6211180124223602</v>
      </c>
      <c r="E101">
        <f>ValueWin!E101</f>
        <v>0.625</v>
      </c>
      <c r="F101">
        <f t="shared" si="5"/>
        <v>0.375</v>
      </c>
      <c r="G101" cm="1">
        <f t="array" ref="G101">_xlfn.IFS(AND(I101&gt;J101,I101&gt;0), 1, AND(J101&gt;I101,J101&gt;0), 2, AND(I101&lt;0,J101&lt;0), 0)</f>
        <v>1</v>
      </c>
      <c r="H101">
        <f>ValueWin!H101</f>
        <v>1</v>
      </c>
      <c r="I101">
        <f t="shared" si="6"/>
        <v>0.1</v>
      </c>
      <c r="J101">
        <f t="shared" si="7"/>
        <v>-0.64959016393442615</v>
      </c>
      <c r="K101" cm="1">
        <f t="array" ref="K101">_xlfn.IFS(AND(G101=H101,G101=1),K100-K100*I101+K100*I101*A101, AND(G101=H101,G101=2), K100-K100*J101+K100*J101*B101, AND(G101&lt;&gt;H101,G101=1), K100-K100*I101,AND(G101&lt;&gt;H101,G101=2),K100-K100*J101,G101=0,K100)</f>
        <v>89.716890148118367</v>
      </c>
      <c r="L101" t="str">
        <f>ValueWin!L101</f>
        <v>Joao Sousa</v>
      </c>
      <c r="M101" t="str">
        <f>ValueWin!M101</f>
        <v>Hugo Grenier</v>
      </c>
    </row>
    <row r="102" spans="1:14" x14ac:dyDescent="0.25">
      <c r="A102">
        <f>ValueWin!A102</f>
        <v>2.1</v>
      </c>
      <c r="B102">
        <f>ValueWin!B102</f>
        <v>1.66</v>
      </c>
      <c r="C102">
        <f t="shared" si="8"/>
        <v>0.47619047619047616</v>
      </c>
      <c r="D102">
        <f t="shared" si="8"/>
        <v>0.60240963855421692</v>
      </c>
      <c r="E102">
        <f>ValueWin!E102</f>
        <v>0.95699999999999996</v>
      </c>
      <c r="F102">
        <f t="shared" si="5"/>
        <v>4.3000000000000038E-2</v>
      </c>
      <c r="G102" cm="1">
        <f t="array" ref="G102">_xlfn.IFS(AND(I102&gt;J102,I102&gt;0), 1, AND(J102&gt;I102,J102&gt;0), 2, AND(I102&lt;0,J102&lt;0), 0)</f>
        <v>1</v>
      </c>
      <c r="H102">
        <f>ValueWin!H102</f>
        <v>2</v>
      </c>
      <c r="I102">
        <f t="shared" si="6"/>
        <v>0.1</v>
      </c>
      <c r="J102">
        <f t="shared" si="7"/>
        <v>-1.407</v>
      </c>
      <c r="K102" cm="1">
        <f t="array" ref="K102">_xlfn.IFS(AND(G102=H102,G102=1),K101-K101*I102+K101*I102*A102, AND(G102=H102,G102=2), K101-K101*J102+K101*J102*B102, AND(G102&lt;&gt;H102,G102=1), K101-K101*I102,AND(G102&lt;&gt;H102,G102=2),K101-K101*J102,G102=0,K101)</f>
        <v>80.745201133306523</v>
      </c>
      <c r="L102" t="str">
        <f>ValueWin!L102</f>
        <v>Filip Horansky</v>
      </c>
      <c r="M102" t="str">
        <f>ValueWin!M102</f>
        <v>Luca van Assche</v>
      </c>
    </row>
    <row r="103" spans="1:14" x14ac:dyDescent="0.25">
      <c r="A103">
        <f>ValueWin!A103</f>
        <v>1.25</v>
      </c>
      <c r="B103">
        <f>ValueWin!B103</f>
        <v>3.5</v>
      </c>
      <c r="C103">
        <f t="shared" si="8"/>
        <v>0.8</v>
      </c>
      <c r="D103">
        <f t="shared" si="8"/>
        <v>0.2857142857142857</v>
      </c>
      <c r="E103">
        <f>ValueWin!E103</f>
        <v>0.85399999999999998</v>
      </c>
      <c r="F103">
        <f t="shared" si="5"/>
        <v>0.14600000000000002</v>
      </c>
      <c r="G103" cm="1">
        <f t="array" ref="G103">_xlfn.IFS(AND(I103&gt;J103,I103&gt;0), 1, AND(J103&gt;I103,J103&gt;0), 2, AND(I103&lt;0,J103&lt;0), 0)</f>
        <v>1</v>
      </c>
      <c r="H103">
        <f>ValueWin!H103</f>
        <v>2</v>
      </c>
      <c r="I103">
        <f t="shared" si="6"/>
        <v>0.1</v>
      </c>
      <c r="J103">
        <f t="shared" si="7"/>
        <v>-0.1956</v>
      </c>
      <c r="K103" cm="1">
        <f t="array" ref="K103">_xlfn.IFS(AND(G103=H103,G103=1),K102-K102*I103+K102*I103*A103, AND(G103=H103,G103=2), K102-K102*J103+K102*J103*B103, AND(G103&lt;&gt;H103,G103=1), K102-K102*I103,AND(G103&lt;&gt;H103,G103=2),K102-K102*J103,G103=0,K102)</f>
        <v>72.670681019975873</v>
      </c>
      <c r="L103" t="str">
        <f>ValueWin!L103</f>
        <v>Carlos Taberner</v>
      </c>
      <c r="M103" t="str">
        <f>ValueWin!M103</f>
        <v>Kenny De Schepper</v>
      </c>
    </row>
    <row r="104" spans="1:14" x14ac:dyDescent="0.25">
      <c r="A104">
        <f>ValueWin!A104</f>
        <v>1.08</v>
      </c>
      <c r="B104">
        <f>ValueWin!B104</f>
        <v>6.5</v>
      </c>
      <c r="C104">
        <f t="shared" si="8"/>
        <v>0.92592592592592582</v>
      </c>
      <c r="D104">
        <f t="shared" si="8"/>
        <v>0.15384615384615385</v>
      </c>
      <c r="E104">
        <f>ValueWin!E104</f>
        <v>0.48799999999999999</v>
      </c>
      <c r="F104">
        <f t="shared" si="5"/>
        <v>0.51200000000000001</v>
      </c>
      <c r="G104" cm="1">
        <f t="array" ref="G104">_xlfn.IFS(AND(I104&gt;J104,I104&gt;0), 1, AND(J104&gt;I104,J104&gt;0), 2, AND(I104&lt;0,J104&lt;0), 0)</f>
        <v>2</v>
      </c>
      <c r="H104">
        <f>ValueWin!H104</f>
        <v>2</v>
      </c>
      <c r="I104">
        <f t="shared" si="6"/>
        <v>-5.9119999999999937</v>
      </c>
      <c r="J104">
        <f t="shared" si="7"/>
        <v>0.1</v>
      </c>
      <c r="K104" cm="1">
        <f t="array" ref="K104">_xlfn.IFS(AND(G104=H104,G104=1),K103-K103*I104+K103*I104*A104, AND(G104=H104,G104=2), K103-K103*J104+K103*J104*B104, AND(G104&lt;&gt;H104,G104=1), K103-K103*I104,AND(G104&lt;&gt;H104,G104=2),K103-K103*J104,G104=0,K103)</f>
        <v>112.63955558096259</v>
      </c>
      <c r="L104" t="str">
        <f>ValueWin!L104</f>
        <v>Mats Moraing</v>
      </c>
      <c r="M104" t="str">
        <f>ValueWin!M104</f>
        <v>Yannick Maden</v>
      </c>
    </row>
    <row r="105" spans="1:14" x14ac:dyDescent="0.25">
      <c r="A105">
        <f>ValueWin!A105</f>
        <v>1.3</v>
      </c>
      <c r="B105">
        <f>ValueWin!B105</f>
        <v>3.2</v>
      </c>
      <c r="C105">
        <f t="shared" si="8"/>
        <v>0.76923076923076916</v>
      </c>
      <c r="D105">
        <f t="shared" si="8"/>
        <v>0.3125</v>
      </c>
      <c r="E105">
        <f>ValueWin!E105</f>
        <v>0.58199999999999996</v>
      </c>
      <c r="F105">
        <f t="shared" si="5"/>
        <v>0.41800000000000004</v>
      </c>
      <c r="G105" cm="1">
        <f t="array" ref="G105">_xlfn.IFS(AND(I105&gt;J105,I105&gt;0), 1, AND(J105&gt;I105,J105&gt;0), 2, AND(I105&lt;0,J105&lt;0), 0)</f>
        <v>2</v>
      </c>
      <c r="H105">
        <f>ValueWin!H105</f>
        <v>1</v>
      </c>
      <c r="I105">
        <f t="shared" si="6"/>
        <v>-0.81133333333333335</v>
      </c>
      <c r="J105">
        <f t="shared" si="7"/>
        <v>0.1</v>
      </c>
      <c r="K105" cm="1">
        <f t="array" ref="K105">_xlfn.IFS(AND(G105=H105,G105=1),K104-K104*I105+K104*I105*A105, AND(G105=H105,G105=2), K104-K104*J105+K104*J105*B105, AND(G105&lt;&gt;H105,G105=1), K104-K104*I105,AND(G105&lt;&gt;H105,G105=2),K104-K104*J105,G105=0,K104)</f>
        <v>101.37560002286634</v>
      </c>
      <c r="L105" t="str">
        <f>ValueWin!L105</f>
        <v>Oscar Otte</v>
      </c>
      <c r="M105" t="str">
        <f>ValueWin!M105</f>
        <v>Robin Haase</v>
      </c>
      <c r="N105">
        <f>ValueWin!N105</f>
        <v>0.73199999999999998</v>
      </c>
    </row>
    <row r="106" spans="1:14" x14ac:dyDescent="0.25">
      <c r="A106">
        <f>ValueWin!A106</f>
        <v>2.25</v>
      </c>
      <c r="B106">
        <f>ValueWin!B106</f>
        <v>1.57</v>
      </c>
      <c r="C106">
        <f t="shared" si="8"/>
        <v>0.44444444444444442</v>
      </c>
      <c r="D106">
        <f t="shared" si="8"/>
        <v>0.63694267515923564</v>
      </c>
      <c r="E106">
        <f>ValueWin!E106</f>
        <v>6.4000000000000001E-2</v>
      </c>
      <c r="F106">
        <f t="shared" si="5"/>
        <v>0.93599999999999994</v>
      </c>
      <c r="G106" cm="1">
        <f t="array" ref="G106">_xlfn.IFS(AND(I106&gt;J106,I106&gt;0), 1, AND(J106&gt;I106,J106&gt;0), 2, AND(I106&lt;0,J106&lt;0), 0)</f>
        <v>2</v>
      </c>
      <c r="H106">
        <f>ValueWin!H106</f>
        <v>2</v>
      </c>
      <c r="I106">
        <f t="shared" si="6"/>
        <v>-0.68479999999999985</v>
      </c>
      <c r="J106">
        <f t="shared" si="7"/>
        <v>0.1</v>
      </c>
      <c r="K106" cm="1">
        <f t="array" ref="K106">_xlfn.IFS(AND(G106=H106,G106=1),K105-K105*I106+K105*I106*A106, AND(G106=H106,G106=2), K105-K105*J106+K105*J106*B106, AND(G106&lt;&gt;H106,G106=1), K105-K105*I106,AND(G106&lt;&gt;H106,G106=2),K105-K105*J106,G106=0,K105)</f>
        <v>107.15400922416971</v>
      </c>
      <c r="L106" t="str">
        <f>ValueWin!L106</f>
        <v>Henri Squire</v>
      </c>
      <c r="M106" t="str">
        <f>ValueWin!M106</f>
        <v>Ruben Bemelmans</v>
      </c>
      <c r="N106">
        <f>ValueWin!N106</f>
        <v>0.27200000000000002</v>
      </c>
    </row>
    <row r="107" spans="1:14" x14ac:dyDescent="0.25">
      <c r="A107">
        <f>ValueWin!A107</f>
        <v>1.3</v>
      </c>
      <c r="B107">
        <f>ValueWin!B107</f>
        <v>3.32</v>
      </c>
      <c r="C107">
        <f t="shared" si="8"/>
        <v>0.76923076923076916</v>
      </c>
      <c r="D107">
        <f t="shared" si="8"/>
        <v>0.30120481927710846</v>
      </c>
      <c r="E107">
        <f>ValueWin!E107</f>
        <v>0.60799999999999998</v>
      </c>
      <c r="F107">
        <f t="shared" si="5"/>
        <v>0.39200000000000002</v>
      </c>
      <c r="G107" cm="1">
        <f t="array" ref="G107">_xlfn.IFS(AND(I107&gt;J107,I107&gt;0), 1, AND(J107&gt;I107,J107&gt;0), 2, AND(I107&lt;0,J107&lt;0), 0)</f>
        <v>2</v>
      </c>
      <c r="H107">
        <f>ValueWin!H107</f>
        <v>1</v>
      </c>
      <c r="I107">
        <f t="shared" si="6"/>
        <v>-0.69866666666666644</v>
      </c>
      <c r="J107">
        <f t="shared" si="7"/>
        <v>0.1</v>
      </c>
      <c r="K107" cm="1">
        <f t="array" ref="K107">_xlfn.IFS(AND(G107=H107,G107=1),K106-K106*I107+K106*I107*A107, AND(G107=H107,G107=2), K106-K106*J107+K106*J107*B107, AND(G107&lt;&gt;H107,G107=1), K106-K106*I107,AND(G107&lt;&gt;H107,G107=2),K106-K106*J107,G107=0,K106)</f>
        <v>96.438608301752737</v>
      </c>
      <c r="L107" t="str">
        <f>ValueWin!L107</f>
        <v>Andrey Rublev</v>
      </c>
      <c r="M107" t="str">
        <f>ValueWin!M107</f>
        <v>Ilya Ivashka</v>
      </c>
      <c r="N107">
        <f>ValueWin!N107</f>
        <v>0.86199999999999999</v>
      </c>
    </row>
    <row r="108" spans="1:14" x14ac:dyDescent="0.25">
      <c r="A108">
        <f>ValueWin!A108</f>
        <v>1.76</v>
      </c>
      <c r="B108">
        <f>ValueWin!B108</f>
        <v>2.0499999999999998</v>
      </c>
      <c r="C108">
        <f t="shared" si="8"/>
        <v>0.56818181818181823</v>
      </c>
      <c r="D108">
        <f t="shared" si="8"/>
        <v>0.48780487804878053</v>
      </c>
      <c r="E108">
        <f>ValueWin!E108</f>
        <v>0.53900000000000003</v>
      </c>
      <c r="F108">
        <f t="shared" si="5"/>
        <v>0.46099999999999997</v>
      </c>
      <c r="G108" cm="1">
        <f t="array" ref="G108">_xlfn.IFS(AND(I108&gt;J108,I108&gt;0), 1, AND(J108&gt;I108,J108&gt;0), 2, AND(I108&lt;0,J108&lt;0), 0)</f>
        <v>0</v>
      </c>
      <c r="H108">
        <f>ValueWin!H108</f>
        <v>2</v>
      </c>
      <c r="I108">
        <f t="shared" si="6"/>
        <v>-6.7578947368420961E-2</v>
      </c>
      <c r="J108">
        <f t="shared" si="7"/>
        <v>-5.2333333333333454E-2</v>
      </c>
      <c r="K108" cm="1">
        <f t="array" ref="K108">_xlfn.IFS(AND(G108=H108,G108=1),K107-K107*I108+K107*I108*A108, AND(G108=H108,G108=2), K107-K107*J108+K107*J108*B108, AND(G108&lt;&gt;H108,G108=1), K107-K107*I108,AND(G108&lt;&gt;H108,G108=2),K107-K107*J108,G108=0,K107)</f>
        <v>96.438608301752737</v>
      </c>
      <c r="L108" t="str">
        <f>ValueWin!L108</f>
        <v>Alexander Bublik</v>
      </c>
      <c r="M108" t="str">
        <f>ValueWin!M108</f>
        <v>Jan Lennard Struff</v>
      </c>
      <c r="N108">
        <f>ValueWin!N108</f>
        <v>0.84499999999999997</v>
      </c>
    </row>
    <row r="109" spans="1:14" x14ac:dyDescent="0.25">
      <c r="A109">
        <f>ValueWin!A109</f>
        <v>1.61</v>
      </c>
      <c r="B109">
        <f>ValueWin!B109</f>
        <v>2.25</v>
      </c>
      <c r="C109">
        <f t="shared" si="8"/>
        <v>0.6211180124223602</v>
      </c>
      <c r="D109">
        <f t="shared" si="8"/>
        <v>0.44444444444444442</v>
      </c>
      <c r="E109">
        <f>ValueWin!E109</f>
        <v>0.59499999999999997</v>
      </c>
      <c r="F109">
        <f t="shared" si="5"/>
        <v>0.40500000000000003</v>
      </c>
      <c r="G109" cm="1">
        <f t="array" ref="G109">_xlfn.IFS(AND(I109&gt;J109,I109&gt;0), 1, AND(J109&gt;I109,J109&gt;0), 2, AND(I109&lt;0,J109&lt;0), 0)</f>
        <v>0</v>
      </c>
      <c r="H109">
        <f>ValueWin!H109</f>
        <v>1</v>
      </c>
      <c r="I109">
        <f t="shared" si="6"/>
        <v>-6.8934426229508183E-2</v>
      </c>
      <c r="J109">
        <f t="shared" si="7"/>
        <v>-7.0999999999999952E-2</v>
      </c>
      <c r="K109" cm="1">
        <f t="array" ref="K109">_xlfn.IFS(AND(G109=H109,G109=1),K108-K108*I109+K108*I109*A109, AND(G109=H109,G109=2), K108-K108*J109+K108*J109*B109, AND(G109&lt;&gt;H109,G109=1), K108-K108*I109,AND(G109&lt;&gt;H109,G109=2),K108-K108*J109,G109=0,K108)</f>
        <v>96.438608301752737</v>
      </c>
      <c r="L109" t="str">
        <f>ValueWin!L109</f>
        <v>Roberto Bautista Agut</v>
      </c>
      <c r="M109" t="str">
        <f>ValueWin!M109</f>
        <v>Mackenzie McDonald</v>
      </c>
      <c r="N109">
        <f>ValueWin!N109</f>
        <v>0.85199999999999998</v>
      </c>
    </row>
    <row r="110" spans="1:14" x14ac:dyDescent="0.25">
      <c r="A110">
        <f>ValueWin!A110</f>
        <v>1.59</v>
      </c>
      <c r="B110">
        <f>ValueWin!B110</f>
        <v>2.2599999999999998</v>
      </c>
      <c r="C110">
        <f t="shared" si="8"/>
        <v>0.62893081761006286</v>
      </c>
      <c r="D110">
        <f t="shared" si="8"/>
        <v>0.44247787610619471</v>
      </c>
      <c r="E110">
        <f>ValueWin!E110</f>
        <v>0.60699999999999998</v>
      </c>
      <c r="F110">
        <f t="shared" si="5"/>
        <v>0.39300000000000002</v>
      </c>
      <c r="G110" cm="1">
        <f t="array" ref="G110">_xlfn.IFS(AND(I110&gt;J110,I110&gt;0), 1, AND(J110&gt;I110,J110&gt;0), 2, AND(I110&lt;0,J110&lt;0), 0)</f>
        <v>0</v>
      </c>
      <c r="H110">
        <f>ValueWin!H110</f>
        <v>1</v>
      </c>
      <c r="I110">
        <f t="shared" si="6"/>
        <v>-5.9101694915254188E-2</v>
      </c>
      <c r="J110">
        <f t="shared" si="7"/>
        <v>-8.8746031746031795E-2</v>
      </c>
      <c r="K110" cm="1">
        <f t="array" ref="K110">_xlfn.IFS(AND(G110=H110,G110=1),K109-K109*I110+K109*I110*A110, AND(G110=H110,G110=2), K109-K109*J110+K109*J110*B110, AND(G110&lt;&gt;H110,G110=1), K109-K109*I110,AND(G110&lt;&gt;H110,G110=2),K109-K109*J110,G110=0,K109)</f>
        <v>96.438608301752737</v>
      </c>
      <c r="L110" t="str">
        <f>ValueWin!L110</f>
        <v>Taylor Fritz</v>
      </c>
      <c r="M110" t="str">
        <f>ValueWin!M110</f>
        <v>Tommy Paul</v>
      </c>
      <c r="N110">
        <f>ValueWin!N110</f>
        <v>0.84499999999999997</v>
      </c>
    </row>
    <row r="111" spans="1:14" x14ac:dyDescent="0.25">
      <c r="A111">
        <f>ValueWin!A111</f>
        <v>3.69</v>
      </c>
      <c r="B111">
        <f>ValueWin!B111</f>
        <v>1.25</v>
      </c>
      <c r="C111">
        <f t="shared" si="8"/>
        <v>0.2710027100271003</v>
      </c>
      <c r="D111">
        <f t="shared" si="8"/>
        <v>0.8</v>
      </c>
      <c r="E111">
        <f>ValueWin!E111</f>
        <v>0.31900000000000001</v>
      </c>
      <c r="F111">
        <f t="shared" si="5"/>
        <v>0.68100000000000005</v>
      </c>
      <c r="G111" cm="1">
        <f t="array" ref="G111">_xlfn.IFS(AND(I111&gt;J111,I111&gt;0), 1, AND(J111&gt;I111,J111&gt;0), 2, AND(I111&lt;0,J111&lt;0), 0)</f>
        <v>1</v>
      </c>
      <c r="H111">
        <f>ValueWin!H111</f>
        <v>1</v>
      </c>
      <c r="I111">
        <f t="shared" si="6"/>
        <v>6.5840148698884715E-2</v>
      </c>
      <c r="J111">
        <f t="shared" si="7"/>
        <v>-0.59499999999999997</v>
      </c>
      <c r="K111" cm="1">
        <f t="array" ref="K111">_xlfn.IFS(AND(G111=H111,G111=1),K110-K110*I111+K110*I111*A111, AND(G111=H111,G111=2), K110-K110*J111+K110*J111*B111, AND(G111&lt;&gt;H111,G111=1), K110-K110*I111,AND(G111&lt;&gt;H111,G111=2),K110-K110*J111,G111=0,K110)</f>
        <v>113.51885021807615</v>
      </c>
      <c r="L111" t="str">
        <f>ValueWin!L111</f>
        <v>John Millman</v>
      </c>
      <c r="M111" t="str">
        <f>ValueWin!M111</f>
        <v>Aslan Karatsev</v>
      </c>
      <c r="N111">
        <f>ValueWin!N111</f>
        <v>0.84499999999999997</v>
      </c>
    </row>
    <row r="112" spans="1:14" x14ac:dyDescent="0.25">
      <c r="A112">
        <f>ValueWin!A112</f>
        <v>1.96</v>
      </c>
      <c r="B112">
        <f>ValueWin!B112</f>
        <v>1.84</v>
      </c>
      <c r="C112">
        <f t="shared" si="8"/>
        <v>0.51020408163265307</v>
      </c>
      <c r="D112">
        <f t="shared" si="8"/>
        <v>0.54347826086956519</v>
      </c>
      <c r="E112">
        <f>ValueWin!E112</f>
        <v>0.41299999999999998</v>
      </c>
      <c r="F112">
        <f t="shared" si="5"/>
        <v>0.58699999999999997</v>
      </c>
      <c r="G112" cm="1">
        <f t="array" ref="G112">_xlfn.IFS(AND(I112&gt;J112,I112&gt;0), 1, AND(J112&gt;I112,J112&gt;0), 2, AND(I112&lt;0,J112&lt;0), 0)</f>
        <v>2</v>
      </c>
      <c r="H112">
        <f>ValueWin!H112</f>
        <v>1</v>
      </c>
      <c r="I112">
        <f t="shared" si="6"/>
        <v>-0.19845833333333335</v>
      </c>
      <c r="J112">
        <f t="shared" si="7"/>
        <v>9.5333333333333381E-2</v>
      </c>
      <c r="K112" cm="1">
        <f t="array" ref="K112">_xlfn.IFS(AND(G112=H112,G112=1),K111-K111*I112+K111*I112*A112, AND(G112=H112,G112=2), K111-K111*J112+K111*J112*B112, AND(G112&lt;&gt;H112,G112=1), K111-K111*I112,AND(G112&lt;&gt;H112,G112=2),K111-K111*J112,G112=0,K111)</f>
        <v>102.69671983061956</v>
      </c>
      <c r="L112" t="str">
        <f>ValueWin!L112</f>
        <v>Botic Van De Zandschulp</v>
      </c>
      <c r="M112" t="str">
        <f>ValueWin!M112</f>
        <v>Sebastian Korda</v>
      </c>
      <c r="N112">
        <f>ValueWin!N112</f>
        <v>0.83799999999999997</v>
      </c>
    </row>
    <row r="113" spans="1:14" x14ac:dyDescent="0.25">
      <c r="A113">
        <f>ValueWin!A113</f>
        <v>1.72</v>
      </c>
      <c r="B113">
        <f>ValueWin!B113</f>
        <v>2.1</v>
      </c>
      <c r="C113">
        <f t="shared" si="8"/>
        <v>0.58139534883720934</v>
      </c>
      <c r="D113">
        <f t="shared" si="8"/>
        <v>0.47619047619047616</v>
      </c>
      <c r="E113">
        <f>ValueWin!E113</f>
        <v>0.51200000000000001</v>
      </c>
      <c r="F113">
        <f t="shared" si="5"/>
        <v>0.48799999999999999</v>
      </c>
      <c r="G113" cm="1">
        <f t="array" ref="G113">_xlfn.IFS(AND(I113&gt;J113,I113&gt;0), 1, AND(J113&gt;I113,J113&gt;0), 2, AND(I113&lt;0,J113&lt;0), 0)</f>
        <v>2</v>
      </c>
      <c r="H113">
        <f>ValueWin!H113</f>
        <v>2</v>
      </c>
      <c r="I113">
        <f t="shared" si="6"/>
        <v>-0.1657777777777778</v>
      </c>
      <c r="J113">
        <f t="shared" si="7"/>
        <v>2.2545454545454535E-2</v>
      </c>
      <c r="K113" cm="1">
        <f t="array" ref="K113">_xlfn.IFS(AND(G113=H113,G113=1),K112-K112*I113+K112*I113*A113, AND(G113=H113,G113=2), K112-K112*J113+K112*J113*B113, AND(G113&lt;&gt;H113,G113=1), K112-K112*I113,AND(G113&lt;&gt;H113,G113=2),K112-K112*J113,G113=0,K112)</f>
        <v>105.24359848241892</v>
      </c>
      <c r="L113" t="str">
        <f>ValueWin!L113</f>
        <v>Andy Murray</v>
      </c>
      <c r="M113" t="str">
        <f>ValueWin!M113</f>
        <v>Carlos Alcaraz</v>
      </c>
      <c r="N113">
        <f>ValueWin!N113</f>
        <v>0.86099999999999999</v>
      </c>
    </row>
    <row r="114" spans="1:14" x14ac:dyDescent="0.25">
      <c r="A114">
        <f>ValueWin!A114</f>
        <v>3.14</v>
      </c>
      <c r="B114">
        <f>ValueWin!B114</f>
        <v>1.33</v>
      </c>
      <c r="C114">
        <f t="shared" si="8"/>
        <v>0.31847133757961782</v>
      </c>
      <c r="D114">
        <f t="shared" si="8"/>
        <v>0.75187969924812026</v>
      </c>
      <c r="E114">
        <f>ValueWin!E114</f>
        <v>0.30299999999999999</v>
      </c>
      <c r="F114">
        <f t="shared" si="5"/>
        <v>0.69700000000000006</v>
      </c>
      <c r="G114" cm="1">
        <f t="array" ref="G114">_xlfn.IFS(AND(I114&gt;J114,I114&gt;0), 1, AND(J114&gt;I114,J114&gt;0), 2, AND(I114&lt;0,J114&lt;0), 0)</f>
        <v>0</v>
      </c>
      <c r="H114">
        <f>ValueWin!H114</f>
        <v>2</v>
      </c>
      <c r="I114">
        <f t="shared" si="6"/>
        <v>-2.270093457943928E-2</v>
      </c>
      <c r="J114">
        <f t="shared" si="7"/>
        <v>-0.22118181818181792</v>
      </c>
      <c r="K114" cm="1">
        <f t="array" ref="K114">_xlfn.IFS(AND(G114=H114,G114=1),K113-K113*I114+K113*I114*A114, AND(G114=H114,G114=2), K113-K113*J114+K113*J114*B114, AND(G114&lt;&gt;H114,G114=1), K113-K113*I114,AND(G114&lt;&gt;H114,G114=2),K113-K113*J114,G114=0,K113)</f>
        <v>105.24359848241892</v>
      </c>
      <c r="L114" t="str">
        <f>ValueWin!L114</f>
        <v>Nikoloz Basilashvili</v>
      </c>
      <c r="M114" t="str">
        <f>ValueWin!M114</f>
        <v>Matteo Berrettini</v>
      </c>
      <c r="N114">
        <f>ValueWin!N114</f>
        <v>0.86299999999999999</v>
      </c>
    </row>
    <row r="115" spans="1:14" x14ac:dyDescent="0.25">
      <c r="A115">
        <f>ValueWin!A115</f>
        <v>1.1599999999999999</v>
      </c>
      <c r="B115">
        <f>ValueWin!B115</f>
        <v>4.5</v>
      </c>
      <c r="C115">
        <f t="shared" si="8"/>
        <v>0.86206896551724144</v>
      </c>
      <c r="D115">
        <f t="shared" si="8"/>
        <v>0.22222222222222221</v>
      </c>
      <c r="E115">
        <f>ValueWin!E115</f>
        <v>0.746</v>
      </c>
      <c r="F115">
        <f t="shared" si="5"/>
        <v>0.254</v>
      </c>
      <c r="G115" cm="1">
        <f t="array" ref="G115">_xlfn.IFS(AND(I115&gt;J115,I115&gt;0), 1, AND(J115&gt;I115,J115&gt;0), 2, AND(I115&lt;0,J115&lt;0), 0)</f>
        <v>2</v>
      </c>
      <c r="H115">
        <f>ValueWin!H115</f>
        <v>1</v>
      </c>
      <c r="I115">
        <f t="shared" si="6"/>
        <v>-0.8415000000000008</v>
      </c>
      <c r="J115">
        <f t="shared" si="7"/>
        <v>4.085714285714287E-2</v>
      </c>
      <c r="K115" cm="1">
        <f t="array" ref="K115">_xlfn.IFS(AND(G115=H115,G115=1),K114-K114*I115+K114*I115*A115, AND(G115=H115,G115=2), K114-K114*J115+K114*J115*B115, AND(G115&lt;&gt;H115,G115=1), K114-K114*I115,AND(G115&lt;&gt;H115,G115=2),K114-K114*J115,G115=0,K114)</f>
        <v>100.94364574442294</v>
      </c>
      <c r="L115" t="str">
        <f>ValueWin!L115</f>
        <v>Brandon Nakashima</v>
      </c>
      <c r="M115" t="str">
        <f>ValueWin!M115</f>
        <v>Bernabe Zapata Miralles</v>
      </c>
      <c r="N115">
        <f>ValueWin!N115</f>
        <v>0.754</v>
      </c>
    </row>
    <row r="116" spans="1:14" x14ac:dyDescent="0.25">
      <c r="A116">
        <f>ValueWin!A116</f>
        <v>2.37</v>
      </c>
      <c r="B116">
        <f>ValueWin!B116</f>
        <v>1.53</v>
      </c>
      <c r="C116">
        <f t="shared" si="8"/>
        <v>0.42194092827004215</v>
      </c>
      <c r="D116">
        <f t="shared" si="8"/>
        <v>0.65359477124183007</v>
      </c>
      <c r="E116">
        <f>ValueWin!E116</f>
        <v>0.249</v>
      </c>
      <c r="F116">
        <f t="shared" si="5"/>
        <v>0.751</v>
      </c>
      <c r="G116" cm="1">
        <f t="array" ref="G116">_xlfn.IFS(AND(I116&gt;J116,I116&gt;0), 1, AND(J116&gt;I116,J116&gt;0), 2, AND(I116&lt;0,J116&lt;0), 0)</f>
        <v>2</v>
      </c>
      <c r="H116">
        <f>ValueWin!H116</f>
        <v>1</v>
      </c>
      <c r="I116">
        <f t="shared" si="6"/>
        <v>-0.29917518248175179</v>
      </c>
      <c r="J116">
        <f t="shared" si="7"/>
        <v>0.1</v>
      </c>
      <c r="K116" cm="1">
        <f t="array" ref="K116">_xlfn.IFS(AND(G116=H116,G116=1),K115-K115*I116+K115*I116*A116, AND(G116=H116,G116=2), K115-K115*J116+K115*J116*B116, AND(G116&lt;&gt;H116,G116=1), K115-K115*I116,AND(G116&lt;&gt;H116,G116=2),K115-K115*J116,G116=0,K115)</f>
        <v>90.849281169980642</v>
      </c>
      <c r="L116" t="str">
        <f>ValueWin!L116</f>
        <v>Alexandre Muller</v>
      </c>
      <c r="M116" t="str">
        <f>ValueWin!M116</f>
        <v>Stefano Travaglia</v>
      </c>
      <c r="N116">
        <f>ValueWin!N116</f>
        <v>0.48699999999999999</v>
      </c>
    </row>
    <row r="117" spans="1:14" x14ac:dyDescent="0.25">
      <c r="A117">
        <f>ValueWin!A117</f>
        <v>1.28</v>
      </c>
      <c r="B117">
        <f>ValueWin!B117</f>
        <v>3.25</v>
      </c>
      <c r="C117">
        <f t="shared" si="8"/>
        <v>0.78125</v>
      </c>
      <c r="D117">
        <f t="shared" si="8"/>
        <v>0.30769230769230771</v>
      </c>
      <c r="E117">
        <f>ValueWin!E117</f>
        <v>0.82199999999999995</v>
      </c>
      <c r="F117">
        <f t="shared" si="5"/>
        <v>0.17800000000000005</v>
      </c>
      <c r="G117" cm="1">
        <f t="array" ref="G117">_xlfn.IFS(AND(I117&gt;J117,I117&gt;0), 1, AND(J117&gt;I117,J117&gt;0), 2, AND(I117&lt;0,J117&lt;0), 0)</f>
        <v>1</v>
      </c>
      <c r="H117">
        <f>ValueWin!H117</f>
        <v>1</v>
      </c>
      <c r="I117">
        <f t="shared" si="6"/>
        <v>0.1</v>
      </c>
      <c r="J117">
        <f t="shared" si="7"/>
        <v>-0.18733333333333324</v>
      </c>
      <c r="K117" cm="1">
        <f t="array" ref="K117">_xlfn.IFS(AND(G117=H117,G117=1),K116-K116*I117+K116*I117*A117, AND(G117=H117,G117=2), K116-K116*J117+K116*J117*B117, AND(G117&lt;&gt;H117,G117=1), K116-K116*I117,AND(G117&lt;&gt;H117,G117=2),K116-K116*J117,G117=0,K116)</f>
        <v>93.393061042740101</v>
      </c>
      <c r="L117" t="str">
        <f>ValueWin!L117</f>
        <v>Maxime Cressy</v>
      </c>
      <c r="M117" t="str">
        <f>ValueWin!M117</f>
        <v>Otto Virtanen</v>
      </c>
      <c r="N117">
        <f>ValueWin!N117</f>
        <v>0.35699999999999998</v>
      </c>
    </row>
    <row r="118" spans="1:14" x14ac:dyDescent="0.25">
      <c r="A118">
        <f>ValueWin!A118</f>
        <v>1.1599999999999999</v>
      </c>
      <c r="B118">
        <f>ValueWin!B118</f>
        <v>4.5</v>
      </c>
      <c r="C118">
        <f t="shared" si="8"/>
        <v>0.86206896551724144</v>
      </c>
      <c r="D118">
        <f t="shared" si="8"/>
        <v>0.22222222222222221</v>
      </c>
      <c r="E118">
        <f>ValueWin!E118</f>
        <v>0.85899999999999999</v>
      </c>
      <c r="F118">
        <f t="shared" si="5"/>
        <v>0.14100000000000001</v>
      </c>
      <c r="G118" cm="1">
        <f t="array" ref="G118">_xlfn.IFS(AND(I118&gt;J118,I118&gt;0), 1, AND(J118&gt;I118,J118&gt;0), 2, AND(I118&lt;0,J118&lt;0), 0)</f>
        <v>0</v>
      </c>
      <c r="H118">
        <f>ValueWin!H118</f>
        <v>1</v>
      </c>
      <c r="I118">
        <f t="shared" si="6"/>
        <v>-2.2250000000000547E-2</v>
      </c>
      <c r="J118">
        <f t="shared" si="7"/>
        <v>-0.1044285714285714</v>
      </c>
      <c r="K118" cm="1">
        <f t="array" ref="K118">_xlfn.IFS(AND(G118=H118,G118=1),K117-K117*I118+K117*I118*A118, AND(G118=H118,G118=2), K117-K117*J118+K117*J118*B118, AND(G118&lt;&gt;H118,G118=1), K117-K117*I118,AND(G118&lt;&gt;H118,G118=2),K117-K117*J118,G118=0,K117)</f>
        <v>93.393061042740101</v>
      </c>
      <c r="L118" t="str">
        <f>ValueWin!L118</f>
        <v>Oscar Otte</v>
      </c>
      <c r="M118" t="str">
        <f>ValueWin!M118</f>
        <v>Julian Lenz</v>
      </c>
      <c r="N118">
        <f>ValueWin!N118</f>
        <v>0.36599999999999999</v>
      </c>
    </row>
    <row r="119" spans="1:14" x14ac:dyDescent="0.25">
      <c r="A119">
        <f>ValueWin!A119</f>
        <v>2.25</v>
      </c>
      <c r="B119">
        <f>ValueWin!B119</f>
        <v>1.57</v>
      </c>
      <c r="C119">
        <f t="shared" si="8"/>
        <v>0.44444444444444442</v>
      </c>
      <c r="D119">
        <f t="shared" si="8"/>
        <v>0.63694267515923564</v>
      </c>
      <c r="E119">
        <f>ValueWin!E119</f>
        <v>0.498</v>
      </c>
      <c r="F119">
        <f t="shared" si="5"/>
        <v>0.502</v>
      </c>
      <c r="G119" cm="1">
        <f t="array" ref="G119">_xlfn.IFS(AND(I119&gt;J119,I119&gt;0), 1, AND(J119&gt;I119,J119&gt;0), 2, AND(I119&lt;0,J119&lt;0), 0)</f>
        <v>1</v>
      </c>
      <c r="H119">
        <f>ValueWin!H119</f>
        <v>2</v>
      </c>
      <c r="I119">
        <f t="shared" si="6"/>
        <v>9.6399999999999986E-2</v>
      </c>
      <c r="J119">
        <f t="shared" si="7"/>
        <v>-0.37168421052631573</v>
      </c>
      <c r="K119" cm="1">
        <f t="array" ref="K119">_xlfn.IFS(AND(G119=H119,G119=1),K118-K118*I119+K118*I119*A119, AND(G119=H119,G119=2), K118-K118*J119+K118*J119*B119, AND(G119&lt;&gt;H119,G119=1), K118-K118*I119,AND(G119&lt;&gt;H119,G119=2),K118-K118*J119,G119=0,K118)</f>
        <v>84.38996995821995</v>
      </c>
      <c r="L119" t="str">
        <f>ValueWin!L119</f>
        <v>Ruben Bemelmans</v>
      </c>
      <c r="M119" t="str">
        <f>ValueWin!M119</f>
        <v>Quentin Halys</v>
      </c>
      <c r="N119">
        <f>ValueWin!N119</f>
        <v>0.623</v>
      </c>
    </row>
    <row r="120" spans="1:14" x14ac:dyDescent="0.25">
      <c r="A120">
        <f>ValueWin!A120</f>
        <v>3</v>
      </c>
      <c r="B120">
        <f>ValueWin!B120</f>
        <v>1.33</v>
      </c>
      <c r="C120">
        <f t="shared" si="8"/>
        <v>0.33333333333333331</v>
      </c>
      <c r="D120">
        <f t="shared" si="8"/>
        <v>0.75187969924812026</v>
      </c>
      <c r="E120">
        <f>ValueWin!E120</f>
        <v>0.23499999999999999</v>
      </c>
      <c r="F120">
        <f t="shared" si="5"/>
        <v>0.76500000000000001</v>
      </c>
      <c r="G120" cm="1">
        <f t="array" ref="G120">_xlfn.IFS(AND(I120&gt;J120,I120&gt;0), 1, AND(J120&gt;I120,J120&gt;0), 2, AND(I120&lt;0,J120&lt;0), 0)</f>
        <v>2</v>
      </c>
      <c r="H120">
        <f>ValueWin!H120</f>
        <v>2</v>
      </c>
      <c r="I120">
        <f t="shared" si="6"/>
        <v>-0.14750000000000002</v>
      </c>
      <c r="J120">
        <f t="shared" si="7"/>
        <v>5.2878787878788081E-2</v>
      </c>
      <c r="K120" cm="1">
        <f t="array" ref="K120">_xlfn.IFS(AND(G120=H120,G120=1),K119-K119*I120+K119*I120*A120, AND(G120=H120,G120=2), K119-K119*J120+K119*J120*B120, AND(G120&lt;&gt;H120,G120=1), K119-K119*I120,AND(G120&lt;&gt;H120,G120=2),K119-K119*J120,G120=0,K119)</f>
        <v>85.862574933990885</v>
      </c>
      <c r="L120" t="str">
        <f>ValueWin!L120</f>
        <v>Mats Rosenkranz</v>
      </c>
      <c r="M120" t="str">
        <f>ValueWin!M120</f>
        <v>Maximilian Marterer</v>
      </c>
      <c r="N120">
        <f>ValueWin!N120</f>
        <v>0.28299999999999997</v>
      </c>
    </row>
    <row r="121" spans="1:14" x14ac:dyDescent="0.25">
      <c r="A121">
        <f>ValueWin!A121</f>
        <v>2.31</v>
      </c>
      <c r="B121">
        <f>ValueWin!B121</f>
        <v>1.57</v>
      </c>
      <c r="C121">
        <f t="shared" si="8"/>
        <v>0.4329004329004329</v>
      </c>
      <c r="D121">
        <f t="shared" si="8"/>
        <v>0.63694267515923564</v>
      </c>
      <c r="E121">
        <f>ValueWin!E121</f>
        <v>0.46600000000000003</v>
      </c>
      <c r="F121">
        <f t="shared" si="5"/>
        <v>0.53400000000000003</v>
      </c>
      <c r="G121" cm="1">
        <f t="array" ref="G121">_xlfn.IFS(AND(I121&gt;J121,I121&gt;0), 1, AND(J121&gt;I121,J121&gt;0), 2, AND(I121&lt;0,J121&lt;0), 0)</f>
        <v>1</v>
      </c>
      <c r="H121">
        <f>ValueWin!H121</f>
        <v>1</v>
      </c>
      <c r="I121">
        <f t="shared" si="6"/>
        <v>5.8366412213740504E-2</v>
      </c>
      <c r="J121">
        <f t="shared" si="7"/>
        <v>-0.28354385964912276</v>
      </c>
      <c r="K121" cm="1">
        <f t="array" ref="K121">_xlfn.IFS(AND(G121=H121,G121=1),K120-K120*I121+K120*I121*A121, AND(G121=H121,G121=2), K120-K120*J121+K120*J121*B121, AND(G121&lt;&gt;H121,G121=1), K120-K120*I121,AND(G121&lt;&gt;H121,G121=2),K120-K120*J121,G121=0,K120)</f>
        <v>92.42762741344383</v>
      </c>
      <c r="L121" t="str">
        <f>ValueWin!L121</f>
        <v>Marin Cilic</v>
      </c>
      <c r="M121" t="str">
        <f>ValueWin!M121</f>
        <v>Karen Khachanov</v>
      </c>
      <c r="N121">
        <f>ValueWin!N121</f>
        <v>0.85899999999999999</v>
      </c>
    </row>
    <row r="122" spans="1:14" x14ac:dyDescent="0.25">
      <c r="A122">
        <f>ValueWin!A122</f>
        <v>1.61</v>
      </c>
      <c r="B122">
        <f>ValueWin!B122</f>
        <v>2.25</v>
      </c>
      <c r="C122">
        <f t="shared" ref="C122:D137" si="9">1/A122</f>
        <v>0.6211180124223602</v>
      </c>
      <c r="D122">
        <f t="shared" si="9"/>
        <v>0.44444444444444442</v>
      </c>
      <c r="E122">
        <f>ValueWin!E122</f>
        <v>0.59399999999999997</v>
      </c>
      <c r="F122">
        <f t="shared" si="5"/>
        <v>0.40600000000000003</v>
      </c>
      <c r="G122" cm="1">
        <f t="array" ref="G122">_xlfn.IFS(AND(I122&gt;J122,I122&gt;0), 1, AND(J122&gt;I122,J122&gt;0), 2, AND(I122&lt;0,J122&lt;0), 0)</f>
        <v>0</v>
      </c>
      <c r="H122">
        <f>ValueWin!H122</f>
        <v>1</v>
      </c>
      <c r="I122">
        <f t="shared" si="6"/>
        <v>-7.1573770491803246E-2</v>
      </c>
      <c r="J122">
        <f t="shared" si="7"/>
        <v>-6.9199999999999928E-2</v>
      </c>
      <c r="K122" cm="1">
        <f t="array" ref="K122">_xlfn.IFS(AND(G122=H122,G122=1),K121-K121*I122+K121*I122*A122, AND(G122=H122,G122=2), K121-K121*J122+K121*J122*B122, AND(G122&lt;&gt;H122,G122=1), K121-K121*I122,AND(G122&lt;&gt;H122,G122=2),K121-K121*J122,G122=0,K121)</f>
        <v>92.42762741344383</v>
      </c>
      <c r="L122" t="str">
        <f>ValueWin!L122</f>
        <v>Roberto Bautista Agut</v>
      </c>
      <c r="M122" t="str">
        <f>ValueWin!M122</f>
        <v>Mackenzie McDonald</v>
      </c>
      <c r="N122">
        <f>ValueWin!N122</f>
        <v>0.85699999999999998</v>
      </c>
    </row>
    <row r="123" spans="1:14" x14ac:dyDescent="0.25">
      <c r="A123">
        <f>ValueWin!A123</f>
        <v>2.67</v>
      </c>
      <c r="B123">
        <f>ValueWin!B123</f>
        <v>1.44</v>
      </c>
      <c r="C123">
        <f t="shared" si="9"/>
        <v>0.37453183520599254</v>
      </c>
      <c r="D123">
        <f t="shared" si="9"/>
        <v>0.69444444444444442</v>
      </c>
      <c r="E123">
        <f>ValueWin!E123</f>
        <v>0.38800000000000001</v>
      </c>
      <c r="F123">
        <f t="shared" si="5"/>
        <v>0.61199999999999999</v>
      </c>
      <c r="G123" cm="1">
        <f t="array" ref="G123">_xlfn.IFS(AND(I123&gt;J123,I123&gt;0), 1, AND(J123&gt;I123,J123&gt;0), 2, AND(I123&lt;0,J123&lt;0), 0)</f>
        <v>1</v>
      </c>
      <c r="H123">
        <f>ValueWin!H123</f>
        <v>1</v>
      </c>
      <c r="I123">
        <f t="shared" si="6"/>
        <v>2.1532934131736514E-2</v>
      </c>
      <c r="J123">
        <f t="shared" si="7"/>
        <v>-0.26981818181818196</v>
      </c>
      <c r="K123" cm="1">
        <f t="array" ref="K123">_xlfn.IFS(AND(G123=H123,G123=1),K122-K122*I123+K122*I123*A123, AND(G123=H123,G123=2), K122-K122*J123+K122*J123*B123, AND(G123&lt;&gt;H123,G123=1), K122-K122*I123,AND(G123&lt;&gt;H123,G123=2),K122-K122*J123,G123=0,K122)</f>
        <v>95.751324895231278</v>
      </c>
      <c r="L123" t="str">
        <f>ValueWin!L123</f>
        <v>Jan Lennard Struff</v>
      </c>
      <c r="M123" t="str">
        <f>ValueWin!M123</f>
        <v>Denis Shapovalov</v>
      </c>
      <c r="N123">
        <f>ValueWin!N123</f>
        <v>0.90900000000000003</v>
      </c>
    </row>
    <row r="124" spans="1:14" x14ac:dyDescent="0.25">
      <c r="A124">
        <f>ValueWin!A124</f>
        <v>7</v>
      </c>
      <c r="B124">
        <f>ValueWin!B124</f>
        <v>1.1000000000000001</v>
      </c>
      <c r="C124">
        <f t="shared" si="9"/>
        <v>0.14285714285714285</v>
      </c>
      <c r="D124">
        <f t="shared" si="9"/>
        <v>0.90909090909090906</v>
      </c>
      <c r="E124">
        <f>ValueWin!E124</f>
        <v>0.123</v>
      </c>
      <c r="F124">
        <f t="shared" si="5"/>
        <v>0.877</v>
      </c>
      <c r="G124" cm="1">
        <f t="array" ref="G124">_xlfn.IFS(AND(I124&gt;J124,I124&gt;0), 1, AND(J124&gt;I124,J124&gt;0), 2, AND(I124&lt;0,J124&lt;0), 0)</f>
        <v>0</v>
      </c>
      <c r="H124">
        <f>ValueWin!H124</f>
        <v>2</v>
      </c>
      <c r="I124">
        <f t="shared" si="6"/>
        <v>-2.3166666666666669E-2</v>
      </c>
      <c r="J124">
        <f t="shared" si="7"/>
        <v>-0.35299999999999887</v>
      </c>
      <c r="K124" cm="1">
        <f t="array" ref="K124">_xlfn.IFS(AND(G124=H124,G124=1),K123-K123*I124+K123*I124*A124, AND(G124=H124,G124=2), K123-K123*J124+K123*J124*B124, AND(G124&lt;&gt;H124,G124=1), K123-K123*I124,AND(G124&lt;&gt;H124,G124=2),K123-K123*J124,G124=0,K123)</f>
        <v>95.751324895231278</v>
      </c>
      <c r="L124" t="str">
        <f>ValueWin!L124</f>
        <v>Dennis Novak</v>
      </c>
      <c r="M124" t="str">
        <f>ValueWin!M124</f>
        <v>Jannik Sinner</v>
      </c>
      <c r="N124">
        <f>ValueWin!N124</f>
        <v>0.84499999999999997</v>
      </c>
    </row>
    <row r="125" spans="1:14" x14ac:dyDescent="0.25">
      <c r="A125">
        <f>ValueWin!A125</f>
        <v>5.2</v>
      </c>
      <c r="B125">
        <f>ValueWin!B125</f>
        <v>1.1399999999999999</v>
      </c>
      <c r="C125">
        <f t="shared" si="9"/>
        <v>0.19230769230769229</v>
      </c>
      <c r="D125">
        <f t="shared" si="9"/>
        <v>0.87719298245614041</v>
      </c>
      <c r="E125">
        <f>ValueWin!E125</f>
        <v>0.17100000000000001</v>
      </c>
      <c r="F125">
        <f t="shared" si="5"/>
        <v>0.82899999999999996</v>
      </c>
      <c r="G125" cm="1">
        <f t="array" ref="G125">_xlfn.IFS(AND(I125&gt;J125,I125&gt;0), 1, AND(J125&gt;I125,J125&gt;0), 2, AND(I125&lt;0,J125&lt;0), 0)</f>
        <v>0</v>
      </c>
      <c r="H125">
        <f>ValueWin!H125</f>
        <v>2</v>
      </c>
      <c r="I125">
        <f t="shared" si="6"/>
        <v>-2.6380952380952338E-2</v>
      </c>
      <c r="J125">
        <f t="shared" si="7"/>
        <v>-0.39242857142857246</v>
      </c>
      <c r="K125" cm="1">
        <f t="array" ref="K125">_xlfn.IFS(AND(G125=H125,G125=1),K124-K124*I125+K124*I125*A125, AND(G125=H125,G125=2), K124-K124*J125+K124*J125*B125, AND(G125&lt;&gt;H125,G125=1), K124-K124*I125,AND(G125&lt;&gt;H125,G125=2),K124-K124*J125,G125=0,K124)</f>
        <v>95.751324895231278</v>
      </c>
      <c r="L125" t="str">
        <f>ValueWin!L125</f>
        <v>Alex De Minaur</v>
      </c>
      <c r="M125" t="str">
        <f>ValueWin!M125</f>
        <v>Alexander Zverev</v>
      </c>
      <c r="N125">
        <f>ValueWin!N125</f>
        <v>0.89100000000000001</v>
      </c>
    </row>
    <row r="126" spans="1:14" x14ac:dyDescent="0.25">
      <c r="A126">
        <f>ValueWin!A126</f>
        <v>1.22</v>
      </c>
      <c r="B126">
        <f>ValueWin!B126</f>
        <v>4</v>
      </c>
      <c r="C126">
        <f t="shared" si="9"/>
        <v>0.81967213114754101</v>
      </c>
      <c r="D126">
        <f t="shared" si="9"/>
        <v>0.25</v>
      </c>
      <c r="E126">
        <f>ValueWin!E126</f>
        <v>0.73399999999999999</v>
      </c>
      <c r="F126">
        <f t="shared" si="5"/>
        <v>0.26600000000000001</v>
      </c>
      <c r="G126" cm="1">
        <f t="array" ref="G126">_xlfn.IFS(AND(I126&gt;J126,I126&gt;0), 1, AND(J126&gt;I126,J126&gt;0), 2, AND(I126&lt;0,J126&lt;0), 0)</f>
        <v>2</v>
      </c>
      <c r="H126">
        <f>ValueWin!H126</f>
        <v>2</v>
      </c>
      <c r="I126">
        <f t="shared" si="6"/>
        <v>-0.47509090909090923</v>
      </c>
      <c r="J126">
        <f t="shared" si="7"/>
        <v>2.1333333333333343E-2</v>
      </c>
      <c r="K126" cm="1">
        <f t="array" ref="K126">_xlfn.IFS(AND(G126=H126,G126=1),K125-K125*I126+K125*I126*A126, AND(G126=H126,G126=2), K125-K125*J126+K125*J126*B126, AND(G126&lt;&gt;H126,G126=1), K125-K125*I126,AND(G126&lt;&gt;H126,G126=2),K125-K125*J126,G126=0,K125)</f>
        <v>101.87940968852608</v>
      </c>
      <c r="L126" t="str">
        <f>ValueWin!L126</f>
        <v>Stefanos Tsitsipas</v>
      </c>
      <c r="M126" t="str">
        <f>ValueWin!M126</f>
        <v>Frances Tiafoe</v>
      </c>
      <c r="N126">
        <f>ValueWin!N126</f>
        <v>0.86699999999999999</v>
      </c>
    </row>
    <row r="127" spans="1:14" x14ac:dyDescent="0.25">
      <c r="A127">
        <f>ValueWin!A127</f>
        <v>2.75</v>
      </c>
      <c r="B127">
        <f>ValueWin!B127</f>
        <v>1.44</v>
      </c>
      <c r="C127">
        <f t="shared" si="9"/>
        <v>0.36363636363636365</v>
      </c>
      <c r="D127">
        <f t="shared" si="9"/>
        <v>0.69444444444444442</v>
      </c>
      <c r="E127">
        <f>ValueWin!E127</f>
        <v>0.29499999999999998</v>
      </c>
      <c r="F127">
        <f t="shared" si="5"/>
        <v>0.70500000000000007</v>
      </c>
      <c r="G127" cm="1">
        <f t="array" ref="G127">_xlfn.IFS(AND(I127&gt;J127,I127&gt;0), 1, AND(J127&gt;I127,J127&gt;0), 2, AND(I127&lt;0,J127&lt;0), 0)</f>
        <v>2</v>
      </c>
      <c r="H127">
        <f>ValueWin!H127</f>
        <v>1</v>
      </c>
      <c r="I127">
        <f t="shared" si="6"/>
        <v>-0.10785714285714293</v>
      </c>
      <c r="J127">
        <f t="shared" si="7"/>
        <v>3.4545454545454546E-2</v>
      </c>
      <c r="K127" cm="1">
        <f t="array" ref="K127">_xlfn.IFS(AND(G127=H127,G127=1),K126-K126*I127+K126*I127*A127, AND(G127=H127,G127=2), K126-K126*J127+K126*J127*B127, AND(G127&lt;&gt;H127,G127=1), K126-K126*I127,AND(G127&lt;&gt;H127,G127=2),K126-K126*J127,G127=0,K126)</f>
        <v>98.359939172013355</v>
      </c>
      <c r="L127" t="str">
        <f>ValueWin!L127</f>
        <v>Carlos Alcaraz</v>
      </c>
      <c r="M127" t="str">
        <f>ValueWin!M127</f>
        <v>Matteo Berrettini</v>
      </c>
      <c r="N127">
        <f>ValueWin!N127</f>
        <v>0.84699999999999998</v>
      </c>
    </row>
    <row r="128" spans="1:14" x14ac:dyDescent="0.25">
      <c r="A128">
        <f>ValueWin!A128</f>
        <v>1.5</v>
      </c>
      <c r="B128">
        <f>ValueWin!B128</f>
        <v>2.5</v>
      </c>
      <c r="C128">
        <f t="shared" si="9"/>
        <v>0.66666666666666663</v>
      </c>
      <c r="D128">
        <f t="shared" si="9"/>
        <v>0.4</v>
      </c>
      <c r="E128">
        <f>ValueWin!E128</f>
        <v>0.78500000000000003</v>
      </c>
      <c r="F128">
        <f t="shared" si="5"/>
        <v>0.21499999999999997</v>
      </c>
      <c r="G128" cm="1">
        <f t="array" ref="G128">_xlfn.IFS(AND(I128&gt;J128,I128&gt;0), 1, AND(J128&gt;I128,J128&gt;0), 2, AND(I128&lt;0,J128&lt;0), 0)</f>
        <v>1</v>
      </c>
      <c r="H128">
        <f>ValueWin!H128</f>
        <v>1</v>
      </c>
      <c r="I128">
        <f t="shared" si="6"/>
        <v>0.1</v>
      </c>
      <c r="J128">
        <f t="shared" si="7"/>
        <v>-0.30833333333333335</v>
      </c>
      <c r="K128" cm="1">
        <f t="array" ref="K128">_xlfn.IFS(AND(G128=H128,G128=1),K127-K127*I128+K127*I128*A128, AND(G128=H128,G128=2), K127-K127*J128+K127*J128*B128, AND(G128&lt;&gt;H128,G128=1), K127-K127*I128,AND(G128&lt;&gt;H128,G128=2),K127-K127*J128,G128=0,K127)</f>
        <v>103.27793613061402</v>
      </c>
      <c r="L128" t="str">
        <f>ValueWin!L128</f>
        <v>Joao Sousa</v>
      </c>
      <c r="M128" t="str">
        <f>ValueWin!M128</f>
        <v>Kenny De Schepper</v>
      </c>
      <c r="N128">
        <f>ValueWin!N128</f>
        <v>0.47799999999999998</v>
      </c>
    </row>
    <row r="129" spans="1:14" x14ac:dyDescent="0.25">
      <c r="A129">
        <f>ValueWin!A129</f>
        <v>1.33</v>
      </c>
      <c r="B129">
        <f>ValueWin!B129</f>
        <v>3</v>
      </c>
      <c r="C129">
        <f t="shared" si="9"/>
        <v>0.75187969924812026</v>
      </c>
      <c r="D129">
        <f t="shared" si="9"/>
        <v>0.33333333333333331</v>
      </c>
      <c r="E129">
        <f>ValueWin!E129</f>
        <v>0.80500000000000005</v>
      </c>
      <c r="F129">
        <f t="shared" si="5"/>
        <v>0.19499999999999995</v>
      </c>
      <c r="G129" cm="1">
        <f t="array" ref="G129">_xlfn.IFS(AND(I129&gt;J129,I129&gt;0), 1, AND(J129&gt;I129,J129&gt;0), 2, AND(I129&lt;0,J129&lt;0), 0)</f>
        <v>1</v>
      </c>
      <c r="H129">
        <f>ValueWin!H129</f>
        <v>2</v>
      </c>
      <c r="I129">
        <f t="shared" si="6"/>
        <v>0.1</v>
      </c>
      <c r="J129">
        <f t="shared" si="7"/>
        <v>-0.20750000000000007</v>
      </c>
      <c r="K129" cm="1">
        <f t="array" ref="K129">_xlfn.IFS(AND(G129=H129,G129=1),K128-K128*I129+K128*I129*A129, AND(G129=H129,G129=2), K128-K128*J129+K128*J129*B129, AND(G129&lt;&gt;H129,G129=1), K128-K128*I129,AND(G129&lt;&gt;H129,G129=2),K128-K128*J129,G129=0,K128)</f>
        <v>92.950142517552621</v>
      </c>
      <c r="L129" t="str">
        <f>ValueWin!L129</f>
        <v>Hugo Gaston</v>
      </c>
      <c r="M129" t="str">
        <f>ValueWin!M129</f>
        <v>Maxime Janvier</v>
      </c>
      <c r="N129">
        <f>ValueWin!N129</f>
        <v>0.48199999999999998</v>
      </c>
    </row>
    <row r="130" spans="1:14" x14ac:dyDescent="0.25">
      <c r="A130">
        <f>ValueWin!A130</f>
        <v>1.66</v>
      </c>
      <c r="B130">
        <f>ValueWin!B130</f>
        <v>2.1</v>
      </c>
      <c r="C130">
        <f t="shared" si="9"/>
        <v>0.60240963855421692</v>
      </c>
      <c r="D130">
        <f t="shared" si="9"/>
        <v>0.47619047619047616</v>
      </c>
      <c r="E130">
        <f>ValueWin!E130</f>
        <v>0.94599999999999995</v>
      </c>
      <c r="F130">
        <f t="shared" si="5"/>
        <v>5.4000000000000048E-2</v>
      </c>
      <c r="G130" cm="1">
        <f t="array" ref="G130">_xlfn.IFS(AND(I130&gt;J130,I130&gt;0), 1, AND(J130&gt;I130,J130&gt;0), 2, AND(I130&lt;0,J130&lt;0), 0)</f>
        <v>1</v>
      </c>
      <c r="H130">
        <f>ValueWin!H130</f>
        <v>2</v>
      </c>
      <c r="I130">
        <f t="shared" si="6"/>
        <v>0.1</v>
      </c>
      <c r="J130">
        <f t="shared" si="7"/>
        <v>-0.80599999999999983</v>
      </c>
      <c r="K130" cm="1">
        <f t="array" ref="K130">_xlfn.IFS(AND(G130=H130,G130=1),K129-K129*I130+K129*I130*A130, AND(G130=H130,G130=2), K129-K129*J130+K129*J130*B130, AND(G130&lt;&gt;H130,G130=1), K129-K129*I130,AND(G130&lt;&gt;H130,G130=2),K129-K129*J130,G130=0,K129)</f>
        <v>83.655128265797359</v>
      </c>
      <c r="L130" t="str">
        <f>ValueWin!L130</f>
        <v>Manuel Guinard</v>
      </c>
      <c r="M130" t="str">
        <f>ValueWin!M130</f>
        <v>Luca van Assche</v>
      </c>
      <c r="N130">
        <f>ValueWin!N130</f>
        <v>0.17599999999999999</v>
      </c>
    </row>
    <row r="131" spans="1:14" x14ac:dyDescent="0.25">
      <c r="A131">
        <f>ValueWin!A131</f>
        <v>1.46</v>
      </c>
      <c r="B131">
        <f>ValueWin!B131</f>
        <v>2.58</v>
      </c>
      <c r="C131">
        <f t="shared" si="9"/>
        <v>0.68493150684931503</v>
      </c>
      <c r="D131">
        <f t="shared" si="9"/>
        <v>0.38759689922480617</v>
      </c>
      <c r="E131">
        <f>ValueWin!E131</f>
        <v>0.61399999999999999</v>
      </c>
      <c r="F131">
        <f t="shared" si="5"/>
        <v>0.38600000000000001</v>
      </c>
      <c r="G131" cm="1">
        <f t="array" ref="G131">_xlfn.IFS(AND(I131&gt;J131,I131&gt;0), 1, AND(J131&gt;I131,J131&gt;0), 2, AND(I131&lt;0,J131&lt;0), 0)</f>
        <v>0</v>
      </c>
      <c r="H131">
        <f>ValueWin!H131</f>
        <v>1</v>
      </c>
      <c r="I131">
        <f t="shared" si="6"/>
        <v>-0.22513043478260875</v>
      </c>
      <c r="J131">
        <f t="shared" si="7"/>
        <v>-2.6075949367088125E-3</v>
      </c>
      <c r="K131" cm="1">
        <f t="array" ref="K131">_xlfn.IFS(AND(G131=H131,G131=1),K130-K130*I131+K130*I131*A131, AND(G131=H131,G131=2), K130-K130*J131+K130*J131*B131, AND(G131&lt;&gt;H131,G131=1), K130-K130*I131,AND(G131&lt;&gt;H131,G131=2),K130-K130*J131,G131=0,K130)</f>
        <v>83.655128265797359</v>
      </c>
      <c r="L131" t="str">
        <f>ValueWin!L131</f>
        <v>Taylor Fritz</v>
      </c>
      <c r="M131" t="str">
        <f>ValueWin!M131</f>
        <v>Jan Lennard Struff</v>
      </c>
      <c r="N131">
        <f>ValueWin!N131</f>
        <v>0.84499999999999997</v>
      </c>
    </row>
    <row r="132" spans="1:14" x14ac:dyDescent="0.25">
      <c r="A132">
        <f>ValueWin!A132</f>
        <v>1.86</v>
      </c>
      <c r="B132">
        <f>ValueWin!B132</f>
        <v>1.92</v>
      </c>
      <c r="C132">
        <f t="shared" si="9"/>
        <v>0.5376344086021505</v>
      </c>
      <c r="D132">
        <f t="shared" si="9"/>
        <v>0.52083333333333337</v>
      </c>
      <c r="E132">
        <f>ValueWin!E132</f>
        <v>0.42</v>
      </c>
      <c r="F132">
        <f t="shared" si="5"/>
        <v>0.58000000000000007</v>
      </c>
      <c r="G132" cm="1">
        <f t="array" ref="G132">_xlfn.IFS(AND(I132&gt;J132,I132&gt;0), 1, AND(J132&gt;I132,J132&gt;0), 2, AND(I132&lt;0,J132&lt;0), 0)</f>
        <v>2</v>
      </c>
      <c r="H132">
        <f>ValueWin!H132</f>
        <v>2</v>
      </c>
      <c r="I132">
        <f t="shared" si="6"/>
        <v>-0.25441860465116278</v>
      </c>
      <c r="J132">
        <f t="shared" si="7"/>
        <v>0.1</v>
      </c>
      <c r="K132" cm="1">
        <f t="array" ref="K132">_xlfn.IFS(AND(G132=H132,G132=1),K131-K131*I132+K131*I132*A132, AND(G132=H132,G132=2), K131-K131*J132+K131*J132*B132, AND(G132&lt;&gt;H132,G132=1), K131-K131*I132,AND(G132&lt;&gt;H132,G132=2),K131-K131*J132,G132=0,K131)</f>
        <v>91.351400066250719</v>
      </c>
      <c r="L132" t="str">
        <f>ValueWin!L132</f>
        <v>Botic Van De Zandschulp</v>
      </c>
      <c r="M132" t="str">
        <f>ValueWin!M132</f>
        <v>Marin Cilic</v>
      </c>
      <c r="N132">
        <f>ValueWin!N132</f>
        <v>0.83499999999999996</v>
      </c>
    </row>
    <row r="133" spans="1:14" x14ac:dyDescent="0.25">
      <c r="A133">
        <f>ValueWin!A133</f>
        <v>4.05</v>
      </c>
      <c r="B133">
        <f>ValueWin!B133</f>
        <v>1.22</v>
      </c>
      <c r="C133">
        <f t="shared" si="9"/>
        <v>0.24691358024691359</v>
      </c>
      <c r="D133">
        <f t="shared" si="9"/>
        <v>0.81967213114754101</v>
      </c>
      <c r="E133">
        <f>ValueWin!E133</f>
        <v>0.21199999999999999</v>
      </c>
      <c r="F133">
        <f t="shared" ref="F133:F188" si="10">1-E133</f>
        <v>0.78800000000000003</v>
      </c>
      <c r="G133" cm="1">
        <f t="array" ref="G133">_xlfn.IFS(AND(I133&gt;J133,I133&gt;0), 1, AND(J133&gt;I133,J133&gt;0), 2, AND(I133&lt;0,J133&lt;0), 0)</f>
        <v>0</v>
      </c>
      <c r="H133">
        <f>ValueWin!H133</f>
        <v>2</v>
      </c>
      <c r="I133">
        <f t="shared" ref="I133:I188" si="11">IF(E133-(F133/(A133-1))&gt;0.1, 0.1, E133-(F133/(A133-1)))</f>
        <v>-4.6360655737704953E-2</v>
      </c>
      <c r="J133">
        <f t="shared" ref="J133:J188" si="12">IF(F133-(E133/(B133-1))&gt;0.1, 0.1, F133-(E133/(B133-1)))</f>
        <v>-0.1756363636363637</v>
      </c>
      <c r="K133" cm="1">
        <f t="array" ref="K133">_xlfn.IFS(AND(G133=H133,G133=1),K132-K132*I133+K132*I133*A133, AND(G133=H133,G133=2), K132-K132*J133+K132*J133*B133, AND(G133&lt;&gt;H133,G133=1), K132-K132*I133,AND(G133&lt;&gt;H133,G133=2),K132-K132*J133,G133=0,K132)</f>
        <v>91.351400066250719</v>
      </c>
      <c r="L133" t="str">
        <f>ValueWin!L133</f>
        <v>Carlos Alcaraz</v>
      </c>
      <c r="M133" t="str">
        <f>ValueWin!M133</f>
        <v>Alexander Zverev</v>
      </c>
      <c r="N133">
        <f>ValueWin!N133</f>
        <v>0.86499999999999999</v>
      </c>
    </row>
    <row r="134" spans="1:14" x14ac:dyDescent="0.25">
      <c r="A134">
        <f>ValueWin!A134</f>
        <v>2.2000000000000002</v>
      </c>
      <c r="B134">
        <f>ValueWin!B134</f>
        <v>1.61</v>
      </c>
      <c r="C134">
        <f t="shared" si="9"/>
        <v>0.45454545454545453</v>
      </c>
      <c r="D134">
        <f t="shared" si="9"/>
        <v>0.6211180124223602</v>
      </c>
      <c r="E134">
        <f>ValueWin!E134</f>
        <v>0.19900000000000001</v>
      </c>
      <c r="F134">
        <f t="shared" si="10"/>
        <v>0.80099999999999993</v>
      </c>
      <c r="G134" cm="1">
        <f t="array" ref="G134">_xlfn.IFS(AND(I134&gt;J134,I134&gt;0), 1, AND(J134&gt;I134,J134&gt;0), 2, AND(I134&lt;0,J134&lt;0), 0)</f>
        <v>2</v>
      </c>
      <c r="H134">
        <f>ValueWin!H134</f>
        <v>2</v>
      </c>
      <c r="I134">
        <f t="shared" si="11"/>
        <v>-0.46849999999999986</v>
      </c>
      <c r="J134">
        <f t="shared" si="12"/>
        <v>0.1</v>
      </c>
      <c r="K134" cm="1">
        <f t="array" ref="K134">_xlfn.IFS(AND(G134=H134,G134=1),K133-K133*I134+K133*I134*A134, AND(G134=H134,G134=2), K133-K133*J134+K133*J134*B134, AND(G134&lt;&gt;H134,G134=1), K133-K133*I134,AND(G134&lt;&gt;H134,G134=2),K133-K133*J134,G134=0,K133)</f>
        <v>96.923835470292019</v>
      </c>
      <c r="L134" t="str">
        <f>ValueWin!L134</f>
        <v>Maxime Janvier</v>
      </c>
      <c r="M134" t="str">
        <f>ValueWin!M134</f>
        <v>Joao Sousa</v>
      </c>
      <c r="N134">
        <f>ValueWin!N134</f>
        <v>0.47099999999999997</v>
      </c>
    </row>
    <row r="135" spans="1:14" x14ac:dyDescent="0.25">
      <c r="A135">
        <f>ValueWin!A135</f>
        <v>2.2000000000000002</v>
      </c>
      <c r="B135">
        <f>ValueWin!B135</f>
        <v>1.61</v>
      </c>
      <c r="C135">
        <f t="shared" si="9"/>
        <v>0.45454545454545453</v>
      </c>
      <c r="D135">
        <f t="shared" si="9"/>
        <v>0.6211180124223602</v>
      </c>
      <c r="E135">
        <f>ValueWin!E135</f>
        <v>0.45900000000000002</v>
      </c>
      <c r="F135">
        <f t="shared" si="10"/>
        <v>0.54099999999999993</v>
      </c>
      <c r="G135" cm="1">
        <f t="array" ref="G135">_xlfn.IFS(AND(I135&gt;J135,I135&gt;0), 1, AND(J135&gt;I135,J135&gt;0), 2, AND(I135&lt;0,J135&lt;0), 0)</f>
        <v>1</v>
      </c>
      <c r="H135">
        <f>ValueWin!H135</f>
        <v>1</v>
      </c>
      <c r="I135">
        <f t="shared" si="11"/>
        <v>8.1666666666668219E-3</v>
      </c>
      <c r="J135">
        <f t="shared" si="12"/>
        <v>-0.21145901639344256</v>
      </c>
      <c r="K135" cm="1">
        <f t="array" ref="K135">_xlfn.IFS(AND(G135=H135,G135=1),K134-K134*I135+K134*I135*A135, AND(G135=H135,G135=2), K134-K134*J135+K134*J135*B135, AND(G135&lt;&gt;H135,G135=1), K134-K134*I135,AND(G135&lt;&gt;H135,G135=2),K134-K134*J135,G135=0,K134)</f>
        <v>97.873689057900904</v>
      </c>
      <c r="L135" t="str">
        <f>ValueWin!L135</f>
        <v>Maxime Cressy</v>
      </c>
      <c r="M135" t="str">
        <f>ValueWin!M135</f>
        <v>Oscar Otte</v>
      </c>
      <c r="N135">
        <f>ValueWin!N135</f>
        <v>0.75700000000000001</v>
      </c>
    </row>
    <row r="136" spans="1:14" x14ac:dyDescent="0.25">
      <c r="A136">
        <f>ValueWin!A136</f>
        <v>4</v>
      </c>
      <c r="B136">
        <f>ValueWin!B136</f>
        <v>1.22</v>
      </c>
      <c r="C136">
        <f t="shared" si="9"/>
        <v>0.25</v>
      </c>
      <c r="D136">
        <f t="shared" si="9"/>
        <v>0.81967213114754101</v>
      </c>
      <c r="E136">
        <f>ValueWin!E136</f>
        <v>0.33300000000000002</v>
      </c>
      <c r="F136">
        <f t="shared" si="10"/>
        <v>0.66700000000000004</v>
      </c>
      <c r="G136" cm="1">
        <f t="array" ref="G136">_xlfn.IFS(AND(I136&gt;J136,I136&gt;0), 1, AND(J136&gt;I136,J136&gt;0), 2, AND(I136&lt;0,J136&lt;0), 0)</f>
        <v>1</v>
      </c>
      <c r="H136">
        <f>ValueWin!H136</f>
        <v>1</v>
      </c>
      <c r="I136">
        <f t="shared" si="11"/>
        <v>0.1</v>
      </c>
      <c r="J136">
        <f t="shared" si="12"/>
        <v>-0.84663636363636385</v>
      </c>
      <c r="K136" cm="1">
        <f t="array" ref="K136">_xlfn.IFS(AND(G136=H136,G136=1),K135-K135*I136+K135*I136*A136, AND(G136=H136,G136=2), K135-K135*J136+K135*J136*B136, AND(G136&lt;&gt;H136,G136=1), K135-K135*I136,AND(G136&lt;&gt;H136,G136=2),K135-K135*J136,G136=0,K135)</f>
        <v>127.23579577527119</v>
      </c>
      <c r="L136" t="str">
        <f>ValueWin!L136</f>
        <v>Frances Tiafoe</v>
      </c>
      <c r="M136" t="str">
        <f>ValueWin!M136</f>
        <v>Jannik Sinner</v>
      </c>
      <c r="N136">
        <f>ValueWin!N136</f>
        <v>0.86</v>
      </c>
    </row>
    <row r="137" spans="1:14" x14ac:dyDescent="0.25">
      <c r="A137">
        <f>ValueWin!A137</f>
        <v>1.4</v>
      </c>
      <c r="B137">
        <f>ValueWin!B137</f>
        <v>2.75</v>
      </c>
      <c r="C137">
        <f t="shared" si="9"/>
        <v>0.7142857142857143</v>
      </c>
      <c r="D137">
        <f t="shared" si="9"/>
        <v>0.36363636363636365</v>
      </c>
      <c r="E137">
        <f>ValueWin!E137</f>
        <v>0.61599999999999999</v>
      </c>
      <c r="F137">
        <f t="shared" si="10"/>
        <v>0.38400000000000001</v>
      </c>
      <c r="G137" cm="1">
        <f t="array" ref="G137">_xlfn.IFS(AND(I137&gt;J137,I137&gt;0), 1, AND(J137&gt;I137,J137&gt;0), 2, AND(I137&lt;0,J137&lt;0), 0)</f>
        <v>2</v>
      </c>
      <c r="H137">
        <f>ValueWin!H137</f>
        <v>2</v>
      </c>
      <c r="I137">
        <f t="shared" si="11"/>
        <v>-0.34400000000000019</v>
      </c>
      <c r="J137">
        <f t="shared" si="12"/>
        <v>3.2000000000000028E-2</v>
      </c>
      <c r="K137" cm="1">
        <f t="array" ref="K137">_xlfn.IFS(AND(G137=H137,G137=1),K136-K136*I137+K136*I137*A137, AND(G137=H137,G137=2), K136-K136*J137+K136*J137*B137, AND(G137&lt;&gt;H137,G137=1), K136-K136*I137,AND(G137&lt;&gt;H137,G137=2),K136-K136*J137,G137=0,K136)</f>
        <v>134.36100033868638</v>
      </c>
      <c r="L137" t="str">
        <f>ValueWin!L137</f>
        <v>Quentin Halys</v>
      </c>
      <c r="M137" t="str">
        <f>ValueWin!M137</f>
        <v>Lukas Lacko</v>
      </c>
      <c r="N137">
        <f>ValueWin!N137</f>
        <v>0.47</v>
      </c>
    </row>
    <row r="138" spans="1:14" x14ac:dyDescent="0.25">
      <c r="A138">
        <f>ValueWin!A138</f>
        <v>4.5</v>
      </c>
      <c r="B138">
        <f>ValueWin!B138</f>
        <v>1.18</v>
      </c>
      <c r="C138">
        <f t="shared" ref="C138:D169" si="13">1/A138</f>
        <v>0.22222222222222221</v>
      </c>
      <c r="D138">
        <f t="shared" si="13"/>
        <v>0.84745762711864414</v>
      </c>
      <c r="E138">
        <f>ValueWin!E138</f>
        <v>0.161</v>
      </c>
      <c r="F138">
        <f t="shared" si="10"/>
        <v>0.83899999999999997</v>
      </c>
      <c r="G138" cm="1">
        <f t="array" ref="G138">_xlfn.IFS(AND(I138&gt;J138,I138&gt;0), 1, AND(J138&gt;I138,J138&gt;0), 2, AND(I138&lt;0,J138&lt;0), 0)</f>
        <v>0</v>
      </c>
      <c r="H138">
        <f>ValueWin!H138</f>
        <v>2</v>
      </c>
      <c r="I138">
        <f t="shared" si="11"/>
        <v>-7.8714285714285709E-2</v>
      </c>
      <c r="J138">
        <f t="shared" si="12"/>
        <v>-5.5444444444444851E-2</v>
      </c>
      <c r="K138" cm="1">
        <f t="array" ref="K138">_xlfn.IFS(AND(G138=H138,G138=1),K137-K137*I138+K137*I138*A138, AND(G138=H138,G138=2), K137-K137*J138+K137*J138*B138, AND(G138&lt;&gt;H138,G138=1), K137-K137*I138,AND(G138&lt;&gt;H138,G138=2),K137-K137*J138,G138=0,K137)</f>
        <v>134.36100033868638</v>
      </c>
      <c r="L138" t="str">
        <f>ValueWin!L138</f>
        <v>Alexandre Muller</v>
      </c>
      <c r="M138" t="str">
        <f>ValueWin!M138</f>
        <v>Brandon Nakashima</v>
      </c>
      <c r="N138">
        <f>ValueWin!N138</f>
        <v>0.499</v>
      </c>
    </row>
    <row r="139" spans="1:14" x14ac:dyDescent="0.25">
      <c r="A139">
        <f>ValueWin!A139</f>
        <v>1.53</v>
      </c>
      <c r="B139">
        <f>ValueWin!B139</f>
        <v>2.37</v>
      </c>
      <c r="C139">
        <f t="shared" si="13"/>
        <v>0.65359477124183007</v>
      </c>
      <c r="D139">
        <f t="shared" si="13"/>
        <v>0.42194092827004215</v>
      </c>
      <c r="E139">
        <f>ValueWin!E139</f>
        <v>0.47499999999999998</v>
      </c>
      <c r="F139">
        <f t="shared" si="10"/>
        <v>0.52500000000000002</v>
      </c>
      <c r="G139" cm="1">
        <f t="array" ref="G139">_xlfn.IFS(AND(I139&gt;J139,I139&gt;0), 1, AND(J139&gt;I139,J139&gt;0), 2, AND(I139&lt;0,J139&lt;0), 0)</f>
        <v>2</v>
      </c>
      <c r="H139">
        <f>ValueWin!H139</f>
        <v>2</v>
      </c>
      <c r="I139">
        <f t="shared" si="11"/>
        <v>-0.51556603773584908</v>
      </c>
      <c r="J139">
        <f t="shared" si="12"/>
        <v>0.1</v>
      </c>
      <c r="K139" cm="1">
        <f t="array" ref="K139">_xlfn.IFS(AND(G139=H139,G139=1),K138-K138*I139+K138*I139*A139, AND(G139=H139,G139=2), K138-K138*J139+K138*J139*B139, AND(G139&lt;&gt;H139,G139=1), K138-K138*I139,AND(G139&lt;&gt;H139,G139=2),K138-K138*J139,G139=0,K138)</f>
        <v>152.76845738508641</v>
      </c>
      <c r="L139" t="str">
        <f>ValueWin!L139</f>
        <v>Yoshihito Nishioka</v>
      </c>
      <c r="M139" t="str">
        <f>ValueWin!M139</f>
        <v>Gianluca Mager</v>
      </c>
      <c r="N139">
        <f>ValueWin!N139</f>
        <v>0.80300000000000005</v>
      </c>
    </row>
    <row r="140" spans="1:14" x14ac:dyDescent="0.25">
      <c r="A140">
        <f>ValueWin!A140</f>
        <v>2.62</v>
      </c>
      <c r="B140">
        <f>ValueWin!B140</f>
        <v>1.5</v>
      </c>
      <c r="C140">
        <f t="shared" si="13"/>
        <v>0.38167938931297707</v>
      </c>
      <c r="D140">
        <f t="shared" si="13"/>
        <v>0.66666666666666663</v>
      </c>
      <c r="E140">
        <f>ValueWin!E140</f>
        <v>0.35299999999999998</v>
      </c>
      <c r="F140">
        <f t="shared" si="10"/>
        <v>0.64700000000000002</v>
      </c>
      <c r="G140" cm="1">
        <f t="array" ref="G140">_xlfn.IFS(AND(I140&gt;J140,I140&gt;0), 1, AND(J140&gt;I140,J140&gt;0), 2, AND(I140&lt;0,J140&lt;0), 0)</f>
        <v>0</v>
      </c>
      <c r="H140">
        <f>ValueWin!H140</f>
        <v>1</v>
      </c>
      <c r="I140">
        <f t="shared" si="11"/>
        <v>-4.6382716049382711E-2</v>
      </c>
      <c r="J140">
        <f t="shared" si="12"/>
        <v>-5.8999999999999941E-2</v>
      </c>
      <c r="K140" cm="1">
        <f t="array" ref="K140">_xlfn.IFS(AND(G140=H140,G140=1),K139-K139*I140+K139*I140*A140, AND(G140=H140,G140=2), K139-K139*J140+K139*J140*B140, AND(G140&lt;&gt;H140,G140=1), K139-K139*I140,AND(G140&lt;&gt;H140,G140=2),K139-K139*J140,G140=0,K139)</f>
        <v>152.76845738508641</v>
      </c>
      <c r="L140" t="str">
        <f>ValueWin!L140</f>
        <v>Adrian Mannarino</v>
      </c>
      <c r="M140" t="str">
        <f>ValueWin!M140</f>
        <v>Nikoloz Basilashvili</v>
      </c>
      <c r="N140">
        <f>ValueWin!N140</f>
        <v>0.85599999999999998</v>
      </c>
    </row>
    <row r="141" spans="1:14" x14ac:dyDescent="0.25">
      <c r="A141">
        <f>ValueWin!A141</f>
        <v>2.2000000000000002</v>
      </c>
      <c r="B141">
        <f>ValueWin!B141</f>
        <v>1.66</v>
      </c>
      <c r="C141">
        <f t="shared" si="13"/>
        <v>0.45454545454545453</v>
      </c>
      <c r="D141">
        <f t="shared" si="13"/>
        <v>0.60240963855421692</v>
      </c>
      <c r="E141">
        <f>ValueWin!E141</f>
        <v>0.438</v>
      </c>
      <c r="F141">
        <f t="shared" si="10"/>
        <v>0.56200000000000006</v>
      </c>
      <c r="G141" cm="1">
        <f t="array" ref="G141">_xlfn.IFS(AND(I141&gt;J141,I141&gt;0), 1, AND(J141&gt;I141,J141&gt;0), 2, AND(I141&lt;0,J141&lt;0), 0)</f>
        <v>0</v>
      </c>
      <c r="H141">
        <f>ValueWin!H141</f>
        <v>1</v>
      </c>
      <c r="I141">
        <f t="shared" si="11"/>
        <v>-3.0333333333333323E-2</v>
      </c>
      <c r="J141">
        <f t="shared" si="12"/>
        <v>-0.10163636363636364</v>
      </c>
      <c r="K141" cm="1">
        <f t="array" ref="K141">_xlfn.IFS(AND(G141=H141,G141=1),K140-K140*I141+K140*I141*A141, AND(G141=H141,G141=2), K140-K140*J141+K140*J141*B141, AND(G141&lt;&gt;H141,G141=1), K140-K140*I141,AND(G141&lt;&gt;H141,G141=2),K140-K140*J141,G141=0,K140)</f>
        <v>152.76845738508641</v>
      </c>
      <c r="L141" t="str">
        <f>ValueWin!L141</f>
        <v>Alexander Bublik</v>
      </c>
      <c r="M141" t="str">
        <f>ValueWin!M141</f>
        <v>Daniel Evans</v>
      </c>
      <c r="N141">
        <f>ValueWin!N141</f>
        <v>0.89200000000000002</v>
      </c>
    </row>
    <row r="142" spans="1:14" x14ac:dyDescent="0.25">
      <c r="A142">
        <f>ValueWin!A142</f>
        <v>1.57</v>
      </c>
      <c r="B142">
        <f>ValueWin!B142</f>
        <v>2.37</v>
      </c>
      <c r="C142">
        <f t="shared" si="13"/>
        <v>0.63694267515923564</v>
      </c>
      <c r="D142">
        <f t="shared" si="13"/>
        <v>0.42194092827004215</v>
      </c>
      <c r="E142">
        <f>ValueWin!E142</f>
        <v>0.55700000000000005</v>
      </c>
      <c r="F142">
        <f t="shared" si="10"/>
        <v>0.44299999999999995</v>
      </c>
      <c r="G142" cm="1">
        <f t="array" ref="G142">_xlfn.IFS(AND(I142&gt;J142,I142&gt;0), 1, AND(J142&gt;I142,J142&gt;0), 2, AND(I142&lt;0,J142&lt;0), 0)</f>
        <v>2</v>
      </c>
      <c r="H142">
        <f>ValueWin!H142</f>
        <v>2</v>
      </c>
      <c r="I142">
        <f t="shared" si="11"/>
        <v>-0.22019298245614016</v>
      </c>
      <c r="J142">
        <f t="shared" si="12"/>
        <v>3.6430656934306527E-2</v>
      </c>
      <c r="K142" cm="1">
        <f t="array" ref="K142">_xlfn.IFS(AND(G142=H142,G142=1),K141-K141*I142+K141*I142*A142, AND(G142=H142,G142=2), K141-K141*J142+K141*J142*B142, AND(G142&lt;&gt;H142,G142=1), K141-K141*I142,AND(G142&lt;&gt;H142,G142=2),K141-K141*J142,G142=0,K141)</f>
        <v>160.39313109317607</v>
      </c>
      <c r="L142" t="str">
        <f>ValueWin!L142</f>
        <v>Aslan Karatsev</v>
      </c>
      <c r="M142" t="str">
        <f>ValueWin!M142</f>
        <v>Sebastian Korda</v>
      </c>
      <c r="N142">
        <f>ValueWin!N142</f>
        <v>0.86</v>
      </c>
    </row>
    <row r="143" spans="1:14" x14ac:dyDescent="0.25">
      <c r="A143">
        <f>ValueWin!A143</f>
        <v>4</v>
      </c>
      <c r="B143">
        <f>ValueWin!B143</f>
        <v>1.25</v>
      </c>
      <c r="C143">
        <f t="shared" si="13"/>
        <v>0.25</v>
      </c>
      <c r="D143">
        <f t="shared" si="13"/>
        <v>0.8</v>
      </c>
      <c r="E143">
        <f>ValueWin!E143</f>
        <v>0.23599999999999999</v>
      </c>
      <c r="F143">
        <f t="shared" si="10"/>
        <v>0.76400000000000001</v>
      </c>
      <c r="G143" cm="1">
        <f t="array" ref="G143">_xlfn.IFS(AND(I143&gt;J143,I143&gt;0), 1, AND(J143&gt;I143,J143&gt;0), 2, AND(I143&lt;0,J143&lt;0), 0)</f>
        <v>0</v>
      </c>
      <c r="H143">
        <f>ValueWin!H143</f>
        <v>2</v>
      </c>
      <c r="I143">
        <f t="shared" si="11"/>
        <v>-1.8666666666666665E-2</v>
      </c>
      <c r="J143">
        <f t="shared" si="12"/>
        <v>-0.17999999999999994</v>
      </c>
      <c r="K143" cm="1">
        <f t="array" ref="K143">_xlfn.IFS(AND(G143=H143,G143=1),K142-K142*I143+K142*I143*A143, AND(G143=H143,G143=2), K142-K142*J143+K142*J143*B143, AND(G143&lt;&gt;H143,G143=1), K142-K142*I143,AND(G143&lt;&gt;H143,G143=2),K142-K142*J143,G143=0,K142)</f>
        <v>160.39313109317607</v>
      </c>
      <c r="L143" t="str">
        <f>ValueWin!L143</f>
        <v>Benoit Paire</v>
      </c>
      <c r="M143" t="str">
        <f>ValueWin!M143</f>
        <v>Pablo Carreno Busta</v>
      </c>
      <c r="N143">
        <f>ValueWin!N143</f>
        <v>0.89700000000000002</v>
      </c>
    </row>
    <row r="144" spans="1:14" x14ac:dyDescent="0.25">
      <c r="A144">
        <f>ValueWin!A144</f>
        <v>1.1100000000000001</v>
      </c>
      <c r="B144">
        <f>ValueWin!B144</f>
        <v>6.5</v>
      </c>
      <c r="C144">
        <f t="shared" si="13"/>
        <v>0.9009009009009008</v>
      </c>
      <c r="D144">
        <f t="shared" si="13"/>
        <v>0.15384615384615385</v>
      </c>
      <c r="E144">
        <f>ValueWin!E144</f>
        <v>0.81200000000000006</v>
      </c>
      <c r="F144">
        <f t="shared" si="10"/>
        <v>0.18799999999999994</v>
      </c>
      <c r="G144" cm="1">
        <f t="array" ref="G144">_xlfn.IFS(AND(I144&gt;J144,I144&gt;0), 1, AND(J144&gt;I144,J144&gt;0), 2, AND(I144&lt;0,J144&lt;0), 0)</f>
        <v>2</v>
      </c>
      <c r="H144">
        <f>ValueWin!H144</f>
        <v>1</v>
      </c>
      <c r="I144">
        <f t="shared" si="11"/>
        <v>-0.89709090909090694</v>
      </c>
      <c r="J144">
        <f t="shared" si="12"/>
        <v>4.0363636363636296E-2</v>
      </c>
      <c r="K144" cm="1">
        <f t="array" ref="K144">_xlfn.IFS(AND(G144=H144,G144=1),K143-K143*I144+K143*I144*A144, AND(G144=H144,G144=2), K143-K143*J144+K143*J144*B144, AND(G144&lt;&gt;H144,G144=1), K143-K143*I144,AND(G144&lt;&gt;H144,G144=2),K143-K143*J144,G144=0,K143)</f>
        <v>153.91908107450607</v>
      </c>
      <c r="L144" t="str">
        <f>ValueWin!L144</f>
        <v>Cameron Norrie</v>
      </c>
      <c r="M144" t="str">
        <f>ValueWin!M144</f>
        <v>Federico Delbonis</v>
      </c>
      <c r="N144">
        <f>ValueWin!N144</f>
        <v>0.84499999999999997</v>
      </c>
    </row>
    <row r="145" spans="1:14" x14ac:dyDescent="0.25">
      <c r="A145">
        <f>ValueWin!A145</f>
        <v>3</v>
      </c>
      <c r="B145">
        <f>ValueWin!B145</f>
        <v>1.4</v>
      </c>
      <c r="C145">
        <f t="shared" si="13"/>
        <v>0.33333333333333331</v>
      </c>
      <c r="D145">
        <f t="shared" si="13"/>
        <v>0.7142857142857143</v>
      </c>
      <c r="E145">
        <f>ValueWin!E145</f>
        <v>0.38500000000000001</v>
      </c>
      <c r="F145">
        <f t="shared" si="10"/>
        <v>0.61499999999999999</v>
      </c>
      <c r="G145" cm="1">
        <f t="array" ref="G145">_xlfn.IFS(AND(I145&gt;J145,I145&gt;0), 1, AND(J145&gt;I145,J145&gt;0), 2, AND(I145&lt;0,J145&lt;0), 0)</f>
        <v>1</v>
      </c>
      <c r="H145">
        <f>ValueWin!H145</f>
        <v>1</v>
      </c>
      <c r="I145">
        <f t="shared" si="11"/>
        <v>7.7500000000000013E-2</v>
      </c>
      <c r="J145">
        <f t="shared" si="12"/>
        <v>-0.34750000000000025</v>
      </c>
      <c r="K145" cm="1">
        <f t="array" ref="K145">_xlfn.IFS(AND(G145=H145,G145=1),K144-K144*I145+K144*I145*A145, AND(G145=H145,G145=2), K144-K144*J145+K144*J145*B145, AND(G145&lt;&gt;H145,G145=1), K144-K144*I145,AND(G145&lt;&gt;H145,G145=2),K144-K144*J145,G145=0,K144)</f>
        <v>177.77653864105451</v>
      </c>
      <c r="L145" t="str">
        <f>ValueWin!L145</f>
        <v>Dusan Lajovic</v>
      </c>
      <c r="M145" t="str">
        <f>ValueWin!M145</f>
        <v>Mackenzie McDonald</v>
      </c>
      <c r="N145">
        <f>ValueWin!N145</f>
        <v>0.84399999999999997</v>
      </c>
    </row>
    <row r="146" spans="1:14" x14ac:dyDescent="0.25">
      <c r="A146">
        <f>ValueWin!A146</f>
        <v>1.9</v>
      </c>
      <c r="B146">
        <f>ValueWin!B146</f>
        <v>1.9</v>
      </c>
      <c r="C146">
        <f t="shared" si="13"/>
        <v>0.52631578947368418</v>
      </c>
      <c r="D146">
        <f t="shared" si="13"/>
        <v>0.52631578947368418</v>
      </c>
      <c r="E146">
        <f>ValueWin!E146</f>
        <v>0.373</v>
      </c>
      <c r="F146">
        <f t="shared" si="10"/>
        <v>0.627</v>
      </c>
      <c r="G146" cm="1">
        <f t="array" ref="G146">_xlfn.IFS(AND(I146&gt;J146,I146&gt;0), 1, AND(J146&gt;I146,J146&gt;0), 2, AND(I146&lt;0,J146&lt;0), 0)</f>
        <v>2</v>
      </c>
      <c r="H146">
        <f>ValueWin!H146</f>
        <v>2</v>
      </c>
      <c r="I146">
        <f t="shared" si="11"/>
        <v>-0.32366666666666677</v>
      </c>
      <c r="J146">
        <f t="shared" si="12"/>
        <v>0.1</v>
      </c>
      <c r="K146" cm="1">
        <f t="array" ref="K146">_xlfn.IFS(AND(G146=H146,G146=1),K145-K145*I146+K145*I146*A146, AND(G146=H146,G146=2), K145-K145*J146+K145*J146*B146, AND(G146&lt;&gt;H146,G146=1), K145-K145*I146,AND(G146&lt;&gt;H146,G146=2),K145-K145*J146,G146=0,K145)</f>
        <v>193.77642711874944</v>
      </c>
      <c r="L146" t="str">
        <f>ValueWin!L146</f>
        <v>Filip Krajinovic</v>
      </c>
      <c r="M146" t="str">
        <f>ValueWin!M146</f>
        <v>Reilly Opelka</v>
      </c>
      <c r="N146">
        <f>ValueWin!N146</f>
        <v>0.84499999999999997</v>
      </c>
    </row>
    <row r="147" spans="1:14" x14ac:dyDescent="0.25">
      <c r="A147">
        <f>ValueWin!A147</f>
        <v>1.28</v>
      </c>
      <c r="B147">
        <f>ValueWin!B147</f>
        <v>3.75</v>
      </c>
      <c r="C147">
        <f t="shared" si="13"/>
        <v>0.78125</v>
      </c>
      <c r="D147">
        <f t="shared" si="13"/>
        <v>0.26666666666666666</v>
      </c>
      <c r="E147">
        <f>ValueWin!E147</f>
        <v>0.68700000000000006</v>
      </c>
      <c r="F147">
        <f t="shared" si="10"/>
        <v>0.31299999999999994</v>
      </c>
      <c r="G147" cm="1">
        <f t="array" ref="G147">_xlfn.IFS(AND(I147&gt;J147,I147&gt;0), 1, AND(J147&gt;I147,J147&gt;0), 2, AND(I147&lt;0,J147&lt;0), 0)</f>
        <v>2</v>
      </c>
      <c r="H147">
        <f>ValueWin!H147</f>
        <v>1</v>
      </c>
      <c r="I147">
        <f t="shared" si="11"/>
        <v>-0.43085714285714261</v>
      </c>
      <c r="J147">
        <f t="shared" si="12"/>
        <v>6.3181818181818117E-2</v>
      </c>
      <c r="K147" cm="1">
        <f t="array" ref="K147">_xlfn.IFS(AND(G147=H147,G147=1),K146-K146*I147+K146*I147*A147, AND(G147=H147,G147=2), K146-K146*J147+K146*J147*B147, AND(G147&lt;&gt;H147,G147=1), K146-K146*I147,AND(G147&lt;&gt;H147,G147=2),K146-K146*J147,G147=0,K146)</f>
        <v>181.53328013261029</v>
      </c>
      <c r="L147" t="str">
        <f>ValueWin!L147</f>
        <v>Grigor Dimitrov</v>
      </c>
      <c r="M147" t="str">
        <f>ValueWin!M147</f>
        <v>Richard Gasquet</v>
      </c>
      <c r="N147">
        <f>ValueWin!N147</f>
        <v>0.86299999999999999</v>
      </c>
    </row>
    <row r="148" spans="1:14" x14ac:dyDescent="0.25">
      <c r="A148">
        <f>ValueWin!A148</f>
        <v>1.2</v>
      </c>
      <c r="B148">
        <f>ValueWin!B148</f>
        <v>4.5</v>
      </c>
      <c r="C148">
        <f t="shared" si="13"/>
        <v>0.83333333333333337</v>
      </c>
      <c r="D148">
        <f t="shared" si="13"/>
        <v>0.22222222222222221</v>
      </c>
      <c r="E148">
        <f>ValueWin!E148</f>
        <v>0.68700000000000006</v>
      </c>
      <c r="F148">
        <f t="shared" si="10"/>
        <v>0.31299999999999994</v>
      </c>
      <c r="G148" cm="1">
        <f t="array" ref="G148">_xlfn.IFS(AND(I148&gt;J148,I148&gt;0), 1, AND(J148&gt;I148,J148&gt;0), 2, AND(I148&lt;0,J148&lt;0), 0)</f>
        <v>2</v>
      </c>
      <c r="H148">
        <f>ValueWin!H148</f>
        <v>1</v>
      </c>
      <c r="I148">
        <f t="shared" si="11"/>
        <v>-0.87800000000000011</v>
      </c>
      <c r="J148">
        <f t="shared" si="12"/>
        <v>0.1</v>
      </c>
      <c r="K148" cm="1">
        <f t="array" ref="K148">_xlfn.IFS(AND(G148=H148,G148=1),K147-K147*I148+K147*I148*A148, AND(G148=H148,G148=2), K147-K147*J148+K147*J148*B148, AND(G148&lt;&gt;H148,G148=1), K147-K147*I148,AND(G148&lt;&gt;H148,G148=2),K147-K147*J148,G148=0,K147)</f>
        <v>163.37995211934927</v>
      </c>
      <c r="L148" t="str">
        <f>ValueWin!L148</f>
        <v>Ilya Ivashka</v>
      </c>
      <c r="M148" t="str">
        <f>ValueWin!M148</f>
        <v>Albert Ramos</v>
      </c>
      <c r="N148">
        <f>ValueWin!N148</f>
        <v>0.82099999999999995</v>
      </c>
    </row>
    <row r="149" spans="1:14" x14ac:dyDescent="0.25">
      <c r="A149">
        <f>ValueWin!A149</f>
        <v>3.4</v>
      </c>
      <c r="B149">
        <f>ValueWin!B149</f>
        <v>1.33</v>
      </c>
      <c r="C149">
        <f t="shared" si="13"/>
        <v>0.29411764705882354</v>
      </c>
      <c r="D149">
        <f t="shared" si="13"/>
        <v>0.75187969924812026</v>
      </c>
      <c r="E149">
        <f>ValueWin!E149</f>
        <v>0.32900000000000001</v>
      </c>
      <c r="F149">
        <f t="shared" si="10"/>
        <v>0.67100000000000004</v>
      </c>
      <c r="G149" cm="1">
        <f t="array" ref="G149">_xlfn.IFS(AND(I149&gt;J149,I149&gt;0), 1, AND(J149&gt;I149,J149&gt;0), 2, AND(I149&lt;0,J149&lt;0), 0)</f>
        <v>1</v>
      </c>
      <c r="H149">
        <f>ValueWin!H149</f>
        <v>1</v>
      </c>
      <c r="I149">
        <f t="shared" si="11"/>
        <v>4.9416666666666664E-2</v>
      </c>
      <c r="J149">
        <f t="shared" si="12"/>
        <v>-0.3259696969696968</v>
      </c>
      <c r="K149" cm="1">
        <f t="array" ref="K149">_xlfn.IFS(AND(G149=H149,G149=1),K148-K148*I149+K148*I149*A149, AND(G149=H149,G149=2), K148-K148*J149+K148*J149*B149, AND(G149&lt;&gt;H149,G149=1), K148-K148*I149,AND(G149&lt;&gt;H149,G149=2),K148-K148*J149,G149=0,K148)</f>
        <v>182.75681444070409</v>
      </c>
      <c r="L149" t="str">
        <f>ValueWin!L149</f>
        <v>James Duckworth</v>
      </c>
      <c r="M149" t="str">
        <f>ValueWin!M149</f>
        <v>Roberto Bautista Agut</v>
      </c>
      <c r="N149">
        <f>ValueWin!N149</f>
        <v>0.84199999999999997</v>
      </c>
    </row>
    <row r="150" spans="1:14" x14ac:dyDescent="0.25">
      <c r="A150">
        <f>ValueWin!A150</f>
        <v>3.5</v>
      </c>
      <c r="B150">
        <f>ValueWin!B150</f>
        <v>1.3</v>
      </c>
      <c r="C150">
        <f t="shared" si="13"/>
        <v>0.2857142857142857</v>
      </c>
      <c r="D150">
        <f t="shared" si="13"/>
        <v>0.76923076923076916</v>
      </c>
      <c r="E150">
        <f>ValueWin!E150</f>
        <v>0.27500000000000002</v>
      </c>
      <c r="F150">
        <f t="shared" si="10"/>
        <v>0.72499999999999998</v>
      </c>
      <c r="G150" cm="1">
        <f t="array" ref="G150">_xlfn.IFS(AND(I150&gt;J150,I150&gt;0), 1, AND(J150&gt;I150,J150&gt;0), 2, AND(I150&lt;0,J150&lt;0), 0)</f>
        <v>0</v>
      </c>
      <c r="H150">
        <f>ValueWin!H150</f>
        <v>2</v>
      </c>
      <c r="I150">
        <f t="shared" si="11"/>
        <v>-1.4999999999999958E-2</v>
      </c>
      <c r="J150">
        <f t="shared" si="12"/>
        <v>-0.19166666666666665</v>
      </c>
      <c r="K150" cm="1">
        <f t="array" ref="K150">_xlfn.IFS(AND(G150=H150,G150=1),K149-K149*I150+K149*I150*A150, AND(G150=H150,G150=2), K149-K149*J150+K149*J150*B150, AND(G150&lt;&gt;H150,G150=1), K149-K149*I150,AND(G150&lt;&gt;H150,G150=2),K149-K149*J150,G150=0,K149)</f>
        <v>182.75681444070409</v>
      </c>
      <c r="L150" t="str">
        <f>ValueWin!L150</f>
        <v>John Millman</v>
      </c>
      <c r="M150" t="str">
        <f>ValueWin!M150</f>
        <v>Diego Schwartzman</v>
      </c>
      <c r="N150">
        <f>ValueWin!N150</f>
        <v>0.86599999999999999</v>
      </c>
    </row>
    <row r="151" spans="1:14" x14ac:dyDescent="0.25">
      <c r="A151">
        <f>ValueWin!A151</f>
        <v>1.66</v>
      </c>
      <c r="B151">
        <f>ValueWin!B151</f>
        <v>2.2000000000000002</v>
      </c>
      <c r="C151">
        <f t="shared" si="13"/>
        <v>0.60240963855421692</v>
      </c>
      <c r="D151">
        <f t="shared" si="13"/>
        <v>0.45454545454545453</v>
      </c>
      <c r="E151">
        <f>ValueWin!E151</f>
        <v>0.60199999999999998</v>
      </c>
      <c r="F151">
        <f t="shared" si="10"/>
        <v>0.39800000000000002</v>
      </c>
      <c r="G151" cm="1">
        <f t="array" ref="G151">_xlfn.IFS(AND(I151&gt;J151,I151&gt;0), 1, AND(J151&gt;I151,J151&gt;0), 2, AND(I151&lt;0,J151&lt;0), 0)</f>
        <v>0</v>
      </c>
      <c r="H151">
        <f>ValueWin!H151</f>
        <v>0</v>
      </c>
      <c r="I151">
        <f t="shared" si="11"/>
        <v>-1.0303030303031591E-3</v>
      </c>
      <c r="J151">
        <f t="shared" si="12"/>
        <v>-0.10366666666666657</v>
      </c>
      <c r="K151" cm="1">
        <f t="array" ref="K151">_xlfn.IFS(AND(G151=H151,G151=1),K150-K150*I151+K150*I151*A151, AND(G151=H151,G151=2), K150-K150*J151+K150*J151*B151, AND(G151&lt;&gt;H151,G151=1), K150-K150*I151,AND(G151&lt;&gt;H151,G151=2),K150-K150*J151,G151=0,K150)</f>
        <v>182.75681444070409</v>
      </c>
      <c r="L151" t="str">
        <f>ValueWin!L151</f>
        <v>Lloyd Harris</v>
      </c>
      <c r="M151" t="str">
        <f>ValueWin!M151</f>
        <v>Alex De Minaur</v>
      </c>
      <c r="N151">
        <f>ValueWin!N151</f>
        <v>0.86699999999999999</v>
      </c>
    </row>
    <row r="152" spans="1:14" x14ac:dyDescent="0.25">
      <c r="A152">
        <f>ValueWin!A152</f>
        <v>1.57</v>
      </c>
      <c r="B152">
        <f>ValueWin!B152</f>
        <v>2.37</v>
      </c>
      <c r="C152">
        <f t="shared" si="13"/>
        <v>0.63694267515923564</v>
      </c>
      <c r="D152">
        <f t="shared" si="13"/>
        <v>0.42194092827004215</v>
      </c>
      <c r="E152">
        <f>ValueWin!E152</f>
        <v>0.48799999999999999</v>
      </c>
      <c r="F152">
        <f t="shared" si="10"/>
        <v>0.51200000000000001</v>
      </c>
      <c r="G152" cm="1">
        <f t="array" ref="G152">_xlfn.IFS(AND(I152&gt;J152,I152&gt;0), 1, AND(J152&gt;I152,J152&gt;0), 2, AND(I152&lt;0,J152&lt;0), 0)</f>
        <v>2</v>
      </c>
      <c r="H152">
        <f>ValueWin!H152</f>
        <v>1</v>
      </c>
      <c r="I152">
        <f t="shared" si="11"/>
        <v>-0.41024561403508764</v>
      </c>
      <c r="J152">
        <f t="shared" si="12"/>
        <v>0.1</v>
      </c>
      <c r="K152" cm="1">
        <f t="array" ref="K152">_xlfn.IFS(AND(G152=H152,G152=1),K151-K151*I152+K151*I152*A152, AND(G152=H152,G152=2), K151-K151*J152+K151*J152*B152, AND(G152&lt;&gt;H152,G152=1), K151-K151*I152,AND(G152&lt;&gt;H152,G152=2),K151-K151*J152,G152=0,K151)</f>
        <v>164.48113299663368</v>
      </c>
      <c r="L152" t="str">
        <f>ValueWin!L152</f>
        <v>Marton Fucsovics</v>
      </c>
      <c r="M152" t="str">
        <f>ValueWin!M152</f>
        <v>Fabio Fognini</v>
      </c>
      <c r="N152">
        <f>ValueWin!N152</f>
        <v>0.871</v>
      </c>
    </row>
    <row r="153" spans="1:14" x14ac:dyDescent="0.25">
      <c r="A153">
        <f>ValueWin!A153</f>
        <v>3.5</v>
      </c>
      <c r="B153">
        <f>ValueWin!B153</f>
        <v>1.3</v>
      </c>
      <c r="C153">
        <f t="shared" si="13"/>
        <v>0.2857142857142857</v>
      </c>
      <c r="D153">
        <f t="shared" si="13"/>
        <v>0.76923076923076916</v>
      </c>
      <c r="E153">
        <f>ValueWin!E153</f>
        <v>0.40600000000000003</v>
      </c>
      <c r="F153">
        <f t="shared" si="10"/>
        <v>0.59399999999999997</v>
      </c>
      <c r="G153" cm="1">
        <f t="array" ref="G153">_xlfn.IFS(AND(I153&gt;J153,I153&gt;0), 1, AND(J153&gt;I153,J153&gt;0), 2, AND(I153&lt;0,J153&lt;0), 0)</f>
        <v>1</v>
      </c>
      <c r="H153">
        <f>ValueWin!H153</f>
        <v>0</v>
      </c>
      <c r="I153">
        <f t="shared" si="11"/>
        <v>0.1</v>
      </c>
      <c r="J153">
        <f t="shared" si="12"/>
        <v>-0.7593333333333333</v>
      </c>
      <c r="K153" cm="1">
        <f t="array" ref="K153">_xlfn.IFS(AND(G153=H153,G153=1),K152-K152*I153+K152*I153*A153, AND(G153=H153,G153=2), K152-K152*J153+K152*J153*B153, AND(G153&lt;&gt;H153,G153=1), K152-K152*I153,AND(G153&lt;&gt;H153,G153=2),K152-K152*J153,G153=0,K152)</f>
        <v>148.03301969697031</v>
      </c>
      <c r="L153" t="str">
        <f>ValueWin!L153</f>
        <v>Pierre Herbert</v>
      </c>
      <c r="M153" t="str">
        <f>ValueWin!M153</f>
        <v>Carlos Garfia</v>
      </c>
      <c r="N153">
        <f>ValueWin!N153</f>
        <v>0.81200000000000006</v>
      </c>
    </row>
    <row r="154" spans="1:14" x14ac:dyDescent="0.25">
      <c r="A154">
        <f>ValueWin!A154</f>
        <v>2.2999999999999998</v>
      </c>
      <c r="B154">
        <f>ValueWin!B154</f>
        <v>1.61</v>
      </c>
      <c r="C154">
        <f t="shared" si="13"/>
        <v>0.43478260869565222</v>
      </c>
      <c r="D154">
        <f t="shared" si="13"/>
        <v>0.6211180124223602</v>
      </c>
      <c r="E154">
        <f>ValueWin!E154</f>
        <v>0.439</v>
      </c>
      <c r="F154">
        <f t="shared" si="10"/>
        <v>0.56099999999999994</v>
      </c>
      <c r="G154" cm="1">
        <f t="array" ref="G154">_xlfn.IFS(AND(I154&gt;J154,I154&gt;0), 1, AND(J154&gt;I154,J154&gt;0), 2, AND(I154&lt;0,J154&lt;0), 0)</f>
        <v>1</v>
      </c>
      <c r="H154">
        <f>ValueWin!H154</f>
        <v>1</v>
      </c>
      <c r="I154">
        <f t="shared" si="11"/>
        <v>7.4615384615384639E-3</v>
      </c>
      <c r="J154">
        <f t="shared" si="12"/>
        <v>-0.15867213114754097</v>
      </c>
      <c r="K154" cm="1">
        <f t="array" ref="K154">_xlfn.IFS(AND(G154=H154,G154=1),K153-K153*I154+K153*I154*A154, AND(G154=H154,G154=2), K153-K153*J154+K153*J154*B154, AND(G154&lt;&gt;H154,G154=1), K153-K153*I154,AND(G154&lt;&gt;H154,G154=2),K153-K153*J154,G154=0,K153)</f>
        <v>149.46893998803094</v>
      </c>
      <c r="L154" t="str">
        <f>ValueWin!L154</f>
        <v>Hugo Gaston</v>
      </c>
      <c r="M154" t="str">
        <f>ValueWin!M154</f>
        <v>Arthur Rinderknech</v>
      </c>
      <c r="N154">
        <f>ValueWin!N154</f>
        <v>0.754</v>
      </c>
    </row>
    <row r="155" spans="1:14" x14ac:dyDescent="0.25">
      <c r="A155">
        <f>ValueWin!A155</f>
        <v>2.2000000000000002</v>
      </c>
      <c r="B155">
        <f>ValueWin!B155</f>
        <v>1.66</v>
      </c>
      <c r="C155">
        <f t="shared" si="13"/>
        <v>0.45454545454545453</v>
      </c>
      <c r="D155">
        <f t="shared" si="13"/>
        <v>0.60240963855421692</v>
      </c>
      <c r="E155">
        <f>ValueWin!E155</f>
        <v>0.45400000000000001</v>
      </c>
      <c r="F155">
        <f t="shared" si="10"/>
        <v>0.54600000000000004</v>
      </c>
      <c r="G155" cm="1">
        <f t="array" ref="G155">_xlfn.IFS(AND(I155&gt;J155,I155&gt;0), 1, AND(J155&gt;I155,J155&gt;0), 2, AND(I155&lt;0,J155&lt;0), 0)</f>
        <v>0</v>
      </c>
      <c r="H155">
        <f>ValueWin!H155</f>
        <v>2</v>
      </c>
      <c r="I155">
        <f t="shared" si="11"/>
        <v>-9.9999999999994538E-4</v>
      </c>
      <c r="J155">
        <f t="shared" si="12"/>
        <v>-0.14187878787878794</v>
      </c>
      <c r="K155" cm="1">
        <f t="array" ref="K155">_xlfn.IFS(AND(G155=H155,G155=1),K154-K154*I155+K154*I155*A155, AND(G155=H155,G155=2), K154-K154*J155+K154*J155*B155, AND(G155&lt;&gt;H155,G155=1), K154-K154*I155,AND(G155&lt;&gt;H155,G155=2),K154-K154*J155,G155=0,K154)</f>
        <v>149.46893998803094</v>
      </c>
      <c r="L155" t="str">
        <f>ValueWin!L155</f>
        <v>Laslo Djere</v>
      </c>
      <c r="M155" t="str">
        <f>ValueWin!M155</f>
        <v>Lorenzo Musetti</v>
      </c>
      <c r="N155">
        <f>ValueWin!N155</f>
        <v>0.86099999999999999</v>
      </c>
    </row>
    <row r="156" spans="1:14" x14ac:dyDescent="0.25">
      <c r="A156">
        <f>ValueWin!A156</f>
        <v>1.57</v>
      </c>
      <c r="B156">
        <f>ValueWin!B156</f>
        <v>2.37</v>
      </c>
      <c r="C156">
        <f t="shared" si="13"/>
        <v>0.63694267515923564</v>
      </c>
      <c r="D156">
        <f t="shared" si="13"/>
        <v>0.42194092827004215</v>
      </c>
      <c r="E156">
        <f>ValueWin!E156</f>
        <v>0.52900000000000003</v>
      </c>
      <c r="F156">
        <f t="shared" si="10"/>
        <v>0.47099999999999997</v>
      </c>
      <c r="G156" cm="1">
        <f t="array" ref="G156">_xlfn.IFS(AND(I156&gt;J156,I156&gt;0), 1, AND(J156&gt;I156,J156&gt;0), 2, AND(I156&lt;0,J156&lt;0), 0)</f>
        <v>2</v>
      </c>
      <c r="H156">
        <f>ValueWin!H156</f>
        <v>0</v>
      </c>
      <c r="I156">
        <f t="shared" si="11"/>
        <v>-0.29731578947368409</v>
      </c>
      <c r="J156">
        <f t="shared" si="12"/>
        <v>8.48686131386861E-2</v>
      </c>
      <c r="K156" cm="1">
        <f t="array" ref="K156">_xlfn.IFS(AND(G156=H156,G156=1),K155-K155*I156+K155*I156*A156, AND(G156=H156,G156=2), K155-K155*J156+K155*J156*B156, AND(G156&lt;&gt;H156,G156=1), K155-K155*I156,AND(G156&lt;&gt;H156,G156=2),K155-K155*J156,G156=0,K155)</f>
        <v>136.78371834393727</v>
      </c>
      <c r="L156" t="str">
        <f>ValueWin!L156</f>
        <v>Andy Murray</v>
      </c>
      <c r="M156" t="str">
        <f>ValueWin!M156</f>
        <v>Jenson Brooksby</v>
      </c>
      <c r="N156">
        <f>ValueWin!N156</f>
        <v>0.81</v>
      </c>
    </row>
    <row r="157" spans="1:14" x14ac:dyDescent="0.25">
      <c r="A157">
        <f>ValueWin!A157</f>
        <v>1.1599999999999999</v>
      </c>
      <c r="B157">
        <f>ValueWin!B157</f>
        <v>5</v>
      </c>
      <c r="C157">
        <f t="shared" si="13"/>
        <v>0.86206896551724144</v>
      </c>
      <c r="D157">
        <f t="shared" si="13"/>
        <v>0.2</v>
      </c>
      <c r="E157">
        <f>ValueWin!E157</f>
        <v>0.78</v>
      </c>
      <c r="F157">
        <f t="shared" si="10"/>
        <v>0.21999999999999997</v>
      </c>
      <c r="G157" cm="1">
        <f t="array" ref="G157">_xlfn.IFS(AND(I157&gt;J157,I157&gt;0), 1, AND(J157&gt;I157,J157&gt;0), 2, AND(I157&lt;0,J157&lt;0), 0)</f>
        <v>2</v>
      </c>
      <c r="H157">
        <f>ValueWin!H157</f>
        <v>1</v>
      </c>
      <c r="I157">
        <f t="shared" si="11"/>
        <v>-0.59500000000000042</v>
      </c>
      <c r="J157">
        <f t="shared" si="12"/>
        <v>2.4999999999999967E-2</v>
      </c>
      <c r="K157" cm="1">
        <f t="array" ref="K157">_xlfn.IFS(AND(G157=H157,G157=1),K156-K156*I157+K156*I157*A157, AND(G157=H157,G157=2), K156-K156*J157+K156*J157*B157, AND(G157&lt;&gt;H157,G157=1), K156-K156*I157,AND(G157&lt;&gt;H157,G157=2),K156-K156*J157,G157=0,K156)</f>
        <v>133.36412538533884</v>
      </c>
      <c r="L157" t="str">
        <f>ValueWin!L157</f>
        <v>Felix Auger Aliassime</v>
      </c>
      <c r="M157" t="str">
        <f>ValueWin!M157</f>
        <v>Gianluca Mager</v>
      </c>
      <c r="N157">
        <f>ValueWin!N157</f>
        <v>0.82499999999999996</v>
      </c>
    </row>
    <row r="158" spans="1:14" x14ac:dyDescent="0.25">
      <c r="A158">
        <f>ValueWin!A158</f>
        <v>1.72</v>
      </c>
      <c r="B158">
        <f>ValueWin!B158</f>
        <v>2.1</v>
      </c>
      <c r="C158">
        <f t="shared" si="13"/>
        <v>0.58139534883720934</v>
      </c>
      <c r="D158">
        <f t="shared" si="13"/>
        <v>0.47619047619047616</v>
      </c>
      <c r="E158">
        <f>ValueWin!E158</f>
        <v>0.48899999999999999</v>
      </c>
      <c r="F158">
        <f t="shared" si="10"/>
        <v>0.51100000000000001</v>
      </c>
      <c r="G158" cm="1">
        <f t="array" ref="G158">_xlfn.IFS(AND(I158&gt;J158,I158&gt;0), 1, AND(J158&gt;I158,J158&gt;0), 2, AND(I158&lt;0,J158&lt;0), 0)</f>
        <v>2</v>
      </c>
      <c r="H158">
        <f>ValueWin!H158</f>
        <v>1</v>
      </c>
      <c r="I158">
        <f t="shared" si="11"/>
        <v>-0.22072222222222226</v>
      </c>
      <c r="J158">
        <f t="shared" si="12"/>
        <v>6.6454545454545488E-2</v>
      </c>
      <c r="K158" cm="1">
        <f t="array" ref="K158">_xlfn.IFS(AND(G158=H158,G158=1),K157-K157*I158+K157*I158*A158, AND(G158=H158,G158=2), K157-K157*J158+K157*J158*B158, AND(G158&lt;&gt;H158,G158=1), K157-K157*I158,AND(G158&lt;&gt;H158,G158=2),K157-K157*J158,G158=0,K157)</f>
        <v>124.50147305291313</v>
      </c>
      <c r="L158" t="str">
        <f>ValueWin!L158</f>
        <v>Tommy Paul</v>
      </c>
      <c r="M158" t="str">
        <f>ValueWin!M158</f>
        <v>Jan Lennard Struff</v>
      </c>
      <c r="N158">
        <f>ValueWin!N158</f>
        <v>0.85499999999999998</v>
      </c>
    </row>
    <row r="159" spans="1:14" x14ac:dyDescent="0.25">
      <c r="A159">
        <f>ValueWin!A159</f>
        <v>1.28</v>
      </c>
      <c r="B159">
        <f>ValueWin!B159</f>
        <v>3.75</v>
      </c>
      <c r="C159">
        <f t="shared" si="13"/>
        <v>0.78125</v>
      </c>
      <c r="D159">
        <f t="shared" si="13"/>
        <v>0.26666666666666666</v>
      </c>
      <c r="E159">
        <f>ValueWin!E159</f>
        <v>0.68200000000000005</v>
      </c>
      <c r="F159">
        <f t="shared" si="10"/>
        <v>0.31799999999999995</v>
      </c>
      <c r="G159" cm="1">
        <f t="array" ref="G159">_xlfn.IFS(AND(I159&gt;J159,I159&gt;0), 1, AND(J159&gt;I159,J159&gt;0), 2, AND(I159&lt;0,J159&lt;0), 0)</f>
        <v>2</v>
      </c>
      <c r="H159">
        <f>ValueWin!H159</f>
        <v>1</v>
      </c>
      <c r="I159">
        <f t="shared" si="11"/>
        <v>-0.4537142857142854</v>
      </c>
      <c r="J159">
        <f t="shared" si="12"/>
        <v>6.9999999999999923E-2</v>
      </c>
      <c r="K159" cm="1">
        <f t="array" ref="K159">_xlfn.IFS(AND(G159=H159,G159=1),K158-K158*I159+K158*I159*A159, AND(G159=H159,G159=2), K158-K158*J159+K158*J159*B159, AND(G159&lt;&gt;H159,G159=1), K158-K158*I159,AND(G159&lt;&gt;H159,G159=2),K158-K158*J159,G159=0,K158)</f>
        <v>115.78636993920922</v>
      </c>
      <c r="L159" t="str">
        <f>ValueWin!L159</f>
        <v>Karen Khachanov</v>
      </c>
      <c r="M159" t="str">
        <f>ValueWin!M159</f>
        <v>Mikael Ymer</v>
      </c>
      <c r="N159">
        <f>ValueWin!N159</f>
        <v>0.83799999999999997</v>
      </c>
    </row>
    <row r="160" spans="1:14" x14ac:dyDescent="0.25">
      <c r="A160">
        <f>ValueWin!A160</f>
        <v>2.2999999999999998</v>
      </c>
      <c r="B160">
        <f>ValueWin!B160</f>
        <v>1.61</v>
      </c>
      <c r="C160">
        <f t="shared" si="13"/>
        <v>0.43478260869565222</v>
      </c>
      <c r="D160">
        <f t="shared" si="13"/>
        <v>0.6211180124223602</v>
      </c>
      <c r="E160">
        <f>ValueWin!E160</f>
        <v>0.43</v>
      </c>
      <c r="F160">
        <f t="shared" si="10"/>
        <v>0.57000000000000006</v>
      </c>
      <c r="G160" cm="1">
        <f t="array" ref="G160">_xlfn.IFS(AND(I160&gt;J160,I160&gt;0), 1, AND(J160&gt;I160,J160&gt;0), 2, AND(I160&lt;0,J160&lt;0), 0)</f>
        <v>0</v>
      </c>
      <c r="H160">
        <f>ValueWin!H160</f>
        <v>2</v>
      </c>
      <c r="I160">
        <f t="shared" si="11"/>
        <v>-8.4615384615385758E-3</v>
      </c>
      <c r="J160">
        <f t="shared" si="12"/>
        <v>-0.13491803278688508</v>
      </c>
      <c r="K160" cm="1">
        <f t="array" ref="K160">_xlfn.IFS(AND(G160=H160,G160=1),K159-K159*I160+K159*I160*A160, AND(G160=H160,G160=2), K159-K159*J160+K159*J160*B160, AND(G160&lt;&gt;H160,G160=1), K159-K159*I160,AND(G160&lt;&gt;H160,G160=2),K159-K159*J160,G160=0,K159)</f>
        <v>115.78636993920922</v>
      </c>
      <c r="L160" t="str">
        <f>ValueWin!L160</f>
        <v>Lorenzo Sonego</v>
      </c>
      <c r="M160" t="str">
        <f>ValueWin!M160</f>
        <v>Taylor Fritz</v>
      </c>
      <c r="N160">
        <f>ValueWin!N160</f>
        <v>0.86899999999999999</v>
      </c>
    </row>
    <row r="161" spans="1:14" x14ac:dyDescent="0.25">
      <c r="A161">
        <f>ValueWin!A161</f>
        <v>3.5</v>
      </c>
      <c r="B161">
        <f>ValueWin!B161</f>
        <v>1.3</v>
      </c>
      <c r="C161">
        <f t="shared" si="13"/>
        <v>0.2857142857142857</v>
      </c>
      <c r="D161">
        <f t="shared" si="13"/>
        <v>0.76923076923076916</v>
      </c>
      <c r="E161">
        <f>ValueWin!E161</f>
        <v>0.36199999999999999</v>
      </c>
      <c r="F161">
        <f t="shared" si="10"/>
        <v>0.63800000000000001</v>
      </c>
      <c r="G161" cm="1">
        <f t="array" ref="G161">_xlfn.IFS(AND(I161&gt;J161,I161&gt;0), 1, AND(J161&gt;I161,J161&gt;0), 2, AND(I161&lt;0,J161&lt;0), 0)</f>
        <v>1</v>
      </c>
      <c r="H161">
        <f>ValueWin!H161</f>
        <v>2</v>
      </c>
      <c r="I161">
        <f t="shared" si="11"/>
        <v>0.1</v>
      </c>
      <c r="J161">
        <f t="shared" si="12"/>
        <v>-0.56866666666666654</v>
      </c>
      <c r="K161" cm="1">
        <f t="array" ref="K161">_xlfn.IFS(AND(G161=H161,G161=1),K160-K160*I161+K160*I161*A161, AND(G161=H161,G161=2), K160-K160*J161+K160*J161*B161, AND(G161&lt;&gt;H161,G161=1), K160-K160*I161,AND(G161&lt;&gt;H161,G161=2),K160-K160*J161,G161=0,K160)</f>
        <v>104.2077329452883</v>
      </c>
      <c r="L161" t="str">
        <f>ValueWin!L161</f>
        <v>Pierre Hubert</v>
      </c>
      <c r="M161" t="str">
        <f>ValueWin!M161</f>
        <v>Carlos Alcaraz</v>
      </c>
      <c r="N161">
        <f>ValueWin!N161</f>
        <v>0.81200000000000006</v>
      </c>
    </row>
    <row r="162" spans="1:14" x14ac:dyDescent="0.25">
      <c r="A162">
        <f>ValueWin!A162</f>
        <v>1.53</v>
      </c>
      <c r="B162">
        <f>ValueWin!B162</f>
        <v>2.5</v>
      </c>
      <c r="C162">
        <f t="shared" si="13"/>
        <v>0.65359477124183007</v>
      </c>
      <c r="D162">
        <f t="shared" si="13"/>
        <v>0.4</v>
      </c>
      <c r="E162">
        <f>ValueWin!E162</f>
        <v>0.62</v>
      </c>
      <c r="F162">
        <f t="shared" si="10"/>
        <v>0.38</v>
      </c>
      <c r="G162" cm="1">
        <f t="array" ref="G162">_xlfn.IFS(AND(I162&gt;J162,I162&gt;0), 1, AND(J162&gt;I162,J162&gt;0), 2, AND(I162&lt;0,J162&lt;0), 0)</f>
        <v>0</v>
      </c>
      <c r="H162">
        <f>ValueWin!H162</f>
        <v>1</v>
      </c>
      <c r="I162">
        <f t="shared" si="11"/>
        <v>-9.6981132075471654E-2</v>
      </c>
      <c r="J162">
        <f t="shared" si="12"/>
        <v>-3.3333333333333326E-2</v>
      </c>
      <c r="K162" cm="1">
        <f t="array" ref="K162">_xlfn.IFS(AND(G162=H162,G162=1),K161-K161*I162+K161*I162*A162, AND(G162=H162,G162=2), K161-K161*J162+K161*J162*B162, AND(G162&lt;&gt;H162,G162=1), K161-K161*I162,AND(G162&lt;&gt;H162,G162=2),K161-K161*J162,G162=0,K161)</f>
        <v>104.2077329452883</v>
      </c>
      <c r="L162" t="str">
        <f>ValueWin!L162</f>
        <v>Marin Cilic</v>
      </c>
      <c r="M162" t="str">
        <f>ValueWin!M162</f>
        <v>Alejandro Davidovich Fokina</v>
      </c>
      <c r="N162">
        <f>ValueWin!N162</f>
        <v>0.86599999999999999</v>
      </c>
    </row>
    <row r="163" spans="1:14" x14ac:dyDescent="0.25">
      <c r="A163">
        <f>ValueWin!A163</f>
        <v>3.4</v>
      </c>
      <c r="B163">
        <f>ValueWin!B163</f>
        <v>1.33</v>
      </c>
      <c r="C163">
        <f t="shared" si="13"/>
        <v>0.29411764705882354</v>
      </c>
      <c r="D163">
        <f t="shared" si="13"/>
        <v>0.75187969924812026</v>
      </c>
      <c r="E163">
        <f>ValueWin!E163</f>
        <v>0.252</v>
      </c>
      <c r="F163">
        <f t="shared" si="10"/>
        <v>0.748</v>
      </c>
      <c r="G163" cm="1">
        <f t="array" ref="G163">_xlfn.IFS(AND(I163&gt;J163,I163&gt;0), 1, AND(J163&gt;I163,J163&gt;0), 2, AND(I163&lt;0,J163&lt;0), 0)</f>
        <v>0</v>
      </c>
      <c r="H163">
        <f>ValueWin!H163</f>
        <v>2</v>
      </c>
      <c r="I163">
        <f t="shared" si="11"/>
        <v>-5.9666666666666701E-2</v>
      </c>
      <c r="J163">
        <f t="shared" si="12"/>
        <v>-1.5636363636363448E-2</v>
      </c>
      <c r="K163" cm="1">
        <f t="array" ref="K163">_xlfn.IFS(AND(G163=H163,G163=1),K162-K162*I163+K162*I163*A163, AND(G163=H163,G163=2), K162-K162*J163+K162*J163*B163, AND(G163&lt;&gt;H163,G163=1), K162-K162*I163,AND(G163&lt;&gt;H163,G163=2),K162-K162*J163,G163=0,K162)</f>
        <v>104.2077329452883</v>
      </c>
      <c r="L163" t="str">
        <f>ValueWin!L163</f>
        <v>Miomir Kecmanovic</v>
      </c>
      <c r="M163" t="str">
        <f>ValueWin!M163</f>
        <v>Gael Monfils</v>
      </c>
      <c r="N163">
        <f>ValueWin!N163</f>
        <v>0.84899999999999998</v>
      </c>
    </row>
    <row r="164" spans="1:14" x14ac:dyDescent="0.25">
      <c r="A164">
        <f>ValueWin!A164</f>
        <v>1.5</v>
      </c>
      <c r="B164">
        <f>ValueWin!B164</f>
        <v>2.62</v>
      </c>
      <c r="C164">
        <f t="shared" si="13"/>
        <v>0.66666666666666663</v>
      </c>
      <c r="D164">
        <f t="shared" si="13"/>
        <v>0.38167938931297707</v>
      </c>
      <c r="E164">
        <f>ValueWin!E164</f>
        <v>0.64700000000000002</v>
      </c>
      <c r="F164">
        <f t="shared" si="10"/>
        <v>0.35299999999999998</v>
      </c>
      <c r="G164" cm="1">
        <f t="array" ref="G164">_xlfn.IFS(AND(I164&gt;J164,I164&gt;0), 1, AND(J164&gt;I164,J164&gt;0), 2, AND(I164&lt;0,J164&lt;0), 0)</f>
        <v>0</v>
      </c>
      <c r="H164">
        <f>ValueWin!H164</f>
        <v>2</v>
      </c>
      <c r="I164">
        <f t="shared" si="11"/>
        <v>-5.8999999999999941E-2</v>
      </c>
      <c r="J164">
        <f t="shared" si="12"/>
        <v>-4.6382716049382711E-2</v>
      </c>
      <c r="K164" cm="1">
        <f t="array" ref="K164">_xlfn.IFS(AND(G164=H164,G164=1),K163-K163*I164+K163*I164*A164, AND(G164=H164,G164=2), K163-K163*J164+K163*J164*B164, AND(G164&lt;&gt;H164,G164=1), K163-K163*I164,AND(G164&lt;&gt;H164,G164=2),K163-K163*J164,G164=0,K163)</f>
        <v>104.2077329452883</v>
      </c>
      <c r="L164" t="str">
        <f>ValueWin!L164</f>
        <v>Frances Tiafoe</v>
      </c>
      <c r="M164" t="str">
        <f>ValueWin!M164</f>
        <v>Marcos Giron</v>
      </c>
      <c r="N164">
        <f>ValueWin!N164</f>
        <v>0.85</v>
      </c>
    </row>
    <row r="165" spans="1:14" x14ac:dyDescent="0.25">
      <c r="A165">
        <f>ValueWin!A165</f>
        <v>1.083</v>
      </c>
      <c r="B165">
        <f>ValueWin!B165</f>
        <v>8</v>
      </c>
      <c r="C165">
        <f t="shared" si="13"/>
        <v>0.92336103416435833</v>
      </c>
      <c r="D165">
        <f t="shared" si="13"/>
        <v>0.125</v>
      </c>
      <c r="E165">
        <f>ValueWin!E165</f>
        <v>0.89600000000000002</v>
      </c>
      <c r="F165">
        <f t="shared" si="10"/>
        <v>0.10399999999999998</v>
      </c>
      <c r="G165" cm="1">
        <f t="array" ref="G165">_xlfn.IFS(AND(I165&gt;J165,I165&gt;0), 1, AND(J165&gt;I165,J165&gt;0), 2, AND(I165&lt;0,J165&lt;0), 0)</f>
        <v>0</v>
      </c>
      <c r="H165">
        <f>ValueWin!H165</f>
        <v>1</v>
      </c>
      <c r="I165">
        <f t="shared" si="11"/>
        <v>-0.35701204819277133</v>
      </c>
      <c r="J165">
        <f t="shared" si="12"/>
        <v>-2.4000000000000021E-2</v>
      </c>
      <c r="K165" cm="1">
        <f t="array" ref="K165">_xlfn.IFS(AND(G165=H165,G165=1),K164-K164*I165+K164*I165*A165, AND(G165=H165,G165=2), K164-K164*J165+K164*J165*B165, AND(G165&lt;&gt;H165,G165=1), K164-K164*I165,AND(G165&lt;&gt;H165,G165=2),K164-K164*J165,G165=0,K164)</f>
        <v>104.2077329452883</v>
      </c>
      <c r="L165" t="str">
        <f>ValueWin!L165</f>
        <v>Novak Djokovic</v>
      </c>
      <c r="M165" t="str">
        <f>ValueWin!M165</f>
        <v>Marton Fucsovics</v>
      </c>
      <c r="N165">
        <f>ValueWin!N165</f>
        <v>0.879</v>
      </c>
    </row>
    <row r="166" spans="1:14" x14ac:dyDescent="0.25">
      <c r="A166">
        <f>ValueWin!A166</f>
        <v>1.3</v>
      </c>
      <c r="B166">
        <f>ValueWin!B166</f>
        <v>3.5</v>
      </c>
      <c r="C166">
        <f t="shared" si="13"/>
        <v>0.76923076923076916</v>
      </c>
      <c r="D166">
        <f t="shared" si="13"/>
        <v>0.2857142857142857</v>
      </c>
      <c r="E166">
        <f>ValueWin!E166</f>
        <v>0.71799999999999997</v>
      </c>
      <c r="F166">
        <f t="shared" si="10"/>
        <v>0.28200000000000003</v>
      </c>
      <c r="G166" cm="1">
        <f t="array" ref="G166">_xlfn.IFS(AND(I166&gt;J166,I166&gt;0), 1, AND(J166&gt;I166,J166&gt;0), 2, AND(I166&lt;0,J166&lt;0), 0)</f>
        <v>0</v>
      </c>
      <c r="H166">
        <f>ValueWin!H166</f>
        <v>1</v>
      </c>
      <c r="I166">
        <f t="shared" si="11"/>
        <v>-0.22199999999999998</v>
      </c>
      <c r="J166">
        <f t="shared" si="12"/>
        <v>-5.1999999999999824E-3</v>
      </c>
      <c r="K166" cm="1">
        <f t="array" ref="K166">_xlfn.IFS(AND(G166=H166,G166=1),K165-K165*I166+K165*I166*A166, AND(G166=H166,G166=2), K165-K165*J166+K165*J166*B166, AND(G166&lt;&gt;H166,G166=1), K165-K165*I166,AND(G166&lt;&gt;H166,G166=2),K165-K165*J166,G166=0,K165)</f>
        <v>104.2077329452883</v>
      </c>
      <c r="L166" t="str">
        <f>ValueWin!L166</f>
        <v>Casper Ruud</v>
      </c>
      <c r="M166" t="str">
        <f>ValueWin!M166</f>
        <v>Alexander Bublik</v>
      </c>
      <c r="N166">
        <f>ValueWin!N166</f>
        <v>0.872</v>
      </c>
    </row>
    <row r="167" spans="1:14" x14ac:dyDescent="0.25">
      <c r="A167">
        <f>ValueWin!A167</f>
        <v>3</v>
      </c>
      <c r="B167">
        <f>ValueWin!B167</f>
        <v>1.4</v>
      </c>
      <c r="C167">
        <f t="shared" si="13"/>
        <v>0.33333333333333331</v>
      </c>
      <c r="D167">
        <f t="shared" si="13"/>
        <v>0.7142857142857143</v>
      </c>
      <c r="E167">
        <f>ValueWin!E167</f>
        <v>0.28399999999999997</v>
      </c>
      <c r="F167">
        <f t="shared" si="10"/>
        <v>0.71599999999999997</v>
      </c>
      <c r="G167" cm="1">
        <f t="array" ref="G167">_xlfn.IFS(AND(I167&gt;J167,I167&gt;0), 1, AND(J167&gt;I167,J167&gt;0), 2, AND(I167&lt;0,J167&lt;0), 0)</f>
        <v>2</v>
      </c>
      <c r="H167">
        <f>ValueWin!H167</f>
        <v>2</v>
      </c>
      <c r="I167">
        <f t="shared" si="11"/>
        <v>-7.400000000000001E-2</v>
      </c>
      <c r="J167">
        <f t="shared" si="12"/>
        <v>5.9999999999998943E-3</v>
      </c>
      <c r="K167" cm="1">
        <f t="array" ref="K167">_xlfn.IFS(AND(G167=H167,G167=1),K166-K166*I167+K166*I167*A167, AND(G167=H167,G167=2), K166-K166*J167+K166*J167*B167, AND(G167&lt;&gt;H167,G167=1), K166-K166*I167,AND(G167&lt;&gt;H167,G167=2),K166-K166*J167,G167=0,K166)</f>
        <v>104.45783150435699</v>
      </c>
      <c r="L167" t="str">
        <f>ValueWin!L167</f>
        <v>Tommy Paul</v>
      </c>
      <c r="M167" t="str">
        <f>ValueWin!M167</f>
        <v>Hubert Hurkacz</v>
      </c>
      <c r="N167">
        <f>ValueWin!N167</f>
        <v>0.84899999999999998</v>
      </c>
    </row>
    <row r="168" spans="1:14" x14ac:dyDescent="0.25">
      <c r="A168">
        <f>ValueWin!A168</f>
        <v>1.8</v>
      </c>
      <c r="B168">
        <f>ValueWin!B168</f>
        <v>2</v>
      </c>
      <c r="C168">
        <f t="shared" si="13"/>
        <v>0.55555555555555558</v>
      </c>
      <c r="D168">
        <f t="shared" si="13"/>
        <v>0.5</v>
      </c>
      <c r="E168">
        <f>ValueWin!E168</f>
        <v>0.51200000000000001</v>
      </c>
      <c r="F168">
        <f t="shared" si="10"/>
        <v>0.48799999999999999</v>
      </c>
      <c r="G168" cm="1">
        <f t="array" ref="G168">_xlfn.IFS(AND(I168&gt;J168,I168&gt;0), 1, AND(J168&gt;I168,J168&gt;0), 2, AND(I168&lt;0,J168&lt;0), 0)</f>
        <v>0</v>
      </c>
      <c r="H168">
        <f>ValueWin!H168</f>
        <v>1</v>
      </c>
      <c r="I168">
        <f t="shared" si="11"/>
        <v>-9.7999999999999976E-2</v>
      </c>
      <c r="J168">
        <f t="shared" si="12"/>
        <v>-2.4000000000000021E-2</v>
      </c>
      <c r="K168" cm="1">
        <f t="array" ref="K168">_xlfn.IFS(AND(G168=H168,G168=1),K167-K167*I168+K167*I168*A168, AND(G168=H168,G168=2), K167-K167*J168+K167*J168*B168, AND(G168&lt;&gt;H168,G168=1), K167-K167*I168,AND(G168&lt;&gt;H168,G168=2),K167-K167*J168,G168=0,K167)</f>
        <v>104.45783150435699</v>
      </c>
      <c r="L168" t="str">
        <f>ValueWin!L168</f>
        <v>Grigor Dimitrov</v>
      </c>
      <c r="M168" t="str">
        <f>ValueWin!M168</f>
        <v>Karen Khachanov</v>
      </c>
      <c r="N168">
        <f>ValueWin!N168</f>
        <v>0.86399999999999999</v>
      </c>
    </row>
    <row r="169" spans="1:14" x14ac:dyDescent="0.25">
      <c r="A169">
        <f>ValueWin!A169</f>
        <v>1.44</v>
      </c>
      <c r="B169">
        <f>ValueWin!B169</f>
        <v>2.75</v>
      </c>
      <c r="C169">
        <f t="shared" si="13"/>
        <v>0.69444444444444442</v>
      </c>
      <c r="D169">
        <f t="shared" si="13"/>
        <v>0.36363636363636365</v>
      </c>
      <c r="E169">
        <f>ValueWin!E169</f>
        <v>0.59699999999999998</v>
      </c>
      <c r="F169">
        <f t="shared" si="10"/>
        <v>0.40300000000000002</v>
      </c>
      <c r="G169" cm="1">
        <f t="array" ref="G169">_xlfn.IFS(AND(I169&gt;J169,I169&gt;0), 1, AND(J169&gt;I169,J169&gt;0), 2, AND(I169&lt;0,J169&lt;0), 0)</f>
        <v>2</v>
      </c>
      <c r="H169">
        <f>ValueWin!H169</f>
        <v>1</v>
      </c>
      <c r="I169">
        <f t="shared" si="11"/>
        <v>-0.31890909090909114</v>
      </c>
      <c r="J169">
        <f t="shared" si="12"/>
        <v>6.1857142857142888E-2</v>
      </c>
      <c r="K169" cm="1">
        <f t="array" ref="K169">_xlfn.IFS(AND(G169=H169,G169=1),K168-K168*I169+K168*I169*A169, AND(G169=H169,G169=2), K168-K168*J169+K168*J169*B169, AND(G169&lt;&gt;H169,G169=1), K168-K168*I169,AND(G169&lt;&gt;H169,G169=2),K168-K168*J169,G169=0,K168)</f>
        <v>97.99636849844461</v>
      </c>
      <c r="L169" t="str">
        <f>ValueWin!L169</f>
        <v>Cameron Norrie</v>
      </c>
      <c r="M169" t="str">
        <f>ValueWin!M169</f>
        <v>Reilly Opelka</v>
      </c>
      <c r="N169">
        <f>ValueWin!N169</f>
        <v>0.86199999999999999</v>
      </c>
    </row>
    <row r="170" spans="1:14" x14ac:dyDescent="0.25">
      <c r="A170">
        <f>ValueWin!A170</f>
        <v>1.1599999999999999</v>
      </c>
      <c r="B170">
        <f>ValueWin!B170</f>
        <v>5</v>
      </c>
      <c r="C170">
        <f t="shared" ref="C170:D188" si="14">1/A170</f>
        <v>0.86206896551724144</v>
      </c>
      <c r="D170">
        <f t="shared" si="14"/>
        <v>0.2</v>
      </c>
      <c r="E170">
        <f>ValueWin!E170</f>
        <v>0.79200000000000004</v>
      </c>
      <c r="F170">
        <f t="shared" si="10"/>
        <v>0.20799999999999996</v>
      </c>
      <c r="G170" cm="1">
        <f t="array" ref="G170">_xlfn.IFS(AND(I170&gt;J170,I170&gt;0), 1, AND(J170&gt;I170,J170&gt;0), 2, AND(I170&lt;0,J170&lt;0), 0)</f>
        <v>2</v>
      </c>
      <c r="H170">
        <f>ValueWin!H170</f>
        <v>2</v>
      </c>
      <c r="I170">
        <f t="shared" si="11"/>
        <v>-0.50800000000000045</v>
      </c>
      <c r="J170">
        <f t="shared" si="12"/>
        <v>9.9999999999999534E-3</v>
      </c>
      <c r="K170" cm="1">
        <f t="array" ref="K170">_xlfn.IFS(AND(G170=H170,G170=1),K169-K169*I170+K169*I170*A170, AND(G170=H170,G170=2), K169-K169*J170+K169*J170*B170, AND(G170&lt;&gt;H170,G170=1), K169-K169*I170,AND(G170&lt;&gt;H170,G170=2),K169-K169*J170,G170=0,K169)</f>
        <v>101.91622323838237</v>
      </c>
      <c r="L170" t="str">
        <f>ValueWin!L170</f>
        <v>Stefanos Tsitsipas</v>
      </c>
      <c r="M170" t="str">
        <f>ValueWin!M170</f>
        <v>Alexei Popyrin</v>
      </c>
      <c r="N170">
        <f>ValueWin!N170</f>
        <v>0.84799999999999998</v>
      </c>
    </row>
    <row r="171" spans="1:14" x14ac:dyDescent="0.25">
      <c r="A171">
        <f>ValueWin!A171</f>
        <v>1.36</v>
      </c>
      <c r="B171">
        <f>ValueWin!B171</f>
        <v>3.2</v>
      </c>
      <c r="C171">
        <f t="shared" si="14"/>
        <v>0.73529411764705876</v>
      </c>
      <c r="D171">
        <f t="shared" si="14"/>
        <v>0.3125</v>
      </c>
      <c r="E171">
        <f>ValueWin!E171</f>
        <v>0.66600000000000004</v>
      </c>
      <c r="F171">
        <f t="shared" si="10"/>
        <v>0.33399999999999996</v>
      </c>
      <c r="G171" cm="1">
        <f t="array" ref="G171">_xlfn.IFS(AND(I171&gt;J171,I171&gt;0), 1, AND(J171&gt;I171,J171&gt;0), 2, AND(I171&lt;0,J171&lt;0), 0)</f>
        <v>2</v>
      </c>
      <c r="H171">
        <f>ValueWin!H171</f>
        <v>2</v>
      </c>
      <c r="I171">
        <f t="shared" si="11"/>
        <v>-0.26177777777777744</v>
      </c>
      <c r="J171">
        <f t="shared" si="12"/>
        <v>3.127272727272723E-2</v>
      </c>
      <c r="K171" cm="1">
        <f t="array" ref="K171">_xlfn.IFS(AND(G171=H171,G171=1),K170-K170*I171+K170*I171*A171, AND(G171=H171,G171=2), K170-K170*J171+K170*J171*B171, AND(G171&lt;&gt;H171,G171=1), K170-K170*I171,AND(G171&lt;&gt;H171,G171=2),K170-K170*J171,G171=0,K170)</f>
        <v>108.92805939718306</v>
      </c>
      <c r="L171" t="str">
        <f>ValueWin!L171</f>
        <v>Jannik Sinner</v>
      </c>
      <c r="M171" t="str">
        <f>ValueWin!M171</f>
        <v>Carlos Alcaraz</v>
      </c>
      <c r="N171">
        <f>ValueWin!N171</f>
        <v>0.82899999999999996</v>
      </c>
    </row>
    <row r="172" spans="1:14" x14ac:dyDescent="0.25">
      <c r="A172">
        <f>ValueWin!A172</f>
        <v>3.5</v>
      </c>
      <c r="B172">
        <f>ValueWin!B172</f>
        <v>1.3</v>
      </c>
      <c r="C172">
        <f t="shared" si="14"/>
        <v>0.2857142857142857</v>
      </c>
      <c r="D172">
        <f t="shared" si="14"/>
        <v>0.76923076923076916</v>
      </c>
      <c r="E172">
        <f>ValueWin!E172</f>
        <v>0.309</v>
      </c>
      <c r="F172">
        <f t="shared" si="10"/>
        <v>0.69100000000000006</v>
      </c>
      <c r="G172" cm="1">
        <f t="array" ref="G172">_xlfn.IFS(AND(I172&gt;J172,I172&gt;0), 1, AND(J172&gt;I172,J172&gt;0), 2, AND(I172&lt;0,J172&lt;0), 0)</f>
        <v>1</v>
      </c>
      <c r="H172">
        <f>ValueWin!H172</f>
        <v>2</v>
      </c>
      <c r="I172">
        <f t="shared" si="11"/>
        <v>3.2599999999999962E-2</v>
      </c>
      <c r="J172">
        <f t="shared" si="12"/>
        <v>-0.33899999999999975</v>
      </c>
      <c r="K172" cm="1">
        <f t="array" ref="K172">_xlfn.IFS(AND(G172=H172,G172=1),K171-K171*I172+K171*I172*A172, AND(G172=H172,G172=2), K171-K171*J172+K171*J172*B172, AND(G172&lt;&gt;H172,G172=1), K171-K171*I172,AND(G172&lt;&gt;H172,G172=2),K171-K171*J172,G172=0,K171)</f>
        <v>105.3770046608349</v>
      </c>
      <c r="L172" t="str">
        <f>ValueWin!L172</f>
        <v>Adrian Mannarino</v>
      </c>
      <c r="M172" t="str">
        <f>ValueWin!M172</f>
        <v>Gael Monfils</v>
      </c>
      <c r="N172">
        <f>ValueWin!N172</f>
        <v>0.86399999999999999</v>
      </c>
    </row>
    <row r="173" spans="1:14" x14ac:dyDescent="0.25">
      <c r="A173">
        <f>ValueWin!A173</f>
        <v>3.2</v>
      </c>
      <c r="B173">
        <f>ValueWin!B173</f>
        <v>1.36</v>
      </c>
      <c r="C173">
        <f t="shared" si="14"/>
        <v>0.3125</v>
      </c>
      <c r="D173">
        <f t="shared" si="14"/>
        <v>0.73529411764705876</v>
      </c>
      <c r="E173">
        <f>ValueWin!E173</f>
        <v>0.32</v>
      </c>
      <c r="F173">
        <f t="shared" si="10"/>
        <v>0.67999999999999994</v>
      </c>
      <c r="G173" cm="1">
        <f t="array" ref="G173">_xlfn.IFS(AND(I173&gt;J173,I173&gt;0), 1, AND(J173&gt;I173,J173&gt;0), 2, AND(I173&lt;0,J173&lt;0), 0)</f>
        <v>1</v>
      </c>
      <c r="H173">
        <f>ValueWin!H173</f>
        <v>1</v>
      </c>
      <c r="I173">
        <f t="shared" si="11"/>
        <v>1.0909090909090979E-2</v>
      </c>
      <c r="J173">
        <f t="shared" si="12"/>
        <v>-0.20888888888888868</v>
      </c>
      <c r="K173" cm="1">
        <f t="array" ref="K173">_xlfn.IFS(AND(G173=H173,G173=1),K172-K172*I173+K172*I173*A173, AND(G173=H173,G173=2), K172-K172*J173+K172*J173*B173, AND(G173&lt;&gt;H173,G173=1), K172-K172*I173,AND(G173&lt;&gt;H173,G173=2),K172-K172*J173,G173=0,K172)</f>
        <v>107.90605277269495</v>
      </c>
      <c r="L173" t="str">
        <f>ValueWin!L173</f>
        <v>Marcos Giron</v>
      </c>
      <c r="M173" t="str">
        <f>ValueWin!M173</f>
        <v>Diego Schwartzman</v>
      </c>
      <c r="N173">
        <f>ValueWin!N173</f>
        <v>0.85199999999999998</v>
      </c>
    </row>
    <row r="174" spans="1:14" x14ac:dyDescent="0.25">
      <c r="A174">
        <f>ValueWin!A174</f>
        <v>2</v>
      </c>
      <c r="B174">
        <f>ValueWin!B174</f>
        <v>1.8</v>
      </c>
      <c r="C174">
        <f t="shared" si="14"/>
        <v>0.5</v>
      </c>
      <c r="D174">
        <f t="shared" si="14"/>
        <v>0.55555555555555558</v>
      </c>
      <c r="E174">
        <f>ValueWin!E174</f>
        <v>0.42899999999999999</v>
      </c>
      <c r="F174">
        <f t="shared" si="10"/>
        <v>0.57099999999999995</v>
      </c>
      <c r="G174" cm="1">
        <f t="array" ref="G174">_xlfn.IFS(AND(I174&gt;J174,I174&gt;0), 1, AND(J174&gt;I174,J174&gt;0), 2, AND(I174&lt;0,J174&lt;0), 0)</f>
        <v>2</v>
      </c>
      <c r="H174">
        <f>ValueWin!H174</f>
        <v>1</v>
      </c>
      <c r="I174">
        <f t="shared" si="11"/>
        <v>-0.14199999999999996</v>
      </c>
      <c r="J174">
        <f t="shared" si="12"/>
        <v>3.4749999999999948E-2</v>
      </c>
      <c r="K174" cm="1">
        <f t="array" ref="K174">_xlfn.IFS(AND(G174=H174,G174=1),K173-K173*I174+K173*I174*A174, AND(G174=H174,G174=2), K173-K173*J174+K173*J174*B174, AND(G174&lt;&gt;H174,G174=1), K173-K173*I174,AND(G174&lt;&gt;H174,G174=2),K173-K173*J174,G174=0,K173)</f>
        <v>104.1563174388438</v>
      </c>
      <c r="L174" t="str">
        <f>ValueWin!L174</f>
        <v>Sebastian Korda</v>
      </c>
      <c r="M174" t="str">
        <f>ValueWin!M174</f>
        <v>Marin Cilic</v>
      </c>
      <c r="N174">
        <f>ValueWin!N174</f>
        <v>0.86099999999999999</v>
      </c>
    </row>
    <row r="175" spans="1:14" x14ac:dyDescent="0.25">
      <c r="A175">
        <f>ValueWin!A175</f>
        <v>10</v>
      </c>
      <c r="B175">
        <f>ValueWin!B175</f>
        <v>1.06</v>
      </c>
      <c r="C175">
        <f t="shared" si="14"/>
        <v>0.1</v>
      </c>
      <c r="D175">
        <f t="shared" si="14"/>
        <v>0.94339622641509424</v>
      </c>
      <c r="E175">
        <f>ValueWin!E175</f>
        <v>9.5000000000000001E-2</v>
      </c>
      <c r="F175">
        <f t="shared" si="10"/>
        <v>0.90500000000000003</v>
      </c>
      <c r="G175" cm="1">
        <f t="array" ref="G175">_xlfn.IFS(AND(I175&gt;J175,I175&gt;0), 1, AND(J175&gt;I175,J175&gt;0), 2, AND(I175&lt;0,J175&lt;0), 0)</f>
        <v>0</v>
      </c>
      <c r="H175">
        <f>ValueWin!H175</f>
        <v>2</v>
      </c>
      <c r="I175">
        <f t="shared" si="11"/>
        <v>-5.5555555555555636E-3</v>
      </c>
      <c r="J175">
        <f t="shared" si="12"/>
        <v>-0.6783333333333319</v>
      </c>
      <c r="K175" cm="1">
        <f t="array" ref="K175">_xlfn.IFS(AND(G175=H175,G175=1),K174-K174*I175+K174*I175*A175, AND(G175=H175,G175=2), K174-K174*J175+K174*J175*B175, AND(G175&lt;&gt;H175,G175=1), K174-K174*I175,AND(G175&lt;&gt;H175,G175=2),K174-K174*J175,G175=0,K174)</f>
        <v>104.1563174388438</v>
      </c>
      <c r="L175" t="str">
        <f>ValueWin!L175</f>
        <v>Dusan Lajovic</v>
      </c>
      <c r="M175" t="str">
        <f>ValueWin!M175</f>
        <v>Alexander Zverev</v>
      </c>
      <c r="N175">
        <f>ValueWin!N175</f>
        <v>0.871</v>
      </c>
    </row>
    <row r="176" spans="1:14" x14ac:dyDescent="0.25">
      <c r="A176">
        <f>ValueWin!A176</f>
        <v>6</v>
      </c>
      <c r="B176">
        <f>ValueWin!B176</f>
        <v>1.1200000000000001</v>
      </c>
      <c r="C176">
        <f t="shared" si="14"/>
        <v>0.16666666666666666</v>
      </c>
      <c r="D176">
        <f t="shared" si="14"/>
        <v>0.89285714285714279</v>
      </c>
      <c r="E176">
        <f>ValueWin!E176</f>
        <v>0.20499999999999999</v>
      </c>
      <c r="F176">
        <f t="shared" si="10"/>
        <v>0.79500000000000004</v>
      </c>
      <c r="G176" cm="1">
        <f t="array" ref="G176">_xlfn.IFS(AND(I176&gt;J176,I176&gt;0), 1, AND(J176&gt;I176,J176&gt;0), 2, AND(I176&lt;0,J176&lt;0), 0)</f>
        <v>1</v>
      </c>
      <c r="H176">
        <f>ValueWin!H176</f>
        <v>2</v>
      </c>
      <c r="I176">
        <f t="shared" si="11"/>
        <v>4.5999999999999985E-2</v>
      </c>
      <c r="J176">
        <f t="shared" si="12"/>
        <v>-0.91333333333333167</v>
      </c>
      <c r="K176" cm="1">
        <f t="array" ref="K176">_xlfn.IFS(AND(G176=H176,G176=1),K175-K175*I176+K175*I176*A176, AND(G176=H176,G176=2), K175-K175*J176+K175*J176*B176, AND(G176&lt;&gt;H176,G176=1), K175-K175*I176,AND(G176&lt;&gt;H176,G176=2),K175-K175*J176,G176=0,K175)</f>
        <v>99.365126836656984</v>
      </c>
      <c r="L176" t="str">
        <f>ValueWin!L176</f>
        <v>Ilya Ivashka</v>
      </c>
      <c r="M176" t="str">
        <f>ValueWin!M176</f>
        <v>Daniil Medvedev</v>
      </c>
      <c r="N176">
        <f>ValueWin!N176</f>
        <v>0.83299999999999996</v>
      </c>
    </row>
    <row r="177" spans="1:17" x14ac:dyDescent="0.25">
      <c r="A177">
        <f>ValueWin!A177</f>
        <v>1.57</v>
      </c>
      <c r="B177">
        <f>ValueWin!B177</f>
        <v>2.37</v>
      </c>
      <c r="C177">
        <f t="shared" si="14"/>
        <v>0.63694267515923564</v>
      </c>
      <c r="D177">
        <f t="shared" si="14"/>
        <v>0.42194092827004215</v>
      </c>
      <c r="E177">
        <f>ValueWin!E177</f>
        <v>0.52300000000000002</v>
      </c>
      <c r="F177">
        <f t="shared" si="10"/>
        <v>0.47699999999999998</v>
      </c>
      <c r="G177" cm="1">
        <f t="array" ref="G177">_xlfn.IFS(AND(I177&gt;J177,I177&gt;0), 1, AND(J177&gt;I177,J177&gt;0), 2, AND(I177&lt;0,J177&lt;0), 0)</f>
        <v>2</v>
      </c>
      <c r="H177">
        <f>ValueWin!H177</f>
        <v>2</v>
      </c>
      <c r="I177">
        <f t="shared" si="11"/>
        <v>-0.3138421052631577</v>
      </c>
      <c r="J177">
        <f t="shared" si="12"/>
        <v>9.5248175182481742E-2</v>
      </c>
      <c r="K177" cm="1">
        <f t="array" ref="K177">_xlfn.IFS(AND(G177=H177,G177=1),K176-K176*I177+K176*I177*A177, AND(G177=H177,G177=2), K176-K176*J177+K176*J177*B177, AND(G177&lt;&gt;H177,G177=1), K176-K176*I177,AND(G177&lt;&gt;H177,G177=2),K176-K176*J177,G177=0,K176)</f>
        <v>112.33128223757235</v>
      </c>
      <c r="L177" t="str">
        <f>ValueWin!L177</f>
        <v>Alexei Popyrin</v>
      </c>
      <c r="M177" t="str">
        <f>ValueWin!M177</f>
        <v>James Duckworth</v>
      </c>
      <c r="N177">
        <f>ValueWin!N177</f>
        <v>0.84799999999999998</v>
      </c>
    </row>
    <row r="178" spans="1:17" x14ac:dyDescent="0.25">
      <c r="A178">
        <f>ValueWin!A178</f>
        <v>4</v>
      </c>
      <c r="B178">
        <f>ValueWin!B178</f>
        <v>1.25</v>
      </c>
      <c r="C178">
        <f t="shared" si="14"/>
        <v>0.25</v>
      </c>
      <c r="D178">
        <f t="shared" si="14"/>
        <v>0.8</v>
      </c>
      <c r="E178">
        <f>ValueWin!E178</f>
        <v>0.26900000000000002</v>
      </c>
      <c r="F178">
        <f t="shared" si="10"/>
        <v>0.73099999999999998</v>
      </c>
      <c r="G178" cm="1">
        <f t="array" ref="G178">_xlfn.IFS(AND(I178&gt;J178,I178&gt;0), 1, AND(J178&gt;I178,J178&gt;0), 2, AND(I178&lt;0,J178&lt;0), 0)</f>
        <v>1</v>
      </c>
      <c r="H178">
        <f>ValueWin!H178</f>
        <v>2</v>
      </c>
      <c r="I178">
        <f t="shared" si="11"/>
        <v>2.5333333333333347E-2</v>
      </c>
      <c r="J178">
        <f t="shared" si="12"/>
        <v>-0.34500000000000008</v>
      </c>
      <c r="K178" cm="1">
        <f t="array" ref="K178">_xlfn.IFS(AND(G178=H178,G178=1),K177-K177*I178+K177*I178*A178, AND(G178=H178,G178=2), K177-K177*J178+K177*J178*B178, AND(G178&lt;&gt;H178,G178=1), K177-K177*I178,AND(G178&lt;&gt;H178,G178=2),K177-K177*J178,G178=0,K177)</f>
        <v>109.48555642088718</v>
      </c>
      <c r="L178" t="str">
        <f>ValueWin!L178</f>
        <v>Dominik Koepfer</v>
      </c>
      <c r="M178" t="str">
        <f>ValueWin!M178</f>
        <v>Hubert Hurkacz</v>
      </c>
      <c r="N178">
        <f>ValueWin!N178</f>
        <v>0.84899999999999998</v>
      </c>
    </row>
    <row r="179" spans="1:17" x14ac:dyDescent="0.25">
      <c r="A179">
        <f>ValueWin!A179</f>
        <v>1.61</v>
      </c>
      <c r="B179">
        <f>ValueWin!B179</f>
        <v>2.2999999999999998</v>
      </c>
      <c r="C179">
        <f t="shared" si="14"/>
        <v>0.6211180124223602</v>
      </c>
      <c r="D179">
        <f t="shared" si="14"/>
        <v>0.43478260869565222</v>
      </c>
      <c r="E179">
        <f>ValueWin!E179</f>
        <v>0.60199999999999998</v>
      </c>
      <c r="F179">
        <f t="shared" si="10"/>
        <v>0.39800000000000002</v>
      </c>
      <c r="G179" cm="1">
        <f t="array" ref="G179">_xlfn.IFS(AND(I179&gt;J179,I179&gt;0), 1, AND(J179&gt;I179,J179&gt;0), 2, AND(I179&lt;0,J179&lt;0), 0)</f>
        <v>0</v>
      </c>
      <c r="H179">
        <f>ValueWin!H179</f>
        <v>2</v>
      </c>
      <c r="I179">
        <f t="shared" si="11"/>
        <v>-5.0459016393442524E-2</v>
      </c>
      <c r="J179">
        <f t="shared" si="12"/>
        <v>-6.5076923076923088E-2</v>
      </c>
      <c r="K179" cm="1">
        <f t="array" ref="K179">_xlfn.IFS(AND(G179=H179,G179=1),K178-K178*I179+K178*I179*A179, AND(G179=H179,G179=2), K178-K178*J179+K178*J179*B179, AND(G179&lt;&gt;H179,G179=1), K178-K178*I179,AND(G179&lt;&gt;H179,G179=2),K178-K178*J179,G179=0,K178)</f>
        <v>109.48555642088718</v>
      </c>
      <c r="L179" t="str">
        <f>ValueWin!L179</f>
        <v>Cameron Norrie</v>
      </c>
      <c r="M179" t="str">
        <f>ValueWin!M179</f>
        <v>Taylor Fritz</v>
      </c>
      <c r="N179">
        <f>ValueWin!N179</f>
        <v>0.93300000000000005</v>
      </c>
    </row>
    <row r="180" spans="1:17" x14ac:dyDescent="0.25">
      <c r="A180">
        <f>ValueWin!A180</f>
        <v>1.1399999999999999</v>
      </c>
      <c r="B180">
        <f>ValueWin!B180</f>
        <v>5.5</v>
      </c>
      <c r="C180">
        <f t="shared" si="14"/>
        <v>0.87719298245614041</v>
      </c>
      <c r="D180">
        <f t="shared" si="14"/>
        <v>0.18181818181818182</v>
      </c>
      <c r="E180">
        <f>ValueWin!E180</f>
        <v>0.85</v>
      </c>
      <c r="F180">
        <f t="shared" si="10"/>
        <v>0.15000000000000002</v>
      </c>
      <c r="G180" cm="1">
        <f t="array" ref="G180">_xlfn.IFS(AND(I180&gt;J180,I180&gt;0), 1, AND(J180&gt;I180,J180&gt;0), 2, AND(I180&lt;0,J180&lt;0), 0)</f>
        <v>0</v>
      </c>
      <c r="H180">
        <f>ValueWin!H180</f>
        <v>1</v>
      </c>
      <c r="I180">
        <f t="shared" si="11"/>
        <v>-0.22142857142857231</v>
      </c>
      <c r="J180">
        <f t="shared" si="12"/>
        <v>-3.8888888888888862E-2</v>
      </c>
      <c r="K180" cm="1">
        <f t="array" ref="K180">_xlfn.IFS(AND(G180=H180,G180=1),K179-K179*I180+K179*I180*A180, AND(G180=H180,G180=2), K179-K179*J180+K179*J180*B180, AND(G180&lt;&gt;H180,G180=1), K179-K179*I180,AND(G180&lt;&gt;H180,G180=2),K179-K179*J180,G180=0,K179)</f>
        <v>109.48555642088718</v>
      </c>
      <c r="L180" t="str">
        <f>ValueWin!L180</f>
        <v>Novak Djokovic</v>
      </c>
      <c r="M180" t="str">
        <f>ValueWin!M180</f>
        <v>Gael Monfils</v>
      </c>
      <c r="N180">
        <f>ValueWin!N180</f>
        <v>0.89700000000000002</v>
      </c>
    </row>
    <row r="181" spans="1:17" x14ac:dyDescent="0.25">
      <c r="A181">
        <f>ValueWin!A181</f>
        <v>4</v>
      </c>
      <c r="B181">
        <f>ValueWin!B181</f>
        <v>1.25</v>
      </c>
      <c r="C181">
        <f t="shared" si="14"/>
        <v>0.25</v>
      </c>
      <c r="D181">
        <f t="shared" si="14"/>
        <v>0.8</v>
      </c>
      <c r="E181">
        <f>ValueWin!E181</f>
        <v>0.217</v>
      </c>
      <c r="F181">
        <f t="shared" si="10"/>
        <v>0.78300000000000003</v>
      </c>
      <c r="G181" cm="1">
        <f t="array" ref="G181">_xlfn.IFS(AND(I181&gt;J181,I181&gt;0), 1, AND(J181&gt;I181,J181&gt;0), 2, AND(I181&lt;0,J181&lt;0), 0)</f>
        <v>0</v>
      </c>
      <c r="H181">
        <f>ValueWin!H181</f>
        <v>2</v>
      </c>
      <c r="I181">
        <f t="shared" si="11"/>
        <v>-4.4000000000000011E-2</v>
      </c>
      <c r="J181">
        <f t="shared" si="12"/>
        <v>-8.4999999999999964E-2</v>
      </c>
      <c r="K181" cm="1">
        <f t="array" ref="K181">_xlfn.IFS(AND(G181=H181,G181=1),K180-K180*I181+K180*I181*A181, AND(G181=H181,G181=2), K180-K180*J181+K180*J181*B181, AND(G181&lt;&gt;H181,G181=1), K180-K180*I181,AND(G181&lt;&gt;H181,G181=2),K180-K180*J181,G181=0,K180)</f>
        <v>109.48555642088718</v>
      </c>
      <c r="L181" t="str">
        <f>ValueWin!L181</f>
        <v>Grigor Dimitrov</v>
      </c>
      <c r="M181" t="str">
        <f>ValueWin!M181</f>
        <v>Alexander Zverev</v>
      </c>
      <c r="N181">
        <f>ValueWin!N181</f>
        <v>0.86599999999999999</v>
      </c>
    </row>
    <row r="182" spans="1:17" x14ac:dyDescent="0.25">
      <c r="A182">
        <f>ValueWin!A182</f>
        <v>1.33</v>
      </c>
      <c r="B182">
        <f>ValueWin!B182</f>
        <v>3.4</v>
      </c>
      <c r="C182">
        <f t="shared" si="14"/>
        <v>0.75187969924812026</v>
      </c>
      <c r="D182">
        <f t="shared" si="14"/>
        <v>0.29411764705882354</v>
      </c>
      <c r="E182">
        <f>ValueWin!E182</f>
        <v>0.69299999999999995</v>
      </c>
      <c r="F182">
        <f t="shared" si="10"/>
        <v>0.30700000000000005</v>
      </c>
      <c r="G182" cm="1">
        <f t="array" ref="G182">_xlfn.IFS(AND(I182&gt;J182,I182&gt;0), 1, AND(J182&gt;I182,J182&gt;0), 2, AND(I182&lt;0,J182&lt;0), 0)</f>
        <v>2</v>
      </c>
      <c r="H182">
        <f>ValueWin!H182</f>
        <v>1</v>
      </c>
      <c r="I182">
        <f t="shared" si="11"/>
        <v>-0.23730303030303035</v>
      </c>
      <c r="J182">
        <f t="shared" si="12"/>
        <v>1.8250000000000044E-2</v>
      </c>
      <c r="K182" cm="1">
        <f t="array" ref="K182">_xlfn.IFS(AND(G182=H182,G182=1),K181-K181*I182+K181*I182*A182, AND(G182=H182,G182=2), K181-K181*J182+K181*J182*B182, AND(G182&lt;&gt;H182,G182=1), K181-K181*I182,AND(G182&lt;&gt;H182,G182=2),K181-K181*J182,G182=0,K181)</f>
        <v>107.48744501620598</v>
      </c>
      <c r="L182" t="str">
        <f>ValueWin!L182</f>
        <v>Casper Ruud</v>
      </c>
      <c r="M182" t="str">
        <f>ValueWin!M182</f>
        <v>Marcos Giron</v>
      </c>
      <c r="N182">
        <f>ValueWin!N182</f>
        <v>0.85099999999999998</v>
      </c>
    </row>
    <row r="183" spans="1:17" x14ac:dyDescent="0.25">
      <c r="A183">
        <f>ValueWin!A183</f>
        <v>5</v>
      </c>
      <c r="B183">
        <f>ValueWin!B183</f>
        <v>1.1599999999999999</v>
      </c>
      <c r="C183">
        <f t="shared" si="14"/>
        <v>0.2</v>
      </c>
      <c r="D183">
        <f t="shared" si="14"/>
        <v>0.86206896551724144</v>
      </c>
      <c r="E183">
        <f>ValueWin!E183</f>
        <v>0.17499999999999999</v>
      </c>
      <c r="F183">
        <f t="shared" si="10"/>
        <v>0.82499999999999996</v>
      </c>
      <c r="G183" cm="1">
        <f t="array" ref="G183">_xlfn.IFS(AND(I183&gt;J183,I183&gt;0), 1, AND(J183&gt;I183,J183&gt;0), 2, AND(I183&lt;0,J183&lt;0), 0)</f>
        <v>0</v>
      </c>
      <c r="H183">
        <f>ValueWin!H183</f>
        <v>2</v>
      </c>
      <c r="I183">
        <f t="shared" si="11"/>
        <v>-3.125E-2</v>
      </c>
      <c r="J183">
        <f t="shared" si="12"/>
        <v>-0.26875000000000049</v>
      </c>
      <c r="K183" cm="1">
        <f t="array" ref="K183">_xlfn.IFS(AND(G183=H183,G183=1),K182-K182*I183+K182*I183*A183, AND(G183=H183,G183=2), K182-K182*J183+K182*J183*B183, AND(G183&lt;&gt;H183,G183=1), K182-K182*I183,AND(G183&lt;&gt;H183,G183=2),K182-K182*J183,G183=0,K182)</f>
        <v>107.48744501620598</v>
      </c>
      <c r="L183" t="str">
        <f>ValueWin!L183</f>
        <v>Sebastian Korda</v>
      </c>
      <c r="M183" t="str">
        <f>ValueWin!M183</f>
        <v>Daniil Medvedev</v>
      </c>
      <c r="N183">
        <f>ValueWin!N183</f>
        <v>0.84899999999999998</v>
      </c>
    </row>
    <row r="184" spans="1:17" x14ac:dyDescent="0.25">
      <c r="A184">
        <f>ValueWin!A184</f>
        <v>1.2</v>
      </c>
      <c r="B184">
        <f>ValueWin!B184</f>
        <v>4.5</v>
      </c>
      <c r="C184">
        <f t="shared" si="14"/>
        <v>0.83333333333333337</v>
      </c>
      <c r="D184">
        <f t="shared" si="14"/>
        <v>0.22222222222222221</v>
      </c>
      <c r="E184">
        <f>ValueWin!E184</f>
        <v>0.67500000000000004</v>
      </c>
      <c r="F184">
        <f t="shared" si="10"/>
        <v>0.32499999999999996</v>
      </c>
      <c r="G184" cm="1">
        <f t="array" ref="G184">_xlfn.IFS(AND(I184&gt;J184,I184&gt;0), 1, AND(J184&gt;I184,J184&gt;0), 2, AND(I184&lt;0,J184&lt;0), 0)</f>
        <v>2</v>
      </c>
      <c r="H184">
        <f>ValueWin!H184</f>
        <v>2</v>
      </c>
      <c r="I184">
        <f t="shared" si="11"/>
        <v>-0.95000000000000018</v>
      </c>
      <c r="J184">
        <f t="shared" si="12"/>
        <v>0.1</v>
      </c>
      <c r="K184" cm="1">
        <f t="array" ref="K184">_xlfn.IFS(AND(G184=H184,G184=1),K183-K183*I184+K183*I184*A184, AND(G184=H184,G184=2), K183-K183*J184+K183*J184*B184, AND(G184&lt;&gt;H184,G184=1), K183-K183*I184,AND(G184&lt;&gt;H184,G184=2),K183-K183*J184,G184=0,K183)</f>
        <v>145.10805077187808</v>
      </c>
      <c r="L184" t="str">
        <f>ValueWin!L184</f>
        <v>Carlos Alcaraz</v>
      </c>
      <c r="M184" t="str">
        <f>ValueWin!M184</f>
        <v>Hugo Gaston</v>
      </c>
      <c r="N184">
        <f>ValueWin!N184</f>
        <v>0.81200000000000006</v>
      </c>
    </row>
    <row r="185" spans="1:17" x14ac:dyDescent="0.25">
      <c r="A185">
        <f>ValueWin!A185</f>
        <v>3.75</v>
      </c>
      <c r="B185">
        <f>ValueWin!B185</f>
        <v>1.28</v>
      </c>
      <c r="C185">
        <f t="shared" si="14"/>
        <v>0.26666666666666666</v>
      </c>
      <c r="D185">
        <f t="shared" si="14"/>
        <v>0.78125</v>
      </c>
      <c r="E185">
        <f>ValueWin!E185</f>
        <v>0.29099999999999998</v>
      </c>
      <c r="F185">
        <f t="shared" si="10"/>
        <v>0.70900000000000007</v>
      </c>
      <c r="G185" cm="1">
        <f t="array" ref="G185">_xlfn.IFS(AND(I185&gt;J185,I185&gt;0), 1, AND(J185&gt;I185,J185&gt;0), 2, AND(I185&lt;0,J185&lt;0), 0)</f>
        <v>1</v>
      </c>
      <c r="H185">
        <f>ValueWin!H185</f>
        <v>2</v>
      </c>
      <c r="I185">
        <f t="shared" si="11"/>
        <v>3.3181818181818146E-2</v>
      </c>
      <c r="J185">
        <f t="shared" si="12"/>
        <v>-0.33028571428571407</v>
      </c>
      <c r="K185" cm="1">
        <f t="array" ref="K185">_xlfn.IFS(AND(G185=H185,G185=1),K184-K184*I185+K184*I185*A185, AND(G185=H185,G185=2), K184-K184*J185+K184*J185*B185, AND(G185&lt;&gt;H185,G185=1), K184-K184*I185,AND(G185&lt;&gt;H185,G185=2),K184-K184*J185,G185=0,K184)</f>
        <v>140.2931018144476</v>
      </c>
      <c r="L185" t="str">
        <f>ValueWin!L185</f>
        <v>James Duckworth</v>
      </c>
      <c r="M185" t="str">
        <f>ValueWin!M185</f>
        <v>Hubert Hurkacz</v>
      </c>
      <c r="N185">
        <f>ValueWin!N185</f>
        <v>0.84699999999999998</v>
      </c>
    </row>
    <row r="186" spans="1:17" x14ac:dyDescent="0.25">
      <c r="A186">
        <f>ValueWin!A186</f>
        <v>1.1599999999999999</v>
      </c>
      <c r="B186">
        <f>ValueWin!B186</f>
        <v>5</v>
      </c>
      <c r="C186">
        <f t="shared" si="14"/>
        <v>0.86206896551724144</v>
      </c>
      <c r="D186">
        <f t="shared" si="14"/>
        <v>0.2</v>
      </c>
      <c r="E186">
        <f>ValueWin!E186</f>
        <v>0.83099999999999996</v>
      </c>
      <c r="F186">
        <f t="shared" si="10"/>
        <v>0.16900000000000004</v>
      </c>
      <c r="G186" cm="1">
        <f t="array" ref="G186">_xlfn.IFS(AND(I186&gt;J186,I186&gt;0), 1, AND(J186&gt;I186,J186&gt;0), 2, AND(I186&lt;0,J186&lt;0), 0)</f>
        <v>0</v>
      </c>
      <c r="H186">
        <f>ValueWin!H186</f>
        <v>1</v>
      </c>
      <c r="I186">
        <f t="shared" si="11"/>
        <v>-0.22525000000000084</v>
      </c>
      <c r="J186">
        <f t="shared" si="12"/>
        <v>-3.8749999999999951E-2</v>
      </c>
      <c r="K186" cm="1">
        <f t="array" ref="K186">_xlfn.IFS(AND(G186=H186,G186=1),K185-K185*I186+K185*I186*A186, AND(G186=H186,G186=2), K185-K185*J186+K185*J186*B186, AND(G186&lt;&gt;H186,G186=1), K185-K185*I186,AND(G186&lt;&gt;H186,G186=2),K185-K185*J186,G186=0,K185)</f>
        <v>140.2931018144476</v>
      </c>
      <c r="L186" t="str">
        <f>ValueWin!L186</f>
        <v>Novak Djokovic</v>
      </c>
      <c r="M186" t="str">
        <f>ValueWin!M186</f>
        <v>Taylor Fritz</v>
      </c>
      <c r="N186">
        <f>ValueWin!N186</f>
        <v>0.9</v>
      </c>
    </row>
    <row r="187" spans="1:17" x14ac:dyDescent="0.25">
      <c r="A187">
        <f>ValueWin!A187</f>
        <v>10</v>
      </c>
      <c r="B187">
        <f>ValueWin!B187</f>
        <v>1.0620000000000001</v>
      </c>
      <c r="C187">
        <f t="shared" si="14"/>
        <v>0.1</v>
      </c>
      <c r="D187">
        <f t="shared" si="14"/>
        <v>0.94161958568738224</v>
      </c>
      <c r="E187">
        <f>ValueWin!E187</f>
        <v>0.13100000000000001</v>
      </c>
      <c r="F187">
        <f t="shared" si="10"/>
        <v>0.86899999999999999</v>
      </c>
      <c r="G187" cm="1">
        <f t="array" ref="G187">_xlfn.IFS(AND(I187&gt;J187,I187&gt;0), 1, AND(J187&gt;I187,J187&gt;0), 2, AND(I187&lt;0,J187&lt;0), 0)</f>
        <v>1</v>
      </c>
      <c r="H187">
        <f>ValueWin!H187</f>
        <v>2</v>
      </c>
      <c r="I187">
        <f t="shared" si="11"/>
        <v>3.4444444444444444E-2</v>
      </c>
      <c r="J187">
        <f t="shared" si="12"/>
        <v>-1.2439032258064497</v>
      </c>
      <c r="K187" cm="1">
        <f t="array" ref="K187">_xlfn.IFS(AND(G187=H187,G187=1),K186-K186*I187+K186*I187*A187, AND(G187=H187,G187=2), K186-K186*J187+K186*J187*B187, AND(G187&lt;&gt;H187,G187=1), K186-K186*I187,AND(G187&lt;&gt;H187,G187=2),K186-K186*J187,G187=0,K186)</f>
        <v>135.46078386306107</v>
      </c>
      <c r="L187" t="str">
        <f>ValueWin!L187</f>
        <v>Hugo Gaston</v>
      </c>
      <c r="M187" t="str">
        <f>ValueWin!M187</f>
        <v>Daniil Medvedev</v>
      </c>
      <c r="N187">
        <f>ValueWin!N187</f>
        <v>0.82299999999999995</v>
      </c>
    </row>
    <row r="188" spans="1:17" x14ac:dyDescent="0.25">
      <c r="A188">
        <f>ValueWin!A188</f>
        <v>3</v>
      </c>
      <c r="B188">
        <f>ValueWin!B188</f>
        <v>1.4</v>
      </c>
      <c r="C188">
        <f t="shared" si="14"/>
        <v>0.33333333333333331</v>
      </c>
      <c r="D188">
        <f t="shared" si="14"/>
        <v>0.7142857142857143</v>
      </c>
      <c r="E188">
        <f>ValueWin!E188</f>
        <v>0.26800000000000002</v>
      </c>
      <c r="F188">
        <f t="shared" si="10"/>
        <v>0.73199999999999998</v>
      </c>
      <c r="G188" cm="1">
        <f t="array" ref="G188">_xlfn.IFS(AND(I188&gt;J188,I188&gt;0), 1, AND(J188&gt;I188,J188&gt;0), 2, AND(I188&lt;0,J188&lt;0), 0)</f>
        <v>2</v>
      </c>
      <c r="H188">
        <f>ValueWin!H188</f>
        <v>2</v>
      </c>
      <c r="I188">
        <f t="shared" si="11"/>
        <v>-9.7999999999999976E-2</v>
      </c>
      <c r="J188">
        <f t="shared" si="12"/>
        <v>6.1999999999999833E-2</v>
      </c>
      <c r="K188" cm="1">
        <f t="array" ref="K188">_xlfn.IFS(AND(G188=H188,G188=1),K187-K187*I188+K187*I188*A188, AND(G188=H188,G188=2), K187-K187*J188+K187*J188*B188, AND(G188&lt;&gt;H188,G188=1), K187-K187*I188,AND(G188&lt;&gt;H188,G188=2),K187-K187*J188,G188=0,K187)</f>
        <v>138.82021130286498</v>
      </c>
      <c r="L188" t="str">
        <f>ValueWin!L188</f>
        <v>Casper Ruud</v>
      </c>
      <c r="M188" t="str">
        <f>ValueWin!M188</f>
        <v>Alexander Zverev</v>
      </c>
      <c r="N188">
        <f>ValueWin!N188</f>
        <v>0.86899999999999999</v>
      </c>
      <c r="Q188">
        <f>SUM(Q1:Q187)</f>
        <v>73</v>
      </c>
    </row>
    <row r="189" spans="1:17" x14ac:dyDescent="0.25">
      <c r="A189">
        <f>ValueWin!A189</f>
        <v>1.1599999999999999</v>
      </c>
      <c r="B189">
        <f>ValueWin!B189</f>
        <v>5</v>
      </c>
      <c r="C189">
        <f t="shared" ref="C189:C252" si="15">1/A189</f>
        <v>0.86206896551724144</v>
      </c>
      <c r="D189">
        <f t="shared" ref="D189:D252" si="16">1/B189</f>
        <v>0.2</v>
      </c>
      <c r="E189">
        <f>ValueWin!E189</f>
        <v>0.78600000000000003</v>
      </c>
      <c r="F189">
        <f t="shared" ref="F189:F252" si="17">1-E189</f>
        <v>0.21399999999999997</v>
      </c>
      <c r="G189" cm="1">
        <f t="array" ref="G189">_xlfn.IFS(AND(I189&gt;J189,I189&gt;0), 1, AND(J189&gt;I189,J189&gt;0), 2, AND(I189&lt;0,J189&lt;0), 0)</f>
        <v>2</v>
      </c>
      <c r="H189">
        <f>ValueWin!H189</f>
        <v>1</v>
      </c>
      <c r="I189">
        <f t="shared" ref="I189:I252" si="18">IF(E189-(F189/(A189-1))&gt;0.1, 0.1, E189-(F189/(A189-1)))</f>
        <v>-0.55150000000000055</v>
      </c>
      <c r="J189">
        <f t="shared" ref="J189:J252" si="19">IF(F189-(E189/(B189-1))&gt;0.1, 0.1, F189-(E189/(B189-1)))</f>
        <v>1.749999999999996E-2</v>
      </c>
      <c r="K189" cm="1">
        <f t="array" ref="K189">_xlfn.IFS(AND(G189=H189,G189=1),K188-K188*I189+K188*I189*A189, AND(G189=H189,G189=2), K188-K188*J189+K188*J189*B189, AND(G189&lt;&gt;H189,G189=1), K188-K188*I189,AND(G189&lt;&gt;H189,G189=2),K188-K188*J189,G189=0,K188)</f>
        <v>136.39085760506484</v>
      </c>
      <c r="L189" t="str">
        <f>ValueWin!L189</f>
        <v>Novak Djokovic</v>
      </c>
      <c r="M189" t="str">
        <f>ValueWin!M189</f>
        <v>Hubert Hurkacz</v>
      </c>
      <c r="N189">
        <f>ValueWin!N189</f>
        <v>0.85799999999999998</v>
      </c>
    </row>
    <row r="190" spans="1:17" x14ac:dyDescent="0.25">
      <c r="A190">
        <f>ValueWin!A190</f>
        <v>2.1</v>
      </c>
      <c r="B190">
        <f>ValueWin!B190</f>
        <v>1.72</v>
      </c>
      <c r="C190">
        <f t="shared" si="15"/>
        <v>0.47619047619047616</v>
      </c>
      <c r="D190">
        <f t="shared" si="16"/>
        <v>0.58139534883720934</v>
      </c>
      <c r="E190">
        <f>ValueWin!E190</f>
        <v>0.48599999999999999</v>
      </c>
      <c r="F190">
        <f t="shared" si="17"/>
        <v>0.51400000000000001</v>
      </c>
      <c r="G190" cm="1">
        <f t="array" ref="G190">_xlfn.IFS(AND(I190&gt;J190,I190&gt;0), 1, AND(J190&gt;I190,J190&gt;0), 2, AND(I190&lt;0,J190&lt;0), 0)</f>
        <v>1</v>
      </c>
      <c r="H190">
        <f>ValueWin!H190</f>
        <v>2</v>
      </c>
      <c r="I190">
        <f t="shared" si="18"/>
        <v>1.8727272727272759E-2</v>
      </c>
      <c r="J190">
        <f t="shared" si="19"/>
        <v>-0.16100000000000003</v>
      </c>
      <c r="K190" cm="1">
        <f t="array" ref="K190">_xlfn.IFS(AND(G190=H190,G190=1),K189-K189*I190+K189*I190*A190, AND(G190=H190,G190=2), K189-K189*J190+K189*J190*B190, AND(G190&lt;&gt;H190,G190=1), K189-K189*I190,AND(G190&lt;&gt;H190,G190=2),K189-K189*J190,G190=0,K189)</f>
        <v>133.83662881718817</v>
      </c>
      <c r="L190" t="str">
        <f>ValueWin!L190</f>
        <v>Alexander Zverev</v>
      </c>
      <c r="M190" t="str">
        <f>ValueWin!M190</f>
        <v>Daniil Medvedev</v>
      </c>
      <c r="N190">
        <f>ValueWin!N190</f>
        <v>0.92900000000000005</v>
      </c>
    </row>
    <row r="191" spans="1:17" x14ac:dyDescent="0.25">
      <c r="A191">
        <f>ValueWin!A191</f>
        <v>2</v>
      </c>
      <c r="B191">
        <f>ValueWin!B191</f>
        <v>1.8</v>
      </c>
      <c r="C191">
        <f t="shared" si="15"/>
        <v>0.5</v>
      </c>
      <c r="D191">
        <f t="shared" si="16"/>
        <v>0.55555555555555558</v>
      </c>
      <c r="E191">
        <f>ValueWin!E191</f>
        <v>0.54</v>
      </c>
      <c r="F191">
        <f t="shared" si="17"/>
        <v>0.45999999999999996</v>
      </c>
      <c r="G191" cm="1">
        <f t="array" ref="G191">_xlfn.IFS(AND(I191&gt;J191,I191&gt;0), 1, AND(J191&gt;I191,J191&gt;0), 2, AND(I191&lt;0,J191&lt;0), 0)</f>
        <v>1</v>
      </c>
      <c r="H191">
        <f>ValueWin!H191</f>
        <v>1</v>
      </c>
      <c r="I191">
        <f t="shared" si="18"/>
        <v>8.0000000000000071E-2</v>
      </c>
      <c r="J191">
        <f t="shared" si="19"/>
        <v>-0.21500000000000008</v>
      </c>
      <c r="K191" cm="1">
        <f t="array" ref="K191">_xlfn.IFS(AND(G191=H191,G191=1),K190-K190*I191+K190*I191*A191, AND(G191=H191,G191=2), K190-K190*J191+K190*J191*B191, AND(G191&lt;&gt;H191,G191=1), K190-K190*I191,AND(G191&lt;&gt;H191,G191=2),K190-K190*J191,G191=0,K190)</f>
        <v>144.54355912256324</v>
      </c>
      <c r="L191" t="str">
        <f>ValueWin!L191</f>
        <v>Novak Djokovic</v>
      </c>
      <c r="M191" t="str">
        <f>ValueWin!M191</f>
        <v>Daniil Medvedev</v>
      </c>
      <c r="N191">
        <f>ValueWin!N191</f>
        <v>0.93300000000000005</v>
      </c>
    </row>
    <row r="192" spans="1:17" x14ac:dyDescent="0.25">
      <c r="A192">
        <f>ValueWin!A192</f>
        <v>29</v>
      </c>
      <c r="B192">
        <f>ValueWin!B192</f>
        <v>1.0005999999999999</v>
      </c>
      <c r="C192">
        <f t="shared" si="15"/>
        <v>3.4482758620689655E-2</v>
      </c>
      <c r="D192">
        <f t="shared" si="16"/>
        <v>0.99940035978412955</v>
      </c>
      <c r="E192">
        <f>ValueWin!E192</f>
        <v>7.9000000000000001E-2</v>
      </c>
      <c r="F192">
        <f t="shared" si="17"/>
        <v>0.92100000000000004</v>
      </c>
      <c r="G192" cm="1">
        <f t="array" ref="G192">_xlfn.IFS(AND(I192&gt;J192,I192&gt;0), 1, AND(J192&gt;I192,J192&gt;0), 2, AND(I192&lt;0,J192&lt;0), 0)</f>
        <v>1</v>
      </c>
      <c r="H192">
        <f>ValueWin!H192</f>
        <v>2</v>
      </c>
      <c r="I192">
        <f t="shared" si="18"/>
        <v>4.6107142857142853E-2</v>
      </c>
      <c r="J192">
        <f t="shared" si="19"/>
        <v>-130.74566666668119</v>
      </c>
      <c r="K192" cm="1">
        <f t="array" ref="K192">_xlfn.IFS(AND(G192=H192,G192=1),K191-K191*I192+K191*I192*A192, AND(G192=H192,G192=2), K191-K191*J192+K191*J192*B192, AND(G192&lt;&gt;H192,G192=1), K191-K191*I192,AND(G192&lt;&gt;H192,G192=2),K191-K191*J192,G192=0,K191)</f>
        <v>137.87906859301933</v>
      </c>
      <c r="L192" t="str">
        <f>ValueWin!L192</f>
        <v>Leo Borg</v>
      </c>
      <c r="M192" t="str">
        <f>ValueWin!M192</f>
        <v>Tommy Paul</v>
      </c>
      <c r="N192">
        <f>ValueWin!N192</f>
        <v>0.30299999999999999</v>
      </c>
    </row>
    <row r="193" spans="1:14" x14ac:dyDescent="0.25">
      <c r="A193">
        <f>ValueWin!A193</f>
        <v>1.5</v>
      </c>
      <c r="B193">
        <f>ValueWin!B193</f>
        <v>2.62</v>
      </c>
      <c r="C193">
        <f t="shared" si="15"/>
        <v>0.66666666666666663</v>
      </c>
      <c r="D193">
        <f t="shared" si="16"/>
        <v>0.38167938931297707</v>
      </c>
      <c r="E193">
        <f>ValueWin!E193</f>
        <v>0.6</v>
      </c>
      <c r="F193">
        <f t="shared" si="17"/>
        <v>0.4</v>
      </c>
      <c r="G193" cm="1">
        <f t="array" ref="G193">_xlfn.IFS(AND(I193&gt;J193,I193&gt;0), 1, AND(J193&gt;I193,J193&gt;0), 2, AND(I193&lt;0,J193&lt;0), 0)</f>
        <v>2</v>
      </c>
      <c r="H193">
        <f>ValueWin!H193</f>
        <v>1</v>
      </c>
      <c r="I193">
        <f t="shared" si="18"/>
        <v>-0.20000000000000007</v>
      </c>
      <c r="J193">
        <f t="shared" si="19"/>
        <v>2.9629629629629672E-2</v>
      </c>
      <c r="K193" cm="1">
        <f t="array" ref="K193">_xlfn.IFS(AND(G193=H193,G193=1),K192-K192*I193+K192*I193*A193, AND(G193=H193,G193=2), K192-K192*J193+K192*J193*B193, AND(G193&lt;&gt;H193,G193=1), K192-K192*I193,AND(G193&lt;&gt;H193,G193=2),K192-K192*J193,G193=0,K192)</f>
        <v>133.79376285692985</v>
      </c>
      <c r="L193" t="str">
        <f>ValueWin!L193</f>
        <v>Marton Fucsovics</v>
      </c>
      <c r="M193" t="str">
        <f>ValueWin!M193</f>
        <v>Adrian Mannarino</v>
      </c>
      <c r="N193">
        <f>ValueWin!N193</f>
        <v>0.85199999999999998</v>
      </c>
    </row>
    <row r="194" spans="1:14" x14ac:dyDescent="0.25">
      <c r="A194">
        <f>ValueWin!A194</f>
        <v>1.9</v>
      </c>
      <c r="B194">
        <f>ValueWin!B194</f>
        <v>1.9</v>
      </c>
      <c r="C194">
        <f t="shared" si="15"/>
        <v>0.52631578947368418</v>
      </c>
      <c r="D194">
        <f t="shared" si="16"/>
        <v>0.52631578947368418</v>
      </c>
      <c r="E194">
        <f>ValueWin!E194</f>
        <v>0.49099999999999999</v>
      </c>
      <c r="F194">
        <f t="shared" si="17"/>
        <v>0.50900000000000001</v>
      </c>
      <c r="G194" cm="1">
        <f t="array" ref="G194">_xlfn.IFS(AND(I194&gt;J194,I194&gt;0), 1, AND(J194&gt;I194,J194&gt;0), 2, AND(I194&lt;0,J194&lt;0), 0)</f>
        <v>0</v>
      </c>
      <c r="H194">
        <f>ValueWin!H194</f>
        <v>1</v>
      </c>
      <c r="I194">
        <f t="shared" si="18"/>
        <v>-7.4555555555555597E-2</v>
      </c>
      <c r="J194">
        <f t="shared" si="19"/>
        <v>-3.6555555555555563E-2</v>
      </c>
      <c r="K194" cm="1">
        <f t="array" ref="K194">_xlfn.IFS(AND(G194=H194,G194=1),K193-K193*I194+K193*I194*A194, AND(G194=H194,G194=2), K193-K193*J194+K193*J194*B194, AND(G194&lt;&gt;H194,G194=1), K193-K193*I194,AND(G194&lt;&gt;H194,G194=2),K193-K193*J194,G194=0,K193)</f>
        <v>133.79376285692985</v>
      </c>
      <c r="L194" t="str">
        <f>ValueWin!L194</f>
        <v>Alejandro Davidovich Fokina</v>
      </c>
      <c r="M194" t="str">
        <f>ValueWin!M194</f>
        <v>Mackenzie McDonald</v>
      </c>
      <c r="N194">
        <f>ValueWin!N194</f>
        <v>0.84499999999999997</v>
      </c>
    </row>
    <row r="195" spans="1:14" x14ac:dyDescent="0.25">
      <c r="A195">
        <f>ValueWin!A195</f>
        <v>2.1</v>
      </c>
      <c r="B195">
        <f>ValueWin!B195</f>
        <v>1.66</v>
      </c>
      <c r="C195">
        <f t="shared" si="15"/>
        <v>0.47619047619047616</v>
      </c>
      <c r="D195">
        <f t="shared" si="16"/>
        <v>0.60240963855421692</v>
      </c>
      <c r="E195">
        <f>ValueWin!E195</f>
        <v>0.17699999999999999</v>
      </c>
      <c r="F195">
        <f t="shared" si="17"/>
        <v>0.82299999999999995</v>
      </c>
      <c r="G195" cm="1">
        <f t="array" ref="G195">_xlfn.IFS(AND(I195&gt;J195,I195&gt;0), 1, AND(J195&gt;I195,J195&gt;0), 2, AND(I195&lt;0,J195&lt;0), 0)</f>
        <v>2</v>
      </c>
      <c r="H195">
        <f>ValueWin!H195</f>
        <v>1</v>
      </c>
      <c r="I195">
        <f t="shared" si="18"/>
        <v>-0.57118181818181801</v>
      </c>
      <c r="J195">
        <f t="shared" si="19"/>
        <v>0.1</v>
      </c>
      <c r="K195" cm="1">
        <f t="array" ref="K195">_xlfn.IFS(AND(G195=H195,G195=1),K194-K194*I195+K194*I195*A195, AND(G195=H195,G195=2), K194-K194*J195+K194*J195*B195, AND(G195&lt;&gt;H195,G195=1), K194-K194*I195,AND(G195&lt;&gt;H195,G195=2),K194-K194*J195,G195=0,K194)</f>
        <v>120.41438657123686</v>
      </c>
      <c r="L195" t="str">
        <f>ValueWin!L195</f>
        <v>Daniel Masur</v>
      </c>
      <c r="M195" t="str">
        <f>ValueWin!M195</f>
        <v>Maxime Cressy</v>
      </c>
      <c r="N195">
        <f>ValueWin!N195</f>
        <v>0.33400000000000002</v>
      </c>
    </row>
    <row r="196" spans="1:14" x14ac:dyDescent="0.25">
      <c r="A196">
        <f>ValueWin!A196</f>
        <v>1.4</v>
      </c>
      <c r="B196">
        <f>ValueWin!B196</f>
        <v>2.75</v>
      </c>
      <c r="C196">
        <f t="shared" si="15"/>
        <v>0.7142857142857143</v>
      </c>
      <c r="D196">
        <f t="shared" si="16"/>
        <v>0.36363636363636365</v>
      </c>
      <c r="E196">
        <f>ValueWin!E196</f>
        <v>0.53600000000000003</v>
      </c>
      <c r="F196">
        <f t="shared" si="17"/>
        <v>0.46399999999999997</v>
      </c>
      <c r="G196" cm="1">
        <f t="array" ref="G196">_xlfn.IFS(AND(I196&gt;J196,I196&gt;0), 1, AND(J196&gt;I196,J196&gt;0), 2, AND(I196&lt;0,J196&lt;0), 0)</f>
        <v>2</v>
      </c>
      <c r="H196">
        <f>ValueWin!H196</f>
        <v>1</v>
      </c>
      <c r="I196">
        <f t="shared" si="18"/>
        <v>-0.62400000000000011</v>
      </c>
      <c r="J196">
        <f t="shared" si="19"/>
        <v>0.1</v>
      </c>
      <c r="K196" cm="1">
        <f t="array" ref="K196">_xlfn.IFS(AND(G196=H196,G196=1),K195-K195*I196+K195*I196*A196, AND(G196=H196,G196=2), K195-K195*J196+K195*J196*B196, AND(G196&lt;&gt;H196,G196=1), K195-K195*I196,AND(G196&lt;&gt;H196,G196=2),K195-K195*J196,G196=0,K195)</f>
        <v>108.37294791411317</v>
      </c>
      <c r="L196" t="str">
        <f>ValueWin!L196</f>
        <v>Tallon Griekspoor</v>
      </c>
      <c r="M196" t="str">
        <f>ValueWin!M196</f>
        <v>Feliciano Lopez</v>
      </c>
      <c r="N196">
        <f>ValueWin!N196</f>
        <v>0.76600000000000001</v>
      </c>
    </row>
    <row r="197" spans="1:14" x14ac:dyDescent="0.25">
      <c r="A197">
        <f>ValueWin!A197</f>
        <v>2.2999999999999998</v>
      </c>
      <c r="B197">
        <f>ValueWin!B197</f>
        <v>1.61</v>
      </c>
      <c r="C197">
        <f t="shared" si="15"/>
        <v>0.43478260869565222</v>
      </c>
      <c r="D197">
        <f t="shared" si="16"/>
        <v>0.6211180124223602</v>
      </c>
      <c r="E197">
        <f>ValueWin!E197</f>
        <v>0.499</v>
      </c>
      <c r="F197">
        <f t="shared" si="17"/>
        <v>0.501</v>
      </c>
      <c r="G197" cm="1">
        <f t="array" ref="G197">_xlfn.IFS(AND(I197&gt;J197,I197&gt;0), 1, AND(J197&gt;I197,J197&gt;0), 2, AND(I197&lt;0,J197&lt;0), 0)</f>
        <v>1</v>
      </c>
      <c r="H197">
        <f>ValueWin!H197</f>
        <v>0</v>
      </c>
      <c r="I197">
        <f t="shared" si="18"/>
        <v>0.1</v>
      </c>
      <c r="J197">
        <f t="shared" si="19"/>
        <v>-0.31703278688524572</v>
      </c>
      <c r="K197" cm="1">
        <f t="array" ref="K197">_xlfn.IFS(AND(G197=H197,G197=1),K196-K196*I197+K196*I197*A197, AND(G197=H197,G197=2), K196-K196*J197+K196*J197*B197, AND(G197&lt;&gt;H197,G197=1), K196-K196*I197,AND(G197&lt;&gt;H197,G197=2),K196-K196*J197,G197=0,K196)</f>
        <v>97.535653122701859</v>
      </c>
      <c r="L197" t="str">
        <f>ValueWin!L197</f>
        <v>Peter Gojowczyk</v>
      </c>
      <c r="M197" t="str">
        <f>ValueWin!M197</f>
        <v>Marcos Giron</v>
      </c>
      <c r="N197">
        <f>ValueWin!N197</f>
        <v>0.86699999999999999</v>
      </c>
    </row>
    <row r="198" spans="1:14" x14ac:dyDescent="0.25">
      <c r="A198">
        <f>ValueWin!A198</f>
        <v>2.1</v>
      </c>
      <c r="B198">
        <f>ValueWin!B198</f>
        <v>1.72</v>
      </c>
      <c r="C198">
        <f t="shared" si="15"/>
        <v>0.47619047619047616</v>
      </c>
      <c r="D198">
        <f t="shared" si="16"/>
        <v>0.58139534883720934</v>
      </c>
      <c r="E198">
        <f>ValueWin!E198</f>
        <v>0.48799999999999999</v>
      </c>
      <c r="F198">
        <f t="shared" si="17"/>
        <v>0.51200000000000001</v>
      </c>
      <c r="G198" cm="1">
        <f t="array" ref="G198">_xlfn.IFS(AND(I198&gt;J198,I198&gt;0), 1, AND(J198&gt;I198,J198&gt;0), 2, AND(I198&lt;0,J198&lt;0), 0)</f>
        <v>1</v>
      </c>
      <c r="H198">
        <f>ValueWin!H198</f>
        <v>1</v>
      </c>
      <c r="I198">
        <f t="shared" si="18"/>
        <v>2.2545454545454535E-2</v>
      </c>
      <c r="J198">
        <f t="shared" si="19"/>
        <v>-0.1657777777777778</v>
      </c>
      <c r="K198" cm="1">
        <f t="array" ref="K198">_xlfn.IFS(AND(G198=H198,G198=1),K197-K197*I198+K197*I198*A198, AND(G198=H198,G198=2), K197-K197*J198+K197*J198*B198, AND(G198&lt;&gt;H198,G198=1), K197-K197*I198,AND(G198&lt;&gt;H198,G198=2),K197-K197*J198,G198=0,K197)</f>
        <v>99.954537320144865</v>
      </c>
      <c r="L198" t="str">
        <f>ValueWin!L198</f>
        <v>Andrea Vavassori</v>
      </c>
      <c r="M198" t="str">
        <f>ValueWin!M198</f>
        <v>Pavel Kotov</v>
      </c>
      <c r="N198">
        <f>ValueWin!N198</f>
        <v>9.0999999999999998E-2</v>
      </c>
    </row>
    <row r="199" spans="1:14" x14ac:dyDescent="0.25">
      <c r="A199">
        <f>ValueWin!A199</f>
        <v>4</v>
      </c>
      <c r="B199">
        <f>ValueWin!B199</f>
        <v>1.25</v>
      </c>
      <c r="C199">
        <f t="shared" si="15"/>
        <v>0.25</v>
      </c>
      <c r="D199">
        <f t="shared" si="16"/>
        <v>0.8</v>
      </c>
      <c r="E199">
        <f>ValueWin!E199</f>
        <v>0.17</v>
      </c>
      <c r="F199">
        <f t="shared" si="17"/>
        <v>0.83</v>
      </c>
      <c r="G199" cm="1">
        <f t="array" ref="G199">_xlfn.IFS(AND(I199&gt;J199,I199&gt;0), 1, AND(J199&gt;I199,J199&gt;0), 2, AND(I199&lt;0,J199&lt;0), 0)</f>
        <v>2</v>
      </c>
      <c r="H199">
        <f>ValueWin!H199</f>
        <v>2</v>
      </c>
      <c r="I199">
        <f t="shared" si="18"/>
        <v>-0.10666666666666666</v>
      </c>
      <c r="J199">
        <f t="shared" si="19"/>
        <v>0.1</v>
      </c>
      <c r="K199" cm="1">
        <f t="array" ref="K199">_xlfn.IFS(AND(G199=H199,G199=1),K198-K198*I199+K198*I199*A199, AND(G199=H199,G199=2), K198-K198*J199+K198*J199*B199, AND(G199&lt;&gt;H199,G199=1), K198-K198*I199,AND(G199&lt;&gt;H199,G199=2),K198-K198*J199,G199=0,K198)</f>
        <v>102.45340075314849</v>
      </c>
      <c r="L199" t="str">
        <f>ValueWin!L199</f>
        <v>Elias Ymer</v>
      </c>
      <c r="M199" t="str">
        <f>ValueWin!M199</f>
        <v>Frances Tiafoe</v>
      </c>
      <c r="N199">
        <f>ValueWin!N199</f>
        <v>0.82699999999999996</v>
      </c>
    </row>
    <row r="200" spans="1:14" x14ac:dyDescent="0.25">
      <c r="A200">
        <f>ValueWin!A200</f>
        <v>4.33</v>
      </c>
      <c r="B200">
        <f>ValueWin!B200</f>
        <v>1.22</v>
      </c>
      <c r="C200">
        <f t="shared" si="15"/>
        <v>0.23094688221709006</v>
      </c>
      <c r="D200">
        <f t="shared" si="16"/>
        <v>0.81967213114754101</v>
      </c>
      <c r="E200">
        <f>ValueWin!E200</f>
        <v>0.24399999999999999</v>
      </c>
      <c r="F200">
        <f t="shared" si="17"/>
        <v>0.75600000000000001</v>
      </c>
      <c r="G200" cm="1">
        <f t="array" ref="G200">_xlfn.IFS(AND(I200&gt;J200,I200&gt;0), 1, AND(J200&gt;I200,J200&gt;0), 2, AND(I200&lt;0,J200&lt;0), 0)</f>
        <v>1</v>
      </c>
      <c r="H200">
        <f>ValueWin!H200</f>
        <v>2</v>
      </c>
      <c r="I200">
        <f t="shared" si="18"/>
        <v>1.6972972972972983E-2</v>
      </c>
      <c r="J200">
        <f t="shared" si="19"/>
        <v>-0.35309090909090912</v>
      </c>
      <c r="K200" cm="1">
        <f t="array" ref="K200">_xlfn.IFS(AND(G200=H200,G200=1),K199-K199*I200+K199*I200*A200, AND(G200=H200,G200=2), K199-K199*J200+K199*J200*B200, AND(G200&lt;&gt;H200,G200=1), K199-K199*I200,AND(G200&lt;&gt;H200,G200=2),K199-K199*J200,G200=0,K199)</f>
        <v>100.71446195117613</v>
      </c>
      <c r="L200" t="str">
        <f>ValueWin!L200</f>
        <v>Denis Istomin</v>
      </c>
      <c r="M200" t="str">
        <f>ValueWin!M200</f>
        <v>Filip Krajinovic</v>
      </c>
      <c r="N200">
        <f>ValueWin!N200</f>
        <v>0.746</v>
      </c>
    </row>
    <row r="201" spans="1:14" x14ac:dyDescent="0.25">
      <c r="A201">
        <f>ValueWin!A201</f>
        <v>2.2000000000000002</v>
      </c>
      <c r="B201">
        <f>ValueWin!B201</f>
        <v>1.66</v>
      </c>
      <c r="C201">
        <f t="shared" si="15"/>
        <v>0.45454545454545453</v>
      </c>
      <c r="D201">
        <f t="shared" si="16"/>
        <v>0.60240963855421692</v>
      </c>
      <c r="E201">
        <f>ValueWin!E201</f>
        <v>0.56399999999999995</v>
      </c>
      <c r="F201">
        <f t="shared" si="17"/>
        <v>0.43600000000000005</v>
      </c>
      <c r="G201" cm="1">
        <f t="array" ref="G201">_xlfn.IFS(AND(I201&gt;J201,I201&gt;0), 1, AND(J201&gt;I201,J201&gt;0), 2, AND(I201&lt;0,J201&lt;0), 0)</f>
        <v>1</v>
      </c>
      <c r="H201">
        <f>ValueWin!H201</f>
        <v>2</v>
      </c>
      <c r="I201">
        <f t="shared" si="18"/>
        <v>0.1</v>
      </c>
      <c r="J201">
        <f t="shared" si="19"/>
        <v>-0.41854545454545455</v>
      </c>
      <c r="K201" cm="1">
        <f t="array" ref="K201">_xlfn.IFS(AND(G201=H201,G201=1),K200-K200*I201+K200*I201*A201, AND(G201=H201,G201=2), K200-K200*J201+K200*J201*B201, AND(G201&lt;&gt;H201,G201=1), K200-K200*I201,AND(G201&lt;&gt;H201,G201=2),K200-K200*J201,G201=0,K200)</f>
        <v>90.643015756058517</v>
      </c>
      <c r="L201" t="str">
        <f>ValueWin!L201</f>
        <v>Alexander Bublik</v>
      </c>
      <c r="M201" t="str">
        <f>ValueWin!M201</f>
        <v>Arthur Rinderknech</v>
      </c>
      <c r="N201">
        <f>ValueWin!N201</f>
        <v>0.84499999999999997</v>
      </c>
    </row>
    <row r="202" spans="1:14" x14ac:dyDescent="0.25">
      <c r="A202">
        <f>ValueWin!A202</f>
        <v>1.1399999999999999</v>
      </c>
      <c r="B202">
        <f>ValueWin!B202</f>
        <v>5.5</v>
      </c>
      <c r="C202">
        <f t="shared" si="15"/>
        <v>0.87719298245614041</v>
      </c>
      <c r="D202">
        <f t="shared" si="16"/>
        <v>0.18181818181818182</v>
      </c>
      <c r="E202">
        <f>ValueWin!E202</f>
        <v>0.89800000000000002</v>
      </c>
      <c r="F202">
        <f t="shared" si="17"/>
        <v>0.10199999999999998</v>
      </c>
      <c r="G202" cm="1">
        <f t="array" ref="G202">_xlfn.IFS(AND(I202&gt;J202,I202&gt;0), 1, AND(J202&gt;I202,J202&gt;0), 2, AND(I202&lt;0,J202&lt;0), 0)</f>
        <v>1</v>
      </c>
      <c r="H202">
        <f>ValueWin!H202</f>
        <v>1</v>
      </c>
      <c r="I202">
        <f t="shared" si="18"/>
        <v>0.1</v>
      </c>
      <c r="J202">
        <f t="shared" si="19"/>
        <v>-9.755555555555559E-2</v>
      </c>
      <c r="K202" cm="1">
        <f t="array" ref="K202">_xlfn.IFS(AND(G202=H202,G202=1),K201-K201*I202+K201*I202*A202, AND(G202=H202,G202=2), K201-K201*J202+K201*J202*B202, AND(G202&lt;&gt;H202,G202=1), K201-K201*I202,AND(G202&lt;&gt;H202,G202=2),K201-K201*J202,G202=0,K201)</f>
        <v>91.912017976643341</v>
      </c>
      <c r="L202" t="str">
        <f>ValueWin!L202</f>
        <v>Botic Van De Zandschulp</v>
      </c>
      <c r="M202" t="str">
        <f>ValueWin!M202</f>
        <v>Nino Serdarusic</v>
      </c>
      <c r="N202">
        <f>ValueWin!N202</f>
        <v>0.48599999999999999</v>
      </c>
    </row>
    <row r="203" spans="1:14" x14ac:dyDescent="0.25">
      <c r="A203">
        <f>ValueWin!A203</f>
        <v>3.2</v>
      </c>
      <c r="B203">
        <f>ValueWin!B203</f>
        <v>1.36</v>
      </c>
      <c r="C203">
        <f t="shared" si="15"/>
        <v>0.3125</v>
      </c>
      <c r="D203">
        <f t="shared" si="16"/>
        <v>0.73529411764705876</v>
      </c>
      <c r="E203">
        <f>ValueWin!E203</f>
        <v>0.49</v>
      </c>
      <c r="F203">
        <f t="shared" si="17"/>
        <v>0.51</v>
      </c>
      <c r="G203" cm="1">
        <f t="array" ref="G203">_xlfn.IFS(AND(I203&gt;J203,I203&gt;0), 1, AND(J203&gt;I203,J203&gt;0), 2, AND(I203&lt;0,J203&lt;0), 0)</f>
        <v>1</v>
      </c>
      <c r="H203">
        <f>ValueWin!H203</f>
        <v>1</v>
      </c>
      <c r="I203">
        <f t="shared" si="18"/>
        <v>0.1</v>
      </c>
      <c r="J203">
        <f t="shared" si="19"/>
        <v>-0.85111111111111071</v>
      </c>
      <c r="K203" cm="1">
        <f t="array" ref="K203">_xlfn.IFS(AND(G203=H203,G203=1),K202-K202*I203+K202*I203*A203, AND(G203=H203,G203=2), K202-K202*J203+K202*J203*B203, AND(G203&lt;&gt;H203,G203=1), K202-K202*I203,AND(G203&lt;&gt;H203,G203=2),K202-K202*J203,G203=0,K202)</f>
        <v>112.13266193150488</v>
      </c>
      <c r="L203" t="str">
        <f>ValueWin!L203</f>
        <v>Pedro Martinez</v>
      </c>
      <c r="M203" t="str">
        <f>ValueWin!M203</f>
        <v>Emil Ruusuvuori</v>
      </c>
      <c r="N203">
        <f>ValueWin!N203</f>
        <v>0.86399999999999999</v>
      </c>
    </row>
    <row r="204" spans="1:14" x14ac:dyDescent="0.25">
      <c r="A204">
        <f>ValueWin!A204</f>
        <v>1.083</v>
      </c>
      <c r="B204">
        <f>ValueWin!B204</f>
        <v>8</v>
      </c>
      <c r="C204">
        <f t="shared" si="15"/>
        <v>0.92336103416435833</v>
      </c>
      <c r="D204">
        <f t="shared" si="16"/>
        <v>0.125</v>
      </c>
      <c r="E204">
        <f>ValueWin!E204</f>
        <v>0.86799999999999999</v>
      </c>
      <c r="F204">
        <f t="shared" si="17"/>
        <v>0.13200000000000001</v>
      </c>
      <c r="G204" cm="1">
        <f t="array" ref="G204">_xlfn.IFS(AND(I204&gt;J204,I204&gt;0), 1, AND(J204&gt;I204,J204&gt;0), 2, AND(I204&lt;0,J204&lt;0), 0)</f>
        <v>2</v>
      </c>
      <c r="H204">
        <f>ValueWin!H204</f>
        <v>1</v>
      </c>
      <c r="I204">
        <f t="shared" si="18"/>
        <v>-0.72236144578313322</v>
      </c>
      <c r="J204">
        <f t="shared" si="19"/>
        <v>8.0000000000000071E-3</v>
      </c>
      <c r="K204" cm="1">
        <f t="array" ref="K204">_xlfn.IFS(AND(G204=H204,G204=1),K203-K203*I204+K203*I204*A204, AND(G204=H204,G204=2), K203-K203*J204+K203*J204*B204, AND(G204&lt;&gt;H204,G204=1), K203-K203*I204,AND(G204&lt;&gt;H204,G204=2),K203-K203*J204,G204=0,K203)</f>
        <v>111.23560063605285</v>
      </c>
      <c r="L204" t="str">
        <f>ValueWin!L204</f>
        <v>Andy Murray</v>
      </c>
      <c r="M204" t="str">
        <f>ValueWin!M204</f>
        <v>Viktor Durasovic</v>
      </c>
      <c r="N204">
        <f>ValueWin!N204</f>
        <v>0.55900000000000005</v>
      </c>
    </row>
    <row r="205" spans="1:14" x14ac:dyDescent="0.25">
      <c r="A205">
        <f>ValueWin!A205</f>
        <v>4.5</v>
      </c>
      <c r="B205">
        <f>ValueWin!B205</f>
        <v>1.2</v>
      </c>
      <c r="C205">
        <f t="shared" si="15"/>
        <v>0.22222222222222221</v>
      </c>
      <c r="D205">
        <f t="shared" si="16"/>
        <v>0.83333333333333337</v>
      </c>
      <c r="E205">
        <f>ValueWin!E205</f>
        <v>0.252</v>
      </c>
      <c r="F205">
        <f t="shared" si="17"/>
        <v>0.748</v>
      </c>
      <c r="G205" cm="1">
        <f t="array" ref="G205">_xlfn.IFS(AND(I205&gt;J205,I205&gt;0), 1, AND(J205&gt;I205,J205&gt;0), 2, AND(I205&lt;0,J205&lt;0), 0)</f>
        <v>1</v>
      </c>
      <c r="H205">
        <f>ValueWin!H205</f>
        <v>2</v>
      </c>
      <c r="I205">
        <f t="shared" si="18"/>
        <v>3.8285714285714284E-2</v>
      </c>
      <c r="J205">
        <f t="shared" si="19"/>
        <v>-0.51200000000000023</v>
      </c>
      <c r="K205" cm="1">
        <f t="array" ref="K205">_xlfn.IFS(AND(G205=H205,G205=1),K204-K204*I205+K204*I205*A205, AND(G205=H205,G205=2), K204-K204*J205+K204*J205*B205, AND(G205&lt;&gt;H205,G205=1), K204-K204*I205,AND(G205&lt;&gt;H205,G205=2),K204-K204*J205,G205=0,K204)</f>
        <v>106.97686621170111</v>
      </c>
      <c r="L205" t="str">
        <f>ValueWin!L205</f>
        <v>Egor Gerasimov</v>
      </c>
      <c r="M205" t="str">
        <f>ValueWin!M205</f>
        <v>Taylor Fritz</v>
      </c>
      <c r="N205">
        <f>ValueWin!N205</f>
        <v>0.84499999999999997</v>
      </c>
    </row>
    <row r="206" spans="1:14" x14ac:dyDescent="0.25">
      <c r="A206">
        <f>ValueWin!A206</f>
        <v>1.9</v>
      </c>
      <c r="B206">
        <f>ValueWin!B206</f>
        <v>1.9</v>
      </c>
      <c r="C206">
        <f t="shared" si="15"/>
        <v>0.52631578947368418</v>
      </c>
      <c r="D206">
        <f t="shared" si="16"/>
        <v>0.52631578947368418</v>
      </c>
      <c r="E206">
        <f>ValueWin!E206</f>
        <v>0.54300000000000004</v>
      </c>
      <c r="F206">
        <f t="shared" si="17"/>
        <v>0.45699999999999996</v>
      </c>
      <c r="G206" cm="1">
        <f t="array" ref="G206">_xlfn.IFS(AND(I206&gt;J206,I206&gt;0), 1, AND(J206&gt;I206,J206&gt;0), 2, AND(I206&lt;0,J206&lt;0), 0)</f>
        <v>1</v>
      </c>
      <c r="H206">
        <f>ValueWin!H206</f>
        <v>1</v>
      </c>
      <c r="I206">
        <f t="shared" si="18"/>
        <v>3.5222222222222266E-2</v>
      </c>
      <c r="J206">
        <f t="shared" si="19"/>
        <v>-0.14633333333333343</v>
      </c>
      <c r="K206" cm="1">
        <f t="array" ref="K206">_xlfn.IFS(AND(G206=H206,G206=1),K205-K205*I206+K205*I206*A206, AND(G206=H206,G206=2), K205-K205*J206+K205*J206*B206, AND(G206&lt;&gt;H206,G206=1), K205-K205*I206,AND(G206&lt;&gt;H206,G206=2),K205-K205*J206,G206=0,K205)</f>
        <v>110.36803287061204</v>
      </c>
      <c r="L206" t="str">
        <f>ValueWin!L206</f>
        <v>Daniel Evans</v>
      </c>
      <c r="M206" t="str">
        <f>ValueWin!M206</f>
        <v>Alejandro Davidovich Fokina</v>
      </c>
      <c r="N206">
        <f>ValueWin!N206</f>
        <v>0.84799999999999998</v>
      </c>
    </row>
    <row r="207" spans="1:14" x14ac:dyDescent="0.25">
      <c r="A207">
        <f>ValueWin!A207</f>
        <v>3.5</v>
      </c>
      <c r="B207">
        <f>ValueWin!B207</f>
        <v>1.3</v>
      </c>
      <c r="C207">
        <f t="shared" si="15"/>
        <v>0.2857142857142857</v>
      </c>
      <c r="D207">
        <f t="shared" si="16"/>
        <v>0.76923076923076916</v>
      </c>
      <c r="E207">
        <f>ValueWin!E207</f>
        <v>0.33500000000000002</v>
      </c>
      <c r="F207">
        <f t="shared" si="17"/>
        <v>0.66500000000000004</v>
      </c>
      <c r="G207" cm="1">
        <f t="array" ref="G207">_xlfn.IFS(AND(I207&gt;J207,I207&gt;0), 1, AND(J207&gt;I207,J207&gt;0), 2, AND(I207&lt;0,J207&lt;0), 0)</f>
        <v>1</v>
      </c>
      <c r="H207">
        <f>ValueWin!H207</f>
        <v>2</v>
      </c>
      <c r="I207">
        <f t="shared" si="18"/>
        <v>6.9000000000000006E-2</v>
      </c>
      <c r="J207">
        <f t="shared" si="19"/>
        <v>-0.45166666666666644</v>
      </c>
      <c r="K207" cm="1">
        <f t="array" ref="K207">_xlfn.IFS(AND(G207=H207,G207=1),K206-K206*I207+K206*I207*A207, AND(G207=H207,G207=2), K206-K206*J207+K206*J207*B207, AND(G207&lt;&gt;H207,G207=1), K206-K206*I207,AND(G207&lt;&gt;H207,G207=2),K206-K206*J207,G207=0,K206)</f>
        <v>102.7526386025398</v>
      </c>
      <c r="L207" t="str">
        <f>ValueWin!L207</f>
        <v>Pedro Martinez</v>
      </c>
      <c r="M207" t="str">
        <f>ValueWin!M207</f>
        <v>Frances Tiafoe</v>
      </c>
      <c r="N207">
        <f>ValueWin!N207</f>
        <v>0.84699999999999998</v>
      </c>
    </row>
    <row r="208" spans="1:14" x14ac:dyDescent="0.25">
      <c r="A208">
        <f>ValueWin!A208</f>
        <v>7</v>
      </c>
      <c r="B208">
        <f>ValueWin!B208</f>
        <v>1.1000000000000001</v>
      </c>
      <c r="C208">
        <f t="shared" si="15"/>
        <v>0.14285714285714285</v>
      </c>
      <c r="D208">
        <f t="shared" si="16"/>
        <v>0.90909090909090906</v>
      </c>
      <c r="E208">
        <f>ValueWin!E208</f>
        <v>0.16700000000000001</v>
      </c>
      <c r="F208">
        <f t="shared" si="17"/>
        <v>0.83299999999999996</v>
      </c>
      <c r="G208" cm="1">
        <f t="array" ref="G208">_xlfn.IFS(AND(I208&gt;J208,I208&gt;0), 1, AND(J208&gt;I208,J208&gt;0), 2, AND(I208&lt;0,J208&lt;0), 0)</f>
        <v>1</v>
      </c>
      <c r="H208">
        <f>ValueWin!H208</f>
        <v>2</v>
      </c>
      <c r="I208">
        <f t="shared" si="18"/>
        <v>2.8166666666666673E-2</v>
      </c>
      <c r="J208">
        <f t="shared" si="19"/>
        <v>-0.83699999999999863</v>
      </c>
      <c r="K208" cm="1">
        <f t="array" ref="K208">_xlfn.IFS(AND(G208=H208,G208=1),K207-K207*I208+K207*I208*A208, AND(G208=H208,G208=2), K207-K207*J208+K207*J208*B208, AND(G208&lt;&gt;H208,G208=1), K207-K207*I208,AND(G208&lt;&gt;H208,G208=2),K207-K207*J208,G208=0,K207)</f>
        <v>99.858439281901596</v>
      </c>
      <c r="L208" t="str">
        <f>ValueWin!L208</f>
        <v>Andrea Vavassori</v>
      </c>
      <c r="M208" t="str">
        <f>ValueWin!M208</f>
        <v>Denis Shapovalov</v>
      </c>
      <c r="N208">
        <f>ValueWin!N208</f>
        <v>0.66200000000000003</v>
      </c>
    </row>
    <row r="209" spans="1:14" x14ac:dyDescent="0.25">
      <c r="A209">
        <f>ValueWin!A209</f>
        <v>1.1399999999999999</v>
      </c>
      <c r="B209">
        <f>ValueWin!B209</f>
        <v>5.5</v>
      </c>
      <c r="C209">
        <f t="shared" si="15"/>
        <v>0.87719298245614041</v>
      </c>
      <c r="D209">
        <f t="shared" si="16"/>
        <v>0.18181818181818182</v>
      </c>
      <c r="E209">
        <f>ValueWin!E209</f>
        <v>0.66800000000000004</v>
      </c>
      <c r="F209">
        <f t="shared" si="17"/>
        <v>0.33199999999999996</v>
      </c>
      <c r="G209" cm="1">
        <f t="array" ref="G209">_xlfn.IFS(AND(I209&gt;J209,I209&gt;0), 1, AND(J209&gt;I209,J209&gt;0), 2, AND(I209&lt;0,J209&lt;0), 0)</f>
        <v>2</v>
      </c>
      <c r="H209">
        <f>ValueWin!H209</f>
        <v>1</v>
      </c>
      <c r="I209">
        <f t="shared" si="18"/>
        <v>-1.7034285714285726</v>
      </c>
      <c r="J209">
        <f t="shared" si="19"/>
        <v>0.1</v>
      </c>
      <c r="K209" cm="1">
        <f t="array" ref="K209">_xlfn.IFS(AND(G209=H209,G209=1),K208-K208*I209+K208*I209*A209, AND(G209=H209,G209=2), K208-K208*J209+K208*J209*B209, AND(G209&lt;&gt;H209,G209=1), K208-K208*I209,AND(G209&lt;&gt;H209,G209=2),K208-K208*J209,G209=0,K208)</f>
        <v>89.872595353711432</v>
      </c>
      <c r="L209" t="str">
        <f>ValueWin!L209</f>
        <v>Arthur Rinderknech</v>
      </c>
      <c r="M209" t="str">
        <f>ValueWin!M209</f>
        <v>Jozef Kovalik</v>
      </c>
      <c r="N209">
        <f>ValueWin!N209</f>
        <v>0.76</v>
      </c>
    </row>
    <row r="210" spans="1:14" x14ac:dyDescent="0.25">
      <c r="A210">
        <f>ValueWin!A210</f>
        <v>1.8</v>
      </c>
      <c r="B210">
        <f>ValueWin!B210</f>
        <v>2</v>
      </c>
      <c r="C210">
        <f t="shared" si="15"/>
        <v>0.55555555555555558</v>
      </c>
      <c r="D210">
        <f t="shared" si="16"/>
        <v>0.5</v>
      </c>
      <c r="E210">
        <f>ValueWin!E210</f>
        <v>0.51100000000000001</v>
      </c>
      <c r="F210">
        <f t="shared" si="17"/>
        <v>0.48899999999999999</v>
      </c>
      <c r="G210" cm="1">
        <f t="array" ref="G210">_xlfn.IFS(AND(I210&gt;J210,I210&gt;0), 1, AND(J210&gt;I210,J210&gt;0), 2, AND(I210&lt;0,J210&lt;0), 0)</f>
        <v>0</v>
      </c>
      <c r="H210">
        <f>ValueWin!H210</f>
        <v>2</v>
      </c>
      <c r="I210">
        <f t="shared" si="18"/>
        <v>-0.10024999999999995</v>
      </c>
      <c r="J210">
        <f t="shared" si="19"/>
        <v>-2.200000000000002E-2</v>
      </c>
      <c r="K210" cm="1">
        <f t="array" ref="K210">_xlfn.IFS(AND(G210=H210,G210=1),K209-K209*I210+K209*I210*A210, AND(G210=H210,G210=2), K209-K209*J210+K209*J210*B210, AND(G210&lt;&gt;H210,G210=1), K209-K209*I210,AND(G210&lt;&gt;H210,G210=2),K209-K209*J210,G210=0,K209)</f>
        <v>89.872595353711432</v>
      </c>
      <c r="L210" t="str">
        <f>ValueWin!L210</f>
        <v>Marton Fucsovics</v>
      </c>
      <c r="M210" t="str">
        <f>ValueWin!M210</f>
        <v>Botic Van De Zandschulp</v>
      </c>
      <c r="N210">
        <f>ValueWin!N210</f>
        <v>0.84699999999999998</v>
      </c>
    </row>
    <row r="211" spans="1:14" x14ac:dyDescent="0.25">
      <c r="A211">
        <f>ValueWin!A211</f>
        <v>3</v>
      </c>
      <c r="B211">
        <f>ValueWin!B211</f>
        <v>1.4</v>
      </c>
      <c r="C211">
        <f t="shared" si="15"/>
        <v>0.33333333333333331</v>
      </c>
      <c r="D211">
        <f t="shared" si="16"/>
        <v>0.7142857142857143</v>
      </c>
      <c r="E211">
        <f>ValueWin!E211</f>
        <v>0.32600000000000001</v>
      </c>
      <c r="F211">
        <f t="shared" si="17"/>
        <v>0.67399999999999993</v>
      </c>
      <c r="G211" cm="1">
        <f t="array" ref="G211">_xlfn.IFS(AND(I211&gt;J211,I211&gt;0), 1, AND(J211&gt;I211,J211&gt;0), 2, AND(I211&lt;0,J211&lt;0), 0)</f>
        <v>0</v>
      </c>
      <c r="H211">
        <f>ValueWin!H211</f>
        <v>1</v>
      </c>
      <c r="I211">
        <f t="shared" si="18"/>
        <v>-1.0999999999999954E-2</v>
      </c>
      <c r="J211">
        <f t="shared" si="19"/>
        <v>-0.14100000000000024</v>
      </c>
      <c r="K211" cm="1">
        <f t="array" ref="K211">_xlfn.IFS(AND(G211=H211,G211=1),K210-K210*I211+K210*I211*A211, AND(G211=H211,G211=2), K210-K210*J211+K210*J211*B211, AND(G211&lt;&gt;H211,G211=1), K210-K210*I211,AND(G211&lt;&gt;H211,G211=2),K210-K210*J211,G211=0,K210)</f>
        <v>89.872595353711432</v>
      </c>
      <c r="L211" t="str">
        <f>ValueWin!L211</f>
        <v>Tommy Paul</v>
      </c>
      <c r="M211" t="str">
        <f>ValueWin!M211</f>
        <v>Taylor Fritz</v>
      </c>
      <c r="N211">
        <f>ValueWin!N211</f>
        <v>0.86599999999999999</v>
      </c>
    </row>
    <row r="212" spans="1:14" x14ac:dyDescent="0.25">
      <c r="A212">
        <f>ValueWin!A212</f>
        <v>1.33</v>
      </c>
      <c r="B212">
        <f>ValueWin!B212</f>
        <v>3.4</v>
      </c>
      <c r="C212">
        <f t="shared" si="15"/>
        <v>0.75187969924812026</v>
      </c>
      <c r="D212">
        <f t="shared" si="16"/>
        <v>0.29411764705882354</v>
      </c>
      <c r="E212">
        <f>ValueWin!E212</f>
        <v>0.67300000000000004</v>
      </c>
      <c r="F212">
        <f t="shared" si="17"/>
        <v>0.32699999999999996</v>
      </c>
      <c r="G212" cm="1">
        <f t="array" ref="G212">_xlfn.IFS(AND(I212&gt;J212,I212&gt;0), 1, AND(J212&gt;I212,J212&gt;0), 2, AND(I212&lt;0,J212&lt;0), 0)</f>
        <v>2</v>
      </c>
      <c r="H212">
        <f>ValueWin!H212</f>
        <v>2</v>
      </c>
      <c r="I212">
        <f t="shared" si="18"/>
        <v>-0.31790909090909047</v>
      </c>
      <c r="J212">
        <f t="shared" si="19"/>
        <v>4.6583333333333254E-2</v>
      </c>
      <c r="K212" cm="1">
        <f t="array" ref="K212">_xlfn.IFS(AND(G212=H212,G212=1),K211-K211*I212+K211*I212*A212, AND(G212=H212,G212=2), K211-K211*J212+K211*J212*B212, AND(G212&lt;&gt;H212,G212=1), K211-K211*I212,AND(G212&lt;&gt;H212,G212=2),K211-K211*J212,G212=0,K211)</f>
        <v>99.920351514256353</v>
      </c>
      <c r="L212" t="str">
        <f>ValueWin!L212</f>
        <v>Jannik Sinner</v>
      </c>
      <c r="M212" t="str">
        <f>ValueWin!M212</f>
        <v>Andy Murray</v>
      </c>
      <c r="N212">
        <f>ValueWin!N212</f>
        <v>0.84499999999999997</v>
      </c>
    </row>
    <row r="213" spans="1:14" x14ac:dyDescent="0.25">
      <c r="A213">
        <f>ValueWin!A213</f>
        <v>2.75</v>
      </c>
      <c r="B213">
        <f>ValueWin!B213</f>
        <v>1.44</v>
      </c>
      <c r="C213">
        <f t="shared" si="15"/>
        <v>0.36363636363636365</v>
      </c>
      <c r="D213">
        <f t="shared" si="16"/>
        <v>0.69444444444444442</v>
      </c>
      <c r="E213">
        <f>ValueWin!E213</f>
        <v>0.315</v>
      </c>
      <c r="F213">
        <f t="shared" si="17"/>
        <v>0.68500000000000005</v>
      </c>
      <c r="G213" cm="1">
        <f t="array" ref="G213">_xlfn.IFS(AND(I213&gt;J213,I213&gt;0), 1, AND(J213&gt;I213,J213&gt;0), 2, AND(I213&lt;0,J213&lt;0), 0)</f>
        <v>0</v>
      </c>
      <c r="H213">
        <f>ValueWin!H213</f>
        <v>2</v>
      </c>
      <c r="I213">
        <f t="shared" si="18"/>
        <v>-7.6428571428571457E-2</v>
      </c>
      <c r="J213">
        <f t="shared" si="19"/>
        <v>-3.0909090909090997E-2</v>
      </c>
      <c r="K213" cm="1">
        <f t="array" ref="K213">_xlfn.IFS(AND(G213=H213,G213=1),K212-K212*I213+K212*I213*A213, AND(G213=H213,G213=2), K212-K212*J213+K212*J213*B213, AND(G213&lt;&gt;H213,G213=1), K212-K212*I213,AND(G213&lt;&gt;H213,G213=2),K212-K212*J213,G213=0,K212)</f>
        <v>99.920351514256353</v>
      </c>
      <c r="L213" t="str">
        <f>ValueWin!L213</f>
        <v>Filip Krajinovic</v>
      </c>
      <c r="M213" t="str">
        <f>ValueWin!M213</f>
        <v>Felix Auger Aliassime</v>
      </c>
      <c r="N213">
        <f>ValueWin!N213</f>
        <v>0.86299999999999999</v>
      </c>
    </row>
    <row r="214" spans="1:14" x14ac:dyDescent="0.25">
      <c r="A214">
        <f>ValueWin!A214</f>
        <v>2.75</v>
      </c>
      <c r="B214">
        <f>ValueWin!B214</f>
        <v>1.44</v>
      </c>
      <c r="C214">
        <f t="shared" si="15"/>
        <v>0.36363636363636365</v>
      </c>
      <c r="D214">
        <f t="shared" si="16"/>
        <v>0.69444444444444442</v>
      </c>
      <c r="E214">
        <f>ValueWin!E214</f>
        <v>0.374</v>
      </c>
      <c r="F214">
        <f t="shared" si="17"/>
        <v>0.626</v>
      </c>
      <c r="G214" cm="1">
        <f t="array" ref="G214">_xlfn.IFS(AND(I214&gt;J214,I214&gt;0), 1, AND(J214&gt;I214,J214&gt;0), 2, AND(I214&lt;0,J214&lt;0), 0)</f>
        <v>1</v>
      </c>
      <c r="H214">
        <f>ValueWin!H214</f>
        <v>2</v>
      </c>
      <c r="I214">
        <f t="shared" si="18"/>
        <v>1.6285714285714292E-2</v>
      </c>
      <c r="J214">
        <f t="shared" si="19"/>
        <v>-0.22400000000000009</v>
      </c>
      <c r="K214" cm="1">
        <f t="array" ref="K214">_xlfn.IFS(AND(G214=H214,G214=1),K213-K213*I214+K213*I214*A214, AND(G214=H214,G214=2), K213-K213*J214+K213*J214*B214, AND(G214&lt;&gt;H214,G214=1), K213-K213*I214,AND(G214&lt;&gt;H214,G214=2),K213-K213*J214,G214=0,K213)</f>
        <v>98.293077218167028</v>
      </c>
      <c r="L214" t="str">
        <f>ValueWin!L214</f>
        <v>Botic Van De Zandschulp</v>
      </c>
      <c r="M214" t="str">
        <f>ValueWin!M214</f>
        <v>Felix Auger Aliassime</v>
      </c>
      <c r="N214">
        <f>ValueWin!N214</f>
        <v>0.84499999999999997</v>
      </c>
    </row>
    <row r="215" spans="1:14" x14ac:dyDescent="0.25">
      <c r="A215">
        <f>ValueWin!A215</f>
        <v>1.53</v>
      </c>
      <c r="B215">
        <f>ValueWin!B215</f>
        <v>2.5</v>
      </c>
      <c r="C215">
        <f t="shared" si="15"/>
        <v>0.65359477124183007</v>
      </c>
      <c r="D215">
        <f t="shared" si="16"/>
        <v>0.4</v>
      </c>
      <c r="E215">
        <f>ValueWin!E215</f>
        <v>0.58399999999999996</v>
      </c>
      <c r="F215">
        <f t="shared" si="17"/>
        <v>0.41600000000000004</v>
      </c>
      <c r="G215" cm="1">
        <f t="array" ref="G215">_xlfn.IFS(AND(I215&gt;J215,I215&gt;0), 1, AND(J215&gt;I215,J215&gt;0), 2, AND(I215&lt;0,J215&lt;0), 0)</f>
        <v>2</v>
      </c>
      <c r="H215">
        <f>ValueWin!H215</f>
        <v>2</v>
      </c>
      <c r="I215">
        <f t="shared" si="18"/>
        <v>-0.20090566037735857</v>
      </c>
      <c r="J215">
        <f t="shared" si="19"/>
        <v>2.6666666666666727E-2</v>
      </c>
      <c r="K215" cm="1">
        <f t="array" ref="K215">_xlfn.IFS(AND(G215=H215,G215=1),K214-K214*I215+K214*I215*A215, AND(G215=H215,G215=2), K214-K214*J215+K214*J215*B215, AND(G215&lt;&gt;H215,G215=1), K214-K214*I215,AND(G215&lt;&gt;H215,G215=2),K214-K214*J215,G215=0,K214)</f>
        <v>102.22480030689373</v>
      </c>
      <c r="L215" t="str">
        <f>ValueWin!L215</f>
        <v>Andy Murray</v>
      </c>
      <c r="M215" t="str">
        <f>ValueWin!M215</f>
        <v>Tommy Paul</v>
      </c>
      <c r="N215">
        <f>ValueWin!N215</f>
        <v>0.84199999999999997</v>
      </c>
    </row>
    <row r="216" spans="1:14" x14ac:dyDescent="0.25">
      <c r="A216">
        <f>ValueWin!A216</f>
        <v>2.75</v>
      </c>
      <c r="B216">
        <f>ValueWin!B216</f>
        <v>1.44</v>
      </c>
      <c r="C216">
        <f t="shared" si="15"/>
        <v>0.36363636363636365</v>
      </c>
      <c r="D216">
        <f t="shared" si="16"/>
        <v>0.69444444444444442</v>
      </c>
      <c r="E216">
        <f>ValueWin!E216</f>
        <v>0.36</v>
      </c>
      <c r="F216">
        <f t="shared" si="17"/>
        <v>0.64</v>
      </c>
      <c r="G216" cm="1">
        <f t="array" ref="G216">_xlfn.IFS(AND(I216&gt;J216,I216&gt;0), 1, AND(J216&gt;I216,J216&gt;0), 2, AND(I216&lt;0,J216&lt;0), 0)</f>
        <v>0</v>
      </c>
      <c r="H216">
        <f>ValueWin!H216</f>
        <v>2</v>
      </c>
      <c r="I216">
        <f t="shared" si="18"/>
        <v>-5.7142857142857273E-3</v>
      </c>
      <c r="J216">
        <f t="shared" si="19"/>
        <v>-0.17818181818181822</v>
      </c>
      <c r="K216" cm="1">
        <f t="array" ref="K216">_xlfn.IFS(AND(G216=H216,G216=1),K215-K215*I216+K215*I216*A216, AND(G216=H216,G216=2), K215-K215*J216+K215*J216*B216, AND(G216&lt;&gt;H216,G216=1), K215-K215*I216,AND(G216&lt;&gt;H216,G216=2),K215-K215*J216,G216=0,K215)</f>
        <v>102.22480030689373</v>
      </c>
      <c r="L216" t="str">
        <f>ValueWin!L216</f>
        <v>Arthur Rinderknech</v>
      </c>
      <c r="M216" t="str">
        <f>ValueWin!M216</f>
        <v>Denis Shapovalov</v>
      </c>
      <c r="N216">
        <f>ValueWin!N216</f>
        <v>0.83899999999999997</v>
      </c>
    </row>
    <row r="217" spans="1:14" x14ac:dyDescent="0.25">
      <c r="A217">
        <f>ValueWin!A217</f>
        <v>1.72</v>
      </c>
      <c r="B217">
        <f>ValueWin!B217</f>
        <v>2.1</v>
      </c>
      <c r="C217">
        <f t="shared" si="15"/>
        <v>0.58139534883720934</v>
      </c>
      <c r="D217">
        <f t="shared" si="16"/>
        <v>0.47619047619047616</v>
      </c>
      <c r="E217">
        <f>ValueWin!E217</f>
        <v>0.43099999999999999</v>
      </c>
      <c r="F217">
        <f t="shared" si="17"/>
        <v>0.56899999999999995</v>
      </c>
      <c r="G217" cm="1">
        <f t="array" ref="G217">_xlfn.IFS(AND(I217&gt;J217,I217&gt;0), 1, AND(J217&gt;I217,J217&gt;0), 2, AND(I217&lt;0,J217&lt;0), 0)</f>
        <v>2</v>
      </c>
      <c r="H217">
        <f>ValueWin!H217</f>
        <v>2</v>
      </c>
      <c r="I217">
        <f t="shared" si="18"/>
        <v>-0.35927777777777775</v>
      </c>
      <c r="J217">
        <f t="shared" si="19"/>
        <v>0.1</v>
      </c>
      <c r="K217" cm="1">
        <f t="array" ref="K217">_xlfn.IFS(AND(G217=H217,G217=1),K216-K216*I217+K216*I217*A217, AND(G217=H217,G217=2), K216-K216*J217+K216*J217*B217, AND(G217&lt;&gt;H217,G217=1), K216-K216*I217,AND(G217&lt;&gt;H217,G217=2),K216-K216*J217,G217=0,K216)</f>
        <v>113.46952834065205</v>
      </c>
      <c r="L217" t="str">
        <f>ValueWin!L217</f>
        <v>Daniel Evans</v>
      </c>
      <c r="M217" t="str">
        <f>ValueWin!M217</f>
        <v>Frances Tiafoe</v>
      </c>
      <c r="N217">
        <f>ValueWin!N217</f>
        <v>0.91200000000000003</v>
      </c>
    </row>
    <row r="218" spans="1:14" x14ac:dyDescent="0.25">
      <c r="A218">
        <f>ValueWin!A218</f>
        <v>2.2000000000000002</v>
      </c>
      <c r="B218">
        <f>ValueWin!B218</f>
        <v>1.66</v>
      </c>
      <c r="C218">
        <f t="shared" si="15"/>
        <v>0.45454545454545453</v>
      </c>
      <c r="D218">
        <f t="shared" si="16"/>
        <v>0.60240963855421692</v>
      </c>
      <c r="E218">
        <f>ValueWin!E218</f>
        <v>0.35899999999999999</v>
      </c>
      <c r="F218">
        <f t="shared" si="17"/>
        <v>0.64100000000000001</v>
      </c>
      <c r="G218" cm="1">
        <f t="array" ref="G218">_xlfn.IFS(AND(I218&gt;J218,I218&gt;0), 1, AND(J218&gt;I218,J218&gt;0), 2, AND(I218&lt;0,J218&lt;0), 0)</f>
        <v>2</v>
      </c>
      <c r="H218">
        <f>ValueWin!H218</f>
        <v>1</v>
      </c>
      <c r="I218">
        <f t="shared" si="18"/>
        <v>-0.17516666666666658</v>
      </c>
      <c r="J218">
        <f t="shared" si="19"/>
        <v>9.7060606060606069E-2</v>
      </c>
      <c r="K218" cm="1">
        <f t="array" ref="K218">_xlfn.IFS(AND(G218=H218,G218=1),K217-K217*I218+K217*I218*A218, AND(G218=H218,G218=2), K217-K217*J218+K217*J218*B218, AND(G218&lt;&gt;H218,G218=1), K217-K217*I218,AND(G218&lt;&gt;H218,G218=2),K217-K217*J218,G218=0,K217)</f>
        <v>102.45610715049725</v>
      </c>
      <c r="L218" t="str">
        <f>ValueWin!L218</f>
        <v>Tommy Paul</v>
      </c>
      <c r="M218" t="str">
        <f>ValueWin!M218</f>
        <v>Frances Tiafoe</v>
      </c>
      <c r="N218">
        <f>ValueWin!N218</f>
        <v>0.86</v>
      </c>
    </row>
    <row r="219" spans="1:14" x14ac:dyDescent="0.25">
      <c r="A219">
        <f>ValueWin!A219</f>
        <v>2.2999999999999998</v>
      </c>
      <c r="B219">
        <f>ValueWin!B219</f>
        <v>1.61</v>
      </c>
      <c r="C219">
        <f t="shared" si="15"/>
        <v>0.43478260869565222</v>
      </c>
      <c r="D219">
        <f t="shared" si="16"/>
        <v>0.6211180124223602</v>
      </c>
      <c r="E219">
        <f>ValueWin!E219</f>
        <v>0.41099999999999998</v>
      </c>
      <c r="F219">
        <f t="shared" si="17"/>
        <v>0.58899999999999997</v>
      </c>
      <c r="G219" cm="1">
        <f t="array" ref="G219">_xlfn.IFS(AND(I219&gt;J219,I219&gt;0), 1, AND(J219&gt;I219,J219&gt;0), 2, AND(I219&lt;0,J219&lt;0), 0)</f>
        <v>0</v>
      </c>
      <c r="H219">
        <f>ValueWin!H219</f>
        <v>1</v>
      </c>
      <c r="I219">
        <f t="shared" si="18"/>
        <v>-4.2076923076923123E-2</v>
      </c>
      <c r="J219">
        <f t="shared" si="19"/>
        <v>-8.4770491803278558E-2</v>
      </c>
      <c r="K219" cm="1">
        <f t="array" ref="K219">_xlfn.IFS(AND(G219=H219,G219=1),K218-K218*I219+K218*I219*A219, AND(G219=H219,G219=2), K218-K218*J219+K218*J219*B219, AND(G219&lt;&gt;H219,G219=1), K218-K218*I219,AND(G219&lt;&gt;H219,G219=2),K218-K218*J219,G219=0,K218)</f>
        <v>102.45610715049725</v>
      </c>
      <c r="L219" t="str">
        <f>ValueWin!L219</f>
        <v>Denis Shapovalov</v>
      </c>
      <c r="M219" t="str">
        <f>ValueWin!M219</f>
        <v>Felix Auger Aliassime</v>
      </c>
      <c r="N219">
        <f>ValueWin!N219</f>
        <v>0.89700000000000002</v>
      </c>
    </row>
    <row r="220" spans="1:14" x14ac:dyDescent="0.25">
      <c r="A220">
        <f>ValueWin!A220</f>
        <v>2.62</v>
      </c>
      <c r="B220">
        <f>ValueWin!B220</f>
        <v>1.5</v>
      </c>
      <c r="C220">
        <f t="shared" si="15"/>
        <v>0.38167938931297707</v>
      </c>
      <c r="D220">
        <f t="shared" si="16"/>
        <v>0.66666666666666663</v>
      </c>
      <c r="E220">
        <f>ValueWin!E220</f>
        <v>0.40500000000000003</v>
      </c>
      <c r="F220">
        <f t="shared" si="17"/>
        <v>0.59499999999999997</v>
      </c>
      <c r="G220" cm="1">
        <f t="array" ref="G220">_xlfn.IFS(AND(I220&gt;J220,I220&gt;0), 1, AND(J220&gt;I220,J220&gt;0), 2, AND(I220&lt;0,J220&lt;0), 0)</f>
        <v>1</v>
      </c>
      <c r="H220">
        <f>ValueWin!H220</f>
        <v>1</v>
      </c>
      <c r="I220">
        <f t="shared" si="18"/>
        <v>3.771604938271611E-2</v>
      </c>
      <c r="J220">
        <f t="shared" si="19"/>
        <v>-0.21500000000000008</v>
      </c>
      <c r="K220" cm="1">
        <f t="array" ref="K220">_xlfn.IFS(AND(G220=H220,G220=1),K219-K219*I220+K219*I220*A220, AND(G220=H220,G220=2), K219-K219*J220+K219*J220*B220, AND(G220&lt;&gt;H220,G220=1), K219-K219*I220,AND(G220&lt;&gt;H220,G220=2),K219-K219*J220,G220=0,K219)</f>
        <v>108.71617529739264</v>
      </c>
      <c r="L220" t="str">
        <f>ValueWin!L220</f>
        <v>Tommy Paul</v>
      </c>
      <c r="M220" t="str">
        <f>ValueWin!M220</f>
        <v>Denis Shapovalov</v>
      </c>
      <c r="N220">
        <f>ValueWin!N220</f>
        <v>0.83499999999999996</v>
      </c>
    </row>
    <row r="221" spans="1:14" x14ac:dyDescent="0.25">
      <c r="A221">
        <f>ValueWin!A221</f>
        <v>1.1599999999999999</v>
      </c>
      <c r="B221">
        <f>ValueWin!B221</f>
        <v>5</v>
      </c>
      <c r="C221">
        <f t="shared" si="15"/>
        <v>0.86206896551724144</v>
      </c>
      <c r="D221">
        <f t="shared" si="16"/>
        <v>0.2</v>
      </c>
      <c r="E221">
        <f>ValueWin!E221</f>
        <v>0.754</v>
      </c>
      <c r="F221">
        <f t="shared" si="17"/>
        <v>0.246</v>
      </c>
      <c r="G221" cm="1">
        <f t="array" ref="G221">_xlfn.IFS(AND(I221&gt;J221,I221&gt;0), 1, AND(J221&gt;I221,J221&gt;0), 2, AND(I221&lt;0,J221&lt;0), 0)</f>
        <v>2</v>
      </c>
      <c r="H221">
        <f>ValueWin!H221</f>
        <v>1</v>
      </c>
      <c r="I221">
        <f t="shared" si="18"/>
        <v>-0.78350000000000075</v>
      </c>
      <c r="J221">
        <f t="shared" si="19"/>
        <v>5.7499999999999996E-2</v>
      </c>
      <c r="K221" cm="1">
        <f t="array" ref="K221">_xlfn.IFS(AND(G221=H221,G221=1),K220-K220*I221+K220*I221*A221, AND(G221=H221,G221=2), K220-K220*J221+K220*J221*B221, AND(G221&lt;&gt;H221,G221=1), K220-K220*I221,AND(G221&lt;&gt;H221,G221=2),K220-K220*J221,G221=0,K220)</f>
        <v>102.46499521779256</v>
      </c>
      <c r="L221" t="str">
        <f>ValueWin!L221</f>
        <v>Daniil Medvedev</v>
      </c>
      <c r="M221" t="str">
        <f>ValueWin!M221</f>
        <v>Hubert Hurkacz</v>
      </c>
      <c r="N221">
        <f>ValueWin!N221</f>
        <v>0.79700000000000004</v>
      </c>
    </row>
    <row r="222" spans="1:14" x14ac:dyDescent="0.25">
      <c r="A222">
        <f>ValueWin!A222</f>
        <v>1.4</v>
      </c>
      <c r="B222">
        <f>ValueWin!B222</f>
        <v>3</v>
      </c>
      <c r="C222">
        <f t="shared" si="15"/>
        <v>0.7142857142857143</v>
      </c>
      <c r="D222">
        <f t="shared" si="16"/>
        <v>0.33333333333333331</v>
      </c>
      <c r="E222">
        <f>ValueWin!E222</f>
        <v>0.69299999999999995</v>
      </c>
      <c r="F222">
        <f t="shared" si="17"/>
        <v>0.30700000000000005</v>
      </c>
      <c r="G222" cm="1">
        <f t="array" ref="G222">_xlfn.IFS(AND(I222&gt;J222,I222&gt;0), 1, AND(J222&gt;I222,J222&gt;0), 2, AND(I222&lt;0,J222&lt;0), 0)</f>
        <v>0</v>
      </c>
      <c r="H222">
        <f>ValueWin!H222</f>
        <v>1</v>
      </c>
      <c r="I222">
        <f t="shared" si="18"/>
        <v>-7.4500000000000344E-2</v>
      </c>
      <c r="J222">
        <f t="shared" si="19"/>
        <v>-3.9499999999999924E-2</v>
      </c>
      <c r="K222" cm="1">
        <f t="array" ref="K222">_xlfn.IFS(AND(G222=H222,G222=1),K221-K221*I222+K221*I222*A222, AND(G222=H222,G222=2), K221-K221*J222+K221*J222*B222, AND(G222&lt;&gt;H222,G222=1), K221-K221*I222,AND(G222&lt;&gt;H222,G222=2),K221-K221*J222,G222=0,K221)</f>
        <v>102.46499521779256</v>
      </c>
      <c r="L222" t="str">
        <f>ValueWin!L222</f>
        <v>Alexander Zverev</v>
      </c>
      <c r="M222" t="str">
        <f>ValueWin!M222</f>
        <v>Matteo Berrettini</v>
      </c>
      <c r="N222">
        <f>ValueWin!N222</f>
        <v>0.80500000000000005</v>
      </c>
    </row>
    <row r="223" spans="1:14" x14ac:dyDescent="0.25">
      <c r="A223">
        <f>ValueWin!A223</f>
        <v>1.1200000000000001</v>
      </c>
      <c r="B223">
        <f>ValueWin!B223</f>
        <v>6</v>
      </c>
      <c r="C223">
        <f t="shared" si="15"/>
        <v>0.89285714285714279</v>
      </c>
      <c r="D223">
        <f t="shared" si="16"/>
        <v>0.16666666666666666</v>
      </c>
      <c r="E223">
        <f>ValueWin!E223</f>
        <v>0.80800000000000005</v>
      </c>
      <c r="F223">
        <f t="shared" si="17"/>
        <v>0.19199999999999995</v>
      </c>
      <c r="G223" cm="1">
        <f t="array" ref="G223">_xlfn.IFS(AND(I223&gt;J223,I223&gt;0), 1, AND(J223&gt;I223,J223&gt;0), 2, AND(I223&lt;0,J223&lt;0), 0)</f>
        <v>2</v>
      </c>
      <c r="H223">
        <f>ValueWin!H223</f>
        <v>0</v>
      </c>
      <c r="I223">
        <f t="shared" si="18"/>
        <v>-0.79199999999999804</v>
      </c>
      <c r="J223">
        <f t="shared" si="19"/>
        <v>3.0399999999999927E-2</v>
      </c>
      <c r="K223" cm="1">
        <f t="array" ref="K223">_xlfn.IFS(AND(G223=H223,G223=1),K222-K222*I223+K222*I223*A223, AND(G223=H223,G223=2), K222-K222*J223+K222*J223*B223, AND(G223&lt;&gt;H223,G223=1), K222-K222*I223,AND(G223&lt;&gt;H223,G223=2),K222-K222*J223,G223=0,K222)</f>
        <v>99.350059363171681</v>
      </c>
      <c r="L223" t="str">
        <f>ValueWin!L223</f>
        <v>Novak Djokovic</v>
      </c>
      <c r="M223" t="str">
        <f>ValueWin!M223</f>
        <v>Casper Ruud</v>
      </c>
      <c r="N223">
        <f>ValueWin!N223</f>
        <v>0.78100000000000003</v>
      </c>
    </row>
    <row r="224" spans="1:14" x14ac:dyDescent="0.25">
      <c r="A224">
        <f>ValueWin!A224</f>
        <v>1.72</v>
      </c>
      <c r="B224">
        <f>ValueWin!B224</f>
        <v>2.1</v>
      </c>
      <c r="C224">
        <f t="shared" si="15"/>
        <v>0.58139534883720934</v>
      </c>
      <c r="D224">
        <f t="shared" si="16"/>
        <v>0.47619047619047616</v>
      </c>
      <c r="E224">
        <f>ValueWin!E224</f>
        <v>0.57799999999999996</v>
      </c>
      <c r="F224">
        <f t="shared" si="17"/>
        <v>0.42200000000000004</v>
      </c>
      <c r="G224" cm="1">
        <f t="array" ref="G224">_xlfn.IFS(AND(I224&gt;J224,I224&gt;0), 1, AND(J224&gt;I224,J224&gt;0), 2, AND(I224&lt;0,J224&lt;0), 0)</f>
        <v>0</v>
      </c>
      <c r="H224">
        <f>ValueWin!H224</f>
        <v>0</v>
      </c>
      <c r="I224">
        <f t="shared" si="18"/>
        <v>-8.11111111111118E-3</v>
      </c>
      <c r="J224">
        <f t="shared" si="19"/>
        <v>-0.10345454545454535</v>
      </c>
      <c r="K224" cm="1">
        <f t="array" ref="K224">_xlfn.IFS(AND(G224=H224,G224=1),K223-K223*I224+K223*I224*A224, AND(G224=H224,G224=2), K223-K223*J224+K223*J224*B224, AND(G224&lt;&gt;H224,G224=1), K223-K223*I224,AND(G224&lt;&gt;H224,G224=2),K223-K223*J224,G224=0,K223)</f>
        <v>99.350059363171681</v>
      </c>
      <c r="L224" t="str">
        <f>ValueWin!L224</f>
        <v>Stefanos Tsitsipas</v>
      </c>
      <c r="M224" t="str">
        <f>ValueWin!M224</f>
        <v>Andrey Rublev</v>
      </c>
      <c r="N224">
        <f>ValueWin!N224</f>
        <v>0.86799999999999999</v>
      </c>
    </row>
    <row r="225" spans="1:14" x14ac:dyDescent="0.25">
      <c r="A225">
        <f>ValueWin!A225</f>
        <v>1.4</v>
      </c>
      <c r="B225">
        <f>ValueWin!B225</f>
        <v>3</v>
      </c>
      <c r="C225">
        <f t="shared" si="15"/>
        <v>0.7142857142857143</v>
      </c>
      <c r="D225">
        <f t="shared" si="16"/>
        <v>0.33333333333333331</v>
      </c>
      <c r="E225">
        <f>ValueWin!E225</f>
        <v>0.54100000000000004</v>
      </c>
      <c r="F225">
        <f t="shared" si="17"/>
        <v>0.45899999999999996</v>
      </c>
      <c r="G225" cm="1">
        <f t="array" ref="G225">_xlfn.IFS(AND(I225&gt;J225,I225&gt;0), 1, AND(J225&gt;I225,J225&gt;0), 2, AND(I225&lt;0,J225&lt;0), 0)</f>
        <v>2</v>
      </c>
      <c r="H225">
        <f>ValueWin!H225</f>
        <v>1</v>
      </c>
      <c r="I225">
        <f t="shared" si="18"/>
        <v>-0.60650000000000015</v>
      </c>
      <c r="J225">
        <f t="shared" si="19"/>
        <v>0.1</v>
      </c>
      <c r="K225" cm="1">
        <f t="array" ref="K225">_xlfn.IFS(AND(G225=H225,G225=1),K224-K224*I225+K224*I225*A225, AND(G225=H225,G225=2), K224-K224*J225+K224*J225*B225, AND(G225&lt;&gt;H225,G225=1), K224-K224*I225,AND(G225&lt;&gt;H225,G225=2),K224-K224*J225,G225=0,K224)</f>
        <v>89.415053426854513</v>
      </c>
      <c r="L225" t="str">
        <f>ValueWin!L225</f>
        <v>Carlos Alcaraz</v>
      </c>
      <c r="M225" t="str">
        <f>ValueWin!M225</f>
        <v>Sebastian Korda</v>
      </c>
      <c r="N225">
        <f>ValueWin!N225</f>
        <v>0.76800000000000002</v>
      </c>
    </row>
    <row r="226" spans="1:14" x14ac:dyDescent="0.25">
      <c r="A226">
        <f>ValueWin!A226</f>
        <v>1.3</v>
      </c>
      <c r="B226">
        <f>ValueWin!B226</f>
        <v>3.5</v>
      </c>
      <c r="C226">
        <f t="shared" si="15"/>
        <v>0.76923076923076916</v>
      </c>
      <c r="D226">
        <f t="shared" si="16"/>
        <v>0.2857142857142857</v>
      </c>
      <c r="E226">
        <f>ValueWin!E226</f>
        <v>0.53800000000000003</v>
      </c>
      <c r="F226">
        <f t="shared" si="17"/>
        <v>0.46199999999999997</v>
      </c>
      <c r="G226" cm="1">
        <f t="array" ref="G226">_xlfn.IFS(AND(I226&gt;J226,I226&gt;0), 1, AND(J226&gt;I226,J226&gt;0), 2, AND(I226&lt;0,J226&lt;0), 0)</f>
        <v>2</v>
      </c>
      <c r="H226">
        <f>ValueWin!H226</f>
        <v>2</v>
      </c>
      <c r="I226">
        <f t="shared" si="18"/>
        <v>-1.0019999999999996</v>
      </c>
      <c r="J226">
        <f t="shared" si="19"/>
        <v>0.1</v>
      </c>
      <c r="K226" cm="1">
        <f t="array" ref="K226">_xlfn.IFS(AND(G226=H226,G226=1),K225-K225*I226+K225*I226*A226, AND(G226=H226,G226=2), K225-K225*J226+K225*J226*B226, AND(G226&lt;&gt;H226,G226=1), K225-K225*I226,AND(G226&lt;&gt;H226,G226=2),K225-K225*J226,G226=0,K225)</f>
        <v>111.76881678356814</v>
      </c>
      <c r="L226" t="str">
        <f>ValueWin!L226</f>
        <v>Alex De Minaur</v>
      </c>
      <c r="M226" t="str">
        <f>ValueWin!M226</f>
        <v>Adrian Mannarino</v>
      </c>
      <c r="N226">
        <f>ValueWin!N226</f>
        <v>0.49199999999999999</v>
      </c>
    </row>
    <row r="227" spans="1:14" x14ac:dyDescent="0.25">
      <c r="A227">
        <f>ValueWin!A227</f>
        <v>2.5</v>
      </c>
      <c r="B227">
        <f>ValueWin!B227</f>
        <v>1.53</v>
      </c>
      <c r="C227">
        <f t="shared" si="15"/>
        <v>0.4</v>
      </c>
      <c r="D227">
        <f t="shared" si="16"/>
        <v>0.65359477124183007</v>
      </c>
      <c r="E227">
        <f>ValueWin!E227</f>
        <v>0.60599999999999998</v>
      </c>
      <c r="F227">
        <f t="shared" si="17"/>
        <v>0.39400000000000002</v>
      </c>
      <c r="G227" cm="1">
        <f t="array" ref="G227">_xlfn.IFS(AND(I227&gt;J227,I227&gt;0), 1, AND(J227&gt;I227,J227&gt;0), 2, AND(I227&lt;0,J227&lt;0), 0)</f>
        <v>1</v>
      </c>
      <c r="H227">
        <f>ValueWin!H227</f>
        <v>2</v>
      </c>
      <c r="I227">
        <f t="shared" si="18"/>
        <v>0.1</v>
      </c>
      <c r="J227">
        <f t="shared" si="19"/>
        <v>-0.74939622641509429</v>
      </c>
      <c r="K227" cm="1">
        <f t="array" ref="K227">_xlfn.IFS(AND(G227=H227,G227=1),K226-K226*I227+K226*I227*A227, AND(G227=H227,G227=2), K226-K226*J227+K226*J227*B227, AND(G227&lt;&gt;H227,G227=1), K226-K226*I227,AND(G227&lt;&gt;H227,G227=2),K226-K226*J227,G227=0,K226)</f>
        <v>100.59193510521132</v>
      </c>
      <c r="L227" t="str">
        <f>ValueWin!L227</f>
        <v>Sam Querrey</v>
      </c>
      <c r="M227" t="str">
        <f>ValueWin!M227</f>
        <v>Brandon Nakashima</v>
      </c>
      <c r="N227">
        <f>ValueWin!N227</f>
        <v>0.52400000000000002</v>
      </c>
    </row>
    <row r="228" spans="1:14" x14ac:dyDescent="0.25">
      <c r="A228">
        <f>ValueWin!A228</f>
        <v>1.66</v>
      </c>
      <c r="B228">
        <f>ValueWin!B228</f>
        <v>2.2000000000000002</v>
      </c>
      <c r="C228">
        <f t="shared" si="15"/>
        <v>0.60240963855421692</v>
      </c>
      <c r="D228">
        <f t="shared" si="16"/>
        <v>0.45454545454545453</v>
      </c>
      <c r="E228">
        <f>ValueWin!E228</f>
        <v>0.72299999999999998</v>
      </c>
      <c r="F228">
        <f t="shared" si="17"/>
        <v>0.27700000000000002</v>
      </c>
      <c r="G228" cm="1">
        <f t="array" ref="G228">_xlfn.IFS(AND(I228&gt;J228,I228&gt;0), 1, AND(J228&gt;I228,J228&gt;0), 2, AND(I228&lt;0,J228&lt;0), 0)</f>
        <v>1</v>
      </c>
      <c r="H228">
        <f>ValueWin!H228</f>
        <v>1</v>
      </c>
      <c r="I228">
        <f t="shared" si="18"/>
        <v>0.1</v>
      </c>
      <c r="J228">
        <f t="shared" si="19"/>
        <v>-0.3254999999999999</v>
      </c>
      <c r="K228" cm="1">
        <f t="array" ref="K228">_xlfn.IFS(AND(G228=H228,G228=1),K227-K227*I228+K227*I228*A228, AND(G228=H228,G228=2), K227-K227*J228+K227*J228*B228, AND(G228&lt;&gt;H228,G228=1), K227-K227*I228,AND(G228&lt;&gt;H228,G228=2),K227-K227*J228,G228=0,K227)</f>
        <v>107.23100282215526</v>
      </c>
      <c r="L228" t="str">
        <f>ValueWin!L228</f>
        <v>Ilya Ivashka</v>
      </c>
      <c r="M228" t="str">
        <f>ValueWin!M228</f>
        <v>Emil Ruusuvuori</v>
      </c>
      <c r="N228">
        <f>ValueWin!N228</f>
        <v>0.56699999999999995</v>
      </c>
    </row>
    <row r="229" spans="1:14" x14ac:dyDescent="0.25">
      <c r="A229">
        <f>ValueWin!A229</f>
        <v>5</v>
      </c>
      <c r="B229">
        <f>ValueWin!B229</f>
        <v>1.1599999999999999</v>
      </c>
      <c r="C229">
        <f t="shared" si="15"/>
        <v>0.2</v>
      </c>
      <c r="D229">
        <f t="shared" si="16"/>
        <v>0.86206896551724144</v>
      </c>
      <c r="E229">
        <f>ValueWin!E229</f>
        <v>0.23499999999999999</v>
      </c>
      <c r="F229">
        <f t="shared" si="17"/>
        <v>0.76500000000000001</v>
      </c>
      <c r="G229" cm="1">
        <f t="array" ref="G229">_xlfn.IFS(AND(I229&gt;J229,I229&gt;0), 1, AND(J229&gt;I229,J229&gt;0), 2, AND(I229&lt;0,J229&lt;0), 0)</f>
        <v>1</v>
      </c>
      <c r="H229">
        <f>ValueWin!H229</f>
        <v>1</v>
      </c>
      <c r="I229">
        <f t="shared" si="18"/>
        <v>4.3749999999999983E-2</v>
      </c>
      <c r="J229">
        <f t="shared" si="19"/>
        <v>-0.70375000000000065</v>
      </c>
      <c r="K229" cm="1">
        <f t="array" ref="K229">_xlfn.IFS(AND(G229=H229,G229=1),K228-K228*I229+K228*I229*A229, AND(G229=H229,G229=2), K228-K228*J229+K228*J229*B229, AND(G229&lt;&gt;H229,G229=1), K228-K228*I229,AND(G229&lt;&gt;H229,G229=2),K228-K228*J229,G229=0,K228)</f>
        <v>125.99642831603242</v>
      </c>
      <c r="L229" t="str">
        <f>ValueWin!L229</f>
        <v>Tim Van Rijthoven</v>
      </c>
      <c r="M229" t="str">
        <f>ValueWin!M229</f>
        <v>Taylor Fritz</v>
      </c>
      <c r="N229">
        <f>ValueWin!N229</f>
        <v>0.309</v>
      </c>
    </row>
    <row r="230" spans="1:14" x14ac:dyDescent="0.25">
      <c r="A230">
        <f>ValueWin!A230</f>
        <v>4.5</v>
      </c>
      <c r="B230">
        <f>ValueWin!B230</f>
        <v>1.2</v>
      </c>
      <c r="C230">
        <f t="shared" si="15"/>
        <v>0.22222222222222221</v>
      </c>
      <c r="D230">
        <f t="shared" si="16"/>
        <v>0.83333333333333337</v>
      </c>
      <c r="E230">
        <f>ValueWin!E230</f>
        <v>0.14299999999999999</v>
      </c>
      <c r="F230">
        <f t="shared" si="17"/>
        <v>0.85699999999999998</v>
      </c>
      <c r="G230" cm="1">
        <f t="array" ref="G230">_xlfn.IFS(AND(I230&gt;J230,I230&gt;0), 1, AND(J230&gt;I230,J230&gt;0), 2, AND(I230&lt;0,J230&lt;0), 0)</f>
        <v>2</v>
      </c>
      <c r="H230">
        <f>ValueWin!H230</f>
        <v>2</v>
      </c>
      <c r="I230">
        <f t="shared" si="18"/>
        <v>-0.10185714285714287</v>
      </c>
      <c r="J230">
        <f t="shared" si="19"/>
        <v>0.1</v>
      </c>
      <c r="K230" cm="1">
        <f t="array" ref="K230">_xlfn.IFS(AND(G230=H230,G230=1),K229-K229*I230+K229*I230*A230, AND(G230=H230,G230=2), K229-K229*J230+K229*J230*B230, AND(G230&lt;&gt;H230,G230=1), K229-K229*I230,AND(G230&lt;&gt;H230,G230=2),K229-K229*J230,G230=0,K229)</f>
        <v>128.51635688235305</v>
      </c>
      <c r="L230" t="str">
        <f>ValueWin!L230</f>
        <v>Tallon Griekspoor</v>
      </c>
      <c r="M230" t="str">
        <f>ValueWin!M230</f>
        <v>Felix Auger Aliassime</v>
      </c>
      <c r="N230">
        <f>ValueWin!N230</f>
        <v>0.47799999999999998</v>
      </c>
    </row>
    <row r="231" spans="1:14" x14ac:dyDescent="0.25">
      <c r="A231">
        <f>ValueWin!A231</f>
        <v>1.36</v>
      </c>
      <c r="B231">
        <f>ValueWin!B231</f>
        <v>3.2</v>
      </c>
      <c r="C231">
        <f t="shared" si="15"/>
        <v>0.73529411764705876</v>
      </c>
      <c r="D231">
        <f t="shared" si="16"/>
        <v>0.3125</v>
      </c>
      <c r="E231">
        <f>ValueWin!E231</f>
        <v>0.83399999999999996</v>
      </c>
      <c r="F231">
        <f t="shared" si="17"/>
        <v>0.16600000000000004</v>
      </c>
      <c r="G231" cm="1">
        <f t="array" ref="G231">_xlfn.IFS(AND(I231&gt;J231,I231&gt;0), 1, AND(J231&gt;I231,J231&gt;0), 2, AND(I231&lt;0,J231&lt;0), 0)</f>
        <v>1</v>
      </c>
      <c r="H231">
        <f>ValueWin!H231</f>
        <v>1</v>
      </c>
      <c r="I231">
        <f t="shared" si="18"/>
        <v>0.1</v>
      </c>
      <c r="J231">
        <f t="shared" si="19"/>
        <v>-0.213090909090909</v>
      </c>
      <c r="K231" cm="1">
        <f t="array" ref="K231">_xlfn.IFS(AND(G231=H231,G231=1),K230-K230*I231+K230*I231*A231, AND(G231=H231,G231=2), K230-K230*J231+K230*J231*B231, AND(G231&lt;&gt;H231,G231=1), K230-K230*I231,AND(G231&lt;&gt;H231,G231=2),K230-K230*J231,G231=0,K230)</f>
        <v>133.14294573011776</v>
      </c>
      <c r="L231" t="str">
        <f>ValueWin!L231</f>
        <v>Karen Khachanov</v>
      </c>
      <c r="M231" t="str">
        <f>ValueWin!M231</f>
        <v>Kamil Majchrzak</v>
      </c>
      <c r="N231">
        <f>ValueWin!N231</f>
        <v>0.58399999999999996</v>
      </c>
    </row>
    <row r="232" spans="1:14" x14ac:dyDescent="0.25">
      <c r="A232">
        <f>ValueWin!A232</f>
        <v>1.28</v>
      </c>
      <c r="B232">
        <f>ValueWin!B232</f>
        <v>3.75</v>
      </c>
      <c r="C232">
        <f t="shared" si="15"/>
        <v>0.78125</v>
      </c>
      <c r="D232">
        <f t="shared" si="16"/>
        <v>0.26666666666666666</v>
      </c>
      <c r="E232">
        <f>ValueWin!E232</f>
        <v>0.64800000000000002</v>
      </c>
      <c r="F232">
        <f t="shared" si="17"/>
        <v>0.35199999999999998</v>
      </c>
      <c r="G232" cm="1">
        <f t="array" ref="G232">_xlfn.IFS(AND(I232&gt;J232,I232&gt;0), 1, AND(J232&gt;I232,J232&gt;0), 2, AND(I232&lt;0,J232&lt;0), 0)</f>
        <v>2</v>
      </c>
      <c r="H232">
        <f>ValueWin!H232</f>
        <v>1</v>
      </c>
      <c r="I232">
        <f t="shared" si="18"/>
        <v>-0.60914285714285688</v>
      </c>
      <c r="J232">
        <f t="shared" si="19"/>
        <v>0.1</v>
      </c>
      <c r="K232" cm="1">
        <f t="array" ref="K232">_xlfn.IFS(AND(G232=H232,G232=1),K231-K231*I232+K231*I232*A232, AND(G232=H232,G232=2), K231-K231*J232+K231*J232*B232, AND(G232&lt;&gt;H232,G232=1), K231-K231*I232,AND(G232&lt;&gt;H232,G232=2),K231-K231*J232,G232=0,K231)</f>
        <v>119.82865115710598</v>
      </c>
      <c r="L232" t="str">
        <f>ValueWin!L232</f>
        <v>Nick Kyrgios</v>
      </c>
      <c r="M232" t="str">
        <f>ValueWin!M232</f>
        <v>Nikoloz Basilashvili</v>
      </c>
      <c r="N232">
        <f>ValueWin!N232</f>
        <v>0.52100000000000002</v>
      </c>
    </row>
    <row r="233" spans="1:14" x14ac:dyDescent="0.25">
      <c r="A233">
        <f>ValueWin!A233</f>
        <v>5.5</v>
      </c>
      <c r="B233">
        <f>ValueWin!B233</f>
        <v>1.1399999999999999</v>
      </c>
      <c r="C233">
        <f t="shared" si="15"/>
        <v>0.18181818181818182</v>
      </c>
      <c r="D233">
        <f t="shared" si="16"/>
        <v>0.87719298245614041</v>
      </c>
      <c r="E233">
        <f>ValueWin!E233</f>
        <v>0.64</v>
      </c>
      <c r="F233">
        <f t="shared" si="17"/>
        <v>0.36</v>
      </c>
      <c r="G233" cm="1">
        <f t="array" ref="G233">_xlfn.IFS(AND(I233&gt;J233,I233&gt;0), 1, AND(J233&gt;I233,J233&gt;0), 2, AND(I233&lt;0,J233&lt;0), 0)</f>
        <v>1</v>
      </c>
      <c r="H233">
        <f>ValueWin!H233</f>
        <v>1</v>
      </c>
      <c r="I233">
        <f t="shared" si="18"/>
        <v>0.1</v>
      </c>
      <c r="J233">
        <f t="shared" si="19"/>
        <v>-4.2114285714285744</v>
      </c>
      <c r="K233" cm="1">
        <f t="array" ref="K233">_xlfn.IFS(AND(G233=H233,G233=1),K232-K232*I233+K232*I233*A233, AND(G233=H233,G233=2), K232-K232*J233+K232*J233*B233, AND(G233&lt;&gt;H233,G233=1), K232-K232*I233,AND(G233&lt;&gt;H233,G233=2),K232-K232*J233,G233=0,K232)</f>
        <v>173.75154417780368</v>
      </c>
      <c r="L233" t="str">
        <f>ValueWin!L233</f>
        <v>Tim Van Rijthoven</v>
      </c>
      <c r="M233" t="str">
        <f>ValueWin!M233</f>
        <v>Felix Auger Aliassime</v>
      </c>
      <c r="N233">
        <f>ValueWin!N233</f>
        <v>0.14699999999999999</v>
      </c>
    </row>
    <row r="234" spans="1:14" x14ac:dyDescent="0.25">
      <c r="A234">
        <f>ValueWin!A234</f>
        <v>1.1599999999999999</v>
      </c>
      <c r="B234">
        <f>ValueWin!B234</f>
        <v>5</v>
      </c>
      <c r="C234">
        <f t="shared" si="15"/>
        <v>0.86206896551724144</v>
      </c>
      <c r="D234">
        <f t="shared" si="16"/>
        <v>0.2</v>
      </c>
      <c r="E234">
        <f>ValueWin!E234</f>
        <v>0.67</v>
      </c>
      <c r="F234">
        <f t="shared" si="17"/>
        <v>0.32999999999999996</v>
      </c>
      <c r="G234" cm="1">
        <f t="array" ref="G234">_xlfn.IFS(AND(I234&gt;J234,I234&gt;0), 1, AND(J234&gt;I234,J234&gt;0), 2, AND(I234&lt;0,J234&lt;0), 0)</f>
        <v>2</v>
      </c>
      <c r="H234">
        <f>ValueWin!H234</f>
        <v>1</v>
      </c>
      <c r="I234">
        <f t="shared" si="18"/>
        <v>-1.392500000000001</v>
      </c>
      <c r="J234">
        <f t="shared" si="19"/>
        <v>0.1</v>
      </c>
      <c r="K234" cm="1">
        <f t="array" ref="K234">_xlfn.IFS(AND(G234=H234,G234=1),K233-K233*I234+K233*I234*A234, AND(G234=H234,G234=2), K233-K233*J234+K233*J234*B234, AND(G234&lt;&gt;H234,G234=1), K233-K233*I234,AND(G234&lt;&gt;H234,G234=2),K233-K233*J234,G234=0,K233)</f>
        <v>156.3763897600233</v>
      </c>
      <c r="L234" t="str">
        <f>ValueWin!L234</f>
        <v>Daniil Medvedev</v>
      </c>
      <c r="M234" t="str">
        <f>ValueWin!M234</f>
        <v>Adrian Mannarino</v>
      </c>
      <c r="N234">
        <f>ValueWin!N234</f>
        <v>0.51200000000000001</v>
      </c>
    </row>
    <row r="235" spans="1:14" x14ac:dyDescent="0.25">
      <c r="A235">
        <f>ValueWin!A235</f>
        <v>3.5</v>
      </c>
      <c r="B235">
        <f>ValueWin!B235</f>
        <v>1.3</v>
      </c>
      <c r="C235">
        <f t="shared" si="15"/>
        <v>0.2857142857142857</v>
      </c>
      <c r="D235">
        <f t="shared" si="16"/>
        <v>0.76923076923076916</v>
      </c>
      <c r="E235">
        <f>ValueWin!E235</f>
        <v>0.16200000000000001</v>
      </c>
      <c r="F235">
        <f t="shared" si="17"/>
        <v>0.83799999999999997</v>
      </c>
      <c r="G235" cm="1">
        <f t="array" ref="G235">_xlfn.IFS(AND(I235&gt;J235,I235&gt;0), 1, AND(J235&gt;I235,J235&gt;0), 2, AND(I235&lt;0,J235&lt;0), 0)</f>
        <v>2</v>
      </c>
      <c r="H235">
        <f>ValueWin!H235</f>
        <v>0</v>
      </c>
      <c r="I235">
        <f t="shared" si="18"/>
        <v>-0.17319999999999999</v>
      </c>
      <c r="J235">
        <f t="shared" si="19"/>
        <v>0.1</v>
      </c>
      <c r="K235" cm="1">
        <f t="array" ref="K235">_xlfn.IFS(AND(G235=H235,G235=1),K234-K234*I235+K234*I235*A235, AND(G235=H235,G235=2), K234-K234*J235+K234*J235*B235, AND(G235&lt;&gt;H235,G235=1), K234-K234*I235,AND(G235&lt;&gt;H235,G235=2),K234-K234*J235,G235=0,K234)</f>
        <v>140.73875078402097</v>
      </c>
      <c r="L235" t="str">
        <f>ValueWin!L235</f>
        <v>Oscar Otte</v>
      </c>
      <c r="M235" t="str">
        <f>ValueWin!M235</f>
        <v>Matteo Berrettini</v>
      </c>
      <c r="N235">
        <f>ValueWin!N235</f>
        <v>0.499</v>
      </c>
    </row>
    <row r="236" spans="1:14" x14ac:dyDescent="0.25">
      <c r="A236">
        <f>ValueWin!A236</f>
        <v>2.2000000000000002</v>
      </c>
      <c r="B236">
        <f>ValueWin!B236</f>
        <v>1.66</v>
      </c>
      <c r="C236">
        <f t="shared" si="15"/>
        <v>0.45454545454545453</v>
      </c>
      <c r="D236">
        <f t="shared" si="16"/>
        <v>0.60240963855421692</v>
      </c>
      <c r="E236">
        <f>ValueWin!E236</f>
        <v>0.60799999999999998</v>
      </c>
      <c r="F236">
        <f t="shared" si="17"/>
        <v>0.39200000000000002</v>
      </c>
      <c r="G236" cm="1">
        <f t="array" ref="G236">_xlfn.IFS(AND(I236&gt;J236,I236&gt;0), 1, AND(J236&gt;I236,J236&gt;0), 2, AND(I236&lt;0,J236&lt;0), 0)</f>
        <v>1</v>
      </c>
      <c r="H236">
        <f>ValueWin!H236</f>
        <v>0</v>
      </c>
      <c r="I236">
        <f t="shared" si="18"/>
        <v>0.1</v>
      </c>
      <c r="J236">
        <f t="shared" si="19"/>
        <v>-0.52921212121212124</v>
      </c>
      <c r="K236" cm="1">
        <f t="array" ref="K236">_xlfn.IFS(AND(G236=H236,G236=1),K235-K235*I236+K235*I236*A236, AND(G236=H236,G236=2), K235-K235*J236+K235*J236*B236, AND(G236&lt;&gt;H236,G236=1), K235-K235*I236,AND(G236&lt;&gt;H236,G236=2),K235-K235*J236,G236=0,K235)</f>
        <v>126.66487570561887</v>
      </c>
      <c r="L236" t="str">
        <f>ValueWin!L236</f>
        <v>Andy Murray</v>
      </c>
      <c r="M236" t="str">
        <f>ValueWin!M236</f>
        <v>Nick Kyrgios</v>
      </c>
      <c r="N236">
        <f>ValueWin!N236</f>
        <v>0.51700000000000002</v>
      </c>
    </row>
    <row r="237" spans="1:14" x14ac:dyDescent="0.25">
      <c r="A237">
        <f>ValueWin!A237</f>
        <v>2.1</v>
      </c>
      <c r="B237">
        <f>ValueWin!B237</f>
        <v>1.72</v>
      </c>
      <c r="C237">
        <f t="shared" si="15"/>
        <v>0.47619047619047616</v>
      </c>
      <c r="D237">
        <f t="shared" si="16"/>
        <v>0.58139534883720934</v>
      </c>
      <c r="E237">
        <f>ValueWin!E237</f>
        <v>0.49199999999999999</v>
      </c>
      <c r="F237">
        <f t="shared" si="17"/>
        <v>0.50800000000000001</v>
      </c>
      <c r="G237" cm="1">
        <f t="array" ref="G237">_xlfn.IFS(AND(I237&gt;J237,I237&gt;0), 1, AND(J237&gt;I237,J237&gt;0), 2, AND(I237&lt;0,J237&lt;0), 0)</f>
        <v>1</v>
      </c>
      <c r="H237">
        <f>ValueWin!H237</f>
        <v>2</v>
      </c>
      <c r="I237">
        <f t="shared" si="18"/>
        <v>3.0181818181818199E-2</v>
      </c>
      <c r="J237">
        <f t="shared" si="19"/>
        <v>-0.17533333333333334</v>
      </c>
      <c r="K237" cm="1">
        <f t="array" ref="K237">_xlfn.IFS(AND(G237=H237,G237=1),K236-K236*I237+K236*I237*A237, AND(G237=H237,G237=2), K236-K236*J237+K236*J237*B237, AND(G237&lt;&gt;H237,G237=1), K236-K236*I237,AND(G237&lt;&gt;H237,G237=2),K236-K236*J237,G237=0,K236)</f>
        <v>122.84189945704928</v>
      </c>
      <c r="L237" t="str">
        <f>ValueWin!L237</f>
        <v>Francisco Cerundolo</v>
      </c>
      <c r="M237" t="str">
        <f>ValueWin!M237</f>
        <v>Pedro Martinez</v>
      </c>
      <c r="N237">
        <f>ValueWin!N237</f>
        <v>0.22700000000000001</v>
      </c>
    </row>
    <row r="238" spans="1:14" x14ac:dyDescent="0.25">
      <c r="A238">
        <f>ValueWin!A238</f>
        <v>1.44</v>
      </c>
      <c r="B238">
        <f>ValueWin!B238</f>
        <v>2.75</v>
      </c>
      <c r="C238">
        <f t="shared" si="15"/>
        <v>0.69444444444444442</v>
      </c>
      <c r="D238">
        <f t="shared" si="16"/>
        <v>0.36363636363636365</v>
      </c>
      <c r="E238">
        <f>ValueWin!E238</f>
        <v>0.70299999999999996</v>
      </c>
      <c r="F238">
        <f t="shared" si="17"/>
        <v>0.29700000000000004</v>
      </c>
      <c r="G238" cm="1">
        <f t="array" ref="G238">_xlfn.IFS(AND(I238&gt;J238,I238&gt;0), 1, AND(J238&gt;I238,J238&gt;0), 2, AND(I238&lt;0,J238&lt;0), 0)</f>
        <v>1</v>
      </c>
      <c r="H238">
        <f>ValueWin!H238</f>
        <v>2</v>
      </c>
      <c r="I238">
        <f t="shared" si="18"/>
        <v>2.7999999999999803E-2</v>
      </c>
      <c r="J238">
        <f t="shared" si="19"/>
        <v>-0.10471428571428565</v>
      </c>
      <c r="K238" cm="1">
        <f t="array" ref="K238">_xlfn.IFS(AND(G238=H238,G238=1),K237-K237*I238+K237*I238*A238, AND(G238=H238,G238=2), K237-K237*J238+K237*J238*B238, AND(G238&lt;&gt;H238,G238=1), K237-K237*I238,AND(G238&lt;&gt;H238,G238=2),K237-K237*J238,G238=0,K237)</f>
        <v>119.40232627225193</v>
      </c>
      <c r="L238" t="str">
        <f>ValueWin!L238</f>
        <v>Jenson Brooksby</v>
      </c>
      <c r="M238" t="str">
        <f>ValueWin!M238</f>
        <v>Filip Krajinovic</v>
      </c>
      <c r="N238">
        <f>ValueWin!N238</f>
        <v>0.36399999999999999</v>
      </c>
    </row>
    <row r="239" spans="1:14" x14ac:dyDescent="0.25">
      <c r="A239">
        <f>ValueWin!A239</f>
        <v>2.75</v>
      </c>
      <c r="B239">
        <f>ValueWin!B239</f>
        <v>1.44</v>
      </c>
      <c r="C239">
        <f t="shared" si="15"/>
        <v>0.36363636363636365</v>
      </c>
      <c r="D239">
        <f t="shared" si="16"/>
        <v>0.69444444444444442</v>
      </c>
      <c r="E239">
        <f>ValueWin!E239</f>
        <v>0.19400000000000001</v>
      </c>
      <c r="F239">
        <f t="shared" si="17"/>
        <v>0.80600000000000005</v>
      </c>
      <c r="G239" cm="1">
        <f t="array" ref="G239">_xlfn.IFS(AND(I239&gt;J239,I239&gt;0), 1, AND(J239&gt;I239,J239&gt;0), 2, AND(I239&lt;0,J239&lt;0), 0)</f>
        <v>2</v>
      </c>
      <c r="H239">
        <f>ValueWin!H239</f>
        <v>0</v>
      </c>
      <c r="I239">
        <f t="shared" si="18"/>
        <v>-0.26657142857142857</v>
      </c>
      <c r="J239">
        <f t="shared" si="19"/>
        <v>0.1</v>
      </c>
      <c r="K239" cm="1">
        <f t="array" ref="K239">_xlfn.IFS(AND(G239=H239,G239=1),K238-K238*I239+K238*I239*A239, AND(G239=H239,G239=2), K238-K238*J239+K238*J239*B239, AND(G239&lt;&gt;H239,G239=1), K238-K238*I239,AND(G239&lt;&gt;H239,G239=2),K238-K238*J239,G239=0,K238)</f>
        <v>107.46209364502673</v>
      </c>
      <c r="L239" t="str">
        <f>ValueWin!L239</f>
        <v>Daniel Evans</v>
      </c>
      <c r="M239" t="str">
        <f>ValueWin!M239</f>
        <v>Matteo Berrettini</v>
      </c>
      <c r="N239">
        <f>ValueWin!N239</f>
        <v>0.53100000000000003</v>
      </c>
    </row>
    <row r="240" spans="1:14" x14ac:dyDescent="0.25">
      <c r="A240">
        <f>ValueWin!A240</f>
        <v>2.2999999999999998</v>
      </c>
      <c r="B240">
        <f>ValueWin!B240</f>
        <v>1.61</v>
      </c>
      <c r="C240">
        <f t="shared" si="15"/>
        <v>0.43478260869565222</v>
      </c>
      <c r="D240">
        <f t="shared" si="16"/>
        <v>0.6211180124223602</v>
      </c>
      <c r="E240">
        <f>ValueWin!E240</f>
        <v>0.39400000000000002</v>
      </c>
      <c r="F240">
        <f t="shared" si="17"/>
        <v>0.60599999999999998</v>
      </c>
      <c r="G240" cm="1">
        <f t="array" ref="G240">_xlfn.IFS(AND(I240&gt;J240,I240&gt;0), 1, AND(J240&gt;I240,J240&gt;0), 2, AND(I240&lt;0,J240&lt;0), 0)</f>
        <v>0</v>
      </c>
      <c r="H240">
        <f>ValueWin!H240</f>
        <v>0</v>
      </c>
      <c r="I240">
        <f t="shared" si="18"/>
        <v>-7.215384615384618E-2</v>
      </c>
      <c r="J240">
        <f t="shared" si="19"/>
        <v>-3.9901639344262274E-2</v>
      </c>
      <c r="K240" cm="1">
        <f t="array" ref="K240">_xlfn.IFS(AND(G240=H240,G240=1),K239-K239*I240+K239*I240*A240, AND(G240=H240,G240=2), K239-K239*J240+K239*J240*B240, AND(G240&lt;&gt;H240,G240=1), K239-K239*I240,AND(G240&lt;&gt;H240,G240=2),K239-K239*J240,G240=0,K239)</f>
        <v>107.46209364502673</v>
      </c>
      <c r="L240" t="str">
        <f>ValueWin!L240</f>
        <v>Denis Kudla</v>
      </c>
      <c r="M240" t="str">
        <f>ValueWin!M240</f>
        <v>Lorenzo Sonego</v>
      </c>
      <c r="N240">
        <f>ValueWin!N240</f>
        <v>0.54200000000000004</v>
      </c>
    </row>
    <row r="241" spans="1:14" x14ac:dyDescent="0.25">
      <c r="A241">
        <f>ValueWin!A241</f>
        <v>1.5</v>
      </c>
      <c r="B241">
        <f>ValueWin!B241</f>
        <v>2.62</v>
      </c>
      <c r="C241">
        <f t="shared" si="15"/>
        <v>0.66666666666666663</v>
      </c>
      <c r="D241">
        <f t="shared" si="16"/>
        <v>0.38167938931297707</v>
      </c>
      <c r="E241">
        <f>ValueWin!E241</f>
        <v>0.62</v>
      </c>
      <c r="F241">
        <f t="shared" si="17"/>
        <v>0.38</v>
      </c>
      <c r="G241" cm="1">
        <f t="array" ref="G241">_xlfn.IFS(AND(I241&gt;J241,I241&gt;0), 1, AND(J241&gt;I241,J241&gt;0), 2, AND(I241&lt;0,J241&lt;0), 0)</f>
        <v>0</v>
      </c>
      <c r="H241">
        <f>ValueWin!H241</f>
        <v>0</v>
      </c>
      <c r="I241">
        <f t="shared" si="18"/>
        <v>-0.14000000000000001</v>
      </c>
      <c r="J241">
        <f t="shared" si="19"/>
        <v>-2.7160493827160237E-3</v>
      </c>
      <c r="K241" cm="1">
        <f t="array" ref="K241">_xlfn.IFS(AND(G241=H241,G241=1),K240-K240*I241+K240*I241*A241, AND(G241=H241,G241=2), K240-K240*J241+K240*J241*B241, AND(G241&lt;&gt;H241,G241=1), K240-K240*I241,AND(G241&lt;&gt;H241,G241=2),K240-K240*J241,G241=0,K240)</f>
        <v>107.46209364502673</v>
      </c>
      <c r="L241" t="str">
        <f>ValueWin!L241</f>
        <v>Frances Tiafoe</v>
      </c>
      <c r="M241" t="str">
        <f>ValueWin!M241</f>
        <v>Stan Wawrinka</v>
      </c>
      <c r="N241">
        <f>ValueWin!N241</f>
        <v>0.45800000000000002</v>
      </c>
    </row>
    <row r="242" spans="1:14" x14ac:dyDescent="0.25">
      <c r="A242">
        <f>ValueWin!A242</f>
        <v>1.44</v>
      </c>
      <c r="B242">
        <f>ValueWin!B242</f>
        <v>2.75</v>
      </c>
      <c r="C242">
        <f t="shared" si="15"/>
        <v>0.69444444444444442</v>
      </c>
      <c r="D242">
        <f t="shared" si="16"/>
        <v>0.36363636363636365</v>
      </c>
      <c r="E242">
        <f>ValueWin!E242</f>
        <v>0.71299999999999997</v>
      </c>
      <c r="F242">
        <f t="shared" si="17"/>
        <v>0.28700000000000003</v>
      </c>
      <c r="G242" cm="1">
        <f t="array" ref="G242">_xlfn.IFS(AND(I242&gt;J242,I242&gt;0), 1, AND(J242&gt;I242,J242&gt;0), 2, AND(I242&lt;0,J242&lt;0), 0)</f>
        <v>1</v>
      </c>
      <c r="H242">
        <f>ValueWin!H242</f>
        <v>0</v>
      </c>
      <c r="I242">
        <f t="shared" si="18"/>
        <v>6.0727272727272519E-2</v>
      </c>
      <c r="J242">
        <f t="shared" si="19"/>
        <v>-0.12042857142857138</v>
      </c>
      <c r="K242" cm="1">
        <f t="array" ref="K242">_xlfn.IFS(AND(G242=H242,G242=1),K241-K241*I242+K241*I242*A242, AND(G242=H242,G242=2), K241-K241*J242+K241*J242*B242, AND(G242&lt;&gt;H242,G242=1), K241-K241*I242,AND(G242&lt;&gt;H242,G242=2),K241-K241*J242,G242=0,K241)</f>
        <v>100.93621377640149</v>
      </c>
      <c r="L242" t="str">
        <f>ValueWin!L242</f>
        <v>Denis Shapovalov</v>
      </c>
      <c r="M242" t="str">
        <f>ValueWin!M242</f>
        <v>Tommy Paul</v>
      </c>
      <c r="N242">
        <f>ValueWin!N242</f>
        <v>0.38500000000000001</v>
      </c>
    </row>
    <row r="243" spans="1:14" x14ac:dyDescent="0.25">
      <c r="A243">
        <f>ValueWin!A243</f>
        <v>4</v>
      </c>
      <c r="B243">
        <f>ValueWin!B243</f>
        <v>1.25</v>
      </c>
      <c r="C243">
        <f t="shared" si="15"/>
        <v>0.25</v>
      </c>
      <c r="D243">
        <f t="shared" si="16"/>
        <v>0.8</v>
      </c>
      <c r="E243">
        <f>ValueWin!E243</f>
        <v>0.25900000000000001</v>
      </c>
      <c r="F243">
        <f t="shared" si="17"/>
        <v>0.74099999999999999</v>
      </c>
      <c r="G243" cm="1">
        <f t="array" ref="G243">_xlfn.IFS(AND(I243&gt;J243,I243&gt;0), 1, AND(J243&gt;I243,J243&gt;0), 2, AND(I243&lt;0,J243&lt;0), 0)</f>
        <v>1</v>
      </c>
      <c r="H243">
        <f>ValueWin!H243</f>
        <v>0</v>
      </c>
      <c r="I243">
        <f t="shared" si="18"/>
        <v>1.2000000000000011E-2</v>
      </c>
      <c r="J243">
        <f t="shared" si="19"/>
        <v>-0.29500000000000004</v>
      </c>
      <c r="K243" cm="1">
        <f t="array" ref="K243">_xlfn.IFS(AND(G243=H243,G243=1),K242-K242*I243+K242*I243*A243, AND(G243=H243,G243=2), K242-K242*J243+K242*J243*B243, AND(G243&lt;&gt;H243,G243=1), K242-K242*I243,AND(G243&lt;&gt;H243,G243=2),K242-K242*J243,G243=0,K242)</f>
        <v>99.724979211084673</v>
      </c>
      <c r="L243" t="str">
        <f>ValueWin!L243</f>
        <v>Aslan Karatsev</v>
      </c>
      <c r="M243" t="str">
        <f>ValueWin!M243</f>
        <v>Karen Khachanov</v>
      </c>
      <c r="N243">
        <f>ValueWin!N243</f>
        <v>0.48399999999999999</v>
      </c>
    </row>
    <row r="244" spans="1:14" x14ac:dyDescent="0.25">
      <c r="A244">
        <f>ValueWin!A244</f>
        <v>3.5</v>
      </c>
      <c r="B244">
        <f>ValueWin!B244</f>
        <v>1.3</v>
      </c>
      <c r="C244">
        <f t="shared" si="15"/>
        <v>0.2857142857142857</v>
      </c>
      <c r="D244">
        <f t="shared" si="16"/>
        <v>0.76923076923076916</v>
      </c>
      <c r="E244">
        <f>ValueWin!E244</f>
        <v>0.35299999999999998</v>
      </c>
      <c r="F244">
        <f t="shared" si="17"/>
        <v>0.64700000000000002</v>
      </c>
      <c r="G244" cm="1">
        <f t="array" ref="G244">_xlfn.IFS(AND(I244&gt;J244,I244&gt;0), 1, AND(J244&gt;I244,J244&gt;0), 2, AND(I244&lt;0,J244&lt;0), 0)</f>
        <v>1</v>
      </c>
      <c r="H244">
        <f>ValueWin!H244</f>
        <v>0</v>
      </c>
      <c r="I244">
        <f t="shared" si="18"/>
        <v>9.419999999999995E-2</v>
      </c>
      <c r="J244">
        <f t="shared" si="19"/>
        <v>-0.52966666666666651</v>
      </c>
      <c r="K244" cm="1">
        <f t="array" ref="K244">_xlfn.IFS(AND(G244=H244,G244=1),K243-K243*I244+K243*I244*A244, AND(G244=H244,G244=2), K243-K243*J244+K243*J244*B244, AND(G244&lt;&gt;H244,G244=1), K243-K243*I244,AND(G244&lt;&gt;H244,G244=2),K243-K243*J244,G244=0,K243)</f>
        <v>90.3308861694005</v>
      </c>
      <c r="L244" t="str">
        <f>ValueWin!L244</f>
        <v>Benjamin Bonzi</v>
      </c>
      <c r="M244" t="str">
        <f>ValueWin!M244</f>
        <v>Stefanos Tsitsipas</v>
      </c>
      <c r="N244">
        <f>ValueWin!N244</f>
        <v>0.48199999999999998</v>
      </c>
    </row>
    <row r="245" spans="1:14" x14ac:dyDescent="0.25">
      <c r="A245">
        <f>ValueWin!A245</f>
        <v>1.9</v>
      </c>
      <c r="B245">
        <f>ValueWin!B245</f>
        <v>1.9</v>
      </c>
      <c r="C245">
        <f t="shared" si="15"/>
        <v>0.52631578947368418</v>
      </c>
      <c r="D245">
        <f t="shared" si="16"/>
        <v>0.52631578947368418</v>
      </c>
      <c r="E245">
        <f>ValueWin!E245</f>
        <v>0.379</v>
      </c>
      <c r="F245">
        <f t="shared" si="17"/>
        <v>0.621</v>
      </c>
      <c r="G245" cm="1">
        <f t="array" ref="G245">_xlfn.IFS(AND(I245&gt;J245,I245&gt;0), 1, AND(J245&gt;I245,J245&gt;0), 2, AND(I245&lt;0,J245&lt;0), 0)</f>
        <v>2</v>
      </c>
      <c r="H245">
        <f>ValueWin!H245</f>
        <v>0</v>
      </c>
      <c r="I245">
        <f t="shared" si="18"/>
        <v>-0.31100000000000005</v>
      </c>
      <c r="J245">
        <f t="shared" si="19"/>
        <v>0.1</v>
      </c>
      <c r="K245" cm="1">
        <f t="array" ref="K245">_xlfn.IFS(AND(G245=H245,G245=1),K244-K244*I245+K244*I245*A245, AND(G245=H245,G245=2), K244-K244*J245+K244*J245*B245, AND(G245&lt;&gt;H245,G245=1), K244-K244*I245,AND(G245&lt;&gt;H245,G245=2),K244-K244*J245,G245=0,K244)</f>
        <v>81.297797552460452</v>
      </c>
      <c r="L245" t="str">
        <f>ValueWin!L245</f>
        <v>Marton Fucsovics</v>
      </c>
      <c r="M245" t="str">
        <f>ValueWin!M245</f>
        <v>Roberto Bautista Agut</v>
      </c>
      <c r="N245">
        <f>ValueWin!N245</f>
        <v>0.60399999999999998</v>
      </c>
    </row>
    <row r="246" spans="1:14" x14ac:dyDescent="0.25">
      <c r="A246">
        <f>ValueWin!A246</f>
        <v>2</v>
      </c>
      <c r="B246">
        <f>ValueWin!B246</f>
        <v>1.8</v>
      </c>
      <c r="C246">
        <f t="shared" si="15"/>
        <v>0.5</v>
      </c>
      <c r="D246">
        <f t="shared" si="16"/>
        <v>0.55555555555555558</v>
      </c>
      <c r="E246">
        <f>ValueWin!E246</f>
        <v>0.44900000000000001</v>
      </c>
      <c r="F246">
        <f t="shared" si="17"/>
        <v>0.55099999999999993</v>
      </c>
      <c r="G246" cm="1">
        <f t="array" ref="G246">_xlfn.IFS(AND(I246&gt;J246,I246&gt;0), 1, AND(J246&gt;I246,J246&gt;0), 2, AND(I246&lt;0,J246&lt;0), 0)</f>
        <v>0</v>
      </c>
      <c r="H246">
        <f>ValueWin!H246</f>
        <v>0</v>
      </c>
      <c r="I246">
        <f t="shared" si="18"/>
        <v>-0.10199999999999992</v>
      </c>
      <c r="J246">
        <f t="shared" si="19"/>
        <v>-1.0250000000000092E-2</v>
      </c>
      <c r="K246" cm="1">
        <f t="array" ref="K246">_xlfn.IFS(AND(G246=H246,G246=1),K245-K245*I246+K245*I246*A246, AND(G246=H246,G246=2), K245-K245*J246+K245*J246*B246, AND(G246&lt;&gt;H246,G246=1), K245-K245*I246,AND(G246&lt;&gt;H246,G246=2),K245-K245*J246,G246=0,K245)</f>
        <v>81.297797552460452</v>
      </c>
      <c r="L246" t="str">
        <f>ValueWin!L246</f>
        <v>Oscar Otte</v>
      </c>
      <c r="M246" t="str">
        <f>ValueWin!M246</f>
        <v>Miomir Kecmanovic</v>
      </c>
      <c r="N246">
        <f>ValueWin!N246</f>
        <v>0.48399999999999999</v>
      </c>
    </row>
    <row r="247" spans="1:14" x14ac:dyDescent="0.25">
      <c r="A247">
        <f>ValueWin!A247</f>
        <v>1.22</v>
      </c>
      <c r="B247">
        <f>ValueWin!B247</f>
        <v>4.33</v>
      </c>
      <c r="C247">
        <f t="shared" si="15"/>
        <v>0.81967213114754101</v>
      </c>
      <c r="D247">
        <f t="shared" si="16"/>
        <v>0.23094688221709006</v>
      </c>
      <c r="E247">
        <f>ValueWin!E247</f>
        <v>0.80200000000000005</v>
      </c>
      <c r="F247">
        <f t="shared" si="17"/>
        <v>0.19799999999999995</v>
      </c>
      <c r="G247" cm="1">
        <f t="array" ref="G247">_xlfn.IFS(AND(I247&gt;J247,I247&gt;0), 1, AND(J247&gt;I247,J247&gt;0), 2, AND(I247&lt;0,J247&lt;0), 0)</f>
        <v>0</v>
      </c>
      <c r="H247">
        <f>ValueWin!H247</f>
        <v>0</v>
      </c>
      <c r="I247">
        <f t="shared" si="18"/>
        <v>-9.7999999999999865E-2</v>
      </c>
      <c r="J247">
        <f t="shared" si="19"/>
        <v>-4.2840840840840888E-2</v>
      </c>
      <c r="K247" cm="1">
        <f t="array" ref="K247">_xlfn.IFS(AND(G247=H247,G247=1),K246-K246*I247+K246*I247*A247, AND(G247=H247,G247=2), K246-K246*J247+K246*J247*B247, AND(G247&lt;&gt;H247,G247=1), K246-K246*I247,AND(G247&lt;&gt;H247,G247=2),K246-K246*J247,G247=0,K246)</f>
        <v>81.297797552460452</v>
      </c>
      <c r="L247" t="str">
        <f>ValueWin!L247</f>
        <v>Daniil Medvedev</v>
      </c>
      <c r="M247" t="str">
        <f>ValueWin!M247</f>
        <v>David Goffin</v>
      </c>
      <c r="N247">
        <f>ValueWin!N247</f>
        <v>0.50700000000000001</v>
      </c>
    </row>
    <row r="248" spans="1:14" x14ac:dyDescent="0.25">
      <c r="A248">
        <f>ValueWin!A248</f>
        <v>1.44</v>
      </c>
      <c r="B248">
        <f>ValueWin!B248</f>
        <v>2.75</v>
      </c>
      <c r="C248">
        <f t="shared" si="15"/>
        <v>0.69444444444444442</v>
      </c>
      <c r="D248">
        <f t="shared" si="16"/>
        <v>0.36363636363636365</v>
      </c>
      <c r="E248">
        <f>ValueWin!E248</f>
        <v>0.56699999999999995</v>
      </c>
      <c r="F248">
        <f t="shared" si="17"/>
        <v>0.43300000000000005</v>
      </c>
      <c r="G248" cm="1">
        <f t="array" ref="G248">_xlfn.IFS(AND(I248&gt;J248,I248&gt;0), 1, AND(J248&gt;I248,J248&gt;0), 2, AND(I248&lt;0,J248&lt;0), 0)</f>
        <v>2</v>
      </c>
      <c r="H248">
        <f>ValueWin!H248</f>
        <v>0</v>
      </c>
      <c r="I248">
        <f t="shared" si="18"/>
        <v>-0.4170909090909094</v>
      </c>
      <c r="J248">
        <f t="shared" si="19"/>
        <v>0.1</v>
      </c>
      <c r="K248" cm="1">
        <f t="array" ref="K248">_xlfn.IFS(AND(G248=H248,G248=1),K247-K247*I248+K247*I248*A248, AND(G248=H248,G248=2), K247-K247*J248+K247*J248*B248, AND(G248&lt;&gt;H248,G248=1), K247-K247*I248,AND(G248&lt;&gt;H248,G248=2),K247-K247*J248,G248=0,K247)</f>
        <v>73.168017797214404</v>
      </c>
      <c r="L248" t="str">
        <f>ValueWin!L248</f>
        <v>Hubert Hurkacz</v>
      </c>
      <c r="M248" t="str">
        <f>ValueWin!M248</f>
        <v>Ugo Humbert</v>
      </c>
      <c r="N248">
        <f>ValueWin!N248</f>
        <v>0.48699999999999999</v>
      </c>
    </row>
    <row r="249" spans="1:14" x14ac:dyDescent="0.25">
      <c r="A249">
        <f>ValueWin!A249</f>
        <v>3.2</v>
      </c>
      <c r="B249">
        <f>ValueWin!B249</f>
        <v>1.36</v>
      </c>
      <c r="C249">
        <f t="shared" si="15"/>
        <v>0.3125</v>
      </c>
      <c r="D249">
        <f t="shared" si="16"/>
        <v>0.73529411764705876</v>
      </c>
      <c r="E249">
        <f>ValueWin!E249</f>
        <v>0.45100000000000001</v>
      </c>
      <c r="F249">
        <f t="shared" si="17"/>
        <v>0.54899999999999993</v>
      </c>
      <c r="G249" cm="1">
        <f t="array" ref="G249">_xlfn.IFS(AND(I249&gt;J249,I249&gt;0), 1, AND(J249&gt;I249,J249&gt;0), 2, AND(I249&lt;0,J249&lt;0), 0)</f>
        <v>1</v>
      </c>
      <c r="H249">
        <f>ValueWin!H249</f>
        <v>0</v>
      </c>
      <c r="I249">
        <f t="shared" si="18"/>
        <v>0.1</v>
      </c>
      <c r="J249">
        <f t="shared" si="19"/>
        <v>-0.70377777777777761</v>
      </c>
      <c r="K249" cm="1">
        <f t="array" ref="K249">_xlfn.IFS(AND(G249=H249,G249=1),K248-K248*I249+K248*I249*A249, AND(G249=H249,G249=2), K248-K248*J249+K248*J249*B249, AND(G249&lt;&gt;H249,G249=1), K248-K248*I249,AND(G249&lt;&gt;H249,G249=2),K248-K248*J249,G249=0,K248)</f>
        <v>65.851216017492959</v>
      </c>
      <c r="L249" t="str">
        <f>ValueWin!L249</f>
        <v>Pablo Carreno Busta</v>
      </c>
      <c r="M249" t="str">
        <f>ValueWin!M249</f>
        <v>Sebastian Korda</v>
      </c>
      <c r="N249">
        <f>ValueWin!N249</f>
        <v>0.55900000000000005</v>
      </c>
    </row>
    <row r="250" spans="1:14" x14ac:dyDescent="0.25">
      <c r="A250">
        <f>ValueWin!A250</f>
        <v>1.57</v>
      </c>
      <c r="B250">
        <f>ValueWin!B250</f>
        <v>2.37</v>
      </c>
      <c r="C250">
        <f t="shared" si="15"/>
        <v>0.63694267515923564</v>
      </c>
      <c r="D250">
        <f t="shared" si="16"/>
        <v>0.42194092827004215</v>
      </c>
      <c r="E250">
        <f>ValueWin!E250</f>
        <v>0.53800000000000003</v>
      </c>
      <c r="F250">
        <f t="shared" si="17"/>
        <v>0.46199999999999997</v>
      </c>
      <c r="G250" cm="1">
        <f t="array" ref="G250">_xlfn.IFS(AND(I250&gt;J250,I250&gt;0), 1, AND(J250&gt;I250,J250&gt;0), 2, AND(I250&lt;0,J250&lt;0), 0)</f>
        <v>2</v>
      </c>
      <c r="H250">
        <f>ValueWin!H250</f>
        <v>0</v>
      </c>
      <c r="I250">
        <f t="shared" si="18"/>
        <v>-0.27252631578947351</v>
      </c>
      <c r="J250">
        <f t="shared" si="19"/>
        <v>6.9299270072992691E-2</v>
      </c>
      <c r="K250" cm="1">
        <f t="array" ref="K250">_xlfn.IFS(AND(G250=H250,G250=1),K249-K249*I250+K249*I250*A250, AND(G250=H250,G250=2), K249-K249*J250+K249*J250*B250, AND(G250&lt;&gt;H250,G250=1), K249-K249*I250,AND(G250&lt;&gt;H250,G250=2),K249-K249*J250,G250=0,K249)</f>
        <v>61.287774814061734</v>
      </c>
      <c r="L250" t="str">
        <f>ValueWin!L250</f>
        <v>Nick Kyrgios</v>
      </c>
      <c r="M250" t="str">
        <f>ValueWin!M250</f>
        <v>Stefanos Tsitsipas</v>
      </c>
      <c r="N250">
        <f>ValueWin!N250</f>
        <v>0.496</v>
      </c>
    </row>
    <row r="251" spans="1:14" x14ac:dyDescent="0.25">
      <c r="A251">
        <f>ValueWin!A251</f>
        <v>1.4</v>
      </c>
      <c r="B251">
        <f>ValueWin!B251</f>
        <v>3</v>
      </c>
      <c r="C251">
        <f t="shared" si="15"/>
        <v>0.7142857142857143</v>
      </c>
      <c r="D251">
        <f t="shared" si="16"/>
        <v>0.33333333333333331</v>
      </c>
      <c r="E251">
        <f>ValueWin!E251</f>
        <v>0.65</v>
      </c>
      <c r="F251">
        <f t="shared" si="17"/>
        <v>0.35</v>
      </c>
      <c r="G251" cm="1">
        <f t="array" ref="G251">_xlfn.IFS(AND(I251&gt;J251,I251&gt;0), 1, AND(J251&gt;I251,J251&gt;0), 2, AND(I251&lt;0,J251&lt;0), 0)</f>
        <v>2</v>
      </c>
      <c r="H251">
        <f>ValueWin!H251</f>
        <v>0</v>
      </c>
      <c r="I251">
        <f t="shared" si="18"/>
        <v>-0.22500000000000009</v>
      </c>
      <c r="J251">
        <f t="shared" si="19"/>
        <v>2.4999999999999967E-2</v>
      </c>
      <c r="K251" cm="1">
        <f t="array" ref="K251">_xlfn.IFS(AND(G251=H251,G251=1),K250-K250*I251+K250*I251*A251, AND(G251=H251,G251=2), K250-K250*J251+K250*J251*B251, AND(G251&lt;&gt;H251,G251=1), K250-K250*I251,AND(G251&lt;&gt;H251,G251=2),K250-K250*J251,G251=0,K250)</f>
        <v>59.755580443710194</v>
      </c>
      <c r="L251" t="str">
        <f>ValueWin!L251</f>
        <v>Alex De Minaur</v>
      </c>
      <c r="M251" t="str">
        <f>ValueWin!M251</f>
        <v>Alejandro Davidovich Fokina</v>
      </c>
      <c r="N251">
        <f>ValueWin!N251</f>
        <v>0.52100000000000002</v>
      </c>
    </row>
    <row r="252" spans="1:14" x14ac:dyDescent="0.25">
      <c r="A252">
        <f>ValueWin!A252</f>
        <v>3.2</v>
      </c>
      <c r="B252">
        <f>ValueWin!B252</f>
        <v>1.36</v>
      </c>
      <c r="C252">
        <f t="shared" si="15"/>
        <v>0.3125</v>
      </c>
      <c r="D252">
        <f t="shared" si="16"/>
        <v>0.73529411764705876</v>
      </c>
      <c r="E252">
        <f>ValueWin!E252</f>
        <v>0.45100000000000001</v>
      </c>
      <c r="F252">
        <f t="shared" si="17"/>
        <v>0.54899999999999993</v>
      </c>
      <c r="G252" cm="1">
        <f t="array" ref="G252">_xlfn.IFS(AND(I252&gt;J252,I252&gt;0), 1, AND(J252&gt;I252,J252&gt;0), 2, AND(I252&lt;0,J252&lt;0), 0)</f>
        <v>1</v>
      </c>
      <c r="H252">
        <f>ValueWin!H252</f>
        <v>0</v>
      </c>
      <c r="I252">
        <f t="shared" si="18"/>
        <v>0.1</v>
      </c>
      <c r="J252">
        <f t="shared" si="19"/>
        <v>-0.70377777777777761</v>
      </c>
      <c r="K252" cm="1">
        <f t="array" ref="K252">_xlfn.IFS(AND(G252=H252,G252=1),K251-K251*I252+K251*I252*A252, AND(G252=H252,G252=2), K251-K251*J252+K251*J252*B252, AND(G252&lt;&gt;H252,G252=1), K251-K251*I252,AND(G252&lt;&gt;H252,G252=2),K251-K251*J252,G252=0,K251)</f>
        <v>53.780022399339174</v>
      </c>
      <c r="L252" t="str">
        <f>ValueWin!L252</f>
        <v>Botic Van De Zandschulp</v>
      </c>
      <c r="M252" t="str">
        <f>ValueWin!M252</f>
        <v>Grigor Dimitrov</v>
      </c>
      <c r="N252">
        <f>ValueWin!N252</f>
        <v>0.50600000000000001</v>
      </c>
    </row>
    <row r="253" spans="1:14" x14ac:dyDescent="0.25">
      <c r="A253">
        <f>ValueWin!A253</f>
        <v>1.72</v>
      </c>
      <c r="B253">
        <f>ValueWin!B253</f>
        <v>2.1</v>
      </c>
      <c r="C253">
        <f t="shared" ref="C253:C280" si="20">1/A253</f>
        <v>0.58139534883720934</v>
      </c>
      <c r="D253">
        <f t="shared" ref="D253:D280" si="21">1/B253</f>
        <v>0.47619047619047616</v>
      </c>
      <c r="E253">
        <f>ValueWin!E253</f>
        <v>0.51200000000000001</v>
      </c>
      <c r="F253">
        <f t="shared" ref="F253:F280" si="22">1-E253</f>
        <v>0.48799999999999999</v>
      </c>
      <c r="G253" cm="1">
        <f t="array" ref="G253">_xlfn.IFS(AND(I253&gt;J253,I253&gt;0), 1, AND(J253&gt;I253,J253&gt;0), 2, AND(I253&lt;0,J253&lt;0), 0)</f>
        <v>2</v>
      </c>
      <c r="H253">
        <f>ValueWin!H253</f>
        <v>0</v>
      </c>
      <c r="I253">
        <f t="shared" ref="I253:I280" si="23">IF(E253-(F253/(A253-1))&gt;0.1, 0.1, E253-(F253/(A253-1)))</f>
        <v>-0.1657777777777778</v>
      </c>
      <c r="J253">
        <f t="shared" ref="J253:J280" si="24">IF(F253-(E253/(B253-1))&gt;0.1, 0.1, F253-(E253/(B253-1)))</f>
        <v>2.2545454545454535E-2</v>
      </c>
      <c r="K253" cm="1">
        <f t="array" ref="K253">_xlfn.IFS(AND(G253=H253,G253=1),K252-K252*I253+K252*I253*A253, AND(G253=H253,G253=2), K252-K252*J253+K252*J253*B253, AND(G253&lt;&gt;H253,G253=1), K252-K252*I253,AND(G253&lt;&gt;H253,G253=2),K252-K252*J253,G253=0,K252)</f>
        <v>52.567527348881349</v>
      </c>
      <c r="L253" t="str">
        <f>ValueWin!L253</f>
        <v>Tommy Paul</v>
      </c>
      <c r="M253" t="str">
        <f>ValueWin!M253</f>
        <v>Stan Wawrinka</v>
      </c>
      <c r="N253">
        <f>ValueWin!N253</f>
        <v>0.53200000000000003</v>
      </c>
    </row>
    <row r="254" spans="1:14" x14ac:dyDescent="0.25">
      <c r="A254">
        <f>ValueWin!A254</f>
        <v>5</v>
      </c>
      <c r="B254">
        <f>ValueWin!B254</f>
        <v>1.1599999999999999</v>
      </c>
      <c r="C254">
        <f t="shared" si="20"/>
        <v>0.2</v>
      </c>
      <c r="D254">
        <f t="shared" si="21"/>
        <v>0.86206896551724144</v>
      </c>
      <c r="E254">
        <f>ValueWin!E254</f>
        <v>0.26300000000000001</v>
      </c>
      <c r="F254">
        <f t="shared" si="22"/>
        <v>0.73699999999999999</v>
      </c>
      <c r="G254" cm="1">
        <f t="array" ref="G254">_xlfn.IFS(AND(I254&gt;J254,I254&gt;0), 1, AND(J254&gt;I254,J254&gt;0), 2, AND(I254&lt;0,J254&lt;0), 0)</f>
        <v>1</v>
      </c>
      <c r="H254">
        <f>ValueWin!H254</f>
        <v>0</v>
      </c>
      <c r="I254">
        <f t="shared" si="23"/>
        <v>7.8750000000000014E-2</v>
      </c>
      <c r="J254">
        <f t="shared" si="24"/>
        <v>-0.90675000000000094</v>
      </c>
      <c r="K254" cm="1">
        <f t="array" ref="K254">_xlfn.IFS(AND(G254=H254,G254=1),K253-K253*I254+K253*I254*A254, AND(G254=H254,G254=2), K253-K253*J254+K253*J254*B254, AND(G254&lt;&gt;H254,G254=1), K253-K253*I254,AND(G254&lt;&gt;H254,G254=2),K253-K253*J254,G254=0,K253)</f>
        <v>48.427834570156939</v>
      </c>
      <c r="L254" t="str">
        <f>ValueWin!L254</f>
        <v>Denis Kudla</v>
      </c>
      <c r="M254" t="str">
        <f>ValueWin!M254</f>
        <v>Matteo Berrettini</v>
      </c>
      <c r="N254">
        <f>ValueWin!N254</f>
        <v>0.628</v>
      </c>
    </row>
    <row r="255" spans="1:14" x14ac:dyDescent="0.25">
      <c r="A255">
        <f>ValueWin!A255</f>
        <v>1.57</v>
      </c>
      <c r="B255">
        <f>ValueWin!B255</f>
        <v>2.37</v>
      </c>
      <c r="C255">
        <f t="shared" si="20"/>
        <v>0.63694267515923564</v>
      </c>
      <c r="D255">
        <f t="shared" si="21"/>
        <v>0.42194092827004215</v>
      </c>
      <c r="E255">
        <f>ValueWin!E255</f>
        <v>0.43</v>
      </c>
      <c r="F255">
        <f t="shared" si="22"/>
        <v>0.57000000000000006</v>
      </c>
      <c r="G255" cm="1">
        <f t="array" ref="G255">_xlfn.IFS(AND(I255&gt;J255,I255&gt;0), 1, AND(J255&gt;I255,J255&gt;0), 2, AND(I255&lt;0,J255&lt;0), 0)</f>
        <v>2</v>
      </c>
      <c r="H255">
        <f>ValueWin!H255</f>
        <v>0</v>
      </c>
      <c r="I255">
        <f t="shared" si="23"/>
        <v>-0.57000000000000006</v>
      </c>
      <c r="J255">
        <f t="shared" si="24"/>
        <v>0.1</v>
      </c>
      <c r="K255" cm="1">
        <f t="array" ref="K255">_xlfn.IFS(AND(G255=H255,G255=1),K254-K254*I255+K254*I255*A255, AND(G255=H255,G255=2), K254-K254*J255+K254*J255*B255, AND(G255&lt;&gt;H255,G255=1), K254-K254*I255,AND(G255&lt;&gt;H255,G255=2),K254-K254*J255,G255=0,K254)</f>
        <v>43.585051113141247</v>
      </c>
      <c r="L255" t="str">
        <f>ValueWin!L255</f>
        <v>Ryan Peniston</v>
      </c>
      <c r="M255" t="str">
        <f>ValueWin!M255</f>
        <v>Francisco Cerundolo</v>
      </c>
      <c r="N255">
        <f>ValueWin!N255</f>
        <v>0.45200000000000001</v>
      </c>
    </row>
    <row r="256" spans="1:14" x14ac:dyDescent="0.25">
      <c r="A256">
        <f>ValueWin!A256</f>
        <v>2.5</v>
      </c>
      <c r="B256">
        <f>ValueWin!B256</f>
        <v>1.53</v>
      </c>
      <c r="C256">
        <f t="shared" si="20"/>
        <v>0.4</v>
      </c>
      <c r="D256">
        <f t="shared" si="21"/>
        <v>0.65359477124183007</v>
      </c>
      <c r="E256">
        <f>ValueWin!E256</f>
        <v>0.38300000000000001</v>
      </c>
      <c r="F256">
        <f t="shared" si="22"/>
        <v>0.61699999999999999</v>
      </c>
      <c r="G256" cm="1">
        <f t="array" ref="G256">_xlfn.IFS(AND(I256&gt;J256,I256&gt;0), 1, AND(J256&gt;I256,J256&gt;0), 2, AND(I256&lt;0,J256&lt;0), 0)</f>
        <v>0</v>
      </c>
      <c r="H256">
        <f>ValueWin!H256</f>
        <v>0</v>
      </c>
      <c r="I256">
        <f t="shared" si="23"/>
        <v>-2.8333333333333321E-2</v>
      </c>
      <c r="J256">
        <f t="shared" si="24"/>
        <v>-0.10564150943396222</v>
      </c>
      <c r="K256" cm="1">
        <f t="array" ref="K256">_xlfn.IFS(AND(G256=H256,G256=1),K255-K255*I256+K255*I256*A256, AND(G256=H256,G256=2), K255-K255*J256+K255*J256*B256, AND(G256&lt;&gt;H256,G256=1), K255-K255*I256,AND(G256&lt;&gt;H256,G256=2),K255-K255*J256,G256=0,K255)</f>
        <v>43.585051113141247</v>
      </c>
      <c r="L256" t="str">
        <f>ValueWin!L256</f>
        <v>Filip Krajinovic</v>
      </c>
      <c r="M256" t="str">
        <f>ValueWin!M256</f>
        <v>Sam Querrey</v>
      </c>
      <c r="N256">
        <f>ValueWin!N256</f>
        <v>0.51900000000000002</v>
      </c>
    </row>
    <row r="257" spans="1:14" x14ac:dyDescent="0.25">
      <c r="A257">
        <f>ValueWin!A257</f>
        <v>5.5</v>
      </c>
      <c r="B257">
        <f>ValueWin!B257</f>
        <v>1.1399999999999999</v>
      </c>
      <c r="C257">
        <f t="shared" si="20"/>
        <v>0.18181818181818182</v>
      </c>
      <c r="D257">
        <f t="shared" si="21"/>
        <v>0.87719298245614041</v>
      </c>
      <c r="E257">
        <f>ValueWin!E257</f>
        <v>0.23400000000000001</v>
      </c>
      <c r="F257">
        <f t="shared" si="22"/>
        <v>0.76600000000000001</v>
      </c>
      <c r="G257" cm="1">
        <f t="array" ref="G257">_xlfn.IFS(AND(I257&gt;J257,I257&gt;0), 1, AND(J257&gt;I257,J257&gt;0), 2, AND(I257&lt;0,J257&lt;0), 0)</f>
        <v>1</v>
      </c>
      <c r="H257">
        <f>ValueWin!H257</f>
        <v>0</v>
      </c>
      <c r="I257">
        <f t="shared" si="23"/>
        <v>6.3777777777777794E-2</v>
      </c>
      <c r="J257">
        <f t="shared" si="24"/>
        <v>-0.90542857142857258</v>
      </c>
      <c r="K257" cm="1">
        <f t="array" ref="K257">_xlfn.IFS(AND(G257=H257,G257=1),K256-K256*I257+K256*I257*A257, AND(G257=H257,G257=2), K256-K256*J257+K256*J257*B257, AND(G257&lt;&gt;H257,G257=1), K256-K256*I257,AND(G257&lt;&gt;H257,G257=2),K256-K256*J257,G257=0,K256)</f>
        <v>40.805293408814236</v>
      </c>
      <c r="L257" t="str">
        <f>ValueWin!L257</f>
        <v>Laslo Djere</v>
      </c>
      <c r="M257" t="str">
        <f>ValueWin!M257</f>
        <v>Karen Khachanov</v>
      </c>
      <c r="N257">
        <f>ValueWin!N257</f>
        <v>0.52400000000000002</v>
      </c>
    </row>
    <row r="258" spans="1:14" x14ac:dyDescent="0.25">
      <c r="A258">
        <f>ValueWin!A258</f>
        <v>1.9</v>
      </c>
      <c r="B258">
        <f>ValueWin!B258</f>
        <v>1.9</v>
      </c>
      <c r="C258">
        <f t="shared" si="20"/>
        <v>0.52631578947368418</v>
      </c>
      <c r="D258">
        <f t="shared" si="21"/>
        <v>0.52631578947368418</v>
      </c>
      <c r="E258">
        <f>ValueWin!E258</f>
        <v>0.51700000000000002</v>
      </c>
      <c r="F258">
        <f t="shared" si="22"/>
        <v>0.48299999999999998</v>
      </c>
      <c r="G258" cm="1">
        <f t="array" ref="G258">_xlfn.IFS(AND(I258&gt;J258,I258&gt;0), 1, AND(J258&gt;I258,J258&gt;0), 2, AND(I258&lt;0,J258&lt;0), 0)</f>
        <v>0</v>
      </c>
      <c r="H258">
        <f>ValueWin!H258</f>
        <v>0</v>
      </c>
      <c r="I258">
        <f t="shared" si="23"/>
        <v>-1.9666666666666721E-2</v>
      </c>
      <c r="J258">
        <f t="shared" si="24"/>
        <v>-9.144444444444455E-2</v>
      </c>
      <c r="K258" cm="1">
        <f t="array" ref="K258">_xlfn.IFS(AND(G258=H258,G258=1),K257-K257*I258+K257*I258*A258, AND(G258=H258,G258=2), K257-K257*J258+K257*J258*B258, AND(G258&lt;&gt;H258,G258=1), K257-K257*I258,AND(G258&lt;&gt;H258,G258=2),K257-K257*J258,G258=0,K257)</f>
        <v>40.805293408814236</v>
      </c>
      <c r="L258" t="str">
        <f>ValueWin!L258</f>
        <v>Nikoloz Basilashvili</v>
      </c>
      <c r="M258" t="str">
        <f>ValueWin!M258</f>
        <v>Oscar Otte</v>
      </c>
      <c r="N258">
        <f>ValueWin!N258</f>
        <v>0.48499999999999999</v>
      </c>
    </row>
    <row r="259" spans="1:14" x14ac:dyDescent="0.25">
      <c r="A259">
        <f>ValueWin!A259</f>
        <v>1.1599999999999999</v>
      </c>
      <c r="B259">
        <f>ValueWin!B259</f>
        <v>5</v>
      </c>
      <c r="C259">
        <f t="shared" si="20"/>
        <v>0.86206896551724144</v>
      </c>
      <c r="D259">
        <f t="shared" si="21"/>
        <v>0.2</v>
      </c>
      <c r="E259">
        <f>ValueWin!E259</f>
        <v>0.78200000000000003</v>
      </c>
      <c r="F259">
        <f t="shared" si="22"/>
        <v>0.21799999999999997</v>
      </c>
      <c r="G259" cm="1">
        <f t="array" ref="G259">_xlfn.IFS(AND(I259&gt;J259,I259&gt;0), 1, AND(J259&gt;I259,J259&gt;0), 2, AND(I259&lt;0,J259&lt;0), 0)</f>
        <v>2</v>
      </c>
      <c r="H259">
        <f>ValueWin!H259</f>
        <v>0</v>
      </c>
      <c r="I259">
        <f t="shared" si="23"/>
        <v>-0.58050000000000046</v>
      </c>
      <c r="J259">
        <f t="shared" si="24"/>
        <v>2.2499999999999964E-2</v>
      </c>
      <c r="K259" cm="1">
        <f t="array" ref="K259">_xlfn.IFS(AND(G259=H259,G259=1),K258-K258*I259+K258*I259*A259, AND(G259=H259,G259=2), K258-K258*J259+K258*J259*B259, AND(G259&lt;&gt;H259,G259=1), K258-K258*I259,AND(G259&lt;&gt;H259,G259=2),K258-K258*J259,G259=0,K258)</f>
        <v>39.88717430711592</v>
      </c>
      <c r="L259" t="str">
        <f>ValueWin!L259</f>
        <v>Daniil Medvedev</v>
      </c>
      <c r="M259" t="str">
        <f>ValueWin!M259</f>
        <v>Ilya Ivashka</v>
      </c>
      <c r="N259">
        <f>ValueWin!N259</f>
        <v>0.56999999999999995</v>
      </c>
    </row>
    <row r="260" spans="1:14" x14ac:dyDescent="0.25">
      <c r="A260">
        <f>ValueWin!A260</f>
        <v>2.37</v>
      </c>
      <c r="B260">
        <f>ValueWin!B260</f>
        <v>1.57</v>
      </c>
      <c r="C260">
        <f t="shared" si="20"/>
        <v>0.42194092827004215</v>
      </c>
      <c r="D260">
        <f t="shared" si="21"/>
        <v>0.63694267515923564</v>
      </c>
      <c r="E260">
        <f>ValueWin!E260</f>
        <v>0.192</v>
      </c>
      <c r="F260">
        <f t="shared" si="22"/>
        <v>0.80800000000000005</v>
      </c>
      <c r="G260" cm="1">
        <f t="array" ref="G260">_xlfn.IFS(AND(I260&gt;J260,I260&gt;0), 1, AND(J260&gt;I260,J260&gt;0), 2, AND(I260&lt;0,J260&lt;0), 0)</f>
        <v>2</v>
      </c>
      <c r="H260">
        <f>ValueWin!H260</f>
        <v>0</v>
      </c>
      <c r="I260">
        <f t="shared" si="23"/>
        <v>-0.39778102189781023</v>
      </c>
      <c r="J260">
        <f t="shared" si="24"/>
        <v>0.1</v>
      </c>
      <c r="K260" cm="1">
        <f t="array" ref="K260">_xlfn.IFS(AND(G260=H260,G260=1),K259-K259*I260+K259*I260*A260, AND(G260=H260,G260=2), K259-K259*J260+K259*J260*B260, AND(G260&lt;&gt;H260,G260=1), K259-K259*I260,AND(G260&lt;&gt;H260,G260=2),K259-K259*J260,G260=0,K259)</f>
        <v>35.898456876404325</v>
      </c>
      <c r="L260" t="str">
        <f>ValueWin!L260</f>
        <v>Tallon Griekspoor</v>
      </c>
      <c r="M260" t="str">
        <f>ValueWin!M260</f>
        <v>Roberto Bautista Agut</v>
      </c>
      <c r="N260">
        <f>ValueWin!N260</f>
        <v>0.48399999999999999</v>
      </c>
    </row>
    <row r="261" spans="1:14" x14ac:dyDescent="0.25">
      <c r="A261">
        <f>ValueWin!A261</f>
        <v>1.1399999999999999</v>
      </c>
      <c r="B261">
        <f>ValueWin!B261</f>
        <v>5.5</v>
      </c>
      <c r="C261">
        <f t="shared" si="20"/>
        <v>0.87719298245614041</v>
      </c>
      <c r="D261">
        <f t="shared" si="21"/>
        <v>0.18181818181818182</v>
      </c>
      <c r="E261">
        <f>ValueWin!E261</f>
        <v>0.76400000000000001</v>
      </c>
      <c r="F261">
        <f t="shared" si="22"/>
        <v>0.23599999999999999</v>
      </c>
      <c r="G261" cm="1">
        <f t="array" ref="G261">_xlfn.IFS(AND(I261&gt;J261,I261&gt;0), 1, AND(J261&gt;I261,J261&gt;0), 2, AND(I261&lt;0,J261&lt;0), 0)</f>
        <v>2</v>
      </c>
      <c r="H261">
        <f>ValueWin!H261</f>
        <v>0</v>
      </c>
      <c r="I261">
        <f t="shared" si="23"/>
        <v>-0.92171428571428682</v>
      </c>
      <c r="J261">
        <f t="shared" si="24"/>
        <v>6.622222222222221E-2</v>
      </c>
      <c r="K261" cm="1">
        <f t="array" ref="K261">_xlfn.IFS(AND(G261=H261,G261=1),K260-K260*I261+K260*I261*A261, AND(G261=H261,G261=2), K260-K260*J261+K260*J261*B261, AND(G261&lt;&gt;H261,G261=1), K260-K260*I261,AND(G261&lt;&gt;H261,G261=2),K260-K260*J261,G261=0,K260)</f>
        <v>33.521181287700216</v>
      </c>
      <c r="L261" t="str">
        <f>ValueWin!L261</f>
        <v>Daniil Medvedev</v>
      </c>
      <c r="M261" t="str">
        <f>ValueWin!M261</f>
        <v>Oscar Otte</v>
      </c>
      <c r="N261">
        <f>ValueWin!N261</f>
        <v>0.48299999999999998</v>
      </c>
    </row>
    <row r="262" spans="1:14" x14ac:dyDescent="0.25">
      <c r="A262">
        <f>ValueWin!A262</f>
        <v>2.5</v>
      </c>
      <c r="B262">
        <f>ValueWin!B262</f>
        <v>1.53</v>
      </c>
      <c r="C262">
        <f t="shared" si="20"/>
        <v>0.4</v>
      </c>
      <c r="D262">
        <f t="shared" si="21"/>
        <v>0.65359477124183007</v>
      </c>
      <c r="E262">
        <f>ValueWin!E262</f>
        <v>0.53900000000000003</v>
      </c>
      <c r="F262">
        <f t="shared" si="22"/>
        <v>0.46099999999999997</v>
      </c>
      <c r="G262" cm="1">
        <f t="array" ref="G262">_xlfn.IFS(AND(I262&gt;J262,I262&gt;0), 1, AND(J262&gt;I262,J262&gt;0), 2, AND(I262&lt;0,J262&lt;0), 0)</f>
        <v>1</v>
      </c>
      <c r="H262">
        <f>ValueWin!H262</f>
        <v>0</v>
      </c>
      <c r="I262">
        <f t="shared" si="23"/>
        <v>0.1</v>
      </c>
      <c r="J262">
        <f t="shared" si="24"/>
        <v>-0.55598113207547184</v>
      </c>
      <c r="K262" cm="1">
        <f t="array" ref="K262">_xlfn.IFS(AND(G262=H262,G262=1),K261-K261*I262+K261*I262*A262, AND(G262=H262,G262=2), K261-K261*J262+K261*J262*B262, AND(G262&lt;&gt;H262,G262=1), K261-K261*I262,AND(G262&lt;&gt;H262,G262=2),K261-K261*J262,G262=0,K261)</f>
        <v>30.169063158930193</v>
      </c>
      <c r="L262" t="str">
        <f>ValueWin!L262</f>
        <v>Hubert Hurkacz</v>
      </c>
      <c r="M262" t="str">
        <f>ValueWin!M262</f>
        <v>Nick Kyrgios</v>
      </c>
      <c r="N262">
        <f>ValueWin!N262</f>
        <v>0.48799999999999999</v>
      </c>
    </row>
    <row r="263" spans="1:14" x14ac:dyDescent="0.25">
      <c r="A263">
        <f>ValueWin!A263</f>
        <v>4</v>
      </c>
      <c r="B263">
        <f>ValueWin!B263</f>
        <v>1.25</v>
      </c>
      <c r="C263">
        <f t="shared" si="20"/>
        <v>0.25</v>
      </c>
      <c r="D263">
        <f t="shared" si="21"/>
        <v>0.8</v>
      </c>
      <c r="E263">
        <f>ValueWin!E263</f>
        <v>0.21099999999999999</v>
      </c>
      <c r="F263">
        <f t="shared" si="22"/>
        <v>0.78900000000000003</v>
      </c>
      <c r="G263" cm="1">
        <f t="array" ref="G263">_xlfn.IFS(AND(I263&gt;J263,I263&gt;0), 1, AND(J263&gt;I263,J263&gt;0), 2, AND(I263&lt;0,J263&lt;0), 0)</f>
        <v>0</v>
      </c>
      <c r="H263">
        <f>ValueWin!H263</f>
        <v>0</v>
      </c>
      <c r="I263">
        <f t="shared" si="23"/>
        <v>-5.2000000000000018E-2</v>
      </c>
      <c r="J263">
        <f t="shared" si="24"/>
        <v>-5.4999999999999938E-2</v>
      </c>
      <c r="K263" cm="1">
        <f t="array" ref="K263">_xlfn.IFS(AND(G263=H263,G263=1),K262-K262*I263+K262*I263*A263, AND(G263=H263,G263=2), K262-K262*J263+K262*J263*B263, AND(G263&lt;&gt;H263,G263=1), K262-K262*I263,AND(G263&lt;&gt;H263,G263=2),K262-K262*J263,G263=0,K262)</f>
        <v>30.169063158930193</v>
      </c>
      <c r="L263" t="str">
        <f>ValueWin!L263</f>
        <v>Filip Krajinovic</v>
      </c>
      <c r="M263" t="str">
        <f>ValueWin!M263</f>
        <v>Marin Cilic</v>
      </c>
      <c r="N263">
        <f>ValueWin!N263</f>
        <v>0.48499999999999999</v>
      </c>
    </row>
    <row r="264" spans="1:14" x14ac:dyDescent="0.25">
      <c r="A264">
        <f>ValueWin!A264</f>
        <v>3.75</v>
      </c>
      <c r="B264">
        <f>ValueWin!B264</f>
        <v>1.28</v>
      </c>
      <c r="C264">
        <f t="shared" si="20"/>
        <v>0.26666666666666666</v>
      </c>
      <c r="D264">
        <f t="shared" si="21"/>
        <v>0.78125</v>
      </c>
      <c r="E264">
        <f>ValueWin!E264</f>
        <v>0.17499999999999999</v>
      </c>
      <c r="F264">
        <f t="shared" si="22"/>
        <v>0.82499999999999996</v>
      </c>
      <c r="G264" cm="1">
        <f t="array" ref="G264">_xlfn.IFS(AND(I264&gt;J264,I264&gt;0), 1, AND(J264&gt;I264,J264&gt;0), 2, AND(I264&lt;0,J264&lt;0), 0)</f>
        <v>2</v>
      </c>
      <c r="H264">
        <f>ValueWin!H264</f>
        <v>0</v>
      </c>
      <c r="I264">
        <f t="shared" si="23"/>
        <v>-0.125</v>
      </c>
      <c r="J264">
        <f t="shared" si="24"/>
        <v>0.1</v>
      </c>
      <c r="K264" cm="1">
        <f t="array" ref="K264">_xlfn.IFS(AND(G264=H264,G264=1),K263-K263*I264+K263*I264*A264, AND(G264=H264,G264=2), K263-K263*J264+K263*J264*B264, AND(G264&lt;&gt;H264,G264=1), K263-K263*I264,AND(G264&lt;&gt;H264,G264=2),K263-K263*J264,G264=0,K263)</f>
        <v>27.152156843037172</v>
      </c>
      <c r="L264" t="str">
        <f>ValueWin!L264</f>
        <v>Botic Van De Zandschulp</v>
      </c>
      <c r="M264" t="str">
        <f>ValueWin!M264</f>
        <v>Matteo Berrettini</v>
      </c>
      <c r="N264">
        <f>ValueWin!N264</f>
        <v>0.53</v>
      </c>
    </row>
    <row r="265" spans="1:14" x14ac:dyDescent="0.25">
      <c r="A265">
        <f>ValueWin!A265</f>
        <v>1.83</v>
      </c>
      <c r="B265">
        <f>ValueWin!B265</f>
        <v>1.83</v>
      </c>
      <c r="C265">
        <f t="shared" si="20"/>
        <v>0.54644808743169393</v>
      </c>
      <c r="D265">
        <f t="shared" si="21"/>
        <v>0.54644808743169393</v>
      </c>
      <c r="E265">
        <f>ValueWin!E265</f>
        <v>0.32800000000000001</v>
      </c>
      <c r="F265">
        <f t="shared" si="22"/>
        <v>0.67199999999999993</v>
      </c>
      <c r="G265" cm="1">
        <f t="array" ref="G265">_xlfn.IFS(AND(I265&gt;J265,I265&gt;0), 1, AND(J265&gt;I265,J265&gt;0), 2, AND(I265&lt;0,J265&lt;0), 0)</f>
        <v>2</v>
      </c>
      <c r="H265">
        <f>ValueWin!H265</f>
        <v>0</v>
      </c>
      <c r="I265">
        <f t="shared" si="23"/>
        <v>-0.48163855421686735</v>
      </c>
      <c r="J265">
        <f t="shared" si="24"/>
        <v>0.1</v>
      </c>
      <c r="K265" cm="1">
        <f t="array" ref="K265">_xlfn.IFS(AND(G265=H265,G265=1),K264-K264*I265+K264*I265*A265, AND(G265=H265,G265=2), K264-K264*J265+K264*J265*B265, AND(G265&lt;&gt;H265,G265=1), K264-K264*I265,AND(G265&lt;&gt;H265,G265=2),K264-K264*J265,G265=0,K264)</f>
        <v>24.436941158733454</v>
      </c>
      <c r="L265" t="str">
        <f>ValueWin!L265</f>
        <v>Antoine Bellier</v>
      </c>
      <c r="M265" t="str">
        <f>ValueWin!M265</f>
        <v>Carlos Taberner</v>
      </c>
      <c r="N265">
        <f>ValueWin!N265</f>
        <v>0.14699999999999999</v>
      </c>
    </row>
    <row r="266" spans="1:14" x14ac:dyDescent="0.25">
      <c r="A266">
        <f>ValueWin!A266</f>
        <v>1.4</v>
      </c>
      <c r="B266">
        <f>ValueWin!B266</f>
        <v>3</v>
      </c>
      <c r="C266">
        <f t="shared" si="20"/>
        <v>0.7142857142857143</v>
      </c>
      <c r="D266">
        <f t="shared" si="21"/>
        <v>0.33333333333333331</v>
      </c>
      <c r="E266">
        <f>ValueWin!E266</f>
        <v>0.58799999999999997</v>
      </c>
      <c r="F266">
        <f t="shared" si="22"/>
        <v>0.41200000000000003</v>
      </c>
      <c r="G266" cm="1">
        <f t="array" ref="G266">_xlfn.IFS(AND(I266&gt;J266,I266&gt;0), 1, AND(J266&gt;I266,J266&gt;0), 2, AND(I266&lt;0,J266&lt;0), 0)</f>
        <v>2</v>
      </c>
      <c r="H266">
        <f>ValueWin!H266</f>
        <v>0</v>
      </c>
      <c r="I266">
        <f t="shared" si="23"/>
        <v>-0.44200000000000028</v>
      </c>
      <c r="J266">
        <f t="shared" si="24"/>
        <v>0.1</v>
      </c>
      <c r="K266" cm="1">
        <f t="array" ref="K266">_xlfn.IFS(AND(G266=H266,G266=1),K265-K265*I266+K265*I266*A266, AND(G266=H266,G266=2), K265-K265*J266+K265*J266*B266, AND(G266&lt;&gt;H266,G266=1), K265-K265*I266,AND(G266&lt;&gt;H266,G266=2),K265-K265*J266,G266=0,K265)</f>
        <v>21.993247042860109</v>
      </c>
      <c r="L266" t="str">
        <f>ValueWin!L266</f>
        <v>Daniil Medvedev</v>
      </c>
      <c r="M266" t="str">
        <f>ValueWin!M266</f>
        <v>Hubert Hurkacz</v>
      </c>
      <c r="N266">
        <f>ValueWin!N266</f>
        <v>0.57499999999999996</v>
      </c>
    </row>
    <row r="267" spans="1:14" x14ac:dyDescent="0.25">
      <c r="A267">
        <f>ValueWin!A267</f>
        <v>5</v>
      </c>
      <c r="B267">
        <f>ValueWin!B267</f>
        <v>1.1599999999999999</v>
      </c>
      <c r="C267">
        <f t="shared" si="20"/>
        <v>0.2</v>
      </c>
      <c r="D267">
        <f t="shared" si="21"/>
        <v>0.86206896551724144</v>
      </c>
      <c r="E267">
        <f>ValueWin!E267</f>
        <v>0.17299999999999999</v>
      </c>
      <c r="F267">
        <f t="shared" si="22"/>
        <v>0.82699999999999996</v>
      </c>
      <c r="G267" cm="1">
        <f t="array" ref="G267">_xlfn.IFS(AND(I267&gt;J267,I267&gt;0), 1, AND(J267&gt;I267,J267&gt;0), 2, AND(I267&lt;0,J267&lt;0), 0)</f>
        <v>0</v>
      </c>
      <c r="H267">
        <f>ValueWin!H267</f>
        <v>0</v>
      </c>
      <c r="I267">
        <f t="shared" si="23"/>
        <v>-3.3750000000000002E-2</v>
      </c>
      <c r="J267">
        <f t="shared" si="24"/>
        <v>-0.25425000000000053</v>
      </c>
      <c r="K267" cm="1">
        <f t="array" ref="K267">_xlfn.IFS(AND(G267=H267,G267=1),K266-K266*I267+K266*I267*A267, AND(G267=H267,G267=2), K266-K266*J267+K266*J267*B267, AND(G267&lt;&gt;H267,G267=1), K266-K266*I267,AND(G267&lt;&gt;H267,G267=2),K266-K266*J267,G267=0,K266)</f>
        <v>21.993247042860109</v>
      </c>
      <c r="L267" t="str">
        <f>ValueWin!L267</f>
        <v>Filip Krajinovic</v>
      </c>
      <c r="M267" t="str">
        <f>ValueWin!M267</f>
        <v>Matteo Berrettini</v>
      </c>
      <c r="N267">
        <f>ValueWin!N267</f>
        <v>0.55100000000000005</v>
      </c>
    </row>
    <row r="268" spans="1:14" x14ac:dyDescent="0.25">
      <c r="A268">
        <f>ValueWin!A268</f>
        <v>3</v>
      </c>
      <c r="B268">
        <f>ValueWin!B268</f>
        <v>1.4</v>
      </c>
      <c r="C268">
        <f t="shared" si="20"/>
        <v>0.33333333333333331</v>
      </c>
      <c r="D268">
        <f t="shared" si="21"/>
        <v>0.7142857142857143</v>
      </c>
      <c r="E268">
        <f>ValueWin!E268</f>
        <v>0.32</v>
      </c>
      <c r="F268">
        <f t="shared" si="22"/>
        <v>0.67999999999999994</v>
      </c>
      <c r="G268" cm="1">
        <f t="array" ref="G268">_xlfn.IFS(AND(I268&gt;J268,I268&gt;0), 1, AND(J268&gt;I268,J268&gt;0), 2, AND(I268&lt;0,J268&lt;0), 0)</f>
        <v>0</v>
      </c>
      <c r="H268">
        <f>ValueWin!H268</f>
        <v>0</v>
      </c>
      <c r="I268">
        <f t="shared" si="23"/>
        <v>-1.9999999999999962E-2</v>
      </c>
      <c r="J268">
        <f t="shared" si="24"/>
        <v>-0.12000000000000022</v>
      </c>
      <c r="K268" cm="1">
        <f t="array" ref="K268">_xlfn.IFS(AND(G268=H268,G268=1),K267-K267*I268+K267*I268*A268, AND(G268=H268,G268=2), K267-K267*J268+K267*J268*B268, AND(G268&lt;&gt;H268,G268=1), K267-K267*I268,AND(G268&lt;&gt;H268,G268=2),K267-K267*J268,G268=0,K267)</f>
        <v>21.993247042860109</v>
      </c>
      <c r="L268" t="str">
        <f>ValueWin!L268</f>
        <v>Alex Molcan</v>
      </c>
      <c r="M268" t="str">
        <f>ValueWin!M268</f>
        <v>Miomir Kecmanovic</v>
      </c>
      <c r="N268">
        <f>ValueWin!N268</f>
        <v>0.34799999999999998</v>
      </c>
    </row>
    <row r="269" spans="1:14" x14ac:dyDescent="0.25">
      <c r="A269">
        <f>ValueWin!A269</f>
        <v>1.5</v>
      </c>
      <c r="B269">
        <f>ValueWin!B269</f>
        <v>2.62</v>
      </c>
      <c r="C269">
        <f t="shared" si="20"/>
        <v>0.66666666666666663</v>
      </c>
      <c r="D269">
        <f t="shared" si="21"/>
        <v>0.38167938931297707</v>
      </c>
      <c r="E269">
        <f>ValueWin!E269</f>
        <v>0.45900000000000002</v>
      </c>
      <c r="F269">
        <f t="shared" si="22"/>
        <v>0.54099999999999993</v>
      </c>
      <c r="G269" cm="1">
        <f t="array" ref="G269">_xlfn.IFS(AND(I269&gt;J269,I269&gt;0), 1, AND(J269&gt;I269,J269&gt;0), 2, AND(I269&lt;0,J269&lt;0), 0)</f>
        <v>2</v>
      </c>
      <c r="H269">
        <f>ValueWin!H269</f>
        <v>0</v>
      </c>
      <c r="I269">
        <f t="shared" si="23"/>
        <v>-0.62299999999999978</v>
      </c>
      <c r="J269">
        <f t="shared" si="24"/>
        <v>0.1</v>
      </c>
      <c r="K269" cm="1">
        <f t="array" ref="K269">_xlfn.IFS(AND(G269=H269,G269=1),K268-K268*I269+K268*I269*A269, AND(G269=H269,G269=2), K268-K268*J269+K268*J269*B269, AND(G269&lt;&gt;H269,G269=1), K268-K268*I269,AND(G269&lt;&gt;H269,G269=2),K268-K268*J269,G269=0,K268)</f>
        <v>19.793922338574099</v>
      </c>
      <c r="L269" t="str">
        <f>ValueWin!L269</f>
        <v>Mackenzie McDonald</v>
      </c>
      <c r="M269" t="str">
        <f>ValueWin!M269</f>
        <v>Joao Sousa</v>
      </c>
      <c r="N269">
        <f>ValueWin!N269</f>
        <v>0.41299999999999998</v>
      </c>
    </row>
    <row r="270" spans="1:14" x14ac:dyDescent="0.25">
      <c r="A270">
        <f>ValueWin!A270</f>
        <v>2.2000000000000002</v>
      </c>
      <c r="B270">
        <f>ValueWin!B270</f>
        <v>1.66</v>
      </c>
      <c r="C270">
        <f t="shared" si="20"/>
        <v>0.45454545454545453</v>
      </c>
      <c r="D270">
        <f t="shared" si="21"/>
        <v>0.60240963855421692</v>
      </c>
      <c r="E270">
        <f>ValueWin!E270</f>
        <v>0.33</v>
      </c>
      <c r="F270">
        <f t="shared" si="22"/>
        <v>0.66999999999999993</v>
      </c>
      <c r="G270" cm="1">
        <f t="array" ref="G270">_xlfn.IFS(AND(I270&gt;J270,I270&gt;0), 1, AND(J270&gt;I270,J270&gt;0), 2, AND(I270&lt;0,J270&lt;0), 0)</f>
        <v>2</v>
      </c>
      <c r="H270">
        <f>ValueWin!H270</f>
        <v>0</v>
      </c>
      <c r="I270">
        <f t="shared" si="23"/>
        <v>-0.22833333333333322</v>
      </c>
      <c r="J270">
        <f t="shared" si="24"/>
        <v>0.1</v>
      </c>
      <c r="K270" cm="1">
        <f t="array" ref="K270">_xlfn.IFS(AND(G270=H270,G270=1),K269-K269*I270+K269*I270*A270, AND(G270=H270,G270=2), K269-K269*J270+K269*J270*B270, AND(G270&lt;&gt;H270,G270=1), K269-K269*I270,AND(G270&lt;&gt;H270,G270=2),K269-K269*J270,G270=0,K269)</f>
        <v>17.814530104716688</v>
      </c>
      <c r="L270" t="str">
        <f>ValueWin!L270</f>
        <v>Jaume Munar</v>
      </c>
      <c r="M270" t="str">
        <f>ValueWin!M270</f>
        <v>Aslan Karatsev</v>
      </c>
      <c r="N270">
        <f>ValueWin!N270</f>
        <v>0.41</v>
      </c>
    </row>
    <row r="271" spans="1:14" x14ac:dyDescent="0.25">
      <c r="A271">
        <f>ValueWin!A271</f>
        <v>5.5</v>
      </c>
      <c r="B271">
        <f>ValueWin!B271</f>
        <v>1.1399999999999999</v>
      </c>
      <c r="C271">
        <f t="shared" si="20"/>
        <v>0.18181818181818182</v>
      </c>
      <c r="D271">
        <f t="shared" si="21"/>
        <v>0.87719298245614041</v>
      </c>
      <c r="E271">
        <f>ValueWin!E271</f>
        <v>0.25900000000000001</v>
      </c>
      <c r="F271">
        <f t="shared" si="22"/>
        <v>0.74099999999999999</v>
      </c>
      <c r="G271" cm="1">
        <f t="array" ref="G271">_xlfn.IFS(AND(I271&gt;J271,I271&gt;0), 1, AND(J271&gt;I271,J271&gt;0), 2, AND(I271&lt;0,J271&lt;0), 0)</f>
        <v>1</v>
      </c>
      <c r="H271">
        <f>ValueWin!H271</f>
        <v>0</v>
      </c>
      <c r="I271">
        <f t="shared" si="23"/>
        <v>9.4333333333333352E-2</v>
      </c>
      <c r="J271">
        <f t="shared" si="24"/>
        <v>-1.1090000000000013</v>
      </c>
      <c r="K271" cm="1">
        <f t="array" ref="K271">_xlfn.IFS(AND(G271=H271,G271=1),K270-K270*I271+K270*I271*A271, AND(G271=H271,G271=2), K270-K270*J271+K270*J271*B271, AND(G271&lt;&gt;H271,G271=1), K270-K270*I271,AND(G271&lt;&gt;H271,G271=2),K270-K270*J271,G271=0,K270)</f>
        <v>16.134026098171748</v>
      </c>
      <c r="L271" t="str">
        <f>ValueWin!L271</f>
        <v>Jay Clarke</v>
      </c>
      <c r="M271" t="str">
        <f>ValueWin!M271</f>
        <v>Brandon Nakashima</v>
      </c>
      <c r="N271">
        <f>ValueWin!N271</f>
        <v>0.24</v>
      </c>
    </row>
    <row r="272" spans="1:14" x14ac:dyDescent="0.25">
      <c r="A272">
        <f>ValueWin!A272</f>
        <v>1.28</v>
      </c>
      <c r="B272">
        <f>ValueWin!B272</f>
        <v>3.75</v>
      </c>
      <c r="C272">
        <f t="shared" si="20"/>
        <v>0.78125</v>
      </c>
      <c r="D272">
        <f t="shared" si="21"/>
        <v>0.26666666666666666</v>
      </c>
      <c r="E272">
        <f>ValueWin!E272</f>
        <v>0.70599999999999996</v>
      </c>
      <c r="F272">
        <f t="shared" si="22"/>
        <v>0.29400000000000004</v>
      </c>
      <c r="G272" cm="1">
        <f t="array" ref="G272">_xlfn.IFS(AND(I272&gt;J272,I272&gt;0), 1, AND(J272&gt;I272,J272&gt;0), 2, AND(I272&lt;0,J272&lt;0), 0)</f>
        <v>2</v>
      </c>
      <c r="H272">
        <f>ValueWin!H272</f>
        <v>0</v>
      </c>
      <c r="I272">
        <f t="shared" si="23"/>
        <v>-0.34400000000000008</v>
      </c>
      <c r="J272">
        <f t="shared" si="24"/>
        <v>3.7272727272727346E-2</v>
      </c>
      <c r="K272" cm="1">
        <f t="array" ref="K272">_xlfn.IFS(AND(G272=H272,G272=1),K271-K271*I272+K271*I272*A272, AND(G272=H272,G272=2), K271-K271*J272+K271*J272*B272, AND(G272&lt;&gt;H272,G272=1), K271-K271*I272,AND(G272&lt;&gt;H272,G272=2),K271-K271*J272,G272=0,K271)</f>
        <v>15.532666943603527</v>
      </c>
      <c r="L272" t="str">
        <f>ValueWin!L272</f>
        <v>Sebastian Korda</v>
      </c>
      <c r="M272" t="str">
        <f>ValueWin!M272</f>
        <v>John Millman</v>
      </c>
      <c r="N272">
        <f>ValueWin!N272</f>
        <v>0.54100000000000004</v>
      </c>
    </row>
    <row r="273" spans="1:14" x14ac:dyDescent="0.25">
      <c r="A273">
        <f>ValueWin!A273</f>
        <v>1.9</v>
      </c>
      <c r="B273">
        <f>ValueWin!B273</f>
        <v>1.9</v>
      </c>
      <c r="C273">
        <f t="shared" si="20"/>
        <v>0.52631578947368418</v>
      </c>
      <c r="D273">
        <f t="shared" si="21"/>
        <v>0.52631578947368418</v>
      </c>
      <c r="E273">
        <f>ValueWin!E273</f>
        <v>0.50800000000000001</v>
      </c>
      <c r="F273">
        <f t="shared" si="22"/>
        <v>0.49199999999999999</v>
      </c>
      <c r="G273" cm="1">
        <f t="array" ref="G273">_xlfn.IFS(AND(I273&gt;J273,I273&gt;0), 1, AND(J273&gt;I273,J273&gt;0), 2, AND(I273&lt;0,J273&lt;0), 0)</f>
        <v>0</v>
      </c>
      <c r="H273">
        <f>ValueWin!H273</f>
        <v>0</v>
      </c>
      <c r="I273">
        <f t="shared" si="23"/>
        <v>-3.8666666666666738E-2</v>
      </c>
      <c r="J273">
        <f t="shared" si="24"/>
        <v>-7.2444444444444533E-2</v>
      </c>
      <c r="K273" cm="1">
        <f t="array" ref="K273">_xlfn.IFS(AND(G273=H273,G273=1),K272-K272*I273+K272*I273*A273, AND(G273=H273,G273=2), K272-K272*J273+K272*J273*B273, AND(G273&lt;&gt;H273,G273=1), K272-K272*I273,AND(G273&lt;&gt;H273,G273=2),K272-K272*J273,G273=0,K272)</f>
        <v>15.532666943603527</v>
      </c>
      <c r="L273" t="str">
        <f>ValueWin!L273</f>
        <v>Frances Tiafoe</v>
      </c>
      <c r="M273" t="str">
        <f>ValueWin!M273</f>
        <v>Alexander Bublik</v>
      </c>
      <c r="N273">
        <f>ValueWin!N273</f>
        <v>0.52100000000000002</v>
      </c>
    </row>
    <row r="274" spans="1:14" x14ac:dyDescent="0.25">
      <c r="A274">
        <f>ValueWin!A274</f>
        <v>2</v>
      </c>
      <c r="B274">
        <f>ValueWin!B274</f>
        <v>1.8</v>
      </c>
      <c r="C274">
        <f t="shared" si="20"/>
        <v>0.5</v>
      </c>
      <c r="D274">
        <f t="shared" si="21"/>
        <v>0.55555555555555558</v>
      </c>
      <c r="E274">
        <f>ValueWin!E274</f>
        <v>0.60599999999999998</v>
      </c>
      <c r="F274">
        <f t="shared" si="22"/>
        <v>0.39400000000000002</v>
      </c>
      <c r="G274" cm="1">
        <f t="array" ref="G274">_xlfn.IFS(AND(I274&gt;J274,I274&gt;0), 1, AND(J274&gt;I274,J274&gt;0), 2, AND(I274&lt;0,J274&lt;0), 0)</f>
        <v>1</v>
      </c>
      <c r="H274">
        <f>ValueWin!H274</f>
        <v>0</v>
      </c>
      <c r="I274">
        <f t="shared" si="23"/>
        <v>0.1</v>
      </c>
      <c r="J274">
        <f t="shared" si="24"/>
        <v>-0.36349999999999993</v>
      </c>
      <c r="K274" cm="1">
        <f t="array" ref="K274">_xlfn.IFS(AND(G274=H274,G274=1),K273-K273*I274+K273*I274*A274, AND(G274=H274,G274=2), K273-K273*J274+K273*J274*B274, AND(G274&lt;&gt;H274,G274=1), K273-K273*I274,AND(G274&lt;&gt;H274,G274=2),K273-K273*J274,G274=0,K273)</f>
        <v>13.979400249243174</v>
      </c>
      <c r="L274" t="str">
        <f>ValueWin!L274</f>
        <v>Jenson Brooksby</v>
      </c>
      <c r="M274" t="str">
        <f>ValueWin!M274</f>
        <v>Jack Draper</v>
      </c>
      <c r="N274">
        <f>ValueWin!N274</f>
        <v>0.47899999999999998</v>
      </c>
    </row>
    <row r="275" spans="1:14" x14ac:dyDescent="0.25">
      <c r="A275">
        <f>ValueWin!A275</f>
        <v>1.57</v>
      </c>
      <c r="B275">
        <f>ValueWin!B275</f>
        <v>2.37</v>
      </c>
      <c r="C275">
        <f t="shared" si="20"/>
        <v>0.63694267515923564</v>
      </c>
      <c r="D275">
        <f t="shared" si="21"/>
        <v>0.42194092827004215</v>
      </c>
      <c r="E275">
        <f>ValueWin!E275</f>
        <v>0.67</v>
      </c>
      <c r="F275">
        <f t="shared" si="22"/>
        <v>0.32999999999999996</v>
      </c>
      <c r="G275" cm="1">
        <f t="array" ref="G275">_xlfn.IFS(AND(I275&gt;J275,I275&gt;0), 1, AND(J275&gt;I275,J275&gt;0), 2, AND(I275&lt;0,J275&lt;0), 0)</f>
        <v>1</v>
      </c>
      <c r="H275">
        <f>ValueWin!H275</f>
        <v>0</v>
      </c>
      <c r="I275">
        <f t="shared" si="23"/>
        <v>9.1052631578947496E-2</v>
      </c>
      <c r="J275">
        <f t="shared" si="24"/>
        <v>-0.159051094890511</v>
      </c>
      <c r="K275" cm="1">
        <f t="array" ref="K275">_xlfn.IFS(AND(G275=H275,G275=1),K274-K274*I275+K274*I275*A275, AND(G275=H275,G275=2), K274-K274*J275+K274*J275*B275, AND(G275&lt;&gt;H275,G275=1), K274-K274*I275,AND(G275&lt;&gt;H275,G275=2),K274-K274*J275,G275=0,K274)</f>
        <v>12.706539068654187</v>
      </c>
      <c r="L275" t="str">
        <f>ValueWin!L275</f>
        <v>Ilya Ivashka</v>
      </c>
      <c r="M275" t="str">
        <f>ValueWin!M275</f>
        <v>Emil Ruusuvuori</v>
      </c>
      <c r="N275">
        <f>ValueWin!N275</f>
        <v>0.64400000000000002</v>
      </c>
    </row>
    <row r="276" spans="1:14" x14ac:dyDescent="0.25">
      <c r="A276">
        <f>ValueWin!A276</f>
        <v>3</v>
      </c>
      <c r="B276">
        <f>ValueWin!B276</f>
        <v>1.4</v>
      </c>
      <c r="C276">
        <f t="shared" si="20"/>
        <v>0.33333333333333331</v>
      </c>
      <c r="D276">
        <f t="shared" si="21"/>
        <v>0.7142857142857143</v>
      </c>
      <c r="E276">
        <f>ValueWin!E276</f>
        <v>0.33500000000000002</v>
      </c>
      <c r="F276">
        <f t="shared" si="22"/>
        <v>0.66500000000000004</v>
      </c>
      <c r="G276" cm="1">
        <f t="array" ref="G276">_xlfn.IFS(AND(I276&gt;J276,I276&gt;0), 1, AND(J276&gt;I276,J276&gt;0), 2, AND(I276&lt;0,J276&lt;0), 0)</f>
        <v>1</v>
      </c>
      <c r="H276">
        <f>ValueWin!H276</f>
        <v>0</v>
      </c>
      <c r="I276">
        <f t="shared" si="23"/>
        <v>2.5000000000000022E-3</v>
      </c>
      <c r="J276">
        <f t="shared" si="24"/>
        <v>-0.17250000000000021</v>
      </c>
      <c r="K276" cm="1">
        <f t="array" ref="K276">_xlfn.IFS(AND(G276=H276,G276=1),K275-K275*I276+K275*I276*A276, AND(G276=H276,G276=2), K275-K275*J276+K275*J276*B276, AND(G276&lt;&gt;H276,G276=1), K275-K275*I276,AND(G276&lt;&gt;H276,G276=2),K275-K275*J276,G276=0,K275)</f>
        <v>12.674772720982553</v>
      </c>
      <c r="L276" t="str">
        <f>ValueWin!L276</f>
        <v>Alejandro Tabilo</v>
      </c>
      <c r="M276" t="str">
        <f>ValueWin!M276</f>
        <v>Benjamin Bonzi</v>
      </c>
      <c r="N276">
        <f>ValueWin!N276</f>
        <v>0.36</v>
      </c>
    </row>
    <row r="277" spans="1:14" x14ac:dyDescent="0.25">
      <c r="A277">
        <f>ValueWin!A277</f>
        <v>2</v>
      </c>
      <c r="B277">
        <f>ValueWin!B277</f>
        <v>1.8</v>
      </c>
      <c r="C277">
        <f t="shared" si="20"/>
        <v>0.5</v>
      </c>
      <c r="D277">
        <f t="shared" si="21"/>
        <v>0.55555555555555558</v>
      </c>
      <c r="E277">
        <f>ValueWin!E277</f>
        <v>0.79</v>
      </c>
      <c r="F277">
        <f t="shared" si="22"/>
        <v>0.20999999999999996</v>
      </c>
      <c r="G277" cm="1">
        <f t="array" ref="G277">_xlfn.IFS(AND(I277&gt;J277,I277&gt;0), 1, AND(J277&gt;I277,J277&gt;0), 2, AND(I277&lt;0,J277&lt;0), 0)</f>
        <v>1</v>
      </c>
      <c r="H277">
        <f>ValueWin!H277</f>
        <v>0</v>
      </c>
      <c r="I277">
        <f t="shared" si="23"/>
        <v>0.1</v>
      </c>
      <c r="J277">
        <f t="shared" si="24"/>
        <v>-0.77750000000000008</v>
      </c>
      <c r="K277" cm="1">
        <f t="array" ref="K277">_xlfn.IFS(AND(G277=H277,G277=1),K276-K276*I277+K276*I277*A277, AND(G277=H277,G277=2), K276-K276*J277+K276*J277*B277, AND(G277&lt;&gt;H277,G277=1), K276-K276*I277,AND(G277&lt;&gt;H277,G277=2),K276-K276*J277,G277=0,K276)</f>
        <v>11.407295448884298</v>
      </c>
      <c r="L277" t="str">
        <f>ValueWin!L277</f>
        <v>Frederico Delbonis</v>
      </c>
      <c r="M277" t="str">
        <f>ValueWin!M277</f>
        <v>Antoine Bellier</v>
      </c>
      <c r="N277">
        <f>ValueWin!N277</f>
        <v>0.182</v>
      </c>
    </row>
    <row r="278" spans="1:14" x14ac:dyDescent="0.25">
      <c r="A278">
        <f>ValueWin!A278</f>
        <v>1.3</v>
      </c>
      <c r="B278">
        <f>ValueWin!B278</f>
        <v>3.5</v>
      </c>
      <c r="C278">
        <f t="shared" si="20"/>
        <v>0.76923076923076916</v>
      </c>
      <c r="D278">
        <f t="shared" si="21"/>
        <v>0.2857142857142857</v>
      </c>
      <c r="E278">
        <f>ValueWin!E278</f>
        <v>0.41699999999999998</v>
      </c>
      <c r="F278">
        <f t="shared" si="22"/>
        <v>0.58299999999999996</v>
      </c>
      <c r="G278" cm="1">
        <f t="array" ref="G278">_xlfn.IFS(AND(I278&gt;J278,I278&gt;0), 1, AND(J278&gt;I278,J278&gt;0), 2, AND(I278&lt;0,J278&lt;0), 0)</f>
        <v>2</v>
      </c>
      <c r="H278">
        <f>ValueWin!H278</f>
        <v>0</v>
      </c>
      <c r="I278">
        <f t="shared" si="23"/>
        <v>-1.5263333333333329</v>
      </c>
      <c r="J278">
        <f t="shared" si="24"/>
        <v>0.1</v>
      </c>
      <c r="K278" cm="1">
        <f t="array" ref="K278">_xlfn.IFS(AND(G278=H278,G278=1),K277-K277*I278+K277*I278*A278, AND(G278=H278,G278=2), K277-K277*J278+K277*J278*B278, AND(G278&lt;&gt;H278,G278=1), K277-K277*I278,AND(G278&lt;&gt;H278,G278=2),K277-K277*J278,G278=0,K277)</f>
        <v>10.266565903995868</v>
      </c>
      <c r="L278" t="str">
        <f>ValueWin!L278</f>
        <v>Tallon Griekspoor</v>
      </c>
      <c r="M278" t="str">
        <f>ValueWin!M278</f>
        <v>Feliciano Lopez</v>
      </c>
      <c r="N278">
        <f>ValueWin!N278</f>
        <v>0.48499999999999999</v>
      </c>
    </row>
    <row r="279" spans="1:14" x14ac:dyDescent="0.25">
      <c r="A279">
        <f>ValueWin!A279</f>
        <v>4</v>
      </c>
      <c r="B279">
        <f>ValueWin!B279</f>
        <v>1.25</v>
      </c>
      <c r="C279">
        <f t="shared" si="20"/>
        <v>0.25</v>
      </c>
      <c r="D279">
        <f t="shared" si="21"/>
        <v>0.8</v>
      </c>
      <c r="E279">
        <f>ValueWin!E279</f>
        <v>0.159</v>
      </c>
      <c r="F279">
        <f t="shared" si="22"/>
        <v>0.84099999999999997</v>
      </c>
      <c r="G279" cm="1">
        <f t="array" ref="G279">_xlfn.IFS(AND(I279&gt;J279,I279&gt;0), 1, AND(J279&gt;I279,J279&gt;0), 2, AND(I279&lt;0,J279&lt;0), 0)</f>
        <v>2</v>
      </c>
      <c r="H279">
        <f>ValueWin!H279</f>
        <v>0</v>
      </c>
      <c r="I279">
        <f t="shared" si="23"/>
        <v>-0.12133333333333332</v>
      </c>
      <c r="J279">
        <f t="shared" si="24"/>
        <v>0.1</v>
      </c>
      <c r="K279" cm="1">
        <f t="array" ref="K279">_xlfn.IFS(AND(G279=H279,G279=1),K278-K278*I279+K278*I279*A279, AND(G279=H279,G279=2), K278-K278*J279+K278*J279*B279, AND(G279&lt;&gt;H279,G279=1), K278-K278*I279,AND(G279&lt;&gt;H279,G279=2),K278-K278*J279,G279=0,K278)</f>
        <v>9.2399093135962822</v>
      </c>
      <c r="L279" t="str">
        <f>ValueWin!L279</f>
        <v>Taro Daniel</v>
      </c>
      <c r="M279" t="str">
        <f>ValueWin!M279</f>
        <v>Roberto Bautista Agut</v>
      </c>
      <c r="N279">
        <f>ValueWin!N279</f>
        <v>0.37</v>
      </c>
    </row>
    <row r="280" spans="1:14" x14ac:dyDescent="0.25">
      <c r="A280">
        <f>ValueWin!A280</f>
        <v>1.33</v>
      </c>
      <c r="B280">
        <f>ValueWin!B280</f>
        <v>3.4</v>
      </c>
      <c r="C280">
        <f t="shared" si="20"/>
        <v>0.75187969924812026</v>
      </c>
      <c r="D280">
        <f t="shared" si="21"/>
        <v>0.29411764705882354</v>
      </c>
      <c r="E280">
        <f>ValueWin!E280</f>
        <v>0.72499999999999998</v>
      </c>
      <c r="F280">
        <f t="shared" si="22"/>
        <v>0.27500000000000002</v>
      </c>
      <c r="G280" cm="1">
        <f t="array" ref="G280">_xlfn.IFS(AND(I280&gt;J280,I280&gt;0), 1, AND(J280&gt;I280,J280&gt;0), 2, AND(I280&lt;0,J280&lt;0), 0)</f>
        <v>0</v>
      </c>
      <c r="H280">
        <f>ValueWin!H280</f>
        <v>0</v>
      </c>
      <c r="I280">
        <f t="shared" si="23"/>
        <v>-0.10833333333333328</v>
      </c>
      <c r="J280">
        <f t="shared" si="24"/>
        <v>-2.7083333333333293E-2</v>
      </c>
      <c r="K280" cm="1">
        <f t="array" ref="K280">_xlfn.IFS(AND(G280=H280,G280=1),K279-K279*I280+K279*I280*A280, AND(G280=H280,G280=2), K279-K279*J280+K279*J280*B280, AND(G280&lt;&gt;H280,G280=1), K279-K279*I280,AND(G280&lt;&gt;H280,G280=2),K279-K279*J280,G280=0,K279)</f>
        <v>9.2399093135962822</v>
      </c>
      <c r="L280" t="str">
        <f>ValueWin!L280</f>
        <v>Lorenzo Sonego</v>
      </c>
      <c r="M280" t="str">
        <f>ValueWin!M280</f>
        <v>James Duckworth</v>
      </c>
      <c r="N280">
        <f>ValueWin!N280</f>
        <v>0.57699999999999996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41859-41C2-4498-8504-4DECD19FFCEF}">
  <dimension ref="A1:Q188"/>
  <sheetViews>
    <sheetView topLeftCell="A91" workbookViewId="0">
      <selection activeCell="Q104" sqref="Q104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3</v>
      </c>
      <c r="D1" t="s">
        <v>4</v>
      </c>
      <c r="E1" t="s">
        <v>2</v>
      </c>
      <c r="F1" t="s">
        <v>5</v>
      </c>
      <c r="G1" t="s">
        <v>7</v>
      </c>
      <c r="H1" t="s">
        <v>8</v>
      </c>
      <c r="I1" t="s">
        <v>57</v>
      </c>
      <c r="J1" t="s">
        <v>58</v>
      </c>
      <c r="K1" t="s">
        <v>6</v>
      </c>
      <c r="L1" t="s">
        <v>9</v>
      </c>
      <c r="M1" t="s">
        <v>10</v>
      </c>
      <c r="N1" t="s">
        <v>142</v>
      </c>
    </row>
    <row r="2" spans="1:14" x14ac:dyDescent="0.25">
      <c r="K2">
        <v>100</v>
      </c>
    </row>
    <row r="3" spans="1:14" x14ac:dyDescent="0.25">
      <c r="A3">
        <f>ValueWin!A3</f>
        <v>2.0499999999999998</v>
      </c>
      <c r="B3">
        <f>ValueWin!B3</f>
        <v>1.8</v>
      </c>
      <c r="C3">
        <f>1/A3</f>
        <v>0.48780487804878053</v>
      </c>
      <c r="D3">
        <f>1/B3</f>
        <v>0.55555555555555558</v>
      </c>
      <c r="E3">
        <f>ValueWin!E3</f>
        <v>0.67500000000000004</v>
      </c>
      <c r="F3">
        <f>1-E3</f>
        <v>0.32499999999999996</v>
      </c>
      <c r="G3" cm="1">
        <f t="array" ref="G3">_xlfn.IFS(AND(I3&gt;J3,I3&gt;0), 1, AND(J3&gt;I3,J3&gt;0), 2, AND(I3&lt;0,J3&lt;0), 0)</f>
        <v>1</v>
      </c>
      <c r="H3">
        <f>ValueWin!H3</f>
        <v>1</v>
      </c>
      <c r="I3">
        <f>IF(E3-(F3/(A3-1))&gt;0.1, 0.1, E3-(F3/(A3-1)))</f>
        <v>0.1</v>
      </c>
      <c r="J3">
        <f>IF(F3-(E3/(B3-1))&gt;0.1, 0.1, F3-(E3/(B3-1)))</f>
        <v>-0.51875000000000004</v>
      </c>
      <c r="K3" cm="1">
        <f t="array" ref="K3">_xlfn.IFS(AND(G3=H3,G3=1),K2-K2*I3+K2*I3*A3, AND(G3=H3,G3=2), K2-K2*J3+K2*J3*B3, AND(G3&lt;&gt;H3,G3=1), K2-K2*I3,AND(G3&lt;&gt;H3,G3=2),K2-K2*J3,G3=0,K2)</f>
        <v>110.5</v>
      </c>
      <c r="L3" t="str">
        <f>ValueWin!L3</f>
        <v>John Millman</v>
      </c>
      <c r="M3" t="str">
        <f>ValueWin!M3</f>
        <v>Benjamin Bonzi</v>
      </c>
    </row>
    <row r="4" spans="1:14" x14ac:dyDescent="0.25">
      <c r="A4">
        <f>ValueWin!A4</f>
        <v>2.61</v>
      </c>
      <c r="B4">
        <f>ValueWin!B4</f>
        <v>1.46</v>
      </c>
      <c r="C4">
        <f>1/A4</f>
        <v>0.38314176245210729</v>
      </c>
      <c r="D4">
        <f>1/B4</f>
        <v>0.68493150684931503</v>
      </c>
      <c r="E4">
        <f>ValueWin!E4</f>
        <v>0.24099999999999999</v>
      </c>
      <c r="F4">
        <f t="shared" ref="F4:F67" si="0">1-E4</f>
        <v>0.75900000000000001</v>
      </c>
      <c r="G4" cm="1">
        <f t="array" ref="G4">_xlfn.IFS(AND(I4&gt;J4,I4&gt;0), 1, AND(J4&gt;I4,J4&gt;0), 2, AND(I4&lt;0,J4&lt;0), 0)</f>
        <v>2</v>
      </c>
      <c r="H4">
        <f>ValueWin!H4</f>
        <v>2</v>
      </c>
      <c r="I4">
        <f t="shared" ref="I4:I67" si="1">IF(E4-(F4/(A4-1))&gt;0.1, 0.1, E4-(F4/(A4-1)))</f>
        <v>-0.23042857142857148</v>
      </c>
      <c r="J4">
        <f t="shared" ref="J4:J67" si="2">IF(F4-(E4/(B4-1))&gt;0.1, 0.1, F4-(E4/(B4-1)))</f>
        <v>0.1</v>
      </c>
      <c r="K4" cm="1">
        <f t="array" ref="K4">_xlfn.IFS(AND(G4=H4,G4=1),K3-K3*I4+K3*I4*A4, AND(G4=H4,G4=2), K3-K3*J4+K3*J4*B4, AND(G4&lt;&gt;H4,G4=1), K3-K3*I4,AND(G4&lt;&gt;H4,G4=2),K3-K3*J4,G4=0,K3)</f>
        <v>115.583</v>
      </c>
      <c r="L4" t="str">
        <f>ValueWin!L4</f>
        <v>Damir Dzumhur</v>
      </c>
      <c r="M4" t="str">
        <f>ValueWin!M4</f>
        <v>Marin Cilic</v>
      </c>
    </row>
    <row r="5" spans="1:14" x14ac:dyDescent="0.25">
      <c r="A5">
        <f>ValueWin!A5</f>
        <v>1.29</v>
      </c>
      <c r="B5">
        <f>ValueWin!B5</f>
        <v>3.3</v>
      </c>
      <c r="C5">
        <f t="shared" ref="C5:D65" si="3">1/A5</f>
        <v>0.77519379844961234</v>
      </c>
      <c r="D5">
        <f t="shared" si="3"/>
        <v>0.30303030303030304</v>
      </c>
      <c r="E5">
        <f>ValueWin!E5</f>
        <v>0.87</v>
      </c>
      <c r="F5">
        <f t="shared" si="0"/>
        <v>0.13</v>
      </c>
      <c r="G5" cm="1">
        <f t="array" ref="G5">_xlfn.IFS(AND(I5&gt;J5,I5&gt;0), 1, AND(J5&gt;I5,J5&gt;0), 2, AND(I5&lt;0,J5&lt;0), 0)</f>
        <v>1</v>
      </c>
      <c r="H5">
        <f>ValueWin!H5</f>
        <v>1</v>
      </c>
      <c r="I5">
        <f t="shared" si="1"/>
        <v>0.1</v>
      </c>
      <c r="J5">
        <f t="shared" si="2"/>
        <v>-0.24826086956521742</v>
      </c>
      <c r="K5" cm="1">
        <f t="array" ref="K5">_xlfn.IFS(AND(G5=H5,G5=1),K4-K4*I5+K4*I5*A5, AND(G5=H5,G5=2), K4-K4*J5+K4*J5*B5, AND(G5&lt;&gt;H5,G5=1), K4-K4*I5,AND(G5&lt;&gt;H5,G5=2),K4-K4*J5,G5=0,K4)</f>
        <v>118.934907</v>
      </c>
      <c r="L5" t="str">
        <f>ValueWin!L5</f>
        <v>James Duckworth</v>
      </c>
      <c r="M5" t="str">
        <f>ValueWin!M5</f>
        <v>Borna Gojo</v>
      </c>
    </row>
    <row r="6" spans="1:14" x14ac:dyDescent="0.25">
      <c r="A6">
        <f>ValueWin!A6</f>
        <v>1.47</v>
      </c>
      <c r="B6">
        <f>ValueWin!B6</f>
        <v>2.56</v>
      </c>
      <c r="C6">
        <f t="shared" si="3"/>
        <v>0.68027210884353739</v>
      </c>
      <c r="D6">
        <f t="shared" si="3"/>
        <v>0.390625</v>
      </c>
      <c r="E6">
        <f>ValueWin!E6</f>
        <v>0.55800000000000005</v>
      </c>
      <c r="F6">
        <f t="shared" si="0"/>
        <v>0.44199999999999995</v>
      </c>
      <c r="G6" cm="1">
        <f t="array" ref="G6">_xlfn.IFS(AND(I6&gt;J6,I6&gt;0), 1, AND(J6&gt;I6,J6&gt;0), 2, AND(I6&lt;0,J6&lt;0), 0)</f>
        <v>2</v>
      </c>
      <c r="H6">
        <f>ValueWin!H6</f>
        <v>2</v>
      </c>
      <c r="I6">
        <f t="shared" si="1"/>
        <v>-0.38242553191489348</v>
      </c>
      <c r="J6">
        <f t="shared" si="2"/>
        <v>8.430769230769225E-2</v>
      </c>
      <c r="K6" cm="1">
        <f t="array" ref="K6">_xlfn.IFS(AND(G6=H6,G6=1),K5-K5*I6+K5*I6*A6, AND(G6=H6,G6=2), K5-K5*J6+K5*J6*B6, AND(G6&lt;&gt;H6,G6=1), K5-K5*I6,AND(G6&lt;&gt;H6,G6=2),K5-K5*J6,G6=0,K5)</f>
        <v>134.57722596863999</v>
      </c>
      <c r="L6" t="str">
        <f>ValueWin!L6</f>
        <v>Richard Gasquet</v>
      </c>
      <c r="M6" t="str">
        <f>ValueWin!M6</f>
        <v>Dusan Lajovic</v>
      </c>
    </row>
    <row r="7" spans="1:14" x14ac:dyDescent="0.25">
      <c r="A7">
        <f>ValueWin!A7</f>
        <v>1.35</v>
      </c>
      <c r="B7">
        <f>ValueWin!B7</f>
        <v>3.05</v>
      </c>
      <c r="C7">
        <f t="shared" si="3"/>
        <v>0.7407407407407407</v>
      </c>
      <c r="D7">
        <f t="shared" si="3"/>
        <v>0.32786885245901642</v>
      </c>
      <c r="E7">
        <f>ValueWin!E7</f>
        <v>0.80500000000000005</v>
      </c>
      <c r="F7">
        <f t="shared" si="0"/>
        <v>0.19499999999999995</v>
      </c>
      <c r="G7" cm="1">
        <f t="array" ref="G7">_xlfn.IFS(AND(I7&gt;J7,I7&gt;0), 1, AND(J7&gt;I7,J7&gt;0), 2, AND(I7&lt;0,J7&lt;0), 0)</f>
        <v>1</v>
      </c>
      <c r="H7">
        <f>ValueWin!H7</f>
        <v>1</v>
      </c>
      <c r="I7">
        <f t="shared" si="1"/>
        <v>0.1</v>
      </c>
      <c r="J7">
        <f t="shared" si="2"/>
        <v>-0.19768292682926841</v>
      </c>
      <c r="K7" cm="1">
        <f t="array" ref="K7">_xlfn.IFS(AND(G7=H7,G7=1),K6-K6*I7+K6*I7*A7, AND(G7=H7,G7=2), K6-K6*J7+K6*J7*B7, AND(G7&lt;&gt;H7,G7=1), K6-K6*I7,AND(G7&lt;&gt;H7,G7=2),K6-K6*J7,G7=0,K6)</f>
        <v>139.2874288775424</v>
      </c>
      <c r="L7" t="str">
        <f>ValueWin!L7</f>
        <v>Frederico Coria</v>
      </c>
      <c r="M7" t="str">
        <f>ValueWin!M7</f>
        <v>Alibek Kachmazov</v>
      </c>
    </row>
    <row r="8" spans="1:14" x14ac:dyDescent="0.25">
      <c r="A8">
        <f>ValueWin!A8</f>
        <v>1.33</v>
      </c>
      <c r="B8">
        <f>ValueWin!B8</f>
        <v>3.14</v>
      </c>
      <c r="C8">
        <f t="shared" si="3"/>
        <v>0.75187969924812026</v>
      </c>
      <c r="D8">
        <f t="shared" si="3"/>
        <v>0.31847133757961782</v>
      </c>
      <c r="E8">
        <f>ValueWin!E8</f>
        <v>0.626</v>
      </c>
      <c r="F8">
        <f t="shared" si="0"/>
        <v>0.374</v>
      </c>
      <c r="G8" cm="1">
        <f t="array" ref="G8">_xlfn.IFS(AND(I8&gt;J8,I8&gt;0), 1, AND(J8&gt;I8,J8&gt;0), 2, AND(I8&lt;0,J8&lt;0), 0)</f>
        <v>2</v>
      </c>
      <c r="H8">
        <f>ValueWin!H8</f>
        <v>1</v>
      </c>
      <c r="I8">
        <f t="shared" si="1"/>
        <v>-0.50733333333333308</v>
      </c>
      <c r="J8">
        <f t="shared" si="2"/>
        <v>8.147663551401868E-2</v>
      </c>
      <c r="K8" cm="1">
        <f t="array" ref="K8">_xlfn.IFS(AND(G8=H8,G8=1),K7-K7*I8+K7*I8*A8, AND(G8=H8,G8=2), K7-K7*J8+K7*J8*B8, AND(G8&lt;&gt;H8,G8=1), K7-K7*I8,AND(G8&lt;&gt;H8,G8=2),K7-K7*J8,G8=0,K7)</f>
        <v>127.93875780320208</v>
      </c>
      <c r="L8" t="str">
        <f>ValueWin!L8</f>
        <v>Mackenzie McDonald</v>
      </c>
      <c r="M8" t="str">
        <f>ValueWin!M8</f>
        <v>Yoshihito Nishioka</v>
      </c>
    </row>
    <row r="9" spans="1:14" x14ac:dyDescent="0.25">
      <c r="A9">
        <f>ValueWin!A9</f>
        <v>1.85</v>
      </c>
      <c r="B9">
        <f>ValueWin!B9</f>
        <v>1.95</v>
      </c>
      <c r="C9">
        <f t="shared" si="3"/>
        <v>0.54054054054054046</v>
      </c>
      <c r="D9">
        <f t="shared" si="3"/>
        <v>0.51282051282051289</v>
      </c>
      <c r="E9">
        <f>ValueWin!E9</f>
        <v>0.23100000000000001</v>
      </c>
      <c r="F9">
        <f t="shared" si="0"/>
        <v>0.76900000000000002</v>
      </c>
      <c r="G9" cm="1">
        <f t="array" ref="G9">_xlfn.IFS(AND(I9&gt;J9,I9&gt;0), 1, AND(J9&gt;I9,J9&gt;0), 2, AND(I9&lt;0,J9&lt;0), 0)</f>
        <v>2</v>
      </c>
      <c r="H9">
        <f>ValueWin!H9</f>
        <v>2</v>
      </c>
      <c r="I9">
        <f t="shared" si="1"/>
        <v>-0.67370588235294115</v>
      </c>
      <c r="J9">
        <f t="shared" si="2"/>
        <v>0.1</v>
      </c>
      <c r="K9" cm="1">
        <f t="array" ref="K9">_xlfn.IFS(AND(G9=H9,G9=1),K8-K8*I9+K8*I9*A9, AND(G9=H9,G9=2), K8-K8*J9+K8*J9*B9, AND(G9&lt;&gt;H9,G9=1), K8-K8*I9,AND(G9&lt;&gt;H9,G9=2),K8-K8*J9,G9=0,K8)</f>
        <v>140.09293979450626</v>
      </c>
      <c r="L9" t="str">
        <f>ValueWin!L9</f>
        <v>Roman Safiullin</v>
      </c>
      <c r="M9" t="str">
        <f>ValueWin!M9</f>
        <v>Adrian Mannarino</v>
      </c>
    </row>
    <row r="10" spans="1:14" x14ac:dyDescent="0.25">
      <c r="A10">
        <f>ValueWin!A10</f>
        <v>2.1</v>
      </c>
      <c r="B10">
        <f>ValueWin!B10</f>
        <v>1.72</v>
      </c>
      <c r="C10">
        <f t="shared" si="3"/>
        <v>0.47619047619047616</v>
      </c>
      <c r="D10">
        <f t="shared" si="3"/>
        <v>0.58139534883720934</v>
      </c>
      <c r="E10">
        <f>ValueWin!E10</f>
        <v>0.51400000000000001</v>
      </c>
      <c r="F10">
        <f t="shared" si="0"/>
        <v>0.48599999999999999</v>
      </c>
      <c r="G10" cm="1">
        <f t="array" ref="G10">_xlfn.IFS(AND(I10&gt;J10,I10&gt;0), 1, AND(J10&gt;I10,J10&gt;0), 2, AND(I10&lt;0,J10&lt;0), 0)</f>
        <v>1</v>
      </c>
      <c r="H10">
        <f>ValueWin!H10</f>
        <v>2</v>
      </c>
      <c r="I10">
        <f t="shared" si="1"/>
        <v>7.2181818181818236E-2</v>
      </c>
      <c r="J10">
        <f t="shared" si="2"/>
        <v>-0.22788888888888892</v>
      </c>
      <c r="K10" cm="1">
        <f t="array" ref="K10">_xlfn.IFS(AND(G10=H10,G10=1),K9-K9*I10+K9*I10*A10, AND(G10=H10,G10=2), K9-K9*J10+K9*J10*B10, AND(G10&lt;&gt;H10,G10=1), K9-K9*I10,AND(G10&lt;&gt;H10,G10=2),K9-K9*J10,G10=0,K9)</f>
        <v>129.98077668570281</v>
      </c>
      <c r="L10" t="str">
        <f>ValueWin!L10</f>
        <v>Alexei Popyrin</v>
      </c>
      <c r="M10" t="str">
        <f>ValueWin!M10</f>
        <v>Botic Van De Zandschulp</v>
      </c>
    </row>
    <row r="11" spans="1:14" x14ac:dyDescent="0.25">
      <c r="A11">
        <f>ValueWin!A11</f>
        <v>1.53</v>
      </c>
      <c r="B11">
        <f>ValueWin!B11</f>
        <v>2.46</v>
      </c>
      <c r="C11">
        <f t="shared" si="3"/>
        <v>0.65359477124183007</v>
      </c>
      <c r="D11">
        <f t="shared" si="3"/>
        <v>0.4065040650406504</v>
      </c>
      <c r="E11">
        <f>ValueWin!E11</f>
        <v>0.5</v>
      </c>
      <c r="F11">
        <f t="shared" si="0"/>
        <v>0.5</v>
      </c>
      <c r="G11" cm="1">
        <f t="array" ref="G11">_xlfn.IFS(AND(I11&gt;J11,I11&gt;0), 1, AND(J11&gt;I11,J11&gt;0), 2, AND(I11&lt;0,J11&lt;0), 0)</f>
        <v>2</v>
      </c>
      <c r="H11">
        <f>ValueWin!H11</f>
        <v>1</v>
      </c>
      <c r="I11">
        <f t="shared" si="1"/>
        <v>-0.44339622641509424</v>
      </c>
      <c r="J11">
        <f t="shared" si="2"/>
        <v>0.1</v>
      </c>
      <c r="K11" cm="1">
        <f t="array" ref="K11">_xlfn.IFS(AND(G11=H11,G11=1),K10-K10*I11+K10*I11*A11, AND(G11=H11,G11=2), K10-K10*J11+K10*J11*B11, AND(G11&lt;&gt;H11,G11=1), K10-K10*I11,AND(G11&lt;&gt;H11,G11=2),K10-K10*J11,G11=0,K10)</f>
        <v>116.98269901713252</v>
      </c>
      <c r="L11" t="str">
        <f>ValueWin!L11</f>
        <v>Tommy Paul</v>
      </c>
      <c r="M11" t="str">
        <f>ValueWin!M11</f>
        <v>Mikael Ymer</v>
      </c>
    </row>
    <row r="12" spans="1:14" x14ac:dyDescent="0.25">
      <c r="A12">
        <f>ValueWin!A12</f>
        <v>1.37</v>
      </c>
      <c r="B12">
        <f>ValueWin!B12</f>
        <v>3.02</v>
      </c>
      <c r="C12">
        <f t="shared" si="3"/>
        <v>0.72992700729927007</v>
      </c>
      <c r="D12">
        <f t="shared" si="3"/>
        <v>0.33112582781456956</v>
      </c>
      <c r="E12">
        <f>ValueWin!E12</f>
        <v>0.72</v>
      </c>
      <c r="F12">
        <f t="shared" si="0"/>
        <v>0.28000000000000003</v>
      </c>
      <c r="G12" cm="1">
        <f t="array" ref="G12">_xlfn.IFS(AND(I12&gt;J12,I12&gt;0), 1, AND(J12&gt;I12,J12&gt;0), 2, AND(I12&lt;0,J12&lt;0), 0)</f>
        <v>0</v>
      </c>
      <c r="H12">
        <f>ValueWin!H12</f>
        <v>2</v>
      </c>
      <c r="I12">
        <f t="shared" si="1"/>
        <v>-3.6756756756756603E-2</v>
      </c>
      <c r="J12">
        <f t="shared" si="2"/>
        <v>-7.6435643564356393E-2</v>
      </c>
      <c r="K12" cm="1">
        <f t="array" ref="K12">_xlfn.IFS(AND(G12=H12,G12=1),K11-K11*I12+K11*I12*A12, AND(G12=H12,G12=2), K11-K11*J12+K11*J12*B12, AND(G12&lt;&gt;H12,G12=1), K11-K11*I12,AND(G12&lt;&gt;H12,G12=2),K11-K11*J12,G12=0,K11)</f>
        <v>116.98269901713252</v>
      </c>
      <c r="L12" t="str">
        <f>ValueWin!L12</f>
        <v>Alexander Bublik</v>
      </c>
      <c r="M12" t="str">
        <f>ValueWin!M12</f>
        <v>Ilya Marchenko</v>
      </c>
    </row>
    <row r="13" spans="1:14" x14ac:dyDescent="0.25">
      <c r="A13">
        <f>ValueWin!A13</f>
        <v>2.37</v>
      </c>
      <c r="B13">
        <f>ValueWin!B13</f>
        <v>1.54</v>
      </c>
      <c r="C13">
        <f t="shared" si="3"/>
        <v>0.42194092827004215</v>
      </c>
      <c r="D13">
        <f t="shared" si="3"/>
        <v>0.64935064935064934</v>
      </c>
      <c r="E13">
        <f>ValueWin!E13</f>
        <v>0.46800000000000003</v>
      </c>
      <c r="F13">
        <f t="shared" si="0"/>
        <v>0.53200000000000003</v>
      </c>
      <c r="G13" cm="1">
        <f t="array" ref="G13">_xlfn.IFS(AND(I13&gt;J13,I13&gt;0), 1, AND(J13&gt;I13,J13&gt;0), 2, AND(I13&lt;0,J13&lt;0), 0)</f>
        <v>1</v>
      </c>
      <c r="H13">
        <f>ValueWin!H13</f>
        <v>2</v>
      </c>
      <c r="I13">
        <f t="shared" si="1"/>
        <v>7.9678832116788334E-2</v>
      </c>
      <c r="J13">
        <f t="shared" si="2"/>
        <v>-0.33466666666666667</v>
      </c>
      <c r="K13" cm="1">
        <f t="array" ref="K13">_xlfn.IFS(AND(G13=H13,G13=1),K12-K12*I13+K12*I13*A13, AND(G13=H13,G13=2), K12-K12*J13+K12*J13*B13, AND(G13&lt;&gt;H13,G13=1), K12-K12*I13,AND(G13&lt;&gt;H13,G13=2),K12-K12*J13,G13=0,K12)</f>
        <v>107.66165418157763</v>
      </c>
      <c r="L13" t="str">
        <f>ValueWin!L13</f>
        <v>Guido Pella</v>
      </c>
      <c r="M13" t="str">
        <f>ValueWin!M13</f>
        <v>Pedro Martinez</v>
      </c>
    </row>
    <row r="14" spans="1:14" x14ac:dyDescent="0.25">
      <c r="A14">
        <f>ValueWin!A14</f>
        <v>1.88</v>
      </c>
      <c r="B14">
        <f>ValueWin!B14</f>
        <v>1.92</v>
      </c>
      <c r="C14">
        <f t="shared" si="3"/>
        <v>0.53191489361702127</v>
      </c>
      <c r="D14">
        <f t="shared" si="3"/>
        <v>0.52083333333333337</v>
      </c>
      <c r="E14">
        <f>ValueWin!E14</f>
        <v>0.504</v>
      </c>
      <c r="F14">
        <f t="shared" si="0"/>
        <v>0.496</v>
      </c>
      <c r="G14" cm="1">
        <f t="array" ref="G14">_xlfn.IFS(AND(I14&gt;J14,I14&gt;0), 1, AND(J14&gt;I14,J14&gt;0), 2, AND(I14&lt;0,J14&lt;0), 0)</f>
        <v>0</v>
      </c>
      <c r="H14">
        <f>ValueWin!H14</f>
        <v>2</v>
      </c>
      <c r="I14">
        <f t="shared" si="1"/>
        <v>-5.963636363636371E-2</v>
      </c>
      <c r="J14">
        <f t="shared" si="2"/>
        <v>-5.18260869565218E-2</v>
      </c>
      <c r="K14" cm="1">
        <f t="array" ref="K14">_xlfn.IFS(AND(G14=H14,G14=1),K13-K13*I14+K13*I14*A14, AND(G14=H14,G14=2), K13-K13*J14+K13*J14*B14, AND(G14&lt;&gt;H14,G14=1), K13-K13*I14,AND(G14&lt;&gt;H14,G14=2),K13-K13*J14,G14=0,K13)</f>
        <v>107.66165418157763</v>
      </c>
      <c r="L14" t="str">
        <f>ValueWin!L14</f>
        <v>Miomir Kecmanovic</v>
      </c>
      <c r="M14" t="str">
        <f>ValueWin!M14</f>
        <v>Egor Gerasimov</v>
      </c>
    </row>
    <row r="15" spans="1:14" x14ac:dyDescent="0.25">
      <c r="A15">
        <f>ValueWin!A15</f>
        <v>1.55</v>
      </c>
      <c r="B15">
        <f>ValueWin!B15</f>
        <v>2.35</v>
      </c>
      <c r="C15">
        <f t="shared" si="3"/>
        <v>0.64516129032258063</v>
      </c>
      <c r="D15">
        <f t="shared" si="3"/>
        <v>0.42553191489361702</v>
      </c>
      <c r="E15">
        <f>ValueWin!E15</f>
        <v>0.57499999999999996</v>
      </c>
      <c r="F15">
        <f t="shared" si="0"/>
        <v>0.42500000000000004</v>
      </c>
      <c r="G15" cm="1">
        <f t="array" ref="G15">_xlfn.IFS(AND(I15&gt;J15,I15&gt;0), 1, AND(J15&gt;I15,J15&gt;0), 2, AND(I15&lt;0,J15&lt;0), 0)</f>
        <v>0</v>
      </c>
      <c r="H15">
        <f>ValueWin!H15</f>
        <v>1</v>
      </c>
      <c r="I15">
        <f t="shared" si="1"/>
        <v>-0.19772727272727275</v>
      </c>
      <c r="J15">
        <f t="shared" si="2"/>
        <v>-9.2592592592583012E-4</v>
      </c>
      <c r="K15" cm="1">
        <f t="array" ref="K15">_xlfn.IFS(AND(G15=H15,G15=1),K14-K14*I15+K14*I15*A15, AND(G15=H15,G15=2), K14-K14*J15+K14*J15*B15, AND(G15&lt;&gt;H15,G15=1), K14-K14*I15,AND(G15&lt;&gt;H15,G15=2),K14-K14*J15,G15=0,K14)</f>
        <v>107.66165418157763</v>
      </c>
      <c r="L15" t="str">
        <f>ValueWin!L15</f>
        <v>Alejandro Davidovich Fokina</v>
      </c>
      <c r="M15" t="str">
        <f>ValueWin!M15</f>
        <v>Jordan Thompson</v>
      </c>
    </row>
    <row r="16" spans="1:14" x14ac:dyDescent="0.25">
      <c r="A16">
        <f>ValueWin!A16</f>
        <v>1.47</v>
      </c>
      <c r="B16">
        <f>ValueWin!B16</f>
        <v>2.56</v>
      </c>
      <c r="C16">
        <f t="shared" si="3"/>
        <v>0.68027210884353739</v>
      </c>
      <c r="D16">
        <f t="shared" si="3"/>
        <v>0.390625</v>
      </c>
      <c r="E16">
        <f>ValueWin!E16</f>
        <v>0.55800000000000005</v>
      </c>
      <c r="F16">
        <f t="shared" si="0"/>
        <v>0.44199999999999995</v>
      </c>
      <c r="G16" cm="1">
        <f t="array" ref="G16">_xlfn.IFS(AND(I16&gt;J16,I16&gt;0), 1, AND(J16&gt;I16,J16&gt;0), 2, AND(I16&lt;0,J16&lt;0), 0)</f>
        <v>2</v>
      </c>
      <c r="H16">
        <f>ValueWin!H16</f>
        <v>2</v>
      </c>
      <c r="I16">
        <f t="shared" si="1"/>
        <v>-0.38242553191489348</v>
      </c>
      <c r="J16">
        <f t="shared" si="2"/>
        <v>8.430769230769225E-2</v>
      </c>
      <c r="K16" cm="1">
        <f t="array" ref="K16">_xlfn.IFS(AND(G16=H16,G16=1),K15-K15*I16+K15*I16*A16, AND(G16=H16,G16=2), K15-K15*J16+K15*J16*B16, AND(G16&lt;&gt;H16,G16=1), K15-K15*I16,AND(G16&lt;&gt;H16,G16=2),K15-K15*J16,G16=0,K15)</f>
        <v>121.82131493953872</v>
      </c>
      <c r="L16" t="str">
        <f>ValueWin!L16</f>
        <v>Laslo Djere</v>
      </c>
      <c r="M16" t="str">
        <f>ValueWin!M16</f>
        <v>Gilles Simon</v>
      </c>
    </row>
    <row r="17" spans="1:13" x14ac:dyDescent="0.25">
      <c r="A17">
        <f>ValueWin!A17</f>
        <v>1.76</v>
      </c>
      <c r="B17">
        <f>ValueWin!B17</f>
        <v>2.0499999999999998</v>
      </c>
      <c r="C17">
        <f t="shared" si="3"/>
        <v>0.56818181818181823</v>
      </c>
      <c r="D17">
        <f t="shared" si="3"/>
        <v>0.48780487804878053</v>
      </c>
      <c r="E17">
        <f>ValueWin!E17</f>
        <v>0.56200000000000006</v>
      </c>
      <c r="F17">
        <f t="shared" si="0"/>
        <v>0.43799999999999994</v>
      </c>
      <c r="G17" cm="1">
        <f t="array" ref="G17">_xlfn.IFS(AND(I17&gt;J17,I17&gt;0), 1, AND(J17&gt;I17,J17&gt;0), 2, AND(I17&lt;0,J17&lt;0), 0)</f>
        <v>0</v>
      </c>
      <c r="H17">
        <f>ValueWin!H17</f>
        <v>2</v>
      </c>
      <c r="I17">
        <f t="shared" si="1"/>
        <v>-1.431578947368406E-2</v>
      </c>
      <c r="J17">
        <f t="shared" si="2"/>
        <v>-9.7238095238095457E-2</v>
      </c>
      <c r="K17" cm="1">
        <f t="array" ref="K17">_xlfn.IFS(AND(G17=H17,G17=1),K16-K16*I17+K16*I17*A17, AND(G17=H17,G17=2), K16-K16*J17+K16*J17*B17, AND(G17&lt;&gt;H17,G17=1), K16-K16*I17,AND(G17&lt;&gt;H17,G17=2),K16-K16*J17,G17=0,K16)</f>
        <v>121.82131493953872</v>
      </c>
      <c r="L17" t="str">
        <f>ValueWin!L17</f>
        <v>Alex De Minaur</v>
      </c>
      <c r="M17" t="str">
        <f>ValueWin!M17</f>
        <v>Brandon Nakashima</v>
      </c>
    </row>
    <row r="18" spans="1:13" x14ac:dyDescent="0.25">
      <c r="A18">
        <f>ValueWin!A18</f>
        <v>1.47</v>
      </c>
      <c r="B18">
        <f>ValueWin!B18</f>
        <v>2.58</v>
      </c>
      <c r="C18">
        <f t="shared" si="3"/>
        <v>0.68027210884353739</v>
      </c>
      <c r="D18">
        <f t="shared" si="3"/>
        <v>0.38759689922480617</v>
      </c>
      <c r="E18">
        <f>ValueWin!E18</f>
        <v>0.49199999999999999</v>
      </c>
      <c r="F18">
        <f t="shared" si="0"/>
        <v>0.50800000000000001</v>
      </c>
      <c r="G18" cm="1">
        <f t="array" ref="G18">_xlfn.IFS(AND(I18&gt;J18,I18&gt;0), 1, AND(J18&gt;I18,J18&gt;0), 2, AND(I18&lt;0,J18&lt;0), 0)</f>
        <v>2</v>
      </c>
      <c r="H18">
        <f>ValueWin!H18</f>
        <v>1</v>
      </c>
      <c r="I18">
        <f t="shared" si="1"/>
        <v>-0.58885106382978725</v>
      </c>
      <c r="J18">
        <f t="shared" si="2"/>
        <v>0.1</v>
      </c>
      <c r="K18" cm="1">
        <f t="array" ref="K18">_xlfn.IFS(AND(G18=H18,G18=1),K17-K17*I18+K17*I18*A18, AND(G18=H18,G18=2), K17-K17*J18+K17*J18*B18, AND(G18&lt;&gt;H18,G18=1), K17-K17*I18,AND(G18&lt;&gt;H18,G18=2),K17-K17*J18,G18=0,K17)</f>
        <v>109.63918344558485</v>
      </c>
      <c r="L18" t="str">
        <f>ValueWin!L18</f>
        <v>Henri Laaksonen</v>
      </c>
      <c r="M18" t="str">
        <f>ValueWin!M18</f>
        <v>Benoit Paire</v>
      </c>
    </row>
    <row r="19" spans="1:13" x14ac:dyDescent="0.25">
      <c r="A19">
        <f>ValueWin!A19</f>
        <v>2.08</v>
      </c>
      <c r="B19">
        <f>ValueWin!B19</f>
        <v>1.75</v>
      </c>
      <c r="C19">
        <f t="shared" si="3"/>
        <v>0.48076923076923073</v>
      </c>
      <c r="D19">
        <f t="shared" si="3"/>
        <v>0.5714285714285714</v>
      </c>
      <c r="E19">
        <f>ValueWin!E19</f>
        <v>0.49299999999999999</v>
      </c>
      <c r="F19">
        <f t="shared" si="0"/>
        <v>0.50700000000000001</v>
      </c>
      <c r="G19" cm="1">
        <f t="array" ref="G19">_xlfn.IFS(AND(I19&gt;J19,I19&gt;0), 1, AND(J19&gt;I19,J19&gt;0), 2, AND(I19&lt;0,J19&lt;0), 0)</f>
        <v>1</v>
      </c>
      <c r="H19">
        <f>ValueWin!H19</f>
        <v>1</v>
      </c>
      <c r="I19">
        <f t="shared" si="1"/>
        <v>2.3555555555555552E-2</v>
      </c>
      <c r="J19">
        <f t="shared" si="2"/>
        <v>-0.15033333333333332</v>
      </c>
      <c r="K19" cm="1">
        <f t="array" ref="K19">_xlfn.IFS(AND(G19=H19,G19=1),K18-K18*I19+K18*I19*A19, AND(G19=H19,G19=2), K18-K18*J19+K18*J19*B19, AND(G19&lt;&gt;H19,G19=1), K18-K18*I19,AND(G19&lt;&gt;H19,G19=2),K18-K18*J19,G19=0,K18)</f>
        <v>112.42840427244053</v>
      </c>
      <c r="L19" t="str">
        <f>ValueWin!L19</f>
        <v>Lorenzo Musetti</v>
      </c>
      <c r="M19" t="str">
        <f>ValueWin!M19</f>
        <v>Gianluca Mager</v>
      </c>
    </row>
    <row r="20" spans="1:13" x14ac:dyDescent="0.25">
      <c r="A20">
        <f>ValueWin!A20</f>
        <v>2.1</v>
      </c>
      <c r="B20">
        <f>ValueWin!B20</f>
        <v>1.72</v>
      </c>
      <c r="C20">
        <f t="shared" si="3"/>
        <v>0.47619047619047616</v>
      </c>
      <c r="D20">
        <f t="shared" si="3"/>
        <v>0.58139534883720934</v>
      </c>
      <c r="E20">
        <f>ValueWin!E20</f>
        <v>0.59899999999999998</v>
      </c>
      <c r="F20">
        <f t="shared" si="0"/>
        <v>0.40100000000000002</v>
      </c>
      <c r="G20" cm="1">
        <f t="array" ref="G20">_xlfn.IFS(AND(I20&gt;J20,I20&gt;0), 1, AND(J20&gt;I20,J20&gt;0), 2, AND(I20&lt;0,J20&lt;0), 0)</f>
        <v>1</v>
      </c>
      <c r="H20">
        <f>ValueWin!H20</f>
        <v>2</v>
      </c>
      <c r="I20">
        <f t="shared" si="1"/>
        <v>0.1</v>
      </c>
      <c r="J20">
        <f t="shared" si="2"/>
        <v>-0.43094444444444446</v>
      </c>
      <c r="K20" cm="1">
        <f t="array" ref="K20">_xlfn.IFS(AND(G20=H20,G20=1),K19-K19*I20+K19*I20*A20, AND(G20=H20,G20=2), K19-K19*J20+K19*J20*B20, AND(G20&lt;&gt;H20,G20=1), K19-K19*I20,AND(G20&lt;&gt;H20,G20=2),K19-K19*J20,G20=0,K19)</f>
        <v>101.18556384519647</v>
      </c>
      <c r="L20" t="str">
        <f>ValueWin!L20</f>
        <v>Reilly Opelka</v>
      </c>
      <c r="M20" t="str">
        <f>ValueWin!M20</f>
        <v>Jenson Brooksby</v>
      </c>
    </row>
    <row r="21" spans="1:13" x14ac:dyDescent="0.25">
      <c r="A21">
        <f>ValueWin!A21</f>
        <v>1.55</v>
      </c>
      <c r="B21">
        <f>ValueWin!B21</f>
        <v>2.4</v>
      </c>
      <c r="C21">
        <f t="shared" si="3"/>
        <v>0.64516129032258063</v>
      </c>
      <c r="D21">
        <f t="shared" si="3"/>
        <v>0.41666666666666669</v>
      </c>
      <c r="E21">
        <f>ValueWin!E21</f>
        <v>0.496</v>
      </c>
      <c r="F21">
        <f t="shared" si="0"/>
        <v>0.504</v>
      </c>
      <c r="G21" cm="1">
        <f t="array" ref="G21">_xlfn.IFS(AND(I21&gt;J21,I21&gt;0), 1, AND(J21&gt;I21,J21&gt;0), 2, AND(I21&lt;0,J21&lt;0), 0)</f>
        <v>2</v>
      </c>
      <c r="H21">
        <f>ValueWin!H21</f>
        <v>1</v>
      </c>
      <c r="I21">
        <f t="shared" si="1"/>
        <v>-0.42036363636363627</v>
      </c>
      <c r="J21">
        <f t="shared" si="2"/>
        <v>0.1</v>
      </c>
      <c r="K21" cm="1">
        <f t="array" ref="K21">_xlfn.IFS(AND(G21=H21,G21=1),K20-K20*I21+K20*I21*A21, AND(G21=H21,G21=2), K20-K20*J21+K20*J21*B21, AND(G21&lt;&gt;H21,G21=1), K20-K20*I21,AND(G21&lt;&gt;H21,G21=2),K20-K20*J21,G21=0,K20)</f>
        <v>91.06700746067682</v>
      </c>
      <c r="L21" t="str">
        <f>ValueWin!L21</f>
        <v>Jan Lennard Struff</v>
      </c>
      <c r="M21" t="str">
        <f>ValueWin!M21</f>
        <v>Albert Ramos</v>
      </c>
    </row>
    <row r="22" spans="1:13" x14ac:dyDescent="0.25">
      <c r="A22">
        <f>ValueWin!A22</f>
        <v>4.8499999999999996</v>
      </c>
      <c r="B22">
        <f>ValueWin!B22</f>
        <v>1.17</v>
      </c>
      <c r="C22">
        <f t="shared" si="3"/>
        <v>0.2061855670103093</v>
      </c>
      <c r="D22">
        <f t="shared" si="3"/>
        <v>0.85470085470085477</v>
      </c>
      <c r="E22">
        <f>ValueWin!E22</f>
        <v>0.14899999999999999</v>
      </c>
      <c r="F22">
        <f t="shared" si="0"/>
        <v>0.85099999999999998</v>
      </c>
      <c r="G22" cm="1">
        <f t="array" ref="G22">_xlfn.IFS(AND(I22&gt;J22,I22&gt;0), 1, AND(J22&gt;I22,J22&gt;0), 2, AND(I22&lt;0,J22&lt;0), 0)</f>
        <v>0</v>
      </c>
      <c r="H22">
        <f>ValueWin!H22</f>
        <v>0</v>
      </c>
      <c r="I22">
        <f t="shared" si="1"/>
        <v>-7.2038961038961069E-2</v>
      </c>
      <c r="J22">
        <f t="shared" si="2"/>
        <v>-2.5470588235294467E-2</v>
      </c>
      <c r="K22" cm="1">
        <f t="array" ref="K22">_xlfn.IFS(AND(G22=H22,G22=1),K21-K21*I22+K21*I22*A22, AND(G22=H22,G22=2), K21-K21*J22+K21*J22*B22, AND(G22&lt;&gt;H22,G22=1), K21-K21*I22,AND(G22&lt;&gt;H22,G22=2),K21-K21*J22,G22=0,K21)</f>
        <v>91.06700746067682</v>
      </c>
      <c r="L22" t="str">
        <f>ValueWin!L22</f>
        <v>Evgeny Donskoy</v>
      </c>
      <c r="M22" t="str">
        <f>ValueWin!M22</f>
        <v>Ilya Ivashka</v>
      </c>
    </row>
    <row r="23" spans="1:13" x14ac:dyDescent="0.25">
      <c r="A23">
        <f>ValueWin!A23</f>
        <v>2.15</v>
      </c>
      <c r="B23">
        <f>ValueWin!B23</f>
        <v>1.68</v>
      </c>
      <c r="C23">
        <f t="shared" si="3"/>
        <v>0.46511627906976744</v>
      </c>
      <c r="D23">
        <f t="shared" si="3"/>
        <v>0.59523809523809523</v>
      </c>
      <c r="E23">
        <f>ValueWin!E23</f>
        <v>0.49</v>
      </c>
      <c r="F23">
        <f t="shared" si="0"/>
        <v>0.51</v>
      </c>
      <c r="G23" cm="1">
        <f t="array" ref="G23">_xlfn.IFS(AND(I23&gt;J23,I23&gt;0), 1, AND(J23&gt;I23,J23&gt;0), 2, AND(I23&lt;0,J23&lt;0), 0)</f>
        <v>1</v>
      </c>
      <c r="H23">
        <f>ValueWin!H23</f>
        <v>2</v>
      </c>
      <c r="I23">
        <f t="shared" si="1"/>
        <v>4.6521739130434725E-2</v>
      </c>
      <c r="J23">
        <f t="shared" si="2"/>
        <v>-0.21058823529411774</v>
      </c>
      <c r="K23" cm="1">
        <f t="array" ref="K23">_xlfn.IFS(AND(G23=H23,G23=1),K22-K22*I23+K22*I23*A23, AND(G23=H23,G23=2), K22-K22*J23+K22*J23*B23, AND(G23&lt;&gt;H23,G23=1), K22-K22*I23,AND(G23&lt;&gt;H23,G23=2),K22-K22*J23,G23=0,K22)</f>
        <v>86.830411896201866</v>
      </c>
      <c r="L23" t="str">
        <f>ValueWin!L23</f>
        <v>Frances Tiafoe</v>
      </c>
      <c r="M23" t="str">
        <f>ValueWin!M23</f>
        <v>Andy Murray</v>
      </c>
    </row>
    <row r="24" spans="1:13" x14ac:dyDescent="0.25">
      <c r="A24">
        <f>ValueWin!A24</f>
        <v>2.46</v>
      </c>
      <c r="B24">
        <f>ValueWin!B24</f>
        <v>1.53</v>
      </c>
      <c r="C24">
        <f t="shared" si="3"/>
        <v>0.4065040650406504</v>
      </c>
      <c r="D24">
        <f t="shared" si="3"/>
        <v>0.65359477124183007</v>
      </c>
      <c r="E24">
        <f>ValueWin!E24</f>
        <v>0.26</v>
      </c>
      <c r="F24">
        <f t="shared" si="0"/>
        <v>0.74</v>
      </c>
      <c r="G24" cm="1">
        <f t="array" ref="G24">_xlfn.IFS(AND(I24&gt;J24,I24&gt;0), 1, AND(J24&gt;I24,J24&gt;0), 2, AND(I24&lt;0,J24&lt;0), 0)</f>
        <v>2</v>
      </c>
      <c r="H24">
        <f>ValueWin!H24</f>
        <v>2</v>
      </c>
      <c r="I24">
        <f t="shared" si="1"/>
        <v>-0.24684931506849317</v>
      </c>
      <c r="J24">
        <f t="shared" si="2"/>
        <v>0.1</v>
      </c>
      <c r="K24" cm="1">
        <f t="array" ref="K24">_xlfn.IFS(AND(G24=H24,G24=1),K23-K23*I24+K23*I24*A24, AND(G24=H24,G24=2), K23-K23*J24+K23*J24*B24, AND(G24&lt;&gt;H24,G24=1), K23-K23*I24,AND(G24&lt;&gt;H24,G24=2),K23-K23*J24,G24=0,K23)</f>
        <v>91.432423726700563</v>
      </c>
      <c r="L24" t="str">
        <f>ValueWin!L24</f>
        <v>Dennis Novak</v>
      </c>
      <c r="M24" t="str">
        <f>ValueWin!M24</f>
        <v>Marton Fucsovics</v>
      </c>
    </row>
    <row r="25" spans="1:13" x14ac:dyDescent="0.25">
      <c r="A25">
        <f>ValueWin!A25</f>
        <v>4.4000000000000004</v>
      </c>
      <c r="B25">
        <f>ValueWin!B25</f>
        <v>1.2</v>
      </c>
      <c r="C25">
        <f t="shared" si="3"/>
        <v>0.22727272727272727</v>
      </c>
      <c r="D25">
        <f t="shared" si="3"/>
        <v>0.83333333333333337</v>
      </c>
      <c r="E25">
        <f>ValueWin!E25</f>
        <v>0.19600000000000001</v>
      </c>
      <c r="F25">
        <f t="shared" si="0"/>
        <v>0.80400000000000005</v>
      </c>
      <c r="G25" cm="1">
        <f t="array" ref="G25">_xlfn.IFS(AND(I25&gt;J25,I25&gt;0), 1, AND(J25&gt;I25,J25&gt;0), 2, AND(I25&lt;0,J25&lt;0), 0)</f>
        <v>0</v>
      </c>
      <c r="H25">
        <f>ValueWin!H25</f>
        <v>2</v>
      </c>
      <c r="I25">
        <f t="shared" si="1"/>
        <v>-4.0470588235294092E-2</v>
      </c>
      <c r="J25">
        <f t="shared" si="2"/>
        <v>-0.17600000000000016</v>
      </c>
      <c r="K25" cm="1">
        <f t="array" ref="K25">_xlfn.IFS(AND(G25=H25,G25=1),K24-K24*I25+K24*I25*A25, AND(G25=H25,G25=2), K24-K24*J25+K24*J25*B25, AND(G25&lt;&gt;H25,G25=1), K24-K24*I25,AND(G25&lt;&gt;H25,G25=2),K24-K24*J25,G25=0,K24)</f>
        <v>91.432423726700563</v>
      </c>
      <c r="L25" t="str">
        <f>ValueWin!L25</f>
        <v>Zizou Bergs</v>
      </c>
      <c r="M25" t="str">
        <f>ValueWin!M25</f>
        <v>Lloyd Harris</v>
      </c>
    </row>
    <row r="26" spans="1:13" x14ac:dyDescent="0.25">
      <c r="A26">
        <f>ValueWin!A26</f>
        <v>1.35</v>
      </c>
      <c r="B26">
        <f>ValueWin!B26</f>
        <v>3</v>
      </c>
      <c r="C26">
        <f t="shared" si="3"/>
        <v>0.7407407407407407</v>
      </c>
      <c r="D26">
        <f t="shared" si="3"/>
        <v>0.33333333333333331</v>
      </c>
      <c r="E26">
        <f>ValueWin!E26</f>
        <v>0.54300000000000004</v>
      </c>
      <c r="F26">
        <f t="shared" si="0"/>
        <v>0.45699999999999996</v>
      </c>
      <c r="G26" cm="1">
        <f t="array" ref="G26">_xlfn.IFS(AND(I26&gt;J26,I26&gt;0), 1, AND(J26&gt;I26,J26&gt;0), 2, AND(I26&lt;0,J26&lt;0), 0)</f>
        <v>2</v>
      </c>
      <c r="H26">
        <f>ValueWin!H26</f>
        <v>2</v>
      </c>
      <c r="I26">
        <f t="shared" si="1"/>
        <v>-0.76271428571428534</v>
      </c>
      <c r="J26">
        <f t="shared" si="2"/>
        <v>0.1</v>
      </c>
      <c r="K26" cm="1">
        <f t="array" ref="K26">_xlfn.IFS(AND(G26=H26,G26=1),K25-K25*I26+K25*I26*A26, AND(G26=H26,G26=2), K25-K25*J26+K25*J26*B26, AND(G26&lt;&gt;H26,G26=1), K25-K25*I26,AND(G26&lt;&gt;H26,G26=2),K25-K25*J26,G26=0,K25)</f>
        <v>109.71890847204068</v>
      </c>
      <c r="L26" t="str">
        <f>ValueWin!L26</f>
        <v>Filip Krajinovic</v>
      </c>
      <c r="M26" t="str">
        <f>ValueWin!M26</f>
        <v>Pedro Martinez</v>
      </c>
    </row>
    <row r="27" spans="1:13" x14ac:dyDescent="0.25">
      <c r="A27">
        <f>ValueWin!A27</f>
        <v>4.5</v>
      </c>
      <c r="B27">
        <f>ValueWin!B27</f>
        <v>1.17</v>
      </c>
      <c r="C27">
        <f t="shared" si="3"/>
        <v>0.22222222222222221</v>
      </c>
      <c r="D27">
        <f t="shared" si="3"/>
        <v>0.85470085470085477</v>
      </c>
      <c r="E27">
        <f>ValueWin!E27</f>
        <v>0.442</v>
      </c>
      <c r="F27">
        <f t="shared" si="0"/>
        <v>0.55800000000000005</v>
      </c>
      <c r="G27" cm="1">
        <f t="array" ref="G27">_xlfn.IFS(AND(I27&gt;J27,I27&gt;0), 1, AND(J27&gt;I27,J27&gt;0), 2, AND(I27&lt;0,J27&lt;0), 0)</f>
        <v>1</v>
      </c>
      <c r="H27">
        <f>ValueWin!H27</f>
        <v>2</v>
      </c>
      <c r="I27">
        <f t="shared" si="1"/>
        <v>0.1</v>
      </c>
      <c r="J27">
        <f t="shared" si="2"/>
        <v>-2.0420000000000007</v>
      </c>
      <c r="K27" cm="1">
        <f t="array" ref="K27">_xlfn.IFS(AND(G27=H27,G27=1),K26-K26*I27+K26*I27*A27, AND(G27=H27,G27=2), K26-K26*J27+K26*J27*B27, AND(G27&lt;&gt;H27,G27=1), K26-K26*I27,AND(G27&lt;&gt;H27,G27=2),K26-K26*J27,G27=0,K26)</f>
        <v>98.747017624836616</v>
      </c>
      <c r="L27" t="str">
        <f>ValueWin!L27</f>
        <v>Frederico Coria</v>
      </c>
      <c r="M27" t="str">
        <f>ValueWin!M27</f>
        <v>Ricardas Berankis</v>
      </c>
    </row>
    <row r="28" spans="1:13" x14ac:dyDescent="0.25">
      <c r="A28">
        <f>ValueWin!A28</f>
        <v>2.66</v>
      </c>
      <c r="B28">
        <f>ValueWin!B28</f>
        <v>1.44</v>
      </c>
      <c r="C28">
        <f t="shared" si="3"/>
        <v>0.37593984962406013</v>
      </c>
      <c r="D28">
        <f t="shared" si="3"/>
        <v>0.69444444444444442</v>
      </c>
      <c r="E28">
        <f>ValueWin!E28</f>
        <v>0.35599999999999998</v>
      </c>
      <c r="F28">
        <f t="shared" si="0"/>
        <v>0.64400000000000002</v>
      </c>
      <c r="G28" cm="1">
        <f t="array" ref="G28">_xlfn.IFS(AND(I28&gt;J28,I28&gt;0), 1, AND(J28&gt;I28,J28&gt;0), 2, AND(I28&lt;0,J28&lt;0), 0)</f>
        <v>0</v>
      </c>
      <c r="H28">
        <f>ValueWin!H28</f>
        <v>2</v>
      </c>
      <c r="I28">
        <f t="shared" si="1"/>
        <v>-3.1951807228915663E-2</v>
      </c>
      <c r="J28">
        <f t="shared" si="2"/>
        <v>-0.16509090909090918</v>
      </c>
      <c r="K28" cm="1">
        <f t="array" ref="K28">_xlfn.IFS(AND(G28=H28,G28=1),K27-K27*I28+K27*I28*A28, AND(G28=H28,G28=2), K27-K27*J28+K27*J28*B28, AND(G28&lt;&gt;H28,G28=1), K27-K27*I28,AND(G28&lt;&gt;H28,G28=2),K27-K27*J28,G28=0,K27)</f>
        <v>98.747017624836616</v>
      </c>
      <c r="L28" t="str">
        <f>ValueWin!L28</f>
        <v>Jan Lennard Struff</v>
      </c>
      <c r="M28" t="str">
        <f>ValueWin!M28</f>
        <v>Lloyd Harris</v>
      </c>
    </row>
    <row r="29" spans="1:13" x14ac:dyDescent="0.25">
      <c r="A29">
        <f>ValueWin!A29</f>
        <v>1.05</v>
      </c>
      <c r="B29">
        <f>ValueWin!B29</f>
        <v>8.5</v>
      </c>
      <c r="C29">
        <f t="shared" si="3"/>
        <v>0.95238095238095233</v>
      </c>
      <c r="D29">
        <f t="shared" si="3"/>
        <v>0.11764705882352941</v>
      </c>
      <c r="E29">
        <f>ValueWin!E29</f>
        <v>0.81599999999999995</v>
      </c>
      <c r="F29">
        <f t="shared" si="0"/>
        <v>0.18400000000000005</v>
      </c>
      <c r="G29" cm="1">
        <f t="array" ref="G29">_xlfn.IFS(AND(I29&gt;J29,I29&gt;0), 1, AND(J29&gt;I29,J29&gt;0), 2, AND(I29&lt;0,J29&lt;0), 0)</f>
        <v>2</v>
      </c>
      <c r="H29">
        <f>ValueWin!H29</f>
        <v>2</v>
      </c>
      <c r="I29">
        <f t="shared" si="1"/>
        <v>-2.8639999999999981</v>
      </c>
      <c r="J29">
        <f t="shared" si="2"/>
        <v>7.5200000000000058E-2</v>
      </c>
      <c r="K29" cm="1">
        <f t="array" ref="K29">_xlfn.IFS(AND(G29=H29,G29=1),K28-K28*I29+K28*I29*A29, AND(G29=H29,G29=2), K28-K28*J29+K28*J29*B29, AND(G29&lt;&gt;H29,G29=1), K28-K28*I29,AND(G29&lt;&gt;H29,G29=2),K28-K28*J29,G29=0,K28)</f>
        <v>154.44033556524451</v>
      </c>
      <c r="L29" t="str">
        <f>ValueWin!L29</f>
        <v>Andrey Rublev</v>
      </c>
      <c r="M29" t="str">
        <f>ValueWin!M29</f>
        <v>Adrian Mannarino</v>
      </c>
    </row>
    <row r="30" spans="1:13" x14ac:dyDescent="0.25">
      <c r="A30">
        <f>ValueWin!A30</f>
        <v>1.51</v>
      </c>
      <c r="B30">
        <f>ValueWin!B30</f>
        <v>2.44</v>
      </c>
      <c r="C30">
        <f t="shared" si="3"/>
        <v>0.66225165562913912</v>
      </c>
      <c r="D30">
        <f t="shared" si="3"/>
        <v>0.4098360655737705</v>
      </c>
      <c r="E30">
        <f>ValueWin!E30</f>
        <v>0.63500000000000001</v>
      </c>
      <c r="F30">
        <f t="shared" si="0"/>
        <v>0.36499999999999999</v>
      </c>
      <c r="G30" cm="1">
        <f t="array" ref="G30">_xlfn.IFS(AND(I30&gt;J30,I30&gt;0), 1, AND(J30&gt;I30,J30&gt;0), 2, AND(I30&lt;0,J30&lt;0), 0)</f>
        <v>0</v>
      </c>
      <c r="H30">
        <f>ValueWin!H30</f>
        <v>2</v>
      </c>
      <c r="I30">
        <f t="shared" si="1"/>
        <v>-8.0686274509803924E-2</v>
      </c>
      <c r="J30">
        <f t="shared" si="2"/>
        <v>-7.5972222222222274E-2</v>
      </c>
      <c r="K30" cm="1">
        <f t="array" ref="K30">_xlfn.IFS(AND(G30=H30,G30=1),K29-K29*I30+K29*I30*A30, AND(G30=H30,G30=2), K29-K29*J30+K29*J30*B30, AND(G30&lt;&gt;H30,G30=1), K29-K29*I30,AND(G30&lt;&gt;H30,G30=2),K29-K29*J30,G30=0,K29)</f>
        <v>154.44033556524451</v>
      </c>
      <c r="L30" t="str">
        <f>ValueWin!L30</f>
        <v>Roberto Bautista Agut</v>
      </c>
      <c r="M30" t="str">
        <f>ValueWin!M30</f>
        <v>Marton Fucsovics</v>
      </c>
    </row>
    <row r="31" spans="1:13" x14ac:dyDescent="0.25">
      <c r="A31">
        <f>ValueWin!A31</f>
        <v>3.02</v>
      </c>
      <c r="B31">
        <f>ValueWin!B31</f>
        <v>1.35</v>
      </c>
      <c r="C31">
        <f t="shared" si="3"/>
        <v>0.33112582781456956</v>
      </c>
      <c r="D31">
        <f t="shared" si="3"/>
        <v>0.7407407407407407</v>
      </c>
      <c r="E31">
        <f>ValueWin!E31</f>
        <v>0.313</v>
      </c>
      <c r="F31">
        <f t="shared" si="0"/>
        <v>0.68700000000000006</v>
      </c>
      <c r="G31" cm="1">
        <f t="array" ref="G31">_xlfn.IFS(AND(I31&gt;J31,I31&gt;0), 1, AND(J31&gt;I31,J31&gt;0), 2, AND(I31&lt;0,J31&lt;0), 0)</f>
        <v>0</v>
      </c>
      <c r="H31">
        <f>ValueWin!H31</f>
        <v>2</v>
      </c>
      <c r="I31">
        <f t="shared" si="1"/>
        <v>-2.7099009900990123E-2</v>
      </c>
      <c r="J31">
        <f t="shared" si="2"/>
        <v>-0.20728571428571396</v>
      </c>
      <c r="K31" cm="1">
        <f t="array" ref="K31">_xlfn.IFS(AND(G31=H31,G31=1),K30-K30*I31+K30*I31*A31, AND(G31=H31,G31=2), K30-K30*J31+K30*J31*B31, AND(G31&lt;&gt;H31,G31=1), K30-K30*I31,AND(G31&lt;&gt;H31,G31=2),K30-K30*J31,G31=0,K30)</f>
        <v>154.44033556524451</v>
      </c>
      <c r="L31" t="str">
        <f>ValueWin!L31</f>
        <v>Egor Gerasimov</v>
      </c>
      <c r="M31" t="str">
        <f>ValueWin!M31</f>
        <v>Aslan Karatsev</v>
      </c>
    </row>
    <row r="32" spans="1:13" x14ac:dyDescent="0.25">
      <c r="A32">
        <f>ValueWin!A32</f>
        <v>1.8</v>
      </c>
      <c r="B32">
        <f>ValueWin!B32</f>
        <v>1.98</v>
      </c>
      <c r="C32">
        <f t="shared" si="3"/>
        <v>0.55555555555555558</v>
      </c>
      <c r="D32">
        <f t="shared" si="3"/>
        <v>0.50505050505050508</v>
      </c>
      <c r="E32">
        <f>ValueWin!E32</f>
        <v>0.45</v>
      </c>
      <c r="F32">
        <f t="shared" si="0"/>
        <v>0.55000000000000004</v>
      </c>
      <c r="G32" cm="1">
        <f t="array" ref="G32">_xlfn.IFS(AND(I32&gt;J32,I32&gt;0), 1, AND(J32&gt;I32,J32&gt;0), 2, AND(I32&lt;0,J32&lt;0), 0)</f>
        <v>2</v>
      </c>
      <c r="H32">
        <f>ValueWin!H32</f>
        <v>2</v>
      </c>
      <c r="I32">
        <f t="shared" si="1"/>
        <v>-0.23749999999999999</v>
      </c>
      <c r="J32">
        <f t="shared" si="2"/>
        <v>9.0816326530612279E-2</v>
      </c>
      <c r="K32" cm="1">
        <f t="array" ref="K32">_xlfn.IFS(AND(G32=H32,G32=1),K31-K31*I32+K31*I32*A32, AND(G32=H32,G32=2), K31-K31*J32+K31*J32*B32, AND(G32&lt;&gt;H32,G32=1), K31-K31*I32,AND(G32&lt;&gt;H32,G32=2),K31-K31*J32,G32=0,K31)</f>
        <v>168.18552543055128</v>
      </c>
      <c r="L32" t="str">
        <f>ValueWin!L32</f>
        <v>Andy Murray</v>
      </c>
      <c r="M32" t="str">
        <f>ValueWin!M32</f>
        <v>Diego Schwartzman</v>
      </c>
    </row>
    <row r="33" spans="1:17" x14ac:dyDescent="0.25">
      <c r="A33">
        <f>ValueWin!A33</f>
        <v>4</v>
      </c>
      <c r="B33">
        <f>ValueWin!B33</f>
        <v>1.22</v>
      </c>
      <c r="C33">
        <f t="shared" si="3"/>
        <v>0.25</v>
      </c>
      <c r="D33">
        <f t="shared" si="3"/>
        <v>0.81967213114754101</v>
      </c>
      <c r="E33">
        <f>ValueWin!E33</f>
        <v>0.33</v>
      </c>
      <c r="F33">
        <f t="shared" si="0"/>
        <v>0.66999999999999993</v>
      </c>
      <c r="G33" cm="1">
        <f t="array" ref="G33">_xlfn.IFS(AND(I33&gt;J33,I33&gt;0), 1, AND(J33&gt;I33,J33&gt;0), 2, AND(I33&lt;0,J33&lt;0), 0)</f>
        <v>1</v>
      </c>
      <c r="H33">
        <f>ValueWin!H33</f>
        <v>1</v>
      </c>
      <c r="I33">
        <f t="shared" si="1"/>
        <v>0.1</v>
      </c>
      <c r="J33">
        <f t="shared" si="2"/>
        <v>-0.83000000000000029</v>
      </c>
      <c r="K33" cm="1">
        <f t="array" ref="K33">_xlfn.IFS(AND(G33=H33,G33=1),K32-K32*I33+K32*I33*A33, AND(G33=H33,G33=2), K32-K32*J33+K32*J33*B33, AND(G33&lt;&gt;H33,G33=1), K32-K32*I33,AND(G33&lt;&gt;H33,G33=2),K32-K32*J33,G33=0,K32)</f>
        <v>218.6411830597167</v>
      </c>
      <c r="L33" t="str">
        <f>ValueWin!L33</f>
        <v>Gilles Simon</v>
      </c>
      <c r="M33" t="str">
        <f>ValueWin!M33</f>
        <v>Mackenzie McDonald</v>
      </c>
    </row>
    <row r="34" spans="1:17" x14ac:dyDescent="0.25">
      <c r="A34">
        <f>ValueWin!A34</f>
        <v>1.41</v>
      </c>
      <c r="B34">
        <f>ValueWin!B34</f>
        <v>2.78</v>
      </c>
      <c r="C34">
        <f t="shared" si="3"/>
        <v>0.70921985815602839</v>
      </c>
      <c r="D34">
        <f t="shared" si="3"/>
        <v>0.35971223021582738</v>
      </c>
      <c r="E34">
        <f>ValueWin!E34</f>
        <v>0.59499999999999997</v>
      </c>
      <c r="F34">
        <f t="shared" si="0"/>
        <v>0.40500000000000003</v>
      </c>
      <c r="G34" cm="1">
        <f t="array" ref="G34">_xlfn.IFS(AND(I34&gt;J34,I34&gt;0), 1, AND(J34&gt;I34,J34&gt;0), 2, AND(I34&lt;0,J34&lt;0), 0)</f>
        <v>2</v>
      </c>
      <c r="H34">
        <f>ValueWin!H34</f>
        <v>1</v>
      </c>
      <c r="I34">
        <f t="shared" si="1"/>
        <v>-0.39280487804878073</v>
      </c>
      <c r="J34">
        <f t="shared" si="2"/>
        <v>7.0730337078651673E-2</v>
      </c>
      <c r="K34" cm="1">
        <f t="array" ref="K34">_xlfn.IFS(AND(G34=H34,G34=1),K33-K33*I34+K33*I34*A34, AND(G34=H34,G34=2), K33-K33*J34+K33*J34*B34, AND(G34&lt;&gt;H34,G34=1), K33-K33*I34,AND(G34&lt;&gt;H34,G34=2),K33-K33*J34,G34=0,K33)</f>
        <v>203.17661848262776</v>
      </c>
      <c r="L34" t="str">
        <f>ValueWin!L34</f>
        <v>Brandon Nakashima</v>
      </c>
      <c r="M34" t="str">
        <f>ValueWin!M34</f>
        <v>Henri Laaksonen</v>
      </c>
    </row>
    <row r="35" spans="1:17" x14ac:dyDescent="0.25">
      <c r="A35">
        <f>ValueWin!A35</f>
        <v>1.1399999999999999</v>
      </c>
      <c r="B35">
        <f>ValueWin!B35</f>
        <v>5</v>
      </c>
      <c r="C35">
        <f t="shared" si="3"/>
        <v>0.87719298245614041</v>
      </c>
      <c r="D35">
        <f t="shared" si="3"/>
        <v>0.2</v>
      </c>
      <c r="E35">
        <f>ValueWin!E35</f>
        <v>0.63300000000000001</v>
      </c>
      <c r="F35">
        <f t="shared" si="0"/>
        <v>0.36699999999999999</v>
      </c>
      <c r="G35" cm="1">
        <f t="array" ref="G35">_xlfn.IFS(AND(I35&gt;J35,I35&gt;0), 1, AND(J35&gt;I35,J35&gt;0), 2, AND(I35&lt;0,J35&lt;0), 0)</f>
        <v>2</v>
      </c>
      <c r="H35">
        <f>ValueWin!H35</f>
        <v>2</v>
      </c>
      <c r="I35">
        <f t="shared" si="1"/>
        <v>-1.9884285714285732</v>
      </c>
      <c r="J35">
        <f t="shared" si="2"/>
        <v>0.1</v>
      </c>
      <c r="K35" cm="1">
        <f t="array" ref="K35">_xlfn.IFS(AND(G35=H35,G35=1),K34-K34*I35+K34*I35*A35, AND(G35=H35,G35=2), K34-K34*J35+K34*J35*B35, AND(G35&lt;&gt;H35,G35=1), K34-K34*I35,AND(G35&lt;&gt;H35,G35=2),K34-K34*J35,G35=0,K34)</f>
        <v>284.44726587567885</v>
      </c>
      <c r="L35" t="str">
        <f>ValueWin!L35</f>
        <v>Enzo Couacaud</v>
      </c>
      <c r="M35" t="str">
        <f>ValueWin!M35</f>
        <v>Nicolas Barrientos</v>
      </c>
    </row>
    <row r="36" spans="1:17" x14ac:dyDescent="0.25">
      <c r="A36">
        <f>ValueWin!A36</f>
        <v>2.25</v>
      </c>
      <c r="B36">
        <f>ValueWin!B36</f>
        <v>1.57</v>
      </c>
      <c r="C36">
        <f t="shared" si="3"/>
        <v>0.44444444444444442</v>
      </c>
      <c r="D36">
        <f t="shared" si="3"/>
        <v>0.63694267515923564</v>
      </c>
      <c r="E36">
        <f>ValueWin!E36</f>
        <v>0.51700000000000002</v>
      </c>
      <c r="F36">
        <f t="shared" si="0"/>
        <v>0.48299999999999998</v>
      </c>
      <c r="G36" cm="1">
        <f t="array" ref="G36">_xlfn.IFS(AND(I36&gt;J36,I36&gt;0), 1, AND(J36&gt;I36,J36&gt;0), 2, AND(I36&lt;0,J36&lt;0), 0)</f>
        <v>1</v>
      </c>
      <c r="H36">
        <f>ValueWin!H36</f>
        <v>2</v>
      </c>
      <c r="I36">
        <f t="shared" si="1"/>
        <v>0.1</v>
      </c>
      <c r="J36">
        <f t="shared" si="2"/>
        <v>-0.42401754385964907</v>
      </c>
      <c r="K36" cm="1">
        <f t="array" ref="K36">_xlfn.IFS(AND(G36=H36,G36=1),K35-K35*I36+K35*I36*A36, AND(G36=H36,G36=2), K35-K35*J36+K35*J36*B36, AND(G36&lt;&gt;H36,G36=1), K35-K35*I36,AND(G36&lt;&gt;H36,G36=2),K35-K35*J36,G36=0,K35)</f>
        <v>256.00253928811094</v>
      </c>
      <c r="L36" t="str">
        <f>ValueWin!L36</f>
        <v>Goncalo Oliveira</v>
      </c>
      <c r="M36" t="str">
        <f>ValueWin!M36</f>
        <v>Oriol Roca Batalla</v>
      </c>
    </row>
    <row r="37" spans="1:17" x14ac:dyDescent="0.25">
      <c r="A37">
        <f>ValueWin!A37</f>
        <v>1.22</v>
      </c>
      <c r="B37">
        <f>ValueWin!B37</f>
        <v>3.75</v>
      </c>
      <c r="C37">
        <f t="shared" si="3"/>
        <v>0.81967213114754101</v>
      </c>
      <c r="D37">
        <f t="shared" si="3"/>
        <v>0.26666666666666666</v>
      </c>
      <c r="E37">
        <f>ValueWin!E37</f>
        <v>0.81799999999999995</v>
      </c>
      <c r="F37">
        <f t="shared" si="0"/>
        <v>0.18200000000000005</v>
      </c>
      <c r="G37" cm="1">
        <f t="array" ref="G37">_xlfn.IFS(AND(I37&gt;J37,I37&gt;0), 1, AND(J37&gt;I37,J37&gt;0), 2, AND(I37&lt;0,J37&lt;0), 0)</f>
        <v>0</v>
      </c>
      <c r="H37">
        <f>ValueWin!H37</f>
        <v>1</v>
      </c>
      <c r="I37">
        <f t="shared" si="1"/>
        <v>-9.2727272727276544E-3</v>
      </c>
      <c r="J37">
        <f t="shared" si="2"/>
        <v>-0.11545454545454537</v>
      </c>
      <c r="K37" cm="1">
        <f t="array" ref="K37">_xlfn.IFS(AND(G37=H37,G37=1),K36-K36*I37+K36*I37*A37, AND(G37=H37,G37=2), K36-K36*J37+K36*J37*B37, AND(G37&lt;&gt;H37,G37=1), K36-K36*I37,AND(G37&lt;&gt;H37,G37=2),K36-K36*J37,G37=0,K36)</f>
        <v>256.00253928811094</v>
      </c>
      <c r="L37" t="str">
        <f>ValueWin!L37</f>
        <v>Facundo Mena</v>
      </c>
      <c r="M37" t="str">
        <f>ValueWin!M37</f>
        <v>Alejandro Gomez</v>
      </c>
    </row>
    <row r="38" spans="1:17" x14ac:dyDescent="0.25">
      <c r="A38">
        <f>ValueWin!A38</f>
        <v>8.5</v>
      </c>
      <c r="B38">
        <f>ValueWin!B38</f>
        <v>1.05</v>
      </c>
      <c r="C38">
        <f t="shared" si="3"/>
        <v>0.11764705882352941</v>
      </c>
      <c r="D38">
        <f t="shared" si="3"/>
        <v>0.95238095238095233</v>
      </c>
      <c r="E38">
        <f>ValueWin!E38</f>
        <v>0.15</v>
      </c>
      <c r="F38">
        <f t="shared" si="0"/>
        <v>0.85</v>
      </c>
      <c r="G38" cm="1">
        <f t="array" ref="G38">_xlfn.IFS(AND(I38&gt;J38,I38&gt;0), 1, AND(J38&gt;I38,J38&gt;0), 2, AND(I38&lt;0,J38&lt;0), 0)</f>
        <v>1</v>
      </c>
      <c r="H38">
        <f>ValueWin!H38</f>
        <v>1</v>
      </c>
      <c r="I38">
        <f t="shared" si="1"/>
        <v>3.6666666666666667E-2</v>
      </c>
      <c r="J38">
        <f t="shared" si="2"/>
        <v>-2.1499999999999972</v>
      </c>
      <c r="K38" cm="1">
        <f t="array" ref="K38">_xlfn.IFS(AND(G38=H38,G38=1),K37-K37*I38+K37*I38*A38, AND(G38=H38,G38=2), K37-K37*J38+K37*J38*B38, AND(G38&lt;&gt;H38,G38=1), K37-K37*I38,AND(G38&lt;&gt;H38,G38=2),K37-K37*J38,G38=0,K37)</f>
        <v>326.40323759234144</v>
      </c>
      <c r="L38" t="str">
        <f>ValueWin!L38</f>
        <v>Alexis Galarneau</v>
      </c>
      <c r="M38" t="str">
        <f>ValueWin!M38</f>
        <v>Daniel Altmaier</v>
      </c>
      <c r="P38">
        <v>100</v>
      </c>
      <c r="Q38">
        <v>226</v>
      </c>
    </row>
    <row r="39" spans="1:17" x14ac:dyDescent="0.25">
      <c r="A39">
        <f>ValueWin!A39</f>
        <v>4.5</v>
      </c>
      <c r="B39">
        <f>ValueWin!B39</f>
        <v>1.1599999999999999</v>
      </c>
      <c r="C39">
        <f t="shared" si="3"/>
        <v>0.22222222222222221</v>
      </c>
      <c r="D39">
        <f t="shared" si="3"/>
        <v>0.86206896551724144</v>
      </c>
      <c r="E39">
        <f>ValueWin!E39</f>
        <v>0.2</v>
      </c>
      <c r="F39">
        <f t="shared" si="0"/>
        <v>0.8</v>
      </c>
      <c r="G39" cm="1">
        <f t="array" ref="G39">_xlfn.IFS(AND(I39&gt;J39,I39&gt;0), 1, AND(J39&gt;I39,J39&gt;0), 2, AND(I39&lt;0,J39&lt;0), 0)</f>
        <v>0</v>
      </c>
      <c r="H39">
        <f>ValueWin!H39</f>
        <v>2</v>
      </c>
      <c r="I39">
        <f t="shared" si="1"/>
        <v>-2.8571428571428581E-2</v>
      </c>
      <c r="J39">
        <f t="shared" si="2"/>
        <v>-0.45000000000000062</v>
      </c>
      <c r="K39">
        <f>P38</f>
        <v>100</v>
      </c>
      <c r="L39" t="str">
        <f>ValueWin!L39</f>
        <v>Santiago Fa Rodriguez Taverna</v>
      </c>
      <c r="M39" t="str">
        <f>ValueWin!M39</f>
        <v>Juan Pablo Varillas</v>
      </c>
    </row>
    <row r="40" spans="1:17" x14ac:dyDescent="0.25">
      <c r="A40">
        <f>ValueWin!A40</f>
        <v>1.72</v>
      </c>
      <c r="B40">
        <f>ValueWin!B40</f>
        <v>2</v>
      </c>
      <c r="C40">
        <f t="shared" si="3"/>
        <v>0.58139534883720934</v>
      </c>
      <c r="D40">
        <f t="shared" si="3"/>
        <v>0.5</v>
      </c>
      <c r="E40">
        <f>ValueWin!E40</f>
        <v>0.66400000000000003</v>
      </c>
      <c r="F40">
        <f t="shared" si="0"/>
        <v>0.33599999999999997</v>
      </c>
      <c r="G40" cm="1">
        <f t="array" ref="G40">_xlfn.IFS(AND(I40&gt;J40,I40&gt;0), 1, AND(J40&gt;I40,J40&gt;0), 2, AND(I40&lt;0,J40&lt;0), 0)</f>
        <v>1</v>
      </c>
      <c r="H40">
        <f>ValueWin!H40</f>
        <v>1</v>
      </c>
      <c r="I40">
        <f t="shared" si="1"/>
        <v>0.1</v>
      </c>
      <c r="J40">
        <f t="shared" si="2"/>
        <v>-0.32800000000000007</v>
      </c>
      <c r="K40" cm="1">
        <f t="array" ref="K40">_xlfn.IFS(AND(G40=H40,G40=1),K39-K39*I40+K39*I40*A40, AND(G40=H40,G40=2), K39-K39*J40+K39*J40*B40, AND(G40&lt;&gt;H40,G40=1), K39-K39*I40,AND(G40&lt;&gt;H40,G40=2),K39-K39*J40,G40=0,K39)</f>
        <v>107.2</v>
      </c>
      <c r="L40" t="str">
        <f>ValueWin!L40</f>
        <v>Martin Cuevas</v>
      </c>
      <c r="M40" t="str">
        <f>ValueWin!M40</f>
        <v>Mariano Navone</v>
      </c>
    </row>
    <row r="41" spans="1:17" x14ac:dyDescent="0.25">
      <c r="A41">
        <f>ValueWin!A41</f>
        <v>4.6500000000000004</v>
      </c>
      <c r="B41">
        <f>ValueWin!B41</f>
        <v>1.1599999999999999</v>
      </c>
      <c r="C41">
        <f t="shared" si="3"/>
        <v>0.21505376344086019</v>
      </c>
      <c r="D41">
        <f t="shared" si="3"/>
        <v>0.86206896551724144</v>
      </c>
      <c r="E41">
        <f>ValueWin!E41</f>
        <v>0.23799999999999999</v>
      </c>
      <c r="F41">
        <f t="shared" si="0"/>
        <v>0.76200000000000001</v>
      </c>
      <c r="G41" cm="1">
        <f t="array" ref="G41">_xlfn.IFS(AND(I41&gt;J41,I41&gt;0), 1, AND(J41&gt;I41,J41&gt;0), 2, AND(I41&lt;0,J41&lt;0), 0)</f>
        <v>1</v>
      </c>
      <c r="H41">
        <f>ValueWin!H41</f>
        <v>2</v>
      </c>
      <c r="I41">
        <f t="shared" si="1"/>
        <v>2.923287671232877E-2</v>
      </c>
      <c r="J41">
        <f t="shared" si="2"/>
        <v>-0.7255000000000007</v>
      </c>
      <c r="K41" cm="1">
        <f t="array" ref="K41">_xlfn.IFS(AND(G41=H41,G41=1),K40-K40*I41+K40*I41*A41, AND(G41=H41,G41=2), K40-K40*J41+K40*J41*B41, AND(G41&lt;&gt;H41,G41=1), K40-K40*I41,AND(G41&lt;&gt;H41,G41=2),K40-K40*J41,G41=0,K40)</f>
        <v>104.06623561643836</v>
      </c>
      <c r="L41" t="str">
        <f>ValueWin!L41</f>
        <v>Geoffrey Blancaneaux</v>
      </c>
      <c r="M41" t="str">
        <f>ValueWin!M41</f>
        <v>Carlos Taberner</v>
      </c>
    </row>
    <row r="42" spans="1:17" x14ac:dyDescent="0.25">
      <c r="A42">
        <f>ValueWin!A42</f>
        <v>2.2000000000000002</v>
      </c>
      <c r="B42">
        <f>ValueWin!B42</f>
        <v>1.61</v>
      </c>
      <c r="C42">
        <f t="shared" si="3"/>
        <v>0.45454545454545453</v>
      </c>
      <c r="D42">
        <f t="shared" si="3"/>
        <v>0.6211180124223602</v>
      </c>
      <c r="E42">
        <f>ValueWin!E42</f>
        <v>0.53700000000000003</v>
      </c>
      <c r="F42">
        <f t="shared" si="0"/>
        <v>0.46299999999999997</v>
      </c>
      <c r="G42" cm="1">
        <f t="array" ref="G42">_xlfn.IFS(AND(I42&gt;J42,I42&gt;0), 1, AND(J42&gt;I42,J42&gt;0), 2, AND(I42&lt;0,J42&lt;0), 0)</f>
        <v>1</v>
      </c>
      <c r="H42">
        <f>ValueWin!H42</f>
        <v>1</v>
      </c>
      <c r="I42">
        <f t="shared" si="1"/>
        <v>0.1</v>
      </c>
      <c r="J42">
        <f t="shared" si="2"/>
        <v>-0.41732786885245898</v>
      </c>
      <c r="K42" cm="1">
        <f t="array" ref="K42">_xlfn.IFS(AND(G42=H42,G42=1),K41-K41*I42+K41*I42*A42, AND(G42=H42,G42=2), K41-K41*J42+K41*J42*B42, AND(G42&lt;&gt;H42,G42=1), K41-K41*I42,AND(G42&lt;&gt;H42,G42=2),K41-K41*J42,G42=0,K41)</f>
        <v>116.55418389041097</v>
      </c>
      <c r="L42" t="str">
        <f>ValueWin!L42</f>
        <v>Andrea Arnaboldi</v>
      </c>
      <c r="M42" t="str">
        <f>ValueWin!M42</f>
        <v>Jonas Forejtek</v>
      </c>
    </row>
    <row r="43" spans="1:17" x14ac:dyDescent="0.25">
      <c r="A43">
        <f>ValueWin!A43</f>
        <v>1.6</v>
      </c>
      <c r="B43">
        <f>ValueWin!B43</f>
        <v>2.25</v>
      </c>
      <c r="C43">
        <f t="shared" si="3"/>
        <v>0.625</v>
      </c>
      <c r="D43">
        <f t="shared" si="3"/>
        <v>0.44444444444444442</v>
      </c>
      <c r="E43">
        <f>ValueWin!E43</f>
        <v>0.499</v>
      </c>
      <c r="F43">
        <f t="shared" si="0"/>
        <v>0.501</v>
      </c>
      <c r="G43" cm="1">
        <f t="array" ref="G43">_xlfn.IFS(AND(I43&gt;J43,I43&gt;0), 1, AND(J43&gt;I43,J43&gt;0), 2, AND(I43&lt;0,J43&lt;0), 0)</f>
        <v>2</v>
      </c>
      <c r="H43">
        <f>ValueWin!H43</f>
        <v>1</v>
      </c>
      <c r="I43">
        <f t="shared" si="1"/>
        <v>-0.33599999999999985</v>
      </c>
      <c r="J43">
        <f t="shared" si="2"/>
        <v>0.1</v>
      </c>
      <c r="K43" cm="1">
        <f t="array" ref="K43">_xlfn.IFS(AND(G43=H43,G43=1),K42-K42*I43+K42*I43*A43, AND(G43=H43,G43=2), K42-K42*J43+K42*J43*B43, AND(G43&lt;&gt;H43,G43=1), K42-K42*I43,AND(G43&lt;&gt;H43,G43=2),K42-K42*J43,G43=0,K42)</f>
        <v>104.89876550136987</v>
      </c>
      <c r="L43" t="str">
        <f>ValueWin!L43</f>
        <v>Nerman Fatic</v>
      </c>
      <c r="M43" t="str">
        <f>ValueWin!M43</f>
        <v>Georgii Kravchenko</v>
      </c>
    </row>
    <row r="44" spans="1:17" x14ac:dyDescent="0.25">
      <c r="A44">
        <f>ValueWin!A44</f>
        <v>2.06</v>
      </c>
      <c r="B44">
        <f>ValueWin!B44</f>
        <v>1.71</v>
      </c>
      <c r="C44">
        <f t="shared" si="3"/>
        <v>0.4854368932038835</v>
      </c>
      <c r="D44">
        <f t="shared" si="3"/>
        <v>0.58479532163742687</v>
      </c>
      <c r="E44">
        <f>ValueWin!E44</f>
        <v>0.79100000000000004</v>
      </c>
      <c r="F44">
        <f t="shared" si="0"/>
        <v>0.20899999999999996</v>
      </c>
      <c r="G44" cm="1">
        <f t="array" ref="G44">_xlfn.IFS(AND(I44&gt;J44,I44&gt;0), 1, AND(J44&gt;I44,J44&gt;0), 2, AND(I44&lt;0,J44&lt;0), 0)</f>
        <v>1</v>
      </c>
      <c r="H44">
        <f>ValueWin!H44</f>
        <v>2</v>
      </c>
      <c r="I44">
        <f t="shared" si="1"/>
        <v>0.1</v>
      </c>
      <c r="J44">
        <f t="shared" si="2"/>
        <v>-0.90508450704225363</v>
      </c>
      <c r="K44" cm="1">
        <f t="array" ref="K44">_xlfn.IFS(AND(G44=H44,G44=1),K43-K43*I44+K43*I44*A44, AND(G44=H44,G44=2), K43-K43*J44+K43*J44*B44, AND(G44&lt;&gt;H44,G44=1), K43-K43*I44,AND(G44&lt;&gt;H44,G44=2),K43-K43*J44,G44=0,K43)</f>
        <v>94.408888951232882</v>
      </c>
      <c r="L44" t="str">
        <f>ValueWin!L44</f>
        <v>Andrej Martin</v>
      </c>
      <c r="M44" t="str">
        <f>ValueWin!M44</f>
        <v>Filip Misolic</v>
      </c>
    </row>
    <row r="45" spans="1:17" x14ac:dyDescent="0.25">
      <c r="A45">
        <f>ValueWin!A45</f>
        <v>1.64</v>
      </c>
      <c r="B45">
        <f>ValueWin!B45</f>
        <v>2.2000000000000002</v>
      </c>
      <c r="C45">
        <f t="shared" si="3"/>
        <v>0.6097560975609756</v>
      </c>
      <c r="D45">
        <f t="shared" si="3"/>
        <v>0.45454545454545453</v>
      </c>
      <c r="E45">
        <f>ValueWin!E45</f>
        <v>0.55900000000000005</v>
      </c>
      <c r="F45">
        <f t="shared" si="0"/>
        <v>0.44099999999999995</v>
      </c>
      <c r="G45" cm="1">
        <f t="array" ref="G45">_xlfn.IFS(AND(I45&gt;J45,I45&gt;0), 1, AND(J45&gt;I45,J45&gt;0), 2, AND(I45&lt;0,J45&lt;0), 0)</f>
        <v>0</v>
      </c>
      <c r="H45">
        <f>ValueWin!H45</f>
        <v>2</v>
      </c>
      <c r="I45">
        <f t="shared" si="1"/>
        <v>-0.13006249999999997</v>
      </c>
      <c r="J45">
        <f t="shared" si="2"/>
        <v>-2.4833333333333374E-2</v>
      </c>
      <c r="K45" cm="1">
        <f t="array" ref="K45">_xlfn.IFS(AND(G45=H45,G45=1),K44-K44*I45+K44*I45*A45, AND(G45=H45,G45=2), K44-K44*J45+K44*J45*B45, AND(G45&lt;&gt;H45,G45=1), K44-K44*I45,AND(G45&lt;&gt;H45,G45=2),K44-K44*J45,G45=0,K44)</f>
        <v>94.408888951232882</v>
      </c>
      <c r="L45" t="str">
        <f>ValueWin!L45</f>
        <v>Adrian Mannarino</v>
      </c>
      <c r="M45" t="str">
        <f>ValueWin!M45</f>
        <v>Ricardas Berankis</v>
      </c>
    </row>
    <row r="46" spans="1:17" x14ac:dyDescent="0.25">
      <c r="A46">
        <f>ValueWin!A46</f>
        <v>2.91</v>
      </c>
      <c r="B46">
        <f>ValueWin!B46</f>
        <v>1.38</v>
      </c>
      <c r="C46">
        <f t="shared" si="3"/>
        <v>0.3436426116838488</v>
      </c>
      <c r="D46">
        <f t="shared" si="3"/>
        <v>0.7246376811594204</v>
      </c>
      <c r="E46">
        <f>ValueWin!E46</f>
        <v>5.8999999999999997E-2</v>
      </c>
      <c r="F46">
        <f t="shared" si="0"/>
        <v>0.94100000000000006</v>
      </c>
      <c r="G46" cm="1">
        <f t="array" ref="G46">_xlfn.IFS(AND(I46&gt;J46,I46&gt;0), 1, AND(J46&gt;I46,J46&gt;0), 2, AND(I46&lt;0,J46&lt;0), 0)</f>
        <v>2</v>
      </c>
      <c r="H46">
        <f>ValueWin!H46</f>
        <v>2</v>
      </c>
      <c r="I46">
        <f t="shared" si="1"/>
        <v>-0.43367015706806283</v>
      </c>
      <c r="J46">
        <f t="shared" si="2"/>
        <v>0.1</v>
      </c>
      <c r="K46" cm="1">
        <f t="array" ref="K46">_xlfn.IFS(AND(G46=H46,G46=1),K45-K45*I46+K45*I46*A46, AND(G46=H46,G46=2), K45-K45*J46+K45*J46*B46, AND(G46&lt;&gt;H46,G46=1), K45-K45*I46,AND(G46&lt;&gt;H46,G46=2),K45-K45*J46,G46=0,K45)</f>
        <v>97.996426731379728</v>
      </c>
      <c r="L46" t="str">
        <f>ValueWin!L46</f>
        <v>Pedro Martinez</v>
      </c>
      <c r="M46" t="str">
        <f>ValueWin!M46</f>
        <v>Marin Cilic</v>
      </c>
    </row>
    <row r="47" spans="1:17" x14ac:dyDescent="0.25">
      <c r="A47">
        <f>ValueWin!A47</f>
        <v>3.45</v>
      </c>
      <c r="B47">
        <f>ValueWin!B47</f>
        <v>1.28</v>
      </c>
      <c r="C47">
        <f t="shared" si="3"/>
        <v>0.28985507246376813</v>
      </c>
      <c r="D47">
        <f t="shared" si="3"/>
        <v>0.78125</v>
      </c>
      <c r="E47">
        <f>ValueWin!E47</f>
        <v>0.311</v>
      </c>
      <c r="F47">
        <f t="shared" si="0"/>
        <v>0.68900000000000006</v>
      </c>
      <c r="G47" cm="1">
        <f t="array" ref="G47">_xlfn.IFS(AND(I47&gt;J47,I47&gt;0), 1, AND(J47&gt;I47,J47&gt;0), 2, AND(I47&lt;0,J47&lt;0), 0)</f>
        <v>1</v>
      </c>
      <c r="H47">
        <f>ValueWin!H47</f>
        <v>2</v>
      </c>
      <c r="I47">
        <f t="shared" si="1"/>
        <v>2.9775510204081646E-2</v>
      </c>
      <c r="J47">
        <f t="shared" si="2"/>
        <v>-0.42171428571428549</v>
      </c>
      <c r="K47" cm="1">
        <f t="array" ref="K47">_xlfn.IFS(AND(G47=H47,G47=1),K46-K46*I47+K46*I47*A47, AND(G47=H47,G47=2), K46-K46*J47+K46*J47*B47, AND(G47&lt;&gt;H47,G47=1), K46-K46*I47,AND(G47&lt;&gt;H47,G47=2),K46-K46*J47,G47=0,K46)</f>
        <v>95.078533127275989</v>
      </c>
      <c r="L47" t="str">
        <f>ValueWin!L47</f>
        <v>Gilles Simon</v>
      </c>
      <c r="M47" t="str">
        <f>ValueWin!M47</f>
        <v>Aslan Karatsev</v>
      </c>
    </row>
    <row r="48" spans="1:17" x14ac:dyDescent="0.25">
      <c r="A48">
        <f>ValueWin!A48</f>
        <v>2.25</v>
      </c>
      <c r="B48">
        <f>ValueWin!B48</f>
        <v>1.61</v>
      </c>
      <c r="C48">
        <f t="shared" si="3"/>
        <v>0.44444444444444442</v>
      </c>
      <c r="D48">
        <f t="shared" si="3"/>
        <v>0.6211180124223602</v>
      </c>
      <c r="E48">
        <f>ValueWin!E48</f>
        <v>0.432</v>
      </c>
      <c r="F48">
        <f t="shared" si="0"/>
        <v>0.56800000000000006</v>
      </c>
      <c r="G48" cm="1">
        <f t="array" ref="G48">_xlfn.IFS(AND(I48&gt;J48,I48&gt;0), 1, AND(J48&gt;I48,J48&gt;0), 2, AND(I48&lt;0,J48&lt;0), 0)</f>
        <v>0</v>
      </c>
      <c r="H48">
        <f>ValueWin!H48</f>
        <v>2</v>
      </c>
      <c r="I48">
        <f t="shared" si="1"/>
        <v>-2.2400000000000031E-2</v>
      </c>
      <c r="J48">
        <f t="shared" si="2"/>
        <v>-0.1401967213114752</v>
      </c>
      <c r="K48" cm="1">
        <f t="array" ref="K48">_xlfn.IFS(AND(G48=H48,G48=1),K47-K47*I48+K47*I48*A48, AND(G48=H48,G48=2), K47-K47*J48+K47*J48*B48, AND(G48&lt;&gt;H48,G48=1), K47-K47*I48,AND(G48&lt;&gt;H48,G48=2),K47-K47*J48,G48=0,K47)</f>
        <v>95.078533127275989</v>
      </c>
      <c r="L48" t="str">
        <f>ValueWin!L48</f>
        <v>Marton Fucsovics</v>
      </c>
      <c r="M48" t="str">
        <f>ValueWin!M48</f>
        <v>Lloyd Harris</v>
      </c>
    </row>
    <row r="49" spans="1:13" x14ac:dyDescent="0.25">
      <c r="A49">
        <f>ValueWin!A49</f>
        <v>1.2</v>
      </c>
      <c r="B49">
        <f>ValueWin!B49</f>
        <v>4.25</v>
      </c>
      <c r="C49">
        <f t="shared" si="3"/>
        <v>0.83333333333333337</v>
      </c>
      <c r="D49">
        <f t="shared" si="3"/>
        <v>0.23529411764705882</v>
      </c>
      <c r="E49">
        <f>ValueWin!E49</f>
        <v>0.754</v>
      </c>
      <c r="F49">
        <f t="shared" si="0"/>
        <v>0.246</v>
      </c>
      <c r="G49" cm="1">
        <f t="array" ref="G49">_xlfn.IFS(AND(I49&gt;J49,I49&gt;0), 1, AND(J49&gt;I49,J49&gt;0), 2, AND(I49&lt;0,J49&lt;0), 0)</f>
        <v>2</v>
      </c>
      <c r="H49">
        <f>ValueWin!H49</f>
        <v>1</v>
      </c>
      <c r="I49">
        <f t="shared" si="1"/>
        <v>-0.4760000000000002</v>
      </c>
      <c r="J49">
        <f t="shared" si="2"/>
        <v>1.3999999999999985E-2</v>
      </c>
      <c r="K49" cm="1">
        <f t="array" ref="K49">_xlfn.IFS(AND(G49=H49,G49=1),K48-K48*I49+K48*I49*A49, AND(G49=H49,G49=2), K48-K48*J49+K48*J49*B49, AND(G49&lt;&gt;H49,G49=1), K48-K48*I49,AND(G49&lt;&gt;H49,G49=2),K48-K48*J49,G49=0,K48)</f>
        <v>93.747433663494121</v>
      </c>
      <c r="L49" t="str">
        <f>ValueWin!L49</f>
        <v>Jannik Sinner</v>
      </c>
      <c r="M49" t="str">
        <f>ValueWin!M49</f>
        <v>Arthur Rinderknech</v>
      </c>
    </row>
    <row r="50" spans="1:13" x14ac:dyDescent="0.25">
      <c r="A50">
        <f>ValueWin!A50</f>
        <v>2.1800000000000002</v>
      </c>
      <c r="B50">
        <f>ValueWin!B50</f>
        <v>1.65</v>
      </c>
      <c r="C50">
        <f t="shared" si="3"/>
        <v>0.4587155963302752</v>
      </c>
      <c r="D50">
        <f t="shared" si="3"/>
        <v>0.60606060606060608</v>
      </c>
      <c r="E50">
        <f>ValueWin!E50</f>
        <v>0.34200000000000003</v>
      </c>
      <c r="F50">
        <f t="shared" si="0"/>
        <v>0.65799999999999992</v>
      </c>
      <c r="G50" cm="1">
        <f t="array" ref="G50">_xlfn.IFS(AND(I50&gt;J50,I50&gt;0), 1, AND(J50&gt;I50,J50&gt;0), 2, AND(I50&lt;0,J50&lt;0), 0)</f>
        <v>2</v>
      </c>
      <c r="H50">
        <f>ValueWin!H50</f>
        <v>2</v>
      </c>
      <c r="I50">
        <f t="shared" si="1"/>
        <v>-0.21562711864406764</v>
      </c>
      <c r="J50">
        <f t="shared" si="2"/>
        <v>0.1</v>
      </c>
      <c r="K50" cm="1">
        <f t="array" ref="K50">_xlfn.IFS(AND(G50=H50,G50=1),K49-K49*I50+K49*I50*A50, AND(G50=H50,G50=2), K49-K49*J50+K49*J50*B50, AND(G50&lt;&gt;H50,G50=1), K49-K49*I50,AND(G50&lt;&gt;H50,G50=2),K49-K49*J50,G50=0,K49)</f>
        <v>99.841016851621248</v>
      </c>
      <c r="L50" t="str">
        <f>ValueWin!L50</f>
        <v>Brandon Nakashima</v>
      </c>
      <c r="M50" t="str">
        <f>ValueWin!M50</f>
        <v>Diego Schwartzman</v>
      </c>
    </row>
    <row r="51" spans="1:13" x14ac:dyDescent="0.25">
      <c r="A51">
        <f>ValueWin!A51</f>
        <v>1.3</v>
      </c>
      <c r="B51">
        <f>ValueWin!B51</f>
        <v>3.32</v>
      </c>
      <c r="C51">
        <f t="shared" si="3"/>
        <v>0.76923076923076916</v>
      </c>
      <c r="D51">
        <f t="shared" si="3"/>
        <v>0.30120481927710846</v>
      </c>
      <c r="E51">
        <f>ValueWin!E51</f>
        <v>0.53500000000000003</v>
      </c>
      <c r="F51">
        <f t="shared" si="0"/>
        <v>0.46499999999999997</v>
      </c>
      <c r="G51" cm="1">
        <f t="array" ref="G51">_xlfn.IFS(AND(I51&gt;J51,I51&gt;0), 1, AND(J51&gt;I51,J51&gt;0), 2, AND(I51&lt;0,J51&lt;0), 0)</f>
        <v>2</v>
      </c>
      <c r="H51">
        <f>ValueWin!H51</f>
        <v>1</v>
      </c>
      <c r="I51">
        <f t="shared" si="1"/>
        <v>-1.0149999999999997</v>
      </c>
      <c r="J51">
        <f t="shared" si="2"/>
        <v>0.1</v>
      </c>
      <c r="K51" cm="1">
        <f t="array" ref="K51">_xlfn.IFS(AND(G51=H51,G51=1),K50-K50*I51+K50*I51*A51, AND(G51=H51,G51=2), K50-K50*J51+K50*J51*B51, AND(G51&lt;&gt;H51,G51=1), K50-K50*I51,AND(G51&lt;&gt;H51,G51=2),K50-K50*J51,G51=0,K50)</f>
        <v>89.856915166459117</v>
      </c>
      <c r="L51" t="str">
        <f>ValueWin!L51</f>
        <v>Jenson Brooksby</v>
      </c>
      <c r="M51" t="str">
        <f>ValueWin!M51</f>
        <v>Alejandro Davidovich Fokina</v>
      </c>
    </row>
    <row r="52" spans="1:13" x14ac:dyDescent="0.25">
      <c r="A52">
        <f>ValueWin!A52</f>
        <v>1.66</v>
      </c>
      <c r="B52">
        <f>ValueWin!B52</f>
        <v>2.1</v>
      </c>
      <c r="C52">
        <f t="shared" si="3"/>
        <v>0.60240963855421692</v>
      </c>
      <c r="D52">
        <f t="shared" si="3"/>
        <v>0.47619047619047616</v>
      </c>
      <c r="E52">
        <f>ValueWin!E52</f>
        <v>0.71099999999999997</v>
      </c>
      <c r="F52">
        <f t="shared" si="0"/>
        <v>0.28900000000000003</v>
      </c>
      <c r="G52" cm="1">
        <f t="array" ref="G52">_xlfn.IFS(AND(I52&gt;J52,I52&gt;0), 1, AND(J52&gt;I52,J52&gt;0), 2, AND(I52&lt;0,J52&lt;0), 0)</f>
        <v>1</v>
      </c>
      <c r="H52">
        <f>ValueWin!H52</f>
        <v>1</v>
      </c>
      <c r="I52">
        <f t="shared" si="1"/>
        <v>0.1</v>
      </c>
      <c r="J52">
        <f t="shared" si="2"/>
        <v>-0.35736363636363622</v>
      </c>
      <c r="K52" cm="1">
        <f t="array" ref="K52">_xlfn.IFS(AND(G52=H52,G52=1),K51-K51*I52+K51*I52*A52, AND(G52=H52,G52=2), K51-K51*J52+K51*J52*B52, AND(G52&lt;&gt;H52,G52=1), K51-K51*I52,AND(G52&lt;&gt;H52,G52=2),K51-K51*J52,G52=0,K51)</f>
        <v>95.787471567445422</v>
      </c>
      <c r="L52" t="str">
        <f>ValueWin!L52</f>
        <v>Alessandro Giannessi</v>
      </c>
      <c r="M52" t="str">
        <f>ValueWin!M52</f>
        <v>Raul Brancaccio</v>
      </c>
    </row>
    <row r="53" spans="1:13" x14ac:dyDescent="0.25">
      <c r="A53">
        <f>ValueWin!A53</f>
        <v>1.4</v>
      </c>
      <c r="B53">
        <f>ValueWin!B53</f>
        <v>2.75</v>
      </c>
      <c r="C53">
        <f t="shared" si="3"/>
        <v>0.7142857142857143</v>
      </c>
      <c r="D53">
        <f t="shared" si="3"/>
        <v>0.36363636363636365</v>
      </c>
      <c r="E53">
        <f>ValueWin!E53</f>
        <v>0.754</v>
      </c>
      <c r="F53">
        <f t="shared" si="0"/>
        <v>0.246</v>
      </c>
      <c r="G53" cm="1">
        <f t="array" ref="G53">_xlfn.IFS(AND(I53&gt;J53,I53&gt;0), 1, AND(J53&gt;I53,J53&gt;0), 2, AND(I53&lt;0,J53&lt;0), 0)</f>
        <v>1</v>
      </c>
      <c r="H53">
        <f>ValueWin!H53</f>
        <v>1</v>
      </c>
      <c r="I53">
        <f t="shared" si="1"/>
        <v>0.1</v>
      </c>
      <c r="J53">
        <f t="shared" si="2"/>
        <v>-0.18485714285714289</v>
      </c>
      <c r="K53" cm="1">
        <f t="array" ref="K53">_xlfn.IFS(AND(G53=H53,G53=1),K52-K52*I53+K52*I53*A53, AND(G53=H53,G53=2), K52-K52*J53+K52*J53*B53, AND(G53&lt;&gt;H53,G53=1), K52-K52*I53,AND(G53&lt;&gt;H53,G53=2),K52-K52*J53,G53=0,K52)</f>
        <v>99.618970430143236</v>
      </c>
      <c r="L53" t="str">
        <f>ValueWin!L53</f>
        <v>Marco Cecchinato</v>
      </c>
      <c r="M53" t="str">
        <f>ValueWin!M53</f>
        <v>Mathias Bourgue</v>
      </c>
    </row>
    <row r="54" spans="1:13" x14ac:dyDescent="0.25">
      <c r="A54">
        <f>ValueWin!A54</f>
        <v>2.15</v>
      </c>
      <c r="B54">
        <f>ValueWin!B54</f>
        <v>1.67</v>
      </c>
      <c r="C54">
        <f t="shared" si="3"/>
        <v>0.46511627906976744</v>
      </c>
      <c r="D54">
        <f t="shared" si="3"/>
        <v>0.5988023952095809</v>
      </c>
      <c r="E54">
        <f>ValueWin!E54</f>
        <v>0.49299999999999999</v>
      </c>
      <c r="F54">
        <f t="shared" si="0"/>
        <v>0.50700000000000001</v>
      </c>
      <c r="G54" cm="1">
        <f t="array" ref="G54">_xlfn.IFS(AND(I54&gt;J54,I54&gt;0), 1, AND(J54&gt;I54,J54&gt;0), 2, AND(I54&lt;0,J54&lt;0), 0)</f>
        <v>1</v>
      </c>
      <c r="H54">
        <f>ValueWin!H54</f>
        <v>2</v>
      </c>
      <c r="I54">
        <f t="shared" si="1"/>
        <v>5.2130434782608648E-2</v>
      </c>
      <c r="J54">
        <f t="shared" si="2"/>
        <v>-0.22882089552238816</v>
      </c>
      <c r="K54" cm="1">
        <f t="array" ref="K54">_xlfn.IFS(AND(G54=H54,G54=1),K53-K53*I54+K53*I54*A54, AND(G54=H54,G54=2), K53-K53*J54+K53*J54*B54, AND(G54&lt;&gt;H54,G54=1), K53-K53*I54,AND(G54&lt;&gt;H54,G54=2),K53-K53*J54,G54=0,K53)</f>
        <v>94.425790189024042</v>
      </c>
      <c r="L54" t="str">
        <f>ValueWin!L54</f>
        <v>Marin Cilic</v>
      </c>
      <c r="M54" t="str">
        <f>ValueWin!M54</f>
        <v>Aslan Karatsev</v>
      </c>
    </row>
    <row r="55" spans="1:13" x14ac:dyDescent="0.25">
      <c r="A55">
        <f>ValueWin!A55</f>
        <v>1.37</v>
      </c>
      <c r="B55">
        <f>ValueWin!B55</f>
        <v>2.92</v>
      </c>
      <c r="C55">
        <f t="shared" si="3"/>
        <v>0.72992700729927007</v>
      </c>
      <c r="D55">
        <f t="shared" si="3"/>
        <v>0.34246575342465752</v>
      </c>
      <c r="E55">
        <f>ValueWin!E55</f>
        <v>0.54600000000000004</v>
      </c>
      <c r="F55">
        <f t="shared" si="0"/>
        <v>0.45399999999999996</v>
      </c>
      <c r="G55" cm="1">
        <f t="array" ref="G55">_xlfn.IFS(AND(I55&gt;J55,I55&gt;0), 1, AND(J55&gt;I55,J55&gt;0), 2, AND(I55&lt;0,J55&lt;0), 0)</f>
        <v>2</v>
      </c>
      <c r="H55">
        <f>ValueWin!H55</f>
        <v>1</v>
      </c>
      <c r="I55">
        <f t="shared" si="1"/>
        <v>-0.68102702702702644</v>
      </c>
      <c r="J55">
        <f t="shared" si="2"/>
        <v>0.1</v>
      </c>
      <c r="K55" cm="1">
        <f t="array" ref="K55">_xlfn.IFS(AND(G55=H55,G55=1),K54-K54*I55+K54*I55*A55, AND(G55=H55,G55=2), K54-K54*J55+K54*J55*B55, AND(G55&lt;&gt;H55,G55=1), K54-K54*I55,AND(G55&lt;&gt;H55,G55=2),K54-K54*J55,G55=0,K54)</f>
        <v>84.983211170121635</v>
      </c>
      <c r="L55" t="str">
        <f>ValueWin!L55</f>
        <v>Jannik Sinner</v>
      </c>
      <c r="M55" t="str">
        <f>ValueWin!M55</f>
        <v>Diego Schwartzman</v>
      </c>
    </row>
    <row r="56" spans="1:13" x14ac:dyDescent="0.25">
      <c r="A56">
        <f>ValueWin!A56</f>
        <v>2.65</v>
      </c>
      <c r="B56">
        <f>ValueWin!B56</f>
        <v>1.47</v>
      </c>
      <c r="C56">
        <f t="shared" si="3"/>
        <v>0.37735849056603776</v>
      </c>
      <c r="D56">
        <f t="shared" si="3"/>
        <v>0.68027210884353739</v>
      </c>
      <c r="E56">
        <f>ValueWin!E56</f>
        <v>0.51800000000000002</v>
      </c>
      <c r="F56">
        <f t="shared" si="0"/>
        <v>0.48199999999999998</v>
      </c>
      <c r="G56" cm="1">
        <f t="array" ref="G56">_xlfn.IFS(AND(I56&gt;J56,I56&gt;0), 1, AND(J56&gt;I56,J56&gt;0), 2, AND(I56&lt;0,J56&lt;0), 0)</f>
        <v>1</v>
      </c>
      <c r="H56">
        <f>ValueWin!H56</f>
        <v>2</v>
      </c>
      <c r="I56">
        <f t="shared" si="1"/>
        <v>0.1</v>
      </c>
      <c r="J56">
        <f t="shared" si="2"/>
        <v>-0.62012765957446825</v>
      </c>
      <c r="K56" cm="1">
        <f t="array" ref="K56">_xlfn.IFS(AND(G56=H56,G56=1),K55-K55*I56+K55*I56*A56, AND(G56=H56,G56=2), K55-K55*J56+K55*J56*B56, AND(G56&lt;&gt;H56,G56=1), K55-K55*I56,AND(G56&lt;&gt;H56,G56=2),K55-K55*J56,G56=0,K55)</f>
        <v>76.484890053109467</v>
      </c>
      <c r="L56" t="str">
        <f>ValueWin!L56</f>
        <v>Federico Coria</v>
      </c>
      <c r="M56" t="str">
        <f>ValueWin!M56</f>
        <v>Radu Albot</v>
      </c>
    </row>
    <row r="57" spans="1:13" x14ac:dyDescent="0.25">
      <c r="A57">
        <f>ValueWin!A57</f>
        <v>2.35</v>
      </c>
      <c r="B57">
        <f>ValueWin!B57</f>
        <v>1.57</v>
      </c>
      <c r="C57">
        <f t="shared" si="3"/>
        <v>0.42553191489361702</v>
      </c>
      <c r="D57">
        <f t="shared" si="3"/>
        <v>0.63694267515923564</v>
      </c>
      <c r="E57">
        <f>ValueWin!E57</f>
        <v>0.40300000000000002</v>
      </c>
      <c r="F57">
        <f t="shared" si="0"/>
        <v>0.59699999999999998</v>
      </c>
      <c r="G57" cm="1">
        <f t="array" ref="G57">_xlfn.IFS(AND(I57&gt;J57,I57&gt;0), 1, AND(J57&gt;I57,J57&gt;0), 2, AND(I57&lt;0,J57&lt;0), 0)</f>
        <v>0</v>
      </c>
      <c r="H57">
        <f>ValueWin!H57</f>
        <v>2</v>
      </c>
      <c r="I57">
        <f t="shared" si="1"/>
        <v>-3.9222222222222158E-2</v>
      </c>
      <c r="J57">
        <f t="shared" si="2"/>
        <v>-0.11001754385964913</v>
      </c>
      <c r="K57" cm="1">
        <f t="array" ref="K57">_xlfn.IFS(AND(G57=H57,G57=1),K56-K56*I57+K56*I57*A57, AND(G57=H57,G57=2), K56-K56*J57+K56*J57*B57, AND(G57&lt;&gt;H57,G57=1), K56-K56*I57,AND(G57&lt;&gt;H57,G57=2),K56-K56*J57,G57=0,K56)</f>
        <v>76.484890053109467</v>
      </c>
      <c r="L57" t="str">
        <f>ValueWin!L57</f>
        <v>Damir Dzumhur</v>
      </c>
      <c r="M57" t="str">
        <f>ValueWin!M57</f>
        <v>Egor Gerasimov</v>
      </c>
    </row>
    <row r="58" spans="1:13" x14ac:dyDescent="0.25">
      <c r="A58">
        <f>ValueWin!A58</f>
        <v>1.75</v>
      </c>
      <c r="B58">
        <f>ValueWin!B58</f>
        <v>2.04</v>
      </c>
      <c r="C58">
        <f t="shared" si="3"/>
        <v>0.5714285714285714</v>
      </c>
      <c r="D58">
        <f t="shared" si="3"/>
        <v>0.49019607843137253</v>
      </c>
      <c r="E58">
        <f>ValueWin!E58</f>
        <v>0.26600000000000001</v>
      </c>
      <c r="F58">
        <f t="shared" si="0"/>
        <v>0.73399999999999999</v>
      </c>
      <c r="G58" cm="1">
        <f t="array" ref="G58">_xlfn.IFS(AND(I58&gt;J58,I58&gt;0), 1, AND(J58&gt;I58,J58&gt;0), 2, AND(I58&lt;0,J58&lt;0), 0)</f>
        <v>2</v>
      </c>
      <c r="H58">
        <f>ValueWin!H58</f>
        <v>2</v>
      </c>
      <c r="I58">
        <f t="shared" si="1"/>
        <v>-0.71266666666666667</v>
      </c>
      <c r="J58">
        <f t="shared" si="2"/>
        <v>0.1</v>
      </c>
      <c r="K58" cm="1">
        <f t="array" ref="K58">_xlfn.IFS(AND(G58=H58,G58=1),K57-K57*I58+K57*I58*A58, AND(G58=H58,G58=2), K57-K57*J58+K57*J58*B58, AND(G58&lt;&gt;H58,G58=1), K57-K57*I58,AND(G58&lt;&gt;H58,G58=2),K57-K57*J58,G58=0,K57)</f>
        <v>84.439318618632853</v>
      </c>
      <c r="L58" t="str">
        <f>ValueWin!L58</f>
        <v>Roman Safiullin</v>
      </c>
      <c r="M58" t="str">
        <f>ValueWin!M58</f>
        <v>Yoshihito Nishioka</v>
      </c>
    </row>
    <row r="59" spans="1:13" x14ac:dyDescent="0.25">
      <c r="A59">
        <f>ValueWin!A59</f>
        <v>3.15</v>
      </c>
      <c r="B59">
        <f>ValueWin!B59</f>
        <v>1.35</v>
      </c>
      <c r="C59">
        <f t="shared" si="3"/>
        <v>0.31746031746031744</v>
      </c>
      <c r="D59">
        <f t="shared" si="3"/>
        <v>0.7407407407407407</v>
      </c>
      <c r="E59">
        <f>ValueWin!E59</f>
        <v>0.27700000000000002</v>
      </c>
      <c r="F59">
        <f t="shared" si="0"/>
        <v>0.72299999999999998</v>
      </c>
      <c r="G59" cm="1">
        <f t="array" ref="G59">_xlfn.IFS(AND(I59&gt;J59,I59&gt;0), 1, AND(J59&gt;I59,J59&gt;0), 2, AND(I59&lt;0,J59&lt;0), 0)</f>
        <v>0</v>
      </c>
      <c r="H59">
        <f>ValueWin!H59</f>
        <v>1</v>
      </c>
      <c r="I59">
        <f t="shared" si="1"/>
        <v>-5.927906976744185E-2</v>
      </c>
      <c r="J59">
        <f t="shared" si="2"/>
        <v>-6.8428571428571283E-2</v>
      </c>
      <c r="K59" cm="1">
        <f t="array" ref="K59">_xlfn.IFS(AND(G59=H59,G59=1),K58-K58*I59+K58*I59*A59, AND(G59=H59,G59=2), K58-K58*J59+K58*J59*B59, AND(G59&lt;&gt;H59,G59=1), K58-K58*I59,AND(G59&lt;&gt;H59,G59=2),K58-K58*J59,G59=0,K58)</f>
        <v>84.439318618632853</v>
      </c>
      <c r="L59" t="str">
        <f>ValueWin!L59</f>
        <v>Evgeny Donskoy</v>
      </c>
      <c r="M59" t="str">
        <f>ValueWin!M59</f>
        <v>Mikael Ymer</v>
      </c>
    </row>
    <row r="60" spans="1:13" x14ac:dyDescent="0.25">
      <c r="A60">
        <f>ValueWin!A60</f>
        <v>1.23</v>
      </c>
      <c r="B60">
        <f>ValueWin!B60</f>
        <v>4</v>
      </c>
      <c r="C60">
        <f t="shared" si="3"/>
        <v>0.81300813008130079</v>
      </c>
      <c r="D60">
        <f t="shared" si="3"/>
        <v>0.25</v>
      </c>
      <c r="E60">
        <f>ValueWin!E60</f>
        <v>0.72899999999999998</v>
      </c>
      <c r="F60">
        <f t="shared" si="0"/>
        <v>0.27100000000000002</v>
      </c>
      <c r="G60" cm="1">
        <f t="array" ref="G60">_xlfn.IFS(AND(I60&gt;J60,I60&gt;0), 1, AND(J60&gt;I60,J60&gt;0), 2, AND(I60&lt;0,J60&lt;0), 0)</f>
        <v>2</v>
      </c>
      <c r="H60">
        <f>ValueWin!H60</f>
        <v>1</v>
      </c>
      <c r="I60">
        <f t="shared" si="1"/>
        <v>-0.44926086956521749</v>
      </c>
      <c r="J60">
        <f t="shared" si="2"/>
        <v>2.8000000000000025E-2</v>
      </c>
      <c r="K60" cm="1">
        <f t="array" ref="K60">_xlfn.IFS(AND(G60=H60,G60=1),K59-K59*I60+K59*I60*A60, AND(G60=H60,G60=2), K59-K59*J60+K59*J60*B60, AND(G60&lt;&gt;H60,G60=1), K59-K59*I60,AND(G60&lt;&gt;H60,G60=2),K59-K59*J60,G60=0,K59)</f>
        <v>82.075017697311125</v>
      </c>
      <c r="L60" t="str">
        <f>ValueWin!L60</f>
        <v>Botic Van De Zandschulp</v>
      </c>
      <c r="M60" t="str">
        <f>ValueWin!M60</f>
        <v>Marc Polmans</v>
      </c>
    </row>
    <row r="61" spans="1:13" x14ac:dyDescent="0.25">
      <c r="A61">
        <f>ValueWin!A61</f>
        <v>3</v>
      </c>
      <c r="B61">
        <f>ValueWin!B61</f>
        <v>1.37</v>
      </c>
      <c r="C61">
        <f t="shared" si="3"/>
        <v>0.33333333333333331</v>
      </c>
      <c r="D61">
        <f t="shared" si="3"/>
        <v>0.72992700729927007</v>
      </c>
      <c r="E61">
        <f>ValueWin!E61</f>
        <v>0.36699999999999999</v>
      </c>
      <c r="F61">
        <f t="shared" si="0"/>
        <v>0.63300000000000001</v>
      </c>
      <c r="G61" cm="1">
        <f t="array" ref="G61">_xlfn.IFS(AND(I61&gt;J61,I61&gt;0), 1, AND(J61&gt;I61,J61&gt;0), 2, AND(I61&lt;0,J61&lt;0), 0)</f>
        <v>1</v>
      </c>
      <c r="H61">
        <f>ValueWin!H61</f>
        <v>2</v>
      </c>
      <c r="I61">
        <f t="shared" si="1"/>
        <v>5.0499999999999989E-2</v>
      </c>
      <c r="J61">
        <f t="shared" si="2"/>
        <v>-0.35889189189189163</v>
      </c>
      <c r="K61" cm="1">
        <f t="array" ref="K61">_xlfn.IFS(AND(G61=H61,G61=1),K60-K60*I61+K60*I61*A61, AND(G61=H61,G61=2), K60-K60*J61+K60*J61*B61, AND(G61&lt;&gt;H61,G61=1), K60-K60*I61,AND(G61&lt;&gt;H61,G61=2),K60-K60*J61,G61=0,K60)</f>
        <v>77.930229303596917</v>
      </c>
      <c r="L61" t="str">
        <f>ValueWin!L61</f>
        <v>Gilles Simon</v>
      </c>
      <c r="M61" t="str">
        <f>ValueWin!M61</f>
        <v>Emil Ruusuvuori</v>
      </c>
    </row>
    <row r="62" spans="1:13" x14ac:dyDescent="0.25">
      <c r="A62">
        <f>ValueWin!A62</f>
        <v>1.57</v>
      </c>
      <c r="B62">
        <f>ValueWin!B62</f>
        <v>2.25</v>
      </c>
      <c r="C62">
        <f t="shared" si="3"/>
        <v>0.63694267515923564</v>
      </c>
      <c r="D62">
        <f t="shared" si="3"/>
        <v>0.44444444444444442</v>
      </c>
      <c r="E62">
        <f>ValueWin!E62</f>
        <v>0.51600000000000001</v>
      </c>
      <c r="F62">
        <f t="shared" si="0"/>
        <v>0.48399999999999999</v>
      </c>
      <c r="G62" cm="1">
        <f t="array" ref="G62">_xlfn.IFS(AND(I62&gt;J62,I62&gt;0), 1, AND(J62&gt;I62,J62&gt;0), 2, AND(I62&lt;0,J62&lt;0), 0)</f>
        <v>2</v>
      </c>
      <c r="H62">
        <f>ValueWin!H62</f>
        <v>2</v>
      </c>
      <c r="I62">
        <f t="shared" si="1"/>
        <v>-0.33312280701754371</v>
      </c>
      <c r="J62">
        <f t="shared" si="2"/>
        <v>7.1199999999999986E-2</v>
      </c>
      <c r="K62" cm="1">
        <f t="array" ref="K62">_xlfn.IFS(AND(G62=H62,G62=1),K61-K61*I62+K61*I62*A62, AND(G62=H62,G62=2), K61-K61*J62+K61*J62*B62, AND(G62&lt;&gt;H62,G62=1), K61-K61*I62,AND(G62&lt;&gt;H62,G62=2),K61-K61*J62,G62=0,K61)</f>
        <v>84.866019711617042</v>
      </c>
      <c r="L62" t="str">
        <f>ValueWin!L62</f>
        <v>Dominik Koepfer</v>
      </c>
      <c r="M62" t="str">
        <f>ValueWin!M62</f>
        <v>Gianluca Mager</v>
      </c>
    </row>
    <row r="63" spans="1:13" x14ac:dyDescent="0.25">
      <c r="A63">
        <f>ValueWin!A63</f>
        <v>1.07</v>
      </c>
      <c r="B63">
        <f>ValueWin!B63</f>
        <v>7</v>
      </c>
      <c r="C63">
        <f t="shared" si="3"/>
        <v>0.93457943925233644</v>
      </c>
      <c r="D63">
        <f t="shared" si="3"/>
        <v>0.14285714285714285</v>
      </c>
      <c r="E63">
        <f>ValueWin!E63</f>
        <v>0.92</v>
      </c>
      <c r="F63">
        <f t="shared" si="0"/>
        <v>7.999999999999996E-2</v>
      </c>
      <c r="G63" cm="1">
        <f t="array" ref="G63">_xlfn.IFS(AND(I63&gt;J63,I63&gt;0), 1, AND(J63&gt;I63,J63&gt;0), 2, AND(I63&lt;0,J63&lt;0), 0)</f>
        <v>0</v>
      </c>
      <c r="H63">
        <f>ValueWin!H63</f>
        <v>1</v>
      </c>
      <c r="I63">
        <f t="shared" si="1"/>
        <v>-0.2228571428571412</v>
      </c>
      <c r="J63">
        <f t="shared" si="2"/>
        <v>-7.3333333333333389E-2</v>
      </c>
      <c r="K63" cm="1">
        <f t="array" ref="K63">_xlfn.IFS(AND(G63=H63,G63=1),K62-K62*I63+K62*I63*A63, AND(G63=H63,G63=2), K62-K62*J63+K62*J63*B63, AND(G63&lt;&gt;H63,G63=1), K62-K62*I63,AND(G63&lt;&gt;H63,G63=2),K62-K62*J63,G63=0,K62)</f>
        <v>84.866019711617042</v>
      </c>
      <c r="L63" t="str">
        <f>ValueWin!L63</f>
        <v>Frances Tiafoe</v>
      </c>
      <c r="M63" t="str">
        <f>ValueWin!M63</f>
        <v>Lucas Miedler</v>
      </c>
    </row>
    <row r="64" spans="1:13" x14ac:dyDescent="0.25">
      <c r="A64">
        <f>ValueWin!A64</f>
        <v>1.25</v>
      </c>
      <c r="B64">
        <f>ValueWin!B64</f>
        <v>3.5</v>
      </c>
      <c r="C64">
        <f t="shared" si="3"/>
        <v>0.8</v>
      </c>
      <c r="D64">
        <f t="shared" si="3"/>
        <v>0.2857142857142857</v>
      </c>
      <c r="E64">
        <f>ValueWin!E64</f>
        <v>0.66</v>
      </c>
      <c r="F64">
        <f t="shared" si="0"/>
        <v>0.33999999999999997</v>
      </c>
      <c r="G64" cm="1">
        <f t="array" ref="G64">_xlfn.IFS(AND(I64&gt;J64,I64&gt;0), 1, AND(J64&gt;I64,J64&gt;0), 2, AND(I64&lt;0,J64&lt;0), 0)</f>
        <v>2</v>
      </c>
      <c r="H64">
        <f>ValueWin!H64</f>
        <v>2</v>
      </c>
      <c r="I64">
        <f t="shared" si="1"/>
        <v>-0.69999999999999984</v>
      </c>
      <c r="J64">
        <f t="shared" si="2"/>
        <v>7.5999999999999956E-2</v>
      </c>
      <c r="K64" cm="1">
        <f t="array" ref="K64">_xlfn.IFS(AND(G64=H64,G64=1),K63-K63*I64+K63*I64*A64, AND(G64=H64,G64=2), K63-K63*J64+K63*J64*B64, AND(G64&lt;&gt;H64,G64=1), K63-K63*I64,AND(G64&lt;&gt;H64,G64=2),K63-K63*J64,G64=0,K63)</f>
        <v>100.99056345682428</v>
      </c>
      <c r="L64" t="str">
        <f>ValueWin!L64</f>
        <v>Kevin Anderson</v>
      </c>
      <c r="M64" t="str">
        <f>ValueWin!M64</f>
        <v>Roberto Carballes Baena</v>
      </c>
    </row>
    <row r="65" spans="1:17" x14ac:dyDescent="0.25">
      <c r="A65">
        <f>ValueWin!A65</f>
        <v>2.37</v>
      </c>
      <c r="B65">
        <f>ValueWin!B65</f>
        <v>1.53</v>
      </c>
      <c r="C65">
        <f t="shared" si="3"/>
        <v>0.42194092827004215</v>
      </c>
      <c r="D65">
        <f t="shared" si="3"/>
        <v>0.65359477124183007</v>
      </c>
      <c r="E65">
        <f>ValueWin!E65</f>
        <v>0.318</v>
      </c>
      <c r="F65">
        <f t="shared" si="0"/>
        <v>0.68199999999999994</v>
      </c>
      <c r="G65" cm="1">
        <f t="array" ref="G65">_xlfn.IFS(AND(I65&gt;J65,I65&gt;0), 1, AND(J65&gt;I65,J65&gt;0), 2, AND(I65&lt;0,J65&lt;0), 0)</f>
        <v>2</v>
      </c>
      <c r="H65">
        <f>ValueWin!H65</f>
        <v>2</v>
      </c>
      <c r="I65">
        <f t="shared" si="1"/>
        <v>-0.17981021897810212</v>
      </c>
      <c r="J65">
        <f t="shared" si="2"/>
        <v>8.1999999999999962E-2</v>
      </c>
      <c r="K65" cm="1">
        <f t="array" ref="K65">_xlfn.IFS(AND(G65=H65,G65=1),K64-K64*I65+K64*I65*A65, AND(G65=H65,G65=2), K64-K64*J65+K64*J65*B65, AND(G65&lt;&gt;H65,G65=1), K64-K64*I65,AND(G65&lt;&gt;H65,G65=2),K64-K64*J65,G65=0,K64)</f>
        <v>105.37961334465786</v>
      </c>
      <c r="L65" t="str">
        <f>ValueWin!L65</f>
        <v>Norbert Gombos</v>
      </c>
      <c r="M65" t="str">
        <f>ValueWin!M65</f>
        <v>Alexei Popyrin</v>
      </c>
    </row>
    <row r="66" spans="1:17" x14ac:dyDescent="0.25">
      <c r="A66">
        <f>ValueWin!A66</f>
        <v>3.45</v>
      </c>
      <c r="B66">
        <f>ValueWin!B66</f>
        <v>1.29</v>
      </c>
      <c r="C66">
        <f t="shared" ref="C66:D81" si="4">1/A66</f>
        <v>0.28985507246376813</v>
      </c>
      <c r="D66">
        <f t="shared" si="4"/>
        <v>0.77519379844961234</v>
      </c>
      <c r="E66">
        <f>ValueWin!E66</f>
        <v>0.40899999999999997</v>
      </c>
      <c r="F66">
        <f t="shared" si="0"/>
        <v>0.59099999999999997</v>
      </c>
      <c r="G66" cm="1">
        <f t="array" ref="G66">_xlfn.IFS(AND(I66&gt;J66,I66&gt;0), 1, AND(J66&gt;I66,J66&gt;0), 2, AND(I66&lt;0,J66&lt;0), 0)</f>
        <v>1</v>
      </c>
      <c r="H66">
        <f>ValueWin!H66</f>
        <v>2</v>
      </c>
      <c r="I66">
        <f t="shared" si="1"/>
        <v>0.1</v>
      </c>
      <c r="J66">
        <f t="shared" si="2"/>
        <v>-0.81934482758620675</v>
      </c>
      <c r="K66" cm="1">
        <f t="array" ref="K66">_xlfn.IFS(AND(G66=H66,G66=1),K65-K65*I66+K65*I66*A66, AND(G66=H66,G66=2), K65-K65*J66+K65*J66*B66, AND(G66&lt;&gt;H66,G66=1), K65-K65*I66,AND(G66&lt;&gt;H66,G66=2),K65-K65*J66,G66=0,K65)</f>
        <v>94.841652010192064</v>
      </c>
      <c r="L66" t="str">
        <f>ValueWin!L66</f>
        <v>Radu Albot</v>
      </c>
      <c r="M66" t="str">
        <f>ValueWin!M66</f>
        <v>Egor Gerasimov</v>
      </c>
    </row>
    <row r="67" spans="1:17" x14ac:dyDescent="0.25">
      <c r="A67">
        <f>ValueWin!A67</f>
        <v>1.72</v>
      </c>
      <c r="B67">
        <f>ValueWin!B67</f>
        <v>2</v>
      </c>
      <c r="C67">
        <f t="shared" si="4"/>
        <v>0.58139534883720934</v>
      </c>
      <c r="D67">
        <f t="shared" si="4"/>
        <v>0.5</v>
      </c>
      <c r="E67">
        <f>ValueWin!E67</f>
        <v>0.51300000000000001</v>
      </c>
      <c r="F67">
        <f t="shared" si="0"/>
        <v>0.48699999999999999</v>
      </c>
      <c r="G67" cm="1">
        <f t="array" ref="G67">_xlfn.IFS(AND(I67&gt;J67,I67&gt;0), 1, AND(J67&gt;I67,J67&gt;0), 2, AND(I67&lt;0,J67&lt;0), 0)</f>
        <v>0</v>
      </c>
      <c r="H67">
        <f>ValueWin!H67</f>
        <v>2</v>
      </c>
      <c r="I67">
        <f t="shared" si="1"/>
        <v>-0.16338888888888892</v>
      </c>
      <c r="J67">
        <f t="shared" si="2"/>
        <v>-2.6000000000000023E-2</v>
      </c>
      <c r="K67" cm="1">
        <f t="array" ref="K67">_xlfn.IFS(AND(G67=H67,G67=1),K66-K66*I67+K66*I67*A67, AND(G67=H67,G67=2), K66-K66*J67+K66*J67*B67, AND(G67&lt;&gt;H67,G67=1), K66-K66*I67,AND(G67&lt;&gt;H67,G67=2),K66-K66*J67,G67=0,K66)</f>
        <v>94.841652010192064</v>
      </c>
      <c r="L67" t="str">
        <f>ValueWin!L67</f>
        <v>Miomir Kecmanovic</v>
      </c>
      <c r="M67" t="str">
        <f>ValueWin!M67</f>
        <v>Yoshihito Nishioka</v>
      </c>
    </row>
    <row r="68" spans="1:17" x14ac:dyDescent="0.25">
      <c r="A68">
        <f>ValueWin!A68</f>
        <v>1.28</v>
      </c>
      <c r="B68">
        <f>ValueWin!B68</f>
        <v>3.25</v>
      </c>
      <c r="C68">
        <f t="shared" si="4"/>
        <v>0.78125</v>
      </c>
      <c r="D68">
        <f t="shared" si="4"/>
        <v>0.30769230769230771</v>
      </c>
      <c r="E68">
        <f>ValueWin!E68</f>
        <v>0.73799999999999999</v>
      </c>
      <c r="F68">
        <f t="shared" ref="F68:F132" si="5">1-E68</f>
        <v>0.26200000000000001</v>
      </c>
      <c r="G68" cm="1">
        <f t="array" ref="G68">_xlfn.IFS(AND(I68&gt;J68,I68&gt;0), 1, AND(J68&gt;I68,J68&gt;0), 2, AND(I68&lt;0,J68&lt;0), 0)</f>
        <v>0</v>
      </c>
      <c r="H68">
        <f>ValueWin!H68</f>
        <v>1</v>
      </c>
      <c r="I68">
        <f t="shared" ref="I68:I132" si="6">IF(E68-(F68/(A68-1))&gt;0.1, 0.1, E68-(F68/(A68-1)))</f>
        <v>-0.19771428571428562</v>
      </c>
      <c r="J68">
        <f t="shared" ref="J68:J132" si="7">IF(F68-(E68/(B68-1))&gt;0.1, 0.1, F68-(E68/(B68-1)))</f>
        <v>-6.6000000000000003E-2</v>
      </c>
      <c r="K68" cm="1">
        <f t="array" ref="K68">_xlfn.IFS(AND(G68=H68,G68=1),K67-K67*I68+K67*I68*A68, AND(G68=H68,G68=2), K67-K67*J68+K67*J68*B68, AND(G68&lt;&gt;H68,G68=1), K67-K67*I68,AND(G68&lt;&gt;H68,G68=2),K67-K67*J68,G68=0,K67)</f>
        <v>94.841652010192064</v>
      </c>
      <c r="L68" t="str">
        <f>ValueWin!L68</f>
        <v>Botic Van De Zandschulp</v>
      </c>
      <c r="M68" t="str">
        <f>ValueWin!M68</f>
        <v>Evgeny Donskoy</v>
      </c>
    </row>
    <row r="69" spans="1:17" x14ac:dyDescent="0.25">
      <c r="A69">
        <f>ValueWin!A69</f>
        <v>1.66</v>
      </c>
      <c r="B69">
        <f>ValueWin!B69</f>
        <v>2.1</v>
      </c>
      <c r="C69">
        <f t="shared" si="4"/>
        <v>0.60240963855421692</v>
      </c>
      <c r="D69">
        <f t="shared" si="4"/>
        <v>0.47619047619047616</v>
      </c>
      <c r="E69">
        <f>ValueWin!E69</f>
        <v>0.56899999999999995</v>
      </c>
      <c r="F69">
        <f t="shared" si="5"/>
        <v>0.43100000000000005</v>
      </c>
      <c r="G69" cm="1">
        <f t="array" ref="G69">_xlfn.IFS(AND(I69&gt;J69,I69&gt;0), 1, AND(J69&gt;I69,J69&gt;0), 2, AND(I69&lt;0,J69&lt;0), 0)</f>
        <v>0</v>
      </c>
      <c r="H69">
        <f>ValueWin!H69</f>
        <v>2</v>
      </c>
      <c r="I69">
        <f t="shared" si="6"/>
        <v>-8.4030303030303233E-2</v>
      </c>
      <c r="J69">
        <f t="shared" si="7"/>
        <v>-8.6272727272727168E-2</v>
      </c>
      <c r="K69" cm="1">
        <f t="array" ref="K69">_xlfn.IFS(AND(G69=H69,G69=1),K68-K68*I69+K68*I69*A69, AND(G69=H69,G69=2), K68-K68*J69+K68*J69*B69, AND(G69&lt;&gt;H69,G69=1), K68-K68*I69,AND(G69&lt;&gt;H69,G69=2),K68-K68*J69,G69=0,K68)</f>
        <v>94.841652010192064</v>
      </c>
      <c r="L69" t="str">
        <f>ValueWin!L69</f>
        <v>Duje Ajdukovic</v>
      </c>
      <c r="M69" t="str">
        <f>ValueWin!M69</f>
        <v>Zsombor Piros</v>
      </c>
    </row>
    <row r="70" spans="1:17" x14ac:dyDescent="0.25">
      <c r="A70">
        <f>ValueWin!A70</f>
        <v>2.2000000000000002</v>
      </c>
      <c r="B70">
        <f>ValueWin!B70</f>
        <v>1.61</v>
      </c>
      <c r="C70">
        <f t="shared" si="4"/>
        <v>0.45454545454545453</v>
      </c>
      <c r="D70">
        <f t="shared" si="4"/>
        <v>0.6211180124223602</v>
      </c>
      <c r="E70">
        <f>ValueWin!E70</f>
        <v>0.40799999999999997</v>
      </c>
      <c r="F70">
        <f t="shared" si="5"/>
        <v>0.59200000000000008</v>
      </c>
      <c r="G70" cm="1">
        <f t="array" ref="G70">_xlfn.IFS(AND(I70&gt;J70,I70&gt;0), 1, AND(J70&gt;I70,J70&gt;0), 2, AND(I70&lt;0,J70&lt;0), 0)</f>
        <v>0</v>
      </c>
      <c r="H70">
        <f>ValueWin!H70</f>
        <v>2</v>
      </c>
      <c r="I70">
        <f t="shared" si="6"/>
        <v>-8.5333333333333372E-2</v>
      </c>
      <c r="J70">
        <f t="shared" si="7"/>
        <v>-7.685245901639326E-2</v>
      </c>
      <c r="K70" cm="1">
        <f t="array" ref="K70">_xlfn.IFS(AND(G70=H70,G70=1),K69-K69*I70+K69*I70*A70, AND(G70=H70,G70=2), K69-K69*J70+K69*J70*B70, AND(G70&lt;&gt;H70,G70=1), K69-K69*I70,AND(G70&lt;&gt;H70,G70=2),K69-K69*J70,G70=0,K69)</f>
        <v>94.841652010192064</v>
      </c>
      <c r="L70" t="str">
        <f>ValueWin!L70</f>
        <v>Fabien Reboul</v>
      </c>
      <c r="M70" t="str">
        <f>ValueWin!M70</f>
        <v>Aleksandr Nedovyesov</v>
      </c>
    </row>
    <row r="71" spans="1:17" x14ac:dyDescent="0.25">
      <c r="A71">
        <f>ValueWin!A71</f>
        <v>1.4</v>
      </c>
      <c r="B71">
        <f>ValueWin!B71</f>
        <v>2.75</v>
      </c>
      <c r="C71">
        <f t="shared" si="4"/>
        <v>0.7142857142857143</v>
      </c>
      <c r="D71">
        <f t="shared" si="4"/>
        <v>0.36363636363636365</v>
      </c>
      <c r="E71">
        <f>ValueWin!E71</f>
        <v>0.63100000000000001</v>
      </c>
      <c r="F71">
        <f t="shared" si="5"/>
        <v>0.36899999999999999</v>
      </c>
      <c r="G71" cm="1">
        <f t="array" ref="G71">_xlfn.IFS(AND(I71&gt;J71,I71&gt;0), 1, AND(J71&gt;I71,J71&gt;0), 2, AND(I71&lt;0,J71&lt;0), 0)</f>
        <v>2</v>
      </c>
      <c r="H71">
        <f>ValueWin!H71</f>
        <v>1</v>
      </c>
      <c r="I71">
        <f t="shared" si="6"/>
        <v>-0.2915000000000002</v>
      </c>
      <c r="J71">
        <f t="shared" si="7"/>
        <v>8.4285714285713964E-3</v>
      </c>
      <c r="K71" cm="1">
        <f t="array" ref="K71">_xlfn.IFS(AND(G71=H71,G71=1),K70-K70*I71+K70*I71*A71, AND(G71=H71,G71=2), K70-K70*J71+K70*J71*B71, AND(G71&lt;&gt;H71,G71=1), K70-K70*I71,AND(G71&lt;&gt;H71,G71=2),K70-K70*J71,G71=0,K70)</f>
        <v>94.042272371820445</v>
      </c>
      <c r="L71" t="str">
        <f>ValueWin!L71</f>
        <v>Matthias Bachinger</v>
      </c>
      <c r="M71" t="str">
        <f>ValueWin!M71</f>
        <v>Hiroki Moriya</v>
      </c>
    </row>
    <row r="72" spans="1:17" x14ac:dyDescent="0.25">
      <c r="A72">
        <f>ValueWin!A72</f>
        <v>1.9</v>
      </c>
      <c r="B72">
        <f>ValueWin!B72</f>
        <v>1.8</v>
      </c>
      <c r="C72">
        <f t="shared" si="4"/>
        <v>0.52631578947368418</v>
      </c>
      <c r="D72">
        <f t="shared" si="4"/>
        <v>0.55555555555555558</v>
      </c>
      <c r="E72">
        <f>ValueWin!E72</f>
        <v>0.47699999999999998</v>
      </c>
      <c r="F72">
        <f t="shared" si="5"/>
        <v>0.52300000000000002</v>
      </c>
      <c r="G72" cm="1">
        <f t="array" ref="G72">_xlfn.IFS(AND(I72&gt;J72,I72&gt;0), 1, AND(J72&gt;I72,J72&gt;0), 2, AND(I72&lt;0,J72&lt;0), 0)</f>
        <v>0</v>
      </c>
      <c r="H72">
        <f>ValueWin!H72</f>
        <v>1</v>
      </c>
      <c r="I72">
        <f t="shared" si="6"/>
        <v>-0.10411111111111127</v>
      </c>
      <c r="J72">
        <f t="shared" si="7"/>
        <v>-7.3249999999999926E-2</v>
      </c>
      <c r="K72" cm="1">
        <f t="array" ref="K72">_xlfn.IFS(AND(G72=H72,G72=1),K71-K71*I72+K71*I72*A72, AND(G72=H72,G72=2), K71-K71*J72+K71*J72*B72, AND(G72&lt;&gt;H72,G72=1), K71-K71*I72,AND(G72&lt;&gt;H72,G72=2),K71-K71*J72,G72=0,K71)</f>
        <v>94.042272371820445</v>
      </c>
      <c r="L72" t="str">
        <f>ValueWin!L72</f>
        <v>Jonas Forejtek</v>
      </c>
      <c r="M72" t="str">
        <f>ValueWin!M72</f>
        <v>Evan Furness</v>
      </c>
    </row>
    <row r="73" spans="1:17" x14ac:dyDescent="0.25">
      <c r="A73">
        <f>ValueWin!A73</f>
        <v>2.25</v>
      </c>
      <c r="B73">
        <f>ValueWin!B73</f>
        <v>1.57</v>
      </c>
      <c r="C73">
        <f t="shared" si="4"/>
        <v>0.44444444444444442</v>
      </c>
      <c r="D73">
        <f t="shared" si="4"/>
        <v>0.63694267515923564</v>
      </c>
      <c r="E73">
        <f>ValueWin!E73</f>
        <v>0.75</v>
      </c>
      <c r="F73">
        <f t="shared" si="5"/>
        <v>0.25</v>
      </c>
      <c r="G73" cm="1">
        <f t="array" ref="G73">_xlfn.IFS(AND(I73&gt;J73,I73&gt;0), 1, AND(J73&gt;I73,J73&gt;0), 2, AND(I73&lt;0,J73&lt;0), 0)</f>
        <v>1</v>
      </c>
      <c r="H73">
        <f>ValueWin!H73</f>
        <v>2</v>
      </c>
      <c r="I73">
        <f t="shared" si="6"/>
        <v>0.1</v>
      </c>
      <c r="J73">
        <f t="shared" si="7"/>
        <v>-1.0657894736842104</v>
      </c>
      <c r="K73" cm="1">
        <f t="array" ref="K73">_xlfn.IFS(AND(G73=H73,G73=1),K72-K72*I73+K72*I73*A73, AND(G73=H73,G73=2), K72-K72*J73+K72*J73*B73, AND(G73&lt;&gt;H73,G73=1), K72-K72*I73,AND(G73&lt;&gt;H73,G73=2),K72-K72*J73,G73=0,K72)</f>
        <v>84.638045134638404</v>
      </c>
      <c r="L73" t="str">
        <f>ValueWin!L73</f>
        <v>Mischa Zverev</v>
      </c>
      <c r="M73" t="str">
        <f>ValueWin!M73</f>
        <v>Julian Lenz</v>
      </c>
    </row>
    <row r="74" spans="1:17" x14ac:dyDescent="0.25">
      <c r="A74">
        <f>ValueWin!A74</f>
        <v>1.4</v>
      </c>
      <c r="B74">
        <f>ValueWin!B74</f>
        <v>2.75</v>
      </c>
      <c r="C74">
        <f t="shared" si="4"/>
        <v>0.7142857142857143</v>
      </c>
      <c r="D74">
        <f t="shared" si="4"/>
        <v>0.36363636363636365</v>
      </c>
      <c r="E74">
        <f>ValueWin!E74</f>
        <v>0.36599999999999999</v>
      </c>
      <c r="F74">
        <f t="shared" si="5"/>
        <v>0.63400000000000001</v>
      </c>
      <c r="G74" cm="1">
        <f t="array" ref="G74">_xlfn.IFS(AND(I74&gt;J74,I74&gt;0), 1, AND(J74&gt;I74,J74&gt;0), 2, AND(I74&lt;0,J74&lt;0), 0)</f>
        <v>2</v>
      </c>
      <c r="H74">
        <f>ValueWin!H74</f>
        <v>1</v>
      </c>
      <c r="I74">
        <f t="shared" si="6"/>
        <v>-1.2190000000000003</v>
      </c>
      <c r="J74">
        <f t="shared" si="7"/>
        <v>0.1</v>
      </c>
      <c r="K74" cm="1">
        <f t="array" ref="K74">_xlfn.IFS(AND(G74=H74,G74=1),K73-K73*I74+K73*I74*A74, AND(G74=H74,G74=2), K73-K73*J74+K73*J74*B74, AND(G74&lt;&gt;H74,G74=1), K73-K73*I74,AND(G74&lt;&gt;H74,G74=2),K73-K73*J74,G74=0,K73)</f>
        <v>76.174240621174562</v>
      </c>
      <c r="L74" t="str">
        <f>ValueWin!L74</f>
        <v>Otto Virtanen</v>
      </c>
      <c r="M74" t="str">
        <f>ValueWin!M74</f>
        <v>Johannes Haerteis</v>
      </c>
    </row>
    <row r="75" spans="1:17" x14ac:dyDescent="0.25">
      <c r="A75">
        <f>ValueWin!A75</f>
        <v>1.67</v>
      </c>
      <c r="B75">
        <f>ValueWin!B75</f>
        <v>2.15</v>
      </c>
      <c r="C75">
        <f t="shared" si="4"/>
        <v>0.5988023952095809</v>
      </c>
      <c r="D75">
        <f t="shared" si="4"/>
        <v>0.46511627906976744</v>
      </c>
      <c r="E75">
        <f>ValueWin!E75</f>
        <v>0.503</v>
      </c>
      <c r="F75">
        <f t="shared" si="5"/>
        <v>0.497</v>
      </c>
      <c r="G75" cm="1">
        <f t="array" ref="G75">_xlfn.IFS(AND(I75&gt;J75,I75&gt;0), 1, AND(J75&gt;I75,J75&gt;0), 2, AND(I75&lt;0,J75&lt;0), 0)</f>
        <v>2</v>
      </c>
      <c r="H75">
        <f>ValueWin!H75</f>
        <v>1</v>
      </c>
      <c r="I75">
        <f t="shared" si="6"/>
        <v>-0.23879104477611945</v>
      </c>
      <c r="J75">
        <f t="shared" si="7"/>
        <v>5.960869565217386E-2</v>
      </c>
      <c r="K75" cm="1">
        <f t="array" ref="K75">_xlfn.IFS(AND(G75=H75,G75=1),K74-K74*I75+K74*I75*A75, AND(G75=H75,G75=2), K74-K74*J75+K74*J75*B75, AND(G75&lt;&gt;H75,G75=1), K74-K74*I75,AND(G75&lt;&gt;H75,G75=2),K74-K74*J75,G75=0,K74)</f>
        <v>71.633593495451507</v>
      </c>
      <c r="L75" t="str">
        <f>ValueWin!L75</f>
        <v>Carlos Alcaraz</v>
      </c>
      <c r="M75" t="str">
        <f>ValueWin!M75</f>
        <v>Daniel Evans</v>
      </c>
    </row>
    <row r="76" spans="1:17" x14ac:dyDescent="0.25">
      <c r="A76">
        <f>ValueWin!A76</f>
        <v>2.08</v>
      </c>
      <c r="B76">
        <f>ValueWin!B76</f>
        <v>1.75</v>
      </c>
      <c r="C76">
        <f t="shared" si="4"/>
        <v>0.48076923076923073</v>
      </c>
      <c r="D76">
        <f t="shared" si="4"/>
        <v>0.5714285714285714</v>
      </c>
      <c r="E76">
        <f>ValueWin!E76</f>
        <v>0.52</v>
      </c>
      <c r="F76">
        <f t="shared" si="5"/>
        <v>0.48</v>
      </c>
      <c r="G76" cm="1">
        <f t="array" ref="G76">_xlfn.IFS(AND(I76&gt;J76,I76&gt;0), 1, AND(J76&gt;I76,J76&gt;0), 2, AND(I76&lt;0,J76&lt;0), 0)</f>
        <v>1</v>
      </c>
      <c r="H76">
        <f>ValueWin!H76</f>
        <v>1</v>
      </c>
      <c r="I76">
        <f t="shared" si="6"/>
        <v>7.5555555555555598E-2</v>
      </c>
      <c r="J76">
        <f t="shared" si="7"/>
        <v>-0.21333333333333337</v>
      </c>
      <c r="K76" cm="1">
        <f t="array" ref="K76">_xlfn.IFS(AND(G76=H76,G76=1),K75-K75*I76+K75*I76*A76, AND(G76=H76,G76=2), K75-K75*J76+K75*J76*B76, AND(G76&lt;&gt;H76,G76=1), K75-K75*I76,AND(G76&lt;&gt;H76,G76=2),K75-K75*J76,G76=0,K75)</f>
        <v>77.478894724680359</v>
      </c>
      <c r="L76" t="str">
        <f>ValueWin!L76</f>
        <v>Alex De Minaur</v>
      </c>
      <c r="M76" t="str">
        <f>ValueWin!M76</f>
        <v>Kevin Anderson</v>
      </c>
    </row>
    <row r="77" spans="1:17" x14ac:dyDescent="0.25">
      <c r="A77">
        <f>ValueWin!A77</f>
        <v>1.64</v>
      </c>
      <c r="B77">
        <f>ValueWin!B77</f>
        <v>2.2000000000000002</v>
      </c>
      <c r="C77">
        <f t="shared" si="4"/>
        <v>0.6097560975609756</v>
      </c>
      <c r="D77">
        <f t="shared" si="4"/>
        <v>0.45454545454545453</v>
      </c>
      <c r="E77">
        <f>ValueWin!E77</f>
        <v>0.64300000000000002</v>
      </c>
      <c r="F77">
        <f t="shared" si="5"/>
        <v>0.35699999999999998</v>
      </c>
      <c r="G77" cm="1">
        <f t="array" ref="G77">_xlfn.IFS(AND(I77&gt;J77,I77&gt;0), 1, AND(J77&gt;I77,J77&gt;0), 2, AND(I77&lt;0,J77&lt;0), 0)</f>
        <v>1</v>
      </c>
      <c r="H77">
        <f>ValueWin!H77</f>
        <v>2</v>
      </c>
      <c r="I77">
        <f t="shared" si="6"/>
        <v>8.5187499999999972E-2</v>
      </c>
      <c r="J77">
        <f t="shared" si="7"/>
        <v>-0.17883333333333329</v>
      </c>
      <c r="K77" cm="1">
        <f t="array" ref="K77">_xlfn.IFS(AND(G77=H77,G77=1),K76-K76*I77+K76*I77*A77, AND(G77=H77,G77=2), K76-K76*J77+K76*J77*B77, AND(G77&lt;&gt;H77,G77=1), K76-K76*I77,AND(G77&lt;&gt;H77,G77=2),K76-K76*J77,G77=0,K76)</f>
        <v>70.87866138032166</v>
      </c>
      <c r="L77" t="str">
        <f>ValueWin!L77</f>
        <v>Hubert Hurkacz</v>
      </c>
      <c r="M77" t="str">
        <f>ValueWin!M77</f>
        <v>Andy Murray</v>
      </c>
      <c r="P77">
        <v>100</v>
      </c>
      <c r="Q77">
        <v>-30</v>
      </c>
    </row>
    <row r="78" spans="1:17" x14ac:dyDescent="0.25">
      <c r="A78">
        <f>ValueWin!A78</f>
        <v>3.45</v>
      </c>
      <c r="B78">
        <f>ValueWin!B78</f>
        <v>1.28</v>
      </c>
      <c r="C78">
        <f t="shared" si="4"/>
        <v>0.28985507246376813</v>
      </c>
      <c r="D78">
        <f t="shared" si="4"/>
        <v>0.78125</v>
      </c>
      <c r="E78">
        <f>ValueWin!E78</f>
        <v>0.219</v>
      </c>
      <c r="F78">
        <f t="shared" si="5"/>
        <v>0.78100000000000003</v>
      </c>
      <c r="G78" cm="1">
        <f t="array" ref="G78">_xlfn.IFS(AND(I78&gt;J78,I78&gt;0), 1, AND(J78&gt;I78,J78&gt;0), 2, AND(I78&lt;0,J78&lt;0), 0)</f>
        <v>0</v>
      </c>
      <c r="H78">
        <f>ValueWin!H78</f>
        <v>2</v>
      </c>
      <c r="I78">
        <f t="shared" si="6"/>
        <v>-9.9775510204081624E-2</v>
      </c>
      <c r="J78">
        <f t="shared" si="7"/>
        <v>-1.1428571428570011E-3</v>
      </c>
      <c r="K78">
        <f>P77</f>
        <v>100</v>
      </c>
      <c r="L78" t="str">
        <f>ValueWin!L78</f>
        <v>Alexei Popyrin</v>
      </c>
      <c r="M78" t="str">
        <f>ValueWin!M78</f>
        <v>Matteo Berrettini</v>
      </c>
    </row>
    <row r="79" spans="1:17" x14ac:dyDescent="0.25">
      <c r="A79">
        <f>ValueWin!A79</f>
        <v>1.3</v>
      </c>
      <c r="B79">
        <f>ValueWin!B79</f>
        <v>3.32</v>
      </c>
      <c r="C79">
        <f t="shared" si="4"/>
        <v>0.76923076923076916</v>
      </c>
      <c r="D79">
        <f t="shared" si="4"/>
        <v>0.30120481927710846</v>
      </c>
      <c r="E79">
        <f>ValueWin!E79</f>
        <v>0.77700000000000002</v>
      </c>
      <c r="F79">
        <f t="shared" si="5"/>
        <v>0.22299999999999998</v>
      </c>
      <c r="G79" cm="1">
        <f t="array" ref="G79">_xlfn.IFS(AND(I79&gt;J79,I79&gt;0), 1, AND(J79&gt;I79,J79&gt;0), 2, AND(I79&lt;0,J79&lt;0), 0)</f>
        <v>1</v>
      </c>
      <c r="H79">
        <f>ValueWin!H79</f>
        <v>1</v>
      </c>
      <c r="I79">
        <f t="shared" si="6"/>
        <v>3.3666666666666845E-2</v>
      </c>
      <c r="J79">
        <f t="shared" si="7"/>
        <v>-0.11191379310344834</v>
      </c>
      <c r="K79" cm="1">
        <f t="array" ref="K79">_xlfn.IFS(AND(G79=H79,G79=1),K78-K78*I79+K78*I79*A79, AND(G79=H79,G79=2), K78-K78*J79+K78*J79*B79, AND(G79&lt;&gt;H79,G79=1), K78-K78*I79,AND(G79&lt;&gt;H79,G79=2),K78-K78*J79,G79=0,K78)</f>
        <v>101.01</v>
      </c>
      <c r="L79" t="str">
        <f>ValueWin!L79</f>
        <v>Felix Auger Aliassime</v>
      </c>
      <c r="M79" t="str">
        <f>ValueWin!M79</f>
        <v>Ricardas Berankis</v>
      </c>
    </row>
    <row r="80" spans="1:17" x14ac:dyDescent="0.25">
      <c r="A80">
        <f>ValueWin!A80</f>
        <v>3.32</v>
      </c>
      <c r="B80">
        <f>ValueWin!B80</f>
        <v>1.3</v>
      </c>
      <c r="C80">
        <f t="shared" si="4"/>
        <v>0.30120481927710846</v>
      </c>
      <c r="D80">
        <f t="shared" si="4"/>
        <v>0.76923076923076916</v>
      </c>
      <c r="E80">
        <f>ValueWin!E80</f>
        <v>0.34399999999999997</v>
      </c>
      <c r="F80">
        <f t="shared" si="5"/>
        <v>0.65600000000000003</v>
      </c>
      <c r="G80" cm="1">
        <f t="array" ref="G80">_xlfn.IFS(AND(I80&gt;J80,I80&gt;0), 1, AND(J80&gt;I80,J80&gt;0), 2, AND(I80&lt;0,J80&lt;0), 0)</f>
        <v>1</v>
      </c>
      <c r="H80">
        <f>ValueWin!H80</f>
        <v>2</v>
      </c>
      <c r="I80">
        <f t="shared" si="6"/>
        <v>6.124137931034479E-2</v>
      </c>
      <c r="J80">
        <f t="shared" si="7"/>
        <v>-0.49066666666666647</v>
      </c>
      <c r="K80" cm="1">
        <f t="array" ref="K80">_xlfn.IFS(AND(G80=H80,G80=1),K79-K79*I80+K79*I80*A80, AND(G80=H80,G80=2), K79-K79*J80+K79*J80*B80, AND(G80&lt;&gt;H80,G80=1), K79-K79*I80,AND(G80&lt;&gt;H80,G80=2),K79-K79*J80,G80=0,K79)</f>
        <v>94.82400827586207</v>
      </c>
      <c r="L80" t="str">
        <f>ValueWin!L80</f>
        <v>Fabio Fognini</v>
      </c>
      <c r="M80" t="str">
        <f>ValueWin!M80</f>
        <v>Diego Schwartzman</v>
      </c>
    </row>
    <row r="81" spans="1:17" x14ac:dyDescent="0.25">
      <c r="A81">
        <f>ValueWin!A81</f>
        <v>6</v>
      </c>
      <c r="B81">
        <f>ValueWin!B81</f>
        <v>1.1000000000000001</v>
      </c>
      <c r="C81">
        <f t="shared" si="4"/>
        <v>0.16666666666666666</v>
      </c>
      <c r="D81">
        <f t="shared" si="4"/>
        <v>0.90909090909090906</v>
      </c>
      <c r="E81">
        <f>ValueWin!E81</f>
        <v>0.16500000000000001</v>
      </c>
      <c r="F81">
        <f t="shared" si="5"/>
        <v>0.83499999999999996</v>
      </c>
      <c r="G81" cm="1">
        <f t="array" ref="G81">_xlfn.IFS(AND(I81&gt;J81,I81&gt;0), 1, AND(J81&gt;I81,J81&gt;0), 2, AND(I81&lt;0,J81&lt;0), 0)</f>
        <v>0</v>
      </c>
      <c r="H81">
        <f>ValueWin!H81</f>
        <v>2</v>
      </c>
      <c r="I81">
        <f t="shared" si="6"/>
        <v>-1.999999999999974E-3</v>
      </c>
      <c r="J81">
        <f t="shared" si="7"/>
        <v>-0.81499999999999861</v>
      </c>
      <c r="K81" cm="1">
        <f t="array" ref="K81">_xlfn.IFS(AND(G81=H81,G81=1),K80-K80*I81+K80*I81*A81, AND(G81=H81,G81=2), K80-K80*J81+K80*J81*B81, AND(G81&lt;&gt;H81,G81=1), K80-K80*I81,AND(G81&lt;&gt;H81,G81=2),K80-K80*J81,G81=0,K80)</f>
        <v>94.82400827586207</v>
      </c>
      <c r="L81" t="str">
        <f>ValueWin!L81</f>
        <v>Filip Krajinovic</v>
      </c>
      <c r="M81" t="str">
        <f>ValueWin!M81</f>
        <v>Alexander Zverev</v>
      </c>
    </row>
    <row r="82" spans="1:17" x14ac:dyDescent="0.25">
      <c r="A82">
        <f>ValueWin!A82</f>
        <v>3.45</v>
      </c>
      <c r="B82">
        <f>ValueWin!B82</f>
        <v>1.28</v>
      </c>
      <c r="C82">
        <f t="shared" ref="C82:D121" si="8">1/A82</f>
        <v>0.28985507246376813</v>
      </c>
      <c r="D82">
        <f t="shared" si="8"/>
        <v>0.78125</v>
      </c>
      <c r="E82">
        <f>ValueWin!E82</f>
        <v>0.308</v>
      </c>
      <c r="F82">
        <f t="shared" si="5"/>
        <v>0.69199999999999995</v>
      </c>
      <c r="G82" cm="1">
        <f t="array" ref="G82">_xlfn.IFS(AND(I82&gt;J82,I82&gt;0), 1, AND(J82&gt;I82,J82&gt;0), 2, AND(I82&lt;0,J82&lt;0), 0)</f>
        <v>1</v>
      </c>
      <c r="H82">
        <f>ValueWin!H82</f>
        <v>2</v>
      </c>
      <c r="I82">
        <f t="shared" si="6"/>
        <v>2.5551020408163316E-2</v>
      </c>
      <c r="J82">
        <f t="shared" si="7"/>
        <v>-0.40799999999999992</v>
      </c>
      <c r="K82" cm="1">
        <f t="array" ref="K82">_xlfn.IFS(AND(G82=H82,G82=1),K81-K81*I82+K81*I82*A82, AND(G82=H82,G82=2), K81-K81*J82+K81*J82*B82, AND(G82&lt;&gt;H82,G82=1), K81-K81*I82,AND(G82&lt;&gt;H82,G82=2),K81-K81*J82,G82=0,K81)</f>
        <v>92.401158105221668</v>
      </c>
      <c r="L82" t="str">
        <f>ValueWin!L82</f>
        <v>Dusan Lajovic</v>
      </c>
      <c r="M82" t="str">
        <f>ValueWin!M82</f>
        <v>Frances Tiafoe</v>
      </c>
    </row>
    <row r="83" spans="1:17" x14ac:dyDescent="0.25">
      <c r="A83">
        <f>ValueWin!A83</f>
        <v>1.22</v>
      </c>
      <c r="B83">
        <f>ValueWin!B83</f>
        <v>4.05</v>
      </c>
      <c r="C83">
        <f t="shared" si="8"/>
        <v>0.81967213114754101</v>
      </c>
      <c r="D83">
        <f t="shared" si="8"/>
        <v>0.24691358024691359</v>
      </c>
      <c r="E83">
        <f>ValueWin!E83</f>
        <v>0.70199999999999996</v>
      </c>
      <c r="F83">
        <f t="shared" si="5"/>
        <v>0.29800000000000004</v>
      </c>
      <c r="G83" cm="1">
        <f t="array" ref="G83">_xlfn.IFS(AND(I83&gt;J83,I83&gt;0), 1, AND(J83&gt;I83,J83&gt;0), 2, AND(I83&lt;0,J83&lt;0), 0)</f>
        <v>2</v>
      </c>
      <c r="H83">
        <f>ValueWin!H83</f>
        <v>1</v>
      </c>
      <c r="I83">
        <f t="shared" si="6"/>
        <v>-0.65254545454545498</v>
      </c>
      <c r="J83">
        <f t="shared" si="7"/>
        <v>6.7836065573770532E-2</v>
      </c>
      <c r="K83" cm="1">
        <f t="array" ref="K83">_xlfn.IFS(AND(G83=H83,G83=1),K82-K82*I83+K82*I83*A83, AND(G83=H83,G83=2), K82-K82*J83+K82*J83*B83, AND(G83&lt;&gt;H83,G83=1), K82-K82*I83,AND(G83&lt;&gt;H83,G83=2),K82-K82*J83,G83=0,K82)</f>
        <v>86.133027084903517</v>
      </c>
      <c r="L83" t="str">
        <f>ValueWin!L83</f>
        <v>Gael Monfils</v>
      </c>
      <c r="M83" t="str">
        <f>ValueWin!M83</f>
        <v>Lorenzo Musetti</v>
      </c>
    </row>
    <row r="84" spans="1:17" x14ac:dyDescent="0.25">
      <c r="A84">
        <f>ValueWin!A84</f>
        <v>1.52</v>
      </c>
      <c r="B84">
        <f>ValueWin!B84</f>
        <v>2.42</v>
      </c>
      <c r="C84">
        <f t="shared" si="8"/>
        <v>0.65789473684210531</v>
      </c>
      <c r="D84">
        <f t="shared" si="8"/>
        <v>0.41322314049586778</v>
      </c>
      <c r="E84">
        <f>ValueWin!E84</f>
        <v>0.67900000000000005</v>
      </c>
      <c r="F84">
        <f t="shared" si="5"/>
        <v>0.32099999999999995</v>
      </c>
      <c r="G84" cm="1">
        <f t="array" ref="G84">_xlfn.IFS(AND(I84&gt;J84,I84&gt;0), 1, AND(J84&gt;I84,J84&gt;0), 2, AND(I84&lt;0,J84&lt;0), 0)</f>
        <v>1</v>
      </c>
      <c r="H84">
        <f>ValueWin!H84</f>
        <v>1</v>
      </c>
      <c r="I84">
        <f t="shared" si="6"/>
        <v>6.1692307692307824E-2</v>
      </c>
      <c r="J84">
        <f t="shared" si="7"/>
        <v>-0.15716901408450717</v>
      </c>
      <c r="K84" cm="1">
        <f t="array" ref="K84">_xlfn.IFS(AND(G84=H84,G84=1),K83-K83*I84+K83*I84*A84, AND(G84=H84,G84=2), K83-K83*J84+K83*J84*B84, AND(G84&lt;&gt;H84,G84=1), K83-K83*I84,AND(G84&lt;&gt;H84,G84=2),K83-K83*J84,G84=0,K83)</f>
        <v>88.896174593787222</v>
      </c>
      <c r="L84" t="str">
        <f>ValueWin!L84</f>
        <v>Cameron Norrie</v>
      </c>
      <c r="M84" t="str">
        <f>ValueWin!M84</f>
        <v>Marton Fucsovics</v>
      </c>
    </row>
    <row r="85" spans="1:17" x14ac:dyDescent="0.25">
      <c r="A85">
        <f>ValueWin!A85</f>
        <v>1.58</v>
      </c>
      <c r="B85">
        <f>ValueWin!B85</f>
        <v>2.2799999999999998</v>
      </c>
      <c r="C85">
        <f t="shared" si="8"/>
        <v>0.63291139240506322</v>
      </c>
      <c r="D85">
        <f t="shared" si="8"/>
        <v>0.43859649122807021</v>
      </c>
      <c r="E85">
        <f>ValueWin!E85</f>
        <v>0.35299999999999998</v>
      </c>
      <c r="F85">
        <f t="shared" si="5"/>
        <v>0.64700000000000002</v>
      </c>
      <c r="G85" cm="1">
        <f t="array" ref="G85">_xlfn.IFS(AND(I85&gt;J85,I85&gt;0), 1, AND(J85&gt;I85,J85&gt;0), 2, AND(I85&lt;0,J85&lt;0), 0)</f>
        <v>2</v>
      </c>
      <c r="H85">
        <f>ValueWin!H85</f>
        <v>1</v>
      </c>
      <c r="I85">
        <f t="shared" si="6"/>
        <v>-0.76251724137931021</v>
      </c>
      <c r="J85">
        <f t="shared" si="7"/>
        <v>0.1</v>
      </c>
      <c r="K85" cm="1">
        <f t="array" ref="K85">_xlfn.IFS(AND(G85=H85,G85=1),K84-K84*I85+K84*I85*A85, AND(G85=H85,G85=2), K84-K84*J85+K84*J85*B85, AND(G85&lt;&gt;H85,G85=1), K84-K84*I85,AND(G85&lt;&gt;H85,G85=2),K84-K84*J85,G85=0,K84)</f>
        <v>80.006557134408496</v>
      </c>
      <c r="L85" t="str">
        <f>ValueWin!L85</f>
        <v>Dennis Novak</v>
      </c>
      <c r="M85" t="str">
        <f>ValueWin!M85</f>
        <v>Gianluca Mager</v>
      </c>
    </row>
    <row r="86" spans="1:17" x14ac:dyDescent="0.25">
      <c r="A86">
        <f>ValueWin!A86</f>
        <v>3.7</v>
      </c>
      <c r="B86">
        <f>ValueWin!B86</f>
        <v>1.25</v>
      </c>
      <c r="C86">
        <f t="shared" si="8"/>
        <v>0.27027027027027023</v>
      </c>
      <c r="D86">
        <f t="shared" si="8"/>
        <v>0.8</v>
      </c>
      <c r="E86">
        <f>ValueWin!E86</f>
        <v>0.39600000000000002</v>
      </c>
      <c r="F86">
        <f t="shared" si="5"/>
        <v>0.60399999999999998</v>
      </c>
      <c r="G86" cm="1">
        <f t="array" ref="G86">_xlfn.IFS(AND(I86&gt;J86,I86&gt;0), 1, AND(J86&gt;I86,J86&gt;0), 2, AND(I86&lt;0,J86&lt;0), 0)</f>
        <v>1</v>
      </c>
      <c r="H86">
        <f>ValueWin!H86</f>
        <v>2</v>
      </c>
      <c r="I86">
        <f t="shared" si="6"/>
        <v>0.1</v>
      </c>
      <c r="J86">
        <f t="shared" si="7"/>
        <v>-0.98000000000000009</v>
      </c>
      <c r="K86" cm="1">
        <f t="array" ref="K86">_xlfn.IFS(AND(G86=H86,G86=1),K85-K85*I86+K85*I86*A86, AND(G86=H86,G86=2), K85-K85*J86+K85*J86*B86, AND(G86&lt;&gt;H86,G86=1), K85-K85*I86,AND(G86&lt;&gt;H86,G86=2),K85-K85*J86,G86=0,K85)</f>
        <v>72.005901420967646</v>
      </c>
      <c r="L86" t="str">
        <f>ValueWin!L86</f>
        <v>Reilly Opelka</v>
      </c>
      <c r="M86" t="str">
        <f>ValueWin!M86</f>
        <v>Jannik Sinner</v>
      </c>
    </row>
    <row r="87" spans="1:17" x14ac:dyDescent="0.25">
      <c r="A87">
        <f>ValueWin!A87</f>
        <v>1.65</v>
      </c>
      <c r="B87">
        <f>ValueWin!B87</f>
        <v>2.1800000000000002</v>
      </c>
      <c r="C87">
        <f t="shared" si="8"/>
        <v>0.60606060606060608</v>
      </c>
      <c r="D87">
        <f t="shared" si="8"/>
        <v>0.4587155963302752</v>
      </c>
      <c r="E87">
        <f>ValueWin!E87</f>
        <v>0.61599999999999999</v>
      </c>
      <c r="F87">
        <f t="shared" si="5"/>
        <v>0.38400000000000001</v>
      </c>
      <c r="G87" cm="1">
        <f t="array" ref="G87">_xlfn.IFS(AND(I87&gt;J87,I87&gt;0), 1, AND(J87&gt;I87,J87&gt;0), 2, AND(I87&lt;0,J87&lt;0), 0)</f>
        <v>1</v>
      </c>
      <c r="H87">
        <f>ValueWin!H87</f>
        <v>1</v>
      </c>
      <c r="I87">
        <f t="shared" si="6"/>
        <v>2.5230769230769168E-2</v>
      </c>
      <c r="J87">
        <f t="shared" si="7"/>
        <v>-0.13803389830508461</v>
      </c>
      <c r="K87" cm="1">
        <f t="array" ref="K87">_xlfn.IFS(AND(G87=H87,G87=1),K86-K86*I87+K86*I87*A87, AND(G87=H87,G87=2), K86-K86*J87+K86*J87*B87, AND(G87&lt;&gt;H87,G87=1), K86-K86*I87,AND(G87&lt;&gt;H87,G87=2),K86-K86*J87,G87=0,K86)</f>
        <v>73.186798204271511</v>
      </c>
      <c r="L87" t="str">
        <f>ValueWin!L87</f>
        <v>Casper Ruud</v>
      </c>
      <c r="M87" t="str">
        <f>ValueWin!M87</f>
        <v>Lloyd Harris</v>
      </c>
    </row>
    <row r="88" spans="1:17" x14ac:dyDescent="0.25">
      <c r="A88">
        <f>ValueWin!A88</f>
        <v>1.38</v>
      </c>
      <c r="B88">
        <f>ValueWin!B88</f>
        <v>2.91</v>
      </c>
      <c r="C88" s="1">
        <f t="shared" si="8"/>
        <v>0.7246376811594204</v>
      </c>
      <c r="D88" s="1">
        <f t="shared" si="8"/>
        <v>0.3436426116838488</v>
      </c>
      <c r="E88">
        <f>ValueWin!E88</f>
        <v>0.54300000000000004</v>
      </c>
      <c r="F88">
        <f t="shared" si="5"/>
        <v>0.45699999999999996</v>
      </c>
      <c r="G88" cm="1">
        <f t="array" ref="G88">_xlfn.IFS(AND(I88&gt;J88,I88&gt;0), 1, AND(J88&gt;I88,J88&gt;0), 2, AND(I88&lt;0,J88&lt;0), 0)</f>
        <v>2</v>
      </c>
      <c r="H88">
        <f>ValueWin!H88</f>
        <v>0</v>
      </c>
      <c r="I88">
        <f t="shared" si="6"/>
        <v>-0.65963157894736868</v>
      </c>
      <c r="J88">
        <f t="shared" si="7"/>
        <v>0.1</v>
      </c>
      <c r="K88" cm="1">
        <f t="array" ref="K88">_xlfn.IFS(AND(G88=H88,G88=1),K87-K87*I88+K87*I88*A88, AND(G88=H88,G88=2), K87-K87*J88+K87*J88*B88, AND(G88&lt;&gt;H88,G88=1), K87-K87*I88,AND(G88&lt;&gt;H88,G88=2),K87-K87*J88,G88=0,K87)</f>
        <v>65.868118383844362</v>
      </c>
      <c r="L88" t="str">
        <f>ValueWin!L88</f>
        <v>Lorenzo Sonego</v>
      </c>
      <c r="M88" t="str">
        <f>ValueWin!M88</f>
        <v>Christian Garin</v>
      </c>
      <c r="P88">
        <v>100</v>
      </c>
      <c r="Q88">
        <v>-35</v>
      </c>
    </row>
    <row r="89" spans="1:17" x14ac:dyDescent="0.25">
      <c r="A89">
        <f>ValueWin!A89</f>
        <v>1.34</v>
      </c>
      <c r="B89">
        <f>ValueWin!B89</f>
        <v>3.06</v>
      </c>
      <c r="C89">
        <f t="shared" si="8"/>
        <v>0.74626865671641784</v>
      </c>
      <c r="D89">
        <f t="shared" si="8"/>
        <v>0.32679738562091504</v>
      </c>
      <c r="E89">
        <f>ValueWin!E89</f>
        <v>0.65300000000000002</v>
      </c>
      <c r="F89">
        <f t="shared" si="5"/>
        <v>0.34699999999999998</v>
      </c>
      <c r="G89" cm="1">
        <f t="array" ref="G89">_xlfn.IFS(AND(I89&gt;J89,I89&gt;0), 1, AND(J89&gt;I89,J89&gt;0), 2, AND(I89&lt;0,J89&lt;0), 0)</f>
        <v>2</v>
      </c>
      <c r="H89">
        <f>ValueWin!H89</f>
        <v>1</v>
      </c>
      <c r="I89">
        <f t="shared" si="6"/>
        <v>-0.36758823529411733</v>
      </c>
      <c r="J89">
        <f t="shared" si="7"/>
        <v>3.0009708737864071E-2</v>
      </c>
      <c r="K89">
        <f>P88-P88*J89</f>
        <v>96.9990291262136</v>
      </c>
      <c r="L89" t="str">
        <f>ValueWin!L89</f>
        <v>Stefanos Tsitsipas</v>
      </c>
      <c r="M89" t="str">
        <f>ValueWin!M89</f>
        <v>Grigor Dimitrov</v>
      </c>
    </row>
    <row r="90" spans="1:17" x14ac:dyDescent="0.25">
      <c r="A90">
        <f>ValueWin!A90</f>
        <v>1.1399999999999999</v>
      </c>
      <c r="B90">
        <f>ValueWin!B90</f>
        <v>5.5</v>
      </c>
      <c r="C90">
        <f t="shared" si="8"/>
        <v>0.87719298245614041</v>
      </c>
      <c r="D90">
        <f t="shared" si="8"/>
        <v>0.18181818181818182</v>
      </c>
      <c r="E90">
        <f>ValueWin!E90</f>
        <v>0.93100000000000005</v>
      </c>
      <c r="F90">
        <f t="shared" si="5"/>
        <v>6.899999999999995E-2</v>
      </c>
      <c r="G90" cm="1">
        <f t="array" ref="G90">_xlfn.IFS(AND(I90&gt;J90,I90&gt;0), 1, AND(J90&gt;I90,J90&gt;0), 2, AND(I90&lt;0,J90&lt;0), 0)</f>
        <v>1</v>
      </c>
      <c r="H90">
        <f>ValueWin!H90</f>
        <v>1</v>
      </c>
      <c r="I90">
        <f t="shared" si="6"/>
        <v>0.1</v>
      </c>
      <c r="J90">
        <f t="shared" si="7"/>
        <v>-0.13788888888888895</v>
      </c>
      <c r="K90" cm="1">
        <f t="array" ref="K90">_xlfn.IFS(AND(G90=H90,G90=1),K89-K89*I90+K89*I90*A90, AND(G90=H90,G90=2), K89-K89*J90+K89*J90*B90, AND(G90&lt;&gt;H90,G90=1), K89-K89*I90,AND(G90&lt;&gt;H90,G90=2),K89-K89*J90,G90=0,K89)</f>
        <v>98.357015533980601</v>
      </c>
      <c r="L90" t="str">
        <f>ValueWin!L90</f>
        <v>Alexander Bublik</v>
      </c>
      <c r="M90" t="str">
        <f>ValueWin!M90</f>
        <v>Evgeny Tyurnev</v>
      </c>
    </row>
    <row r="91" spans="1:17" x14ac:dyDescent="0.25">
      <c r="A91">
        <f>ValueWin!A91</f>
        <v>1.33</v>
      </c>
      <c r="B91">
        <f>ValueWin!B91</f>
        <v>3.4</v>
      </c>
      <c r="C91">
        <f t="shared" si="8"/>
        <v>0.75187969924812026</v>
      </c>
      <c r="D91">
        <f t="shared" si="8"/>
        <v>0.29411764705882354</v>
      </c>
      <c r="E91">
        <f>ValueWin!E91</f>
        <v>0.60799999999999998</v>
      </c>
      <c r="F91">
        <f t="shared" si="5"/>
        <v>0.39200000000000002</v>
      </c>
      <c r="G91" cm="1">
        <f t="array" ref="G91">_xlfn.IFS(AND(I91&gt;J91,I91&gt;0), 1, AND(J91&gt;I91,J91&gt;0), 2, AND(I91&lt;0,J91&lt;0), 0)</f>
        <v>2</v>
      </c>
      <c r="H91">
        <f>ValueWin!H91</f>
        <v>1</v>
      </c>
      <c r="I91">
        <f t="shared" si="6"/>
        <v>-0.57987878787878777</v>
      </c>
      <c r="J91">
        <f t="shared" si="7"/>
        <v>0.1</v>
      </c>
      <c r="K91" cm="1">
        <f t="array" ref="K91">_xlfn.IFS(AND(G91=H91,G91=1),K90-K90*I91+K90*I91*A91, AND(G91=H91,G91=2), K90-K90*J91+K90*J91*B91, AND(G91&lt;&gt;H91,G91=1), K90-K90*I91,AND(G91&lt;&gt;H91,G91=2),K90-K90*J91,G91=0,K90)</f>
        <v>88.521313980582534</v>
      </c>
      <c r="L91" t="str">
        <f>ValueWin!L91</f>
        <v>Marin Cilic</v>
      </c>
      <c r="M91" t="str">
        <f>ValueWin!M91</f>
        <v>Albert Ramos</v>
      </c>
    </row>
    <row r="92" spans="1:17" x14ac:dyDescent="0.25">
      <c r="A92">
        <f>ValueWin!A92</f>
        <v>1.72</v>
      </c>
      <c r="B92">
        <f>ValueWin!B92</f>
        <v>2.1</v>
      </c>
      <c r="C92">
        <f t="shared" si="8"/>
        <v>0.58139534883720934</v>
      </c>
      <c r="D92">
        <f t="shared" si="8"/>
        <v>0.47619047619047616</v>
      </c>
      <c r="E92">
        <f>ValueWin!E92</f>
        <v>0.50800000000000001</v>
      </c>
      <c r="F92">
        <f t="shared" si="5"/>
        <v>0.49199999999999999</v>
      </c>
      <c r="G92" cm="1">
        <f t="array" ref="G92">_xlfn.IFS(AND(I92&gt;J92,I92&gt;0), 1, AND(J92&gt;I92,J92&gt;0), 2, AND(I92&lt;0,J92&lt;0), 0)</f>
        <v>2</v>
      </c>
      <c r="H92">
        <f>ValueWin!H92</f>
        <v>2</v>
      </c>
      <c r="I92">
        <f t="shared" si="6"/>
        <v>-0.17533333333333334</v>
      </c>
      <c r="J92">
        <f t="shared" si="7"/>
        <v>3.0181818181818199E-2</v>
      </c>
      <c r="K92" cm="1">
        <f t="array" ref="K92">_xlfn.IFS(AND(G92=H92,G92=1),K91-K91*I92+K91*I92*A92, AND(G92=H92,G92=2), K91-K91*J92+K91*J92*B92, AND(G92&lt;&gt;H92,G92=1), K91-K91*I92,AND(G92&lt;&gt;H92,G92=2),K91-K91*J92,G92=0,K91)</f>
        <v>91.460221604737868</v>
      </c>
      <c r="L92" t="str">
        <f>ValueWin!L92</f>
        <v>Frederico Delbonis</v>
      </c>
      <c r="M92" t="str">
        <f>ValueWin!M92</f>
        <v>Pablo Andujar</v>
      </c>
    </row>
    <row r="93" spans="1:17" x14ac:dyDescent="0.25">
      <c r="A93">
        <f>ValueWin!A93</f>
        <v>3.5</v>
      </c>
      <c r="B93">
        <f>ValueWin!B93</f>
        <v>1.3</v>
      </c>
      <c r="C93">
        <f t="shared" si="8"/>
        <v>0.2857142857142857</v>
      </c>
      <c r="D93">
        <f t="shared" si="8"/>
        <v>0.76923076923076916</v>
      </c>
      <c r="E93">
        <f>ValueWin!E93</f>
        <v>0.27600000000000002</v>
      </c>
      <c r="F93">
        <f t="shared" si="5"/>
        <v>0.72399999999999998</v>
      </c>
      <c r="G93" cm="1">
        <f t="array" ref="G93">_xlfn.IFS(AND(I93&gt;J93,I93&gt;0), 1, AND(J93&gt;I93,J93&gt;0), 2, AND(I93&lt;0,J93&lt;0), 0)</f>
        <v>0</v>
      </c>
      <c r="H93">
        <f>ValueWin!H93</f>
        <v>2</v>
      </c>
      <c r="I93">
        <f t="shared" si="6"/>
        <v>-1.3599999999999945E-2</v>
      </c>
      <c r="J93">
        <f t="shared" si="7"/>
        <v>-0.19599999999999995</v>
      </c>
      <c r="K93" cm="1">
        <f t="array" ref="K93">_xlfn.IFS(AND(G93=H93,G93=1),K92-K92*I93+K92*I93*A93, AND(G93=H93,G93=2), K92-K92*J93+K92*J93*B93, AND(G93&lt;&gt;H93,G93=1), K92-K92*I93,AND(G93&lt;&gt;H93,G93=2),K92-K92*J93,G93=0,K92)</f>
        <v>91.460221604737868</v>
      </c>
      <c r="L93" t="str">
        <f>ValueWin!L93</f>
        <v>Laslo Djere</v>
      </c>
      <c r="M93" t="str">
        <f>ValueWin!M93</f>
        <v>Ilya Ivashka</v>
      </c>
    </row>
    <row r="94" spans="1:17" x14ac:dyDescent="0.25">
      <c r="A94">
        <f>ValueWin!A94</f>
        <v>4</v>
      </c>
      <c r="B94">
        <f>ValueWin!B94</f>
        <v>1.25</v>
      </c>
      <c r="C94">
        <f t="shared" si="8"/>
        <v>0.25</v>
      </c>
      <c r="D94">
        <f t="shared" si="8"/>
        <v>0.8</v>
      </c>
      <c r="E94">
        <f>ValueWin!E94</f>
        <v>0.30599999999999999</v>
      </c>
      <c r="F94">
        <f t="shared" si="5"/>
        <v>0.69399999999999995</v>
      </c>
      <c r="G94" cm="1">
        <f t="array" ref="G94">_xlfn.IFS(AND(I94&gt;J94,I94&gt;0), 1, AND(J94&gt;I94,J94&gt;0), 2, AND(I94&lt;0,J94&lt;0), 0)</f>
        <v>1</v>
      </c>
      <c r="H94">
        <f>ValueWin!H94</f>
        <v>2</v>
      </c>
      <c r="I94">
        <f t="shared" si="6"/>
        <v>7.4666666666666687E-2</v>
      </c>
      <c r="J94">
        <f t="shared" si="7"/>
        <v>-0.53</v>
      </c>
      <c r="K94" cm="1">
        <f t="array" ref="K94">_xlfn.IFS(AND(G94=H94,G94=1),K93-K93*I94+K93*I94*A94, AND(G94=H94,G94=2), K93-K93*J94+K93*J94*B94, AND(G94&lt;&gt;H94,G94=1), K93-K93*I94,AND(G94&lt;&gt;H94,G94=2),K93-K93*J94,G94=0,K93)</f>
        <v>84.631191724917443</v>
      </c>
      <c r="L94" t="str">
        <f>ValueWin!L94</f>
        <v>Adrian Mannarino</v>
      </c>
      <c r="M94" t="str">
        <f>ValueWin!M94</f>
        <v>Karen Khachanov</v>
      </c>
    </row>
    <row r="95" spans="1:17" x14ac:dyDescent="0.25">
      <c r="A95">
        <f>ValueWin!A95</f>
        <v>2.62</v>
      </c>
      <c r="B95">
        <f>ValueWin!B95</f>
        <v>1.5</v>
      </c>
      <c r="C95">
        <f t="shared" si="8"/>
        <v>0.38167938931297707</v>
      </c>
      <c r="D95">
        <f t="shared" si="8"/>
        <v>0.66666666666666663</v>
      </c>
      <c r="E95">
        <f>ValueWin!E95</f>
        <v>0.46200000000000002</v>
      </c>
      <c r="F95">
        <f t="shared" si="5"/>
        <v>0.53800000000000003</v>
      </c>
      <c r="G95" cm="1">
        <f t="array" ref="G95">_xlfn.IFS(AND(I95&gt;J95,I95&gt;0), 1, AND(J95&gt;I95,J95&gt;0), 2, AND(I95&lt;0,J95&lt;0), 0)</f>
        <v>1</v>
      </c>
      <c r="H95">
        <f>ValueWin!H95</f>
        <v>2</v>
      </c>
      <c r="I95">
        <f t="shared" si="6"/>
        <v>0.1</v>
      </c>
      <c r="J95">
        <f t="shared" si="7"/>
        <v>-0.38600000000000001</v>
      </c>
      <c r="K95" cm="1">
        <f t="array" ref="K95">_xlfn.IFS(AND(G95=H95,G95=1),K94-K94*I95+K94*I95*A95, AND(G95=H95,G95=2), K94-K94*J95+K94*J95*B95, AND(G95&lt;&gt;H95,G95=1), K94-K94*I95,AND(G95&lt;&gt;H95,G95=2),K94-K94*J95,G95=0,K94)</f>
        <v>76.168072552425699</v>
      </c>
      <c r="L95" t="str">
        <f>ValueWin!L95</f>
        <v>Pedro Martinez</v>
      </c>
      <c r="M95" t="str">
        <f>ValueWin!M95</f>
        <v>Tommy Paul</v>
      </c>
    </row>
    <row r="96" spans="1:17" x14ac:dyDescent="0.25">
      <c r="A96">
        <f>ValueWin!A96</f>
        <v>1.1200000000000001</v>
      </c>
      <c r="B96">
        <f>ValueWin!B96</f>
        <v>6</v>
      </c>
      <c r="C96">
        <f t="shared" si="8"/>
        <v>0.89285714285714279</v>
      </c>
      <c r="D96">
        <f t="shared" si="8"/>
        <v>0.16666666666666666</v>
      </c>
      <c r="E96">
        <f>ValueWin!E96</f>
        <v>0.88200000000000001</v>
      </c>
      <c r="F96">
        <f t="shared" si="5"/>
        <v>0.11799999999999999</v>
      </c>
      <c r="G96" cm="1">
        <f t="array" ref="G96">_xlfn.IFS(AND(I96&gt;J96,I96&gt;0), 1, AND(J96&gt;I96,J96&gt;0), 2, AND(I96&lt;0,J96&lt;0), 0)</f>
        <v>0</v>
      </c>
      <c r="H96">
        <f>ValueWin!H96</f>
        <v>1</v>
      </c>
      <c r="I96">
        <f t="shared" si="6"/>
        <v>-0.10133333333333239</v>
      </c>
      <c r="J96">
        <f t="shared" si="7"/>
        <v>-5.8400000000000007E-2</v>
      </c>
      <c r="K96" cm="1">
        <f t="array" ref="K96">_xlfn.IFS(AND(G96=H96,G96=1),K95-K95*I96+K95*I96*A96, AND(G96=H96,G96=2), K95-K95*J96+K95*J96*B96, AND(G96&lt;&gt;H96,G96=1), K95-K95*I96,AND(G96&lt;&gt;H96,G96=2),K95-K95*J96,G96=0,K95)</f>
        <v>76.168072552425699</v>
      </c>
      <c r="L96" t="str">
        <f>ValueWin!L96</f>
        <v>John Millman</v>
      </c>
      <c r="M96" t="str">
        <f>ValueWin!M96</f>
        <v>Yshai Oliel</v>
      </c>
    </row>
    <row r="97" spans="1:17" x14ac:dyDescent="0.25">
      <c r="A97">
        <f>ValueWin!A97</f>
        <v>5.5</v>
      </c>
      <c r="B97">
        <f>ValueWin!B97</f>
        <v>1.1399999999999999</v>
      </c>
      <c r="C97">
        <f t="shared" si="8"/>
        <v>0.18181818181818182</v>
      </c>
      <c r="D97">
        <f t="shared" si="8"/>
        <v>0.87719298245614041</v>
      </c>
      <c r="E97">
        <f>ValueWin!E97</f>
        <v>9.5000000000000001E-2</v>
      </c>
      <c r="F97">
        <f t="shared" si="5"/>
        <v>0.90500000000000003</v>
      </c>
      <c r="G97" cm="1">
        <f t="array" ref="G97">_xlfn.IFS(AND(I97&gt;J97,I97&gt;0), 1, AND(J97&gt;I97,J97&gt;0), 2, AND(I97&lt;0,J97&lt;0), 0)</f>
        <v>2</v>
      </c>
      <c r="H97">
        <f>ValueWin!H97</f>
        <v>2</v>
      </c>
      <c r="I97">
        <f t="shared" si="6"/>
        <v>-0.10611111111111113</v>
      </c>
      <c r="J97">
        <f t="shared" si="7"/>
        <v>0.1</v>
      </c>
      <c r="K97" cm="1">
        <f t="array" ref="K97">_xlfn.IFS(AND(G97=H97,G97=1),K96-K96*I97+K96*I97*A97, AND(G97=H97,G97=2), K96-K96*J97+K96*J97*B97, AND(G97&lt;&gt;H97,G97=1), K96-K96*I97,AND(G97&lt;&gt;H97,G97=2),K96-K96*J97,G97=0,K96)</f>
        <v>77.234425568159665</v>
      </c>
      <c r="L97" t="str">
        <f>ValueWin!L97</f>
        <v>Nino Serdarusic</v>
      </c>
      <c r="M97" t="str">
        <f>ValueWin!M97</f>
        <v>Sebastian Korda</v>
      </c>
    </row>
    <row r="98" spans="1:17" x14ac:dyDescent="0.25">
      <c r="A98">
        <f>ValueWin!A98</f>
        <v>1.9</v>
      </c>
      <c r="B98">
        <f>ValueWin!B98</f>
        <v>1.9</v>
      </c>
      <c r="C98">
        <f t="shared" si="8"/>
        <v>0.52631578947368418</v>
      </c>
      <c r="D98">
        <f t="shared" si="8"/>
        <v>0.52631578947368418</v>
      </c>
      <c r="E98">
        <f>ValueWin!E98</f>
        <v>0.48399999999999999</v>
      </c>
      <c r="F98">
        <f t="shared" si="5"/>
        <v>0.51600000000000001</v>
      </c>
      <c r="G98" cm="1">
        <f t="array" ref="G98">_xlfn.IFS(AND(I98&gt;J98,I98&gt;0), 1, AND(J98&gt;I98,J98&gt;0), 2, AND(I98&lt;0,J98&lt;0), 0)</f>
        <v>0</v>
      </c>
      <c r="H98">
        <f>ValueWin!H98</f>
        <v>2</v>
      </c>
      <c r="I98">
        <f t="shared" si="6"/>
        <v>-8.9333333333333376E-2</v>
      </c>
      <c r="J98">
        <f t="shared" si="7"/>
        <v>-2.1777777777777785E-2</v>
      </c>
      <c r="K98" cm="1">
        <f t="array" ref="K98">_xlfn.IFS(AND(G98=H98,G98=1),K97-K97*I98+K97*I98*A98, AND(G98=H98,G98=2), K97-K97*J98+K97*J98*B98, AND(G98&lt;&gt;H98,G98=1), K97-K97*I98,AND(G98&lt;&gt;H98,G98=2),K97-K97*J98,G98=0,K97)</f>
        <v>77.234425568159665</v>
      </c>
      <c r="L98" t="str">
        <f>ValueWin!L98</f>
        <v>Jan Lennard Struff</v>
      </c>
      <c r="M98" t="str">
        <f>ValueWin!M98</f>
        <v>James Duckworth</v>
      </c>
    </row>
    <row r="99" spans="1:17" x14ac:dyDescent="0.25">
      <c r="A99">
        <f>ValueWin!A99</f>
        <v>7.5</v>
      </c>
      <c r="B99">
        <f>ValueWin!B99</f>
        <v>1.06</v>
      </c>
      <c r="C99">
        <f t="shared" si="8"/>
        <v>0.13333333333333333</v>
      </c>
      <c r="D99">
        <f t="shared" si="8"/>
        <v>0.94339622641509424</v>
      </c>
      <c r="E99">
        <f>ValueWin!E99</f>
        <v>0.27400000000000002</v>
      </c>
      <c r="F99">
        <f t="shared" si="5"/>
        <v>0.72599999999999998</v>
      </c>
      <c r="G99" cm="1">
        <f t="array" ref="G99">_xlfn.IFS(AND(I99&gt;J99,I99&gt;0), 1, AND(J99&gt;I99,J99&gt;0), 2, AND(I99&lt;0,J99&lt;0), 0)</f>
        <v>1</v>
      </c>
      <c r="H99">
        <f>ValueWin!H99</f>
        <v>2</v>
      </c>
      <c r="I99">
        <f t="shared" si="6"/>
        <v>0.1</v>
      </c>
      <c r="J99">
        <f t="shared" si="7"/>
        <v>-3.8406666666666629</v>
      </c>
      <c r="K99" cm="1">
        <f t="array" ref="K99">_xlfn.IFS(AND(G99=H99,G99=1),K98-K98*I99+K98*I99*A99, AND(G99=H99,G99=2), K98-K98*J99+K98*J99*B99, AND(G99&lt;&gt;H99,G99=1), K98-K98*I99,AND(G99&lt;&gt;H99,G99=2),K98-K98*J99,G99=0,K98)</f>
        <v>69.510983011343697</v>
      </c>
      <c r="L99" t="str">
        <f>ValueWin!L99</f>
        <v>Pablo Andujar</v>
      </c>
      <c r="M99" t="str">
        <f>ValueWin!M99</f>
        <v>Denis Shapovalov</v>
      </c>
      <c r="P99">
        <v>100</v>
      </c>
      <c r="Q99">
        <v>-31</v>
      </c>
    </row>
    <row r="100" spans="1:17" x14ac:dyDescent="0.25">
      <c r="A100">
        <f>ValueWin!A100</f>
        <v>1.42</v>
      </c>
      <c r="B100">
        <f>ValueWin!B100</f>
        <v>2.74</v>
      </c>
      <c r="C100">
        <f t="shared" si="8"/>
        <v>0.70422535211267612</v>
      </c>
      <c r="D100">
        <f t="shared" si="8"/>
        <v>0.36496350364963503</v>
      </c>
      <c r="E100">
        <f>ValueWin!E100</f>
        <v>0.60899999999999999</v>
      </c>
      <c r="F100">
        <f t="shared" si="5"/>
        <v>0.39100000000000001</v>
      </c>
      <c r="G100" cm="1">
        <f t="array" ref="G100">_xlfn.IFS(AND(I100&gt;J100,I100&gt;0), 1, AND(J100&gt;I100,J100&gt;0), 2, AND(I100&lt;0,J100&lt;0), 0)</f>
        <v>2</v>
      </c>
      <c r="H100">
        <f>ValueWin!H100</f>
        <v>1</v>
      </c>
      <c r="I100">
        <f t="shared" si="6"/>
        <v>-0.32195238095238121</v>
      </c>
      <c r="J100">
        <f t="shared" si="7"/>
        <v>4.1000000000000092E-2</v>
      </c>
      <c r="K100">
        <f>P99-P99*J100</f>
        <v>95.899999999999991</v>
      </c>
      <c r="L100" t="str">
        <f>ValueWin!L100</f>
        <v>Lorenzo Sonego</v>
      </c>
      <c r="M100" t="str">
        <f>ValueWin!M100</f>
        <v>Dominik Koepfer</v>
      </c>
    </row>
    <row r="101" spans="1:17" x14ac:dyDescent="0.25">
      <c r="A101">
        <f>ValueWin!A101</f>
        <v>2.2000000000000002</v>
      </c>
      <c r="B101">
        <f>ValueWin!B101</f>
        <v>1.61</v>
      </c>
      <c r="C101">
        <f t="shared" si="8"/>
        <v>0.45454545454545453</v>
      </c>
      <c r="D101">
        <f t="shared" si="8"/>
        <v>0.6211180124223602</v>
      </c>
      <c r="E101">
        <f>ValueWin!E101</f>
        <v>0.625</v>
      </c>
      <c r="F101">
        <f t="shared" si="5"/>
        <v>0.375</v>
      </c>
      <c r="G101" cm="1">
        <f t="array" ref="G101">_xlfn.IFS(AND(I101&gt;J101,I101&gt;0), 1, AND(J101&gt;I101,J101&gt;0), 2, AND(I101&lt;0,J101&lt;0), 0)</f>
        <v>1</v>
      </c>
      <c r="H101">
        <f>ValueWin!H101</f>
        <v>1</v>
      </c>
      <c r="I101">
        <f t="shared" si="6"/>
        <v>0.1</v>
      </c>
      <c r="J101">
        <f t="shared" si="7"/>
        <v>-0.64959016393442615</v>
      </c>
      <c r="K101" cm="1">
        <f t="array" ref="K101">_xlfn.IFS(AND(G101=H101,G101=1),K100-K100*I101+K100*I101*A101, AND(G101=H101,G101=2), K100-K100*J101+K100*J101*B101, AND(G101&lt;&gt;H101,G101=1), K100-K100*I101,AND(G101&lt;&gt;H101,G101=2),K100-K100*J101,G101=0,K100)</f>
        <v>107.40799999999999</v>
      </c>
      <c r="L101" t="str">
        <f>ValueWin!L101</f>
        <v>Joao Sousa</v>
      </c>
      <c r="M101" t="str">
        <f>ValueWin!M101</f>
        <v>Hugo Grenier</v>
      </c>
    </row>
    <row r="102" spans="1:17" x14ac:dyDescent="0.25">
      <c r="A102">
        <f>ValueWin!A102</f>
        <v>2.1</v>
      </c>
      <c r="B102">
        <f>ValueWin!B102</f>
        <v>1.66</v>
      </c>
      <c r="C102">
        <f t="shared" si="8"/>
        <v>0.47619047619047616</v>
      </c>
      <c r="D102">
        <f t="shared" si="8"/>
        <v>0.60240963855421692</v>
      </c>
      <c r="E102">
        <f>ValueWin!E102</f>
        <v>0.95699999999999996</v>
      </c>
      <c r="F102">
        <f t="shared" si="5"/>
        <v>4.3000000000000038E-2</v>
      </c>
      <c r="G102" cm="1">
        <f t="array" ref="G102">_xlfn.IFS(AND(I102&gt;J102,I102&gt;0), 1, AND(J102&gt;I102,J102&gt;0), 2, AND(I102&lt;0,J102&lt;0), 0)</f>
        <v>1</v>
      </c>
      <c r="H102">
        <f>ValueWin!H102</f>
        <v>2</v>
      </c>
      <c r="I102">
        <f t="shared" si="6"/>
        <v>0.1</v>
      </c>
      <c r="J102">
        <f t="shared" si="7"/>
        <v>-1.407</v>
      </c>
      <c r="K102" cm="1">
        <f t="array" ref="K102">_xlfn.IFS(AND(G102=H102,G102=1),K101-K101*I102+K101*I102*A102, AND(G102=H102,G102=2), K101-K101*J102+K101*J102*B102, AND(G102&lt;&gt;H102,G102=1), K101-K101*I102,AND(G102&lt;&gt;H102,G102=2),K101-K101*J102,G102=0,K101)</f>
        <v>96.66719999999998</v>
      </c>
      <c r="L102" t="str">
        <f>ValueWin!L102</f>
        <v>Filip Horansky</v>
      </c>
      <c r="M102" t="str">
        <f>ValueWin!M102</f>
        <v>Luca van Assche</v>
      </c>
    </row>
    <row r="103" spans="1:17" x14ac:dyDescent="0.25">
      <c r="A103">
        <f>ValueWin!A103</f>
        <v>1.25</v>
      </c>
      <c r="B103">
        <f>ValueWin!B103</f>
        <v>3.5</v>
      </c>
      <c r="C103">
        <f t="shared" si="8"/>
        <v>0.8</v>
      </c>
      <c r="D103">
        <f t="shared" si="8"/>
        <v>0.2857142857142857</v>
      </c>
      <c r="E103">
        <f>ValueWin!E103</f>
        <v>0.85399999999999998</v>
      </c>
      <c r="F103">
        <f t="shared" si="5"/>
        <v>0.14600000000000002</v>
      </c>
      <c r="G103" cm="1">
        <f t="array" ref="G103">_xlfn.IFS(AND(I103&gt;J103,I103&gt;0), 1, AND(J103&gt;I103,J103&gt;0), 2, AND(I103&lt;0,J103&lt;0), 0)</f>
        <v>1</v>
      </c>
      <c r="H103">
        <f>ValueWin!H103</f>
        <v>2</v>
      </c>
      <c r="I103">
        <f t="shared" si="6"/>
        <v>0.1</v>
      </c>
      <c r="J103">
        <f t="shared" si="7"/>
        <v>-0.1956</v>
      </c>
      <c r="K103" cm="1">
        <f t="array" ref="K103">_xlfn.IFS(AND(G103=H103,G103=1),K102-K102*I103+K102*I103*A103, AND(G103=H103,G103=2), K102-K102*J103+K102*J103*B103, AND(G103&lt;&gt;H103,G103=1), K102-K102*I103,AND(G103&lt;&gt;H103,G103=2),K102-K102*J103,G103=0,K102)</f>
        <v>87.000479999999982</v>
      </c>
      <c r="L103" t="str">
        <f>ValueWin!L103</f>
        <v>Carlos Taberner</v>
      </c>
      <c r="M103" t="str">
        <f>ValueWin!M103</f>
        <v>Kenny De Schepper</v>
      </c>
    </row>
    <row r="104" spans="1:17" x14ac:dyDescent="0.25">
      <c r="A104">
        <f>ValueWin!A104</f>
        <v>1.08</v>
      </c>
      <c r="B104">
        <f>ValueWin!B104</f>
        <v>6.5</v>
      </c>
      <c r="C104">
        <f t="shared" si="8"/>
        <v>0.92592592592592582</v>
      </c>
      <c r="D104">
        <f t="shared" si="8"/>
        <v>0.15384615384615385</v>
      </c>
      <c r="E104">
        <f>ValueWin!E104</f>
        <v>0.48799999999999999</v>
      </c>
      <c r="F104">
        <f t="shared" si="5"/>
        <v>0.51200000000000001</v>
      </c>
      <c r="G104" cm="1">
        <f t="array" ref="G104">_xlfn.IFS(AND(I104&gt;J104,I104&gt;0), 1, AND(J104&gt;I104,J104&gt;0), 2, AND(I104&lt;0,J104&lt;0), 0)</f>
        <v>2</v>
      </c>
      <c r="H104">
        <f>ValueWin!H104</f>
        <v>2</v>
      </c>
      <c r="I104">
        <f t="shared" si="6"/>
        <v>-5.9119999999999937</v>
      </c>
      <c r="J104">
        <f t="shared" si="7"/>
        <v>0.1</v>
      </c>
      <c r="K104" cm="1">
        <f t="array" ref="K104">_xlfn.IFS(AND(G104=H104,G104=1),K103-K103*I104+K103*I104*A104, AND(G104=H104,G104=2), K103-K103*J104+K103*J104*B104, AND(G104&lt;&gt;H104,G104=1), K103-K103*I104,AND(G104&lt;&gt;H104,G104=2),K103-K103*J104,G104=0,K103)</f>
        <v>134.85074399999996</v>
      </c>
      <c r="L104" t="str">
        <f>ValueWin!L104</f>
        <v>Mats Moraing</v>
      </c>
      <c r="M104" t="str">
        <f>ValueWin!M104</f>
        <v>Yannick Maden</v>
      </c>
      <c r="Q104">
        <f>SUM(Q38:Q103)</f>
        <v>130</v>
      </c>
    </row>
    <row r="105" spans="1:17" x14ac:dyDescent="0.25">
      <c r="A105">
        <f>ValueWin!A105</f>
        <v>1.3</v>
      </c>
      <c r="B105">
        <f>ValueWin!B105</f>
        <v>3.2</v>
      </c>
      <c r="C105">
        <f t="shared" si="8"/>
        <v>0.76923076923076916</v>
      </c>
      <c r="D105">
        <f t="shared" si="8"/>
        <v>0.3125</v>
      </c>
      <c r="E105">
        <f>ValueWin!E105</f>
        <v>0.58199999999999996</v>
      </c>
      <c r="F105">
        <f t="shared" si="5"/>
        <v>0.41800000000000004</v>
      </c>
      <c r="G105" cm="1">
        <f t="array" ref="G105">_xlfn.IFS(AND(I105&gt;J105,I105&gt;0), 1, AND(J105&gt;I105,J105&gt;0), 2, AND(I105&lt;0,J105&lt;0), 0)</f>
        <v>2</v>
      </c>
      <c r="H105">
        <f>ValueWin!H105</f>
        <v>1</v>
      </c>
      <c r="I105">
        <f t="shared" si="6"/>
        <v>-0.81133333333333335</v>
      </c>
      <c r="J105">
        <f t="shared" si="7"/>
        <v>0.1</v>
      </c>
      <c r="K105" cm="1">
        <f t="array" ref="K105">_xlfn.IFS(AND(G105=H105,G105=1),K104-K104*I105+K104*I105*A105, AND(G105=H105,G105=2), K104-K104*J105+K104*J105*B105, AND(G105&lt;&gt;H105,G105=1), K104-K104*I105,AND(G105&lt;&gt;H105,G105=2),K104-K104*J105,G105=0,K104)</f>
        <v>121.36566959999996</v>
      </c>
      <c r="L105" t="str">
        <f>ValueWin!L105</f>
        <v>Oscar Otte</v>
      </c>
      <c r="M105" t="str">
        <f>ValueWin!M105</f>
        <v>Robin Haase</v>
      </c>
      <c r="N105">
        <f>ValueWin!N105</f>
        <v>0.73199999999999998</v>
      </c>
    </row>
    <row r="106" spans="1:17" x14ac:dyDescent="0.25">
      <c r="A106">
        <f>ValueWin!A106</f>
        <v>2.25</v>
      </c>
      <c r="B106">
        <f>ValueWin!B106</f>
        <v>1.57</v>
      </c>
      <c r="C106">
        <f t="shared" si="8"/>
        <v>0.44444444444444442</v>
      </c>
      <c r="D106">
        <f t="shared" si="8"/>
        <v>0.63694267515923564</v>
      </c>
      <c r="E106">
        <f>ValueWin!E106</f>
        <v>6.4000000000000001E-2</v>
      </c>
      <c r="F106">
        <f t="shared" si="5"/>
        <v>0.93599999999999994</v>
      </c>
      <c r="G106" cm="1">
        <f t="array" ref="G106">_xlfn.IFS(AND(I106&gt;J106,I106&gt;0), 1, AND(J106&gt;I106,J106&gt;0), 2, AND(I106&lt;0,J106&lt;0), 0)</f>
        <v>2</v>
      </c>
      <c r="H106">
        <f>ValueWin!H106</f>
        <v>2</v>
      </c>
      <c r="I106">
        <f t="shared" si="6"/>
        <v>-0.68479999999999985</v>
      </c>
      <c r="J106">
        <f t="shared" si="7"/>
        <v>0.1</v>
      </c>
      <c r="K106" cm="1">
        <f t="array" ref="K106">_xlfn.IFS(AND(G106=H106,G106=1),K105-K105*I106+K105*I106*A106, AND(G106=H106,G106=2), K105-K105*J106+K105*J106*B106, AND(G106&lt;&gt;H106,G106=1), K105-K105*I106,AND(G106&lt;&gt;H106,G106=2),K105-K105*J106,G106=0,K105)</f>
        <v>128.28351276719997</v>
      </c>
      <c r="L106" t="str">
        <f>ValueWin!L106</f>
        <v>Henri Squire</v>
      </c>
      <c r="M106" t="str">
        <f>ValueWin!M106</f>
        <v>Ruben Bemelmans</v>
      </c>
      <c r="N106">
        <f>ValueWin!N106</f>
        <v>0.27200000000000002</v>
      </c>
    </row>
    <row r="107" spans="1:17" x14ac:dyDescent="0.25">
      <c r="A107">
        <f>ValueWin!A107</f>
        <v>1.3</v>
      </c>
      <c r="B107">
        <f>ValueWin!B107</f>
        <v>3.32</v>
      </c>
      <c r="C107">
        <f t="shared" si="8"/>
        <v>0.76923076923076916</v>
      </c>
      <c r="D107">
        <f t="shared" si="8"/>
        <v>0.30120481927710846</v>
      </c>
      <c r="E107">
        <f>ValueWin!E107</f>
        <v>0.60799999999999998</v>
      </c>
      <c r="F107">
        <f t="shared" si="5"/>
        <v>0.39200000000000002</v>
      </c>
      <c r="G107" cm="1">
        <f t="array" ref="G107">_xlfn.IFS(AND(I107&gt;J107,I107&gt;0), 1, AND(J107&gt;I107,J107&gt;0), 2, AND(I107&lt;0,J107&lt;0), 0)</f>
        <v>2</v>
      </c>
      <c r="H107">
        <f>ValueWin!H107</f>
        <v>1</v>
      </c>
      <c r="I107">
        <f t="shared" si="6"/>
        <v>-0.69866666666666644</v>
      </c>
      <c r="J107">
        <f t="shared" si="7"/>
        <v>0.1</v>
      </c>
      <c r="K107" cm="1">
        <f t="array" ref="K107">_xlfn.IFS(AND(G107=H107,G107=1),K106-K106*I107+K106*I107*A107, AND(G107=H107,G107=2), K106-K106*J107+K106*J107*B107, AND(G107&lt;&gt;H107,G107=1), K106-K106*I107,AND(G107&lt;&gt;H107,G107=2),K106-K106*J107,G107=0,K106)</f>
        <v>115.45516149047997</v>
      </c>
      <c r="L107" t="str">
        <f>ValueWin!L107</f>
        <v>Andrey Rublev</v>
      </c>
      <c r="M107" t="str">
        <f>ValueWin!M107</f>
        <v>Ilya Ivashka</v>
      </c>
      <c r="N107">
        <f>ValueWin!N107</f>
        <v>0.86199999999999999</v>
      </c>
    </row>
    <row r="108" spans="1:17" x14ac:dyDescent="0.25">
      <c r="A108">
        <f>ValueWin!A108</f>
        <v>1.76</v>
      </c>
      <c r="B108">
        <f>ValueWin!B108</f>
        <v>2.0499999999999998</v>
      </c>
      <c r="C108">
        <f t="shared" si="8"/>
        <v>0.56818181818181823</v>
      </c>
      <c r="D108">
        <f t="shared" si="8"/>
        <v>0.48780487804878053</v>
      </c>
      <c r="E108">
        <f>ValueWin!E108</f>
        <v>0.53900000000000003</v>
      </c>
      <c r="F108">
        <f t="shared" si="5"/>
        <v>0.46099999999999997</v>
      </c>
      <c r="G108" cm="1">
        <f t="array" ref="G108">_xlfn.IFS(AND(I108&gt;J108,I108&gt;0), 1, AND(J108&gt;I108,J108&gt;0), 2, AND(I108&lt;0,J108&lt;0), 0)</f>
        <v>0</v>
      </c>
      <c r="H108">
        <f>ValueWin!H108</f>
        <v>2</v>
      </c>
      <c r="I108">
        <f t="shared" si="6"/>
        <v>-6.7578947368420961E-2</v>
      </c>
      <c r="J108">
        <f t="shared" si="7"/>
        <v>-5.2333333333333454E-2</v>
      </c>
      <c r="K108" cm="1">
        <f t="array" ref="K108">_xlfn.IFS(AND(G108=H108,G108=1),K107-K107*I108+K107*I108*A108, AND(G108=H108,G108=2), K107-K107*J108+K107*J108*B108, AND(G108&lt;&gt;H108,G108=1), K107-K107*I108,AND(G108&lt;&gt;H108,G108=2),K107-K107*J108,G108=0,K107)</f>
        <v>115.45516149047997</v>
      </c>
      <c r="L108" t="str">
        <f>ValueWin!L108</f>
        <v>Alexander Bublik</v>
      </c>
      <c r="M108" t="str">
        <f>ValueWin!M108</f>
        <v>Jan Lennard Struff</v>
      </c>
      <c r="N108">
        <f>ValueWin!N108</f>
        <v>0.84499999999999997</v>
      </c>
    </row>
    <row r="109" spans="1:17" x14ac:dyDescent="0.25">
      <c r="A109">
        <f>ValueWin!A109</f>
        <v>1.61</v>
      </c>
      <c r="B109">
        <f>ValueWin!B109</f>
        <v>2.25</v>
      </c>
      <c r="C109">
        <f t="shared" si="8"/>
        <v>0.6211180124223602</v>
      </c>
      <c r="D109">
        <f t="shared" si="8"/>
        <v>0.44444444444444442</v>
      </c>
      <c r="E109">
        <f>ValueWin!E109</f>
        <v>0.59499999999999997</v>
      </c>
      <c r="F109">
        <f t="shared" si="5"/>
        <v>0.40500000000000003</v>
      </c>
      <c r="G109" cm="1">
        <f t="array" ref="G109">_xlfn.IFS(AND(I109&gt;J109,I109&gt;0), 1, AND(J109&gt;I109,J109&gt;0), 2, AND(I109&lt;0,J109&lt;0), 0)</f>
        <v>0</v>
      </c>
      <c r="H109">
        <f>ValueWin!H109</f>
        <v>1</v>
      </c>
      <c r="I109">
        <f t="shared" si="6"/>
        <v>-6.8934426229508183E-2</v>
      </c>
      <c r="J109">
        <f t="shared" si="7"/>
        <v>-7.0999999999999952E-2</v>
      </c>
      <c r="K109" cm="1">
        <f t="array" ref="K109">_xlfn.IFS(AND(G109=H109,G109=1),K108-K108*I109+K108*I109*A109, AND(G109=H109,G109=2), K108-K108*J109+K108*J109*B109, AND(G109&lt;&gt;H109,G109=1), K108-K108*I109,AND(G109&lt;&gt;H109,G109=2),K108-K108*J109,G109=0,K108)</f>
        <v>115.45516149047997</v>
      </c>
      <c r="L109" t="str">
        <f>ValueWin!L109</f>
        <v>Roberto Bautista Agut</v>
      </c>
      <c r="M109" t="str">
        <f>ValueWin!M109</f>
        <v>Mackenzie McDonald</v>
      </c>
      <c r="N109">
        <f>ValueWin!N109</f>
        <v>0.85199999999999998</v>
      </c>
    </row>
    <row r="110" spans="1:17" x14ac:dyDescent="0.25">
      <c r="A110">
        <f>ValueWin!A110</f>
        <v>1.59</v>
      </c>
      <c r="B110">
        <f>ValueWin!B110</f>
        <v>2.2599999999999998</v>
      </c>
      <c r="C110">
        <f t="shared" si="8"/>
        <v>0.62893081761006286</v>
      </c>
      <c r="D110">
        <f t="shared" si="8"/>
        <v>0.44247787610619471</v>
      </c>
      <c r="E110">
        <f>ValueWin!E110</f>
        <v>0.60699999999999998</v>
      </c>
      <c r="F110">
        <f t="shared" si="5"/>
        <v>0.39300000000000002</v>
      </c>
      <c r="G110" cm="1">
        <f t="array" ref="G110">_xlfn.IFS(AND(I110&gt;J110,I110&gt;0), 1, AND(J110&gt;I110,J110&gt;0), 2, AND(I110&lt;0,J110&lt;0), 0)</f>
        <v>0</v>
      </c>
      <c r="H110">
        <f>ValueWin!H110</f>
        <v>1</v>
      </c>
      <c r="I110">
        <f t="shared" si="6"/>
        <v>-5.9101694915254188E-2</v>
      </c>
      <c r="J110">
        <f t="shared" si="7"/>
        <v>-8.8746031746031795E-2</v>
      </c>
      <c r="K110" cm="1">
        <f t="array" ref="K110">_xlfn.IFS(AND(G110=H110,G110=1),K109-K109*I110+K109*I110*A110, AND(G110=H110,G110=2), K109-K109*J110+K109*J110*B110, AND(G110&lt;&gt;H110,G110=1), K109-K109*I110,AND(G110&lt;&gt;H110,G110=2),K109-K109*J110,G110=0,K109)</f>
        <v>115.45516149047997</v>
      </c>
      <c r="L110" t="str">
        <f>ValueWin!L110</f>
        <v>Taylor Fritz</v>
      </c>
      <c r="M110" t="str">
        <f>ValueWin!M110</f>
        <v>Tommy Paul</v>
      </c>
      <c r="N110">
        <f>ValueWin!N110</f>
        <v>0.84499999999999997</v>
      </c>
    </row>
    <row r="111" spans="1:17" x14ac:dyDescent="0.25">
      <c r="A111">
        <f>ValueWin!A111</f>
        <v>3.69</v>
      </c>
      <c r="B111">
        <f>ValueWin!B111</f>
        <v>1.25</v>
      </c>
      <c r="C111">
        <f t="shared" si="8"/>
        <v>0.2710027100271003</v>
      </c>
      <c r="D111">
        <f t="shared" si="8"/>
        <v>0.8</v>
      </c>
      <c r="E111">
        <f>ValueWin!E111</f>
        <v>0.31900000000000001</v>
      </c>
      <c r="F111">
        <f t="shared" si="5"/>
        <v>0.68100000000000005</v>
      </c>
      <c r="G111" cm="1">
        <f t="array" ref="G111">_xlfn.IFS(AND(I111&gt;J111,I111&gt;0), 1, AND(J111&gt;I111,J111&gt;0), 2, AND(I111&lt;0,J111&lt;0), 0)</f>
        <v>1</v>
      </c>
      <c r="H111">
        <f>ValueWin!H111</f>
        <v>1</v>
      </c>
      <c r="I111">
        <f t="shared" si="6"/>
        <v>6.5840148698884715E-2</v>
      </c>
      <c r="J111">
        <f t="shared" si="7"/>
        <v>-0.59499999999999997</v>
      </c>
      <c r="K111" cm="1">
        <f t="array" ref="K111">_xlfn.IFS(AND(G111=H111,G111=1),K110-K110*I111+K110*I111*A111, AND(G111=H111,G111=2), K110-K110*J111+K110*J111*B111, AND(G111&lt;&gt;H111,G111=1), K110-K110*I111,AND(G111&lt;&gt;H111,G111=2),K110-K110*J111,G111=0,K110)</f>
        <v>135.90342514205886</v>
      </c>
      <c r="L111" t="str">
        <f>ValueWin!L111</f>
        <v>John Millman</v>
      </c>
      <c r="M111" t="str">
        <f>ValueWin!M111</f>
        <v>Aslan Karatsev</v>
      </c>
      <c r="N111">
        <f>ValueWin!N111</f>
        <v>0.84499999999999997</v>
      </c>
    </row>
    <row r="112" spans="1:17" x14ac:dyDescent="0.25">
      <c r="A112">
        <f>ValueWin!A112</f>
        <v>1.96</v>
      </c>
      <c r="B112">
        <f>ValueWin!B112</f>
        <v>1.84</v>
      </c>
      <c r="C112">
        <f t="shared" si="8"/>
        <v>0.51020408163265307</v>
      </c>
      <c r="D112">
        <f t="shared" si="8"/>
        <v>0.54347826086956519</v>
      </c>
      <c r="E112">
        <f>ValueWin!E112</f>
        <v>0.41299999999999998</v>
      </c>
      <c r="F112">
        <f t="shared" si="5"/>
        <v>0.58699999999999997</v>
      </c>
      <c r="G112" cm="1">
        <f t="array" ref="G112">_xlfn.IFS(AND(I112&gt;J112,I112&gt;0), 1, AND(J112&gt;I112,J112&gt;0), 2, AND(I112&lt;0,J112&lt;0), 0)</f>
        <v>2</v>
      </c>
      <c r="H112">
        <f>ValueWin!H112</f>
        <v>1</v>
      </c>
      <c r="I112">
        <f t="shared" si="6"/>
        <v>-0.19845833333333335</v>
      </c>
      <c r="J112">
        <f t="shared" si="7"/>
        <v>9.5333333333333381E-2</v>
      </c>
      <c r="K112" cm="1">
        <f t="array" ref="K112">_xlfn.IFS(AND(G112=H112,G112=1),K111-K111*I112+K111*I112*A112, AND(G112=H112,G112=2), K111-K111*J112+K111*J112*B112, AND(G112&lt;&gt;H112,G112=1), K111-K111*I112,AND(G112&lt;&gt;H112,G112=2),K111-K111*J112,G112=0,K111)</f>
        <v>122.94729861184925</v>
      </c>
      <c r="L112" t="str">
        <f>ValueWin!L112</f>
        <v>Botic Van De Zandschulp</v>
      </c>
      <c r="M112" t="str">
        <f>ValueWin!M112</f>
        <v>Sebastian Korda</v>
      </c>
      <c r="N112">
        <f>ValueWin!N112</f>
        <v>0.83799999999999997</v>
      </c>
    </row>
    <row r="113" spans="1:14" x14ac:dyDescent="0.25">
      <c r="A113">
        <f>ValueWin!A113</f>
        <v>1.72</v>
      </c>
      <c r="B113">
        <f>ValueWin!B113</f>
        <v>2.1</v>
      </c>
      <c r="C113">
        <f t="shared" si="8"/>
        <v>0.58139534883720934</v>
      </c>
      <c r="D113">
        <f t="shared" si="8"/>
        <v>0.47619047619047616</v>
      </c>
      <c r="E113">
        <f>ValueWin!E113</f>
        <v>0.51200000000000001</v>
      </c>
      <c r="F113">
        <f t="shared" si="5"/>
        <v>0.48799999999999999</v>
      </c>
      <c r="G113" cm="1">
        <f t="array" ref="G113">_xlfn.IFS(AND(I113&gt;J113,I113&gt;0), 1, AND(J113&gt;I113,J113&gt;0), 2, AND(I113&lt;0,J113&lt;0), 0)</f>
        <v>2</v>
      </c>
      <c r="H113">
        <f>ValueWin!H113</f>
        <v>2</v>
      </c>
      <c r="I113">
        <f t="shared" si="6"/>
        <v>-0.1657777777777778</v>
      </c>
      <c r="J113">
        <f t="shared" si="7"/>
        <v>2.2545454545454535E-2</v>
      </c>
      <c r="K113" cm="1">
        <f t="array" ref="K113">_xlfn.IFS(AND(G113=H113,G113=1),K112-K112*I113+K112*I113*A113, AND(G113=H113,G113=2), K112-K112*J113+K112*J113*B113, AND(G113&lt;&gt;H113,G113=1), K112-K112*I113,AND(G113&lt;&gt;H113,G113=2),K112-K112*J113,G113=0,K112)</f>
        <v>125.99639161742311</v>
      </c>
      <c r="L113" t="str">
        <f>ValueWin!L113</f>
        <v>Andy Murray</v>
      </c>
      <c r="M113" t="str">
        <f>ValueWin!M113</f>
        <v>Carlos Alcaraz</v>
      </c>
      <c r="N113">
        <f>ValueWin!N113</f>
        <v>0.86099999999999999</v>
      </c>
    </row>
    <row r="114" spans="1:14" x14ac:dyDescent="0.25">
      <c r="A114">
        <f>ValueWin!A114</f>
        <v>3.14</v>
      </c>
      <c r="B114">
        <f>ValueWin!B114</f>
        <v>1.33</v>
      </c>
      <c r="C114">
        <f t="shared" si="8"/>
        <v>0.31847133757961782</v>
      </c>
      <c r="D114">
        <f t="shared" si="8"/>
        <v>0.75187969924812026</v>
      </c>
      <c r="E114">
        <f>ValueWin!E114</f>
        <v>0.30299999999999999</v>
      </c>
      <c r="F114">
        <f t="shared" si="5"/>
        <v>0.69700000000000006</v>
      </c>
      <c r="G114" cm="1">
        <f t="array" ref="G114">_xlfn.IFS(AND(I114&gt;J114,I114&gt;0), 1, AND(J114&gt;I114,J114&gt;0), 2, AND(I114&lt;0,J114&lt;0), 0)</f>
        <v>0</v>
      </c>
      <c r="H114">
        <f>ValueWin!H114</f>
        <v>2</v>
      </c>
      <c r="I114">
        <f t="shared" si="6"/>
        <v>-2.270093457943928E-2</v>
      </c>
      <c r="J114">
        <f t="shared" si="7"/>
        <v>-0.22118181818181792</v>
      </c>
      <c r="K114" cm="1">
        <f t="array" ref="K114">_xlfn.IFS(AND(G114=H114,G114=1),K113-K113*I114+K113*I114*A114, AND(G114=H114,G114=2), K113-K113*J114+K113*J114*B114, AND(G114&lt;&gt;H114,G114=1), K113-K113*I114,AND(G114&lt;&gt;H114,G114=2),K113-K113*J114,G114=0,K113)</f>
        <v>125.99639161742311</v>
      </c>
      <c r="L114" t="str">
        <f>ValueWin!L114</f>
        <v>Nikoloz Basilashvili</v>
      </c>
      <c r="M114" t="str">
        <f>ValueWin!M114</f>
        <v>Matteo Berrettini</v>
      </c>
      <c r="N114">
        <f>ValueWin!N114</f>
        <v>0.86299999999999999</v>
      </c>
    </row>
    <row r="115" spans="1:14" x14ac:dyDescent="0.25">
      <c r="A115">
        <f>ValueWin!A115</f>
        <v>1.1599999999999999</v>
      </c>
      <c r="B115">
        <f>ValueWin!B115</f>
        <v>4.5</v>
      </c>
      <c r="C115">
        <f t="shared" si="8"/>
        <v>0.86206896551724144</v>
      </c>
      <c r="D115">
        <f t="shared" si="8"/>
        <v>0.22222222222222221</v>
      </c>
      <c r="E115">
        <f>ValueWin!E115</f>
        <v>0.746</v>
      </c>
      <c r="F115">
        <f t="shared" si="5"/>
        <v>0.254</v>
      </c>
      <c r="G115" cm="1">
        <f t="array" ref="G115">_xlfn.IFS(AND(I115&gt;J115,I115&gt;0), 1, AND(J115&gt;I115,J115&gt;0), 2, AND(I115&lt;0,J115&lt;0), 0)</f>
        <v>2</v>
      </c>
      <c r="H115">
        <f>ValueWin!H115</f>
        <v>1</v>
      </c>
      <c r="I115">
        <f t="shared" si="6"/>
        <v>-0.8415000000000008</v>
      </c>
      <c r="J115">
        <f t="shared" si="7"/>
        <v>4.085714285714287E-2</v>
      </c>
      <c r="K115" cm="1">
        <f t="array" ref="K115">_xlfn.IFS(AND(G115=H115,G115=1),K114-K114*I115+K114*I115*A115, AND(G115=H115,G115=2), K114-K114*J115+K114*J115*B115, AND(G115&lt;&gt;H115,G115=1), K114-K114*I115,AND(G115&lt;&gt;H115,G115=2),K114-K114*J115,G115=0,K114)</f>
        <v>120.84853904562554</v>
      </c>
      <c r="L115" t="str">
        <f>ValueWin!L115</f>
        <v>Brandon Nakashima</v>
      </c>
      <c r="M115" t="str">
        <f>ValueWin!M115</f>
        <v>Bernabe Zapata Miralles</v>
      </c>
      <c r="N115">
        <f>ValueWin!N115</f>
        <v>0.754</v>
      </c>
    </row>
    <row r="116" spans="1:14" x14ac:dyDescent="0.25">
      <c r="A116">
        <f>ValueWin!A116</f>
        <v>2.37</v>
      </c>
      <c r="B116">
        <f>ValueWin!B116</f>
        <v>1.53</v>
      </c>
      <c r="C116">
        <f t="shared" si="8"/>
        <v>0.42194092827004215</v>
      </c>
      <c r="D116">
        <f t="shared" si="8"/>
        <v>0.65359477124183007</v>
      </c>
      <c r="E116">
        <f>ValueWin!E116</f>
        <v>0.249</v>
      </c>
      <c r="F116">
        <f t="shared" si="5"/>
        <v>0.751</v>
      </c>
      <c r="G116" cm="1">
        <f t="array" ref="G116">_xlfn.IFS(AND(I116&gt;J116,I116&gt;0), 1, AND(J116&gt;I116,J116&gt;0), 2, AND(I116&lt;0,J116&lt;0), 0)</f>
        <v>2</v>
      </c>
      <c r="H116">
        <f>ValueWin!H116</f>
        <v>1</v>
      </c>
      <c r="I116">
        <f t="shared" si="6"/>
        <v>-0.29917518248175179</v>
      </c>
      <c r="J116">
        <f t="shared" si="7"/>
        <v>0.1</v>
      </c>
      <c r="K116" cm="1">
        <f t="array" ref="K116">_xlfn.IFS(AND(G116=H116,G116=1),K115-K115*I116+K115*I116*A116, AND(G116=H116,G116=2), K115-K115*J116+K115*J116*B116, AND(G116&lt;&gt;H116,G116=1), K115-K115*I116,AND(G116&lt;&gt;H116,G116=2),K115-K115*J116,G116=0,K115)</f>
        <v>108.76368514106299</v>
      </c>
      <c r="L116" t="str">
        <f>ValueWin!L116</f>
        <v>Alexandre Muller</v>
      </c>
      <c r="M116" t="str">
        <f>ValueWin!M116</f>
        <v>Stefano Travaglia</v>
      </c>
      <c r="N116">
        <f>ValueWin!N116</f>
        <v>0.48699999999999999</v>
      </c>
    </row>
    <row r="117" spans="1:14" x14ac:dyDescent="0.25">
      <c r="A117">
        <f>ValueWin!A117</f>
        <v>1.28</v>
      </c>
      <c r="B117">
        <f>ValueWin!B117</f>
        <v>3.25</v>
      </c>
      <c r="C117">
        <f t="shared" si="8"/>
        <v>0.78125</v>
      </c>
      <c r="D117">
        <f t="shared" si="8"/>
        <v>0.30769230769230771</v>
      </c>
      <c r="E117">
        <f>ValueWin!E117</f>
        <v>0.82199999999999995</v>
      </c>
      <c r="F117">
        <f t="shared" si="5"/>
        <v>0.17800000000000005</v>
      </c>
      <c r="G117" cm="1">
        <f t="array" ref="G117">_xlfn.IFS(AND(I117&gt;J117,I117&gt;0), 1, AND(J117&gt;I117,J117&gt;0), 2, AND(I117&lt;0,J117&lt;0), 0)</f>
        <v>1</v>
      </c>
      <c r="H117">
        <f>ValueWin!H117</f>
        <v>1</v>
      </c>
      <c r="I117">
        <f t="shared" si="6"/>
        <v>0.1</v>
      </c>
      <c r="J117">
        <f t="shared" si="7"/>
        <v>-0.18733333333333324</v>
      </c>
      <c r="K117" cm="1">
        <f t="array" ref="K117">_xlfn.IFS(AND(G117=H117,G117=1),K116-K116*I117+K116*I117*A117, AND(G117=H117,G117=2), K116-K116*J117+K116*J117*B117, AND(G117&lt;&gt;H117,G117=1), K116-K116*I117,AND(G117&lt;&gt;H117,G117=2),K116-K116*J117,G117=0,K116)</f>
        <v>111.80906832501276</v>
      </c>
      <c r="L117" t="str">
        <f>ValueWin!L117</f>
        <v>Maxime Cressy</v>
      </c>
      <c r="M117" t="str">
        <f>ValueWin!M117</f>
        <v>Otto Virtanen</v>
      </c>
      <c r="N117">
        <f>ValueWin!N117</f>
        <v>0.35699999999999998</v>
      </c>
    </row>
    <row r="118" spans="1:14" x14ac:dyDescent="0.25">
      <c r="A118">
        <f>ValueWin!A118</f>
        <v>1.1599999999999999</v>
      </c>
      <c r="B118">
        <f>ValueWin!B118</f>
        <v>4.5</v>
      </c>
      <c r="C118">
        <f t="shared" si="8"/>
        <v>0.86206896551724144</v>
      </c>
      <c r="D118">
        <f t="shared" si="8"/>
        <v>0.22222222222222221</v>
      </c>
      <c r="E118">
        <f>ValueWin!E118</f>
        <v>0.85899999999999999</v>
      </c>
      <c r="F118">
        <f t="shared" si="5"/>
        <v>0.14100000000000001</v>
      </c>
      <c r="G118" cm="1">
        <f t="array" ref="G118">_xlfn.IFS(AND(I118&gt;J118,I118&gt;0), 1, AND(J118&gt;I118,J118&gt;0), 2, AND(I118&lt;0,J118&lt;0), 0)</f>
        <v>0</v>
      </c>
      <c r="H118">
        <f>ValueWin!H118</f>
        <v>1</v>
      </c>
      <c r="I118">
        <f t="shared" si="6"/>
        <v>-2.2250000000000547E-2</v>
      </c>
      <c r="J118">
        <f t="shared" si="7"/>
        <v>-0.1044285714285714</v>
      </c>
      <c r="K118" cm="1">
        <f t="array" ref="K118">_xlfn.IFS(AND(G118=H118,G118=1),K117-K117*I118+K117*I118*A118, AND(G118=H118,G118=2), K117-K117*J118+K117*J118*B118, AND(G118&lt;&gt;H118,G118=1), K117-K117*I118,AND(G118&lt;&gt;H118,G118=2),K117-K117*J118,G118=0,K117)</f>
        <v>111.80906832501276</v>
      </c>
      <c r="L118" t="str">
        <f>ValueWin!L118</f>
        <v>Oscar Otte</v>
      </c>
      <c r="M118" t="str">
        <f>ValueWin!M118</f>
        <v>Julian Lenz</v>
      </c>
      <c r="N118">
        <f>ValueWin!N118</f>
        <v>0.36599999999999999</v>
      </c>
    </row>
    <row r="119" spans="1:14" x14ac:dyDescent="0.25">
      <c r="A119">
        <f>ValueWin!A119</f>
        <v>2.25</v>
      </c>
      <c r="B119">
        <f>ValueWin!B119</f>
        <v>1.57</v>
      </c>
      <c r="C119">
        <f t="shared" si="8"/>
        <v>0.44444444444444442</v>
      </c>
      <c r="D119">
        <f t="shared" si="8"/>
        <v>0.63694267515923564</v>
      </c>
      <c r="E119">
        <f>ValueWin!E119</f>
        <v>0.498</v>
      </c>
      <c r="F119">
        <f t="shared" si="5"/>
        <v>0.502</v>
      </c>
      <c r="G119" cm="1">
        <f t="array" ref="G119">_xlfn.IFS(AND(I119&gt;J119,I119&gt;0), 1, AND(J119&gt;I119,J119&gt;0), 2, AND(I119&lt;0,J119&lt;0), 0)</f>
        <v>1</v>
      </c>
      <c r="H119">
        <f>ValueWin!H119</f>
        <v>2</v>
      </c>
      <c r="I119">
        <f t="shared" si="6"/>
        <v>9.6399999999999986E-2</v>
      </c>
      <c r="J119">
        <f t="shared" si="7"/>
        <v>-0.37168421052631573</v>
      </c>
      <c r="K119" cm="1">
        <f t="array" ref="K119">_xlfn.IFS(AND(G119=H119,G119=1),K118-K118*I119+K118*I119*A119, AND(G119=H119,G119=2), K118-K118*J119+K118*J119*B119, AND(G119&lt;&gt;H119,G119=1), K118-K118*I119,AND(G119&lt;&gt;H119,G119=2),K118-K118*J119,G119=0,K118)</f>
        <v>101.03067413848153</v>
      </c>
      <c r="L119" t="str">
        <f>ValueWin!L119</f>
        <v>Ruben Bemelmans</v>
      </c>
      <c r="M119" t="str">
        <f>ValueWin!M119</f>
        <v>Quentin Halys</v>
      </c>
      <c r="N119">
        <f>ValueWin!N119</f>
        <v>0.623</v>
      </c>
    </row>
    <row r="120" spans="1:14" x14ac:dyDescent="0.25">
      <c r="A120">
        <f>ValueWin!A120</f>
        <v>3</v>
      </c>
      <c r="B120">
        <f>ValueWin!B120</f>
        <v>1.33</v>
      </c>
      <c r="C120">
        <f t="shared" si="8"/>
        <v>0.33333333333333331</v>
      </c>
      <c r="D120">
        <f t="shared" si="8"/>
        <v>0.75187969924812026</v>
      </c>
      <c r="E120">
        <f>ValueWin!E120</f>
        <v>0.23499999999999999</v>
      </c>
      <c r="F120">
        <f t="shared" si="5"/>
        <v>0.76500000000000001</v>
      </c>
      <c r="G120" cm="1">
        <f t="array" ref="G120">_xlfn.IFS(AND(I120&gt;J120,I120&gt;0), 1, AND(J120&gt;I120,J120&gt;0), 2, AND(I120&lt;0,J120&lt;0), 0)</f>
        <v>2</v>
      </c>
      <c r="H120">
        <f>ValueWin!H120</f>
        <v>2</v>
      </c>
      <c r="I120">
        <f t="shared" si="6"/>
        <v>-0.14750000000000002</v>
      </c>
      <c r="J120">
        <f t="shared" si="7"/>
        <v>5.2878787878788081E-2</v>
      </c>
      <c r="K120" cm="1">
        <f t="array" ref="K120">_xlfn.IFS(AND(G120=H120,G120=1),K119-K119*I120+K119*I120*A120, AND(G120=H120,G120=2), K119-K119*J120+K119*J120*B120, AND(G120&lt;&gt;H120,G120=1), K119-K119*I120,AND(G120&lt;&gt;H120,G120=2),K119-K119*J120,G120=0,K119)</f>
        <v>102.79365940219805</v>
      </c>
      <c r="L120" t="str">
        <f>ValueWin!L120</f>
        <v>Mats Rosenkranz</v>
      </c>
      <c r="M120" t="str">
        <f>ValueWin!M120</f>
        <v>Maximilian Marterer</v>
      </c>
      <c r="N120">
        <f>ValueWin!N120</f>
        <v>0.28299999999999997</v>
      </c>
    </row>
    <row r="121" spans="1:14" x14ac:dyDescent="0.25">
      <c r="A121">
        <f>ValueWin!A121</f>
        <v>2.31</v>
      </c>
      <c r="B121">
        <f>ValueWin!B121</f>
        <v>1.57</v>
      </c>
      <c r="C121">
        <f t="shared" si="8"/>
        <v>0.4329004329004329</v>
      </c>
      <c r="D121">
        <f t="shared" si="8"/>
        <v>0.63694267515923564</v>
      </c>
      <c r="E121">
        <f>ValueWin!E121</f>
        <v>0.46600000000000003</v>
      </c>
      <c r="F121">
        <f t="shared" si="5"/>
        <v>0.53400000000000003</v>
      </c>
      <c r="G121" cm="1">
        <f t="array" ref="G121">_xlfn.IFS(AND(I121&gt;J121,I121&gt;0), 1, AND(J121&gt;I121,J121&gt;0), 2, AND(I121&lt;0,J121&lt;0), 0)</f>
        <v>1</v>
      </c>
      <c r="H121">
        <f>ValueWin!H121</f>
        <v>1</v>
      </c>
      <c r="I121">
        <f t="shared" si="6"/>
        <v>5.8366412213740504E-2</v>
      </c>
      <c r="J121">
        <f t="shared" si="7"/>
        <v>-0.28354385964912276</v>
      </c>
      <c r="K121" cm="1">
        <f t="array" ref="K121">_xlfn.IFS(AND(G121=H121,G121=1),K120-K120*I121+K120*I121*A121, AND(G121=H121,G121=2), K120-K120*J121+K120*J121*B121, AND(G121&lt;&gt;H121,G121=1), K120-K120*I121,AND(G121&lt;&gt;H121,G121=2),K120-K120*J121,G121=0,K120)</f>
        <v>110.65326260009012</v>
      </c>
      <c r="L121" t="str">
        <f>ValueWin!L121</f>
        <v>Marin Cilic</v>
      </c>
      <c r="M121" t="str">
        <f>ValueWin!M121</f>
        <v>Karen Khachanov</v>
      </c>
      <c r="N121">
        <f>ValueWin!N121</f>
        <v>0.85899999999999999</v>
      </c>
    </row>
    <row r="122" spans="1:14" x14ac:dyDescent="0.25">
      <c r="A122">
        <f>ValueWin!A122</f>
        <v>1.61</v>
      </c>
      <c r="B122">
        <f>ValueWin!B122</f>
        <v>2.25</v>
      </c>
      <c r="C122">
        <f t="shared" ref="C122:D137" si="9">1/A122</f>
        <v>0.6211180124223602</v>
      </c>
      <c r="D122">
        <f t="shared" si="9"/>
        <v>0.44444444444444442</v>
      </c>
      <c r="E122">
        <f>ValueWin!E122</f>
        <v>0.59399999999999997</v>
      </c>
      <c r="F122">
        <f t="shared" si="5"/>
        <v>0.40600000000000003</v>
      </c>
      <c r="G122" cm="1">
        <f t="array" ref="G122">_xlfn.IFS(AND(I122&gt;J122,I122&gt;0), 1, AND(J122&gt;I122,J122&gt;0), 2, AND(I122&lt;0,J122&lt;0), 0)</f>
        <v>0</v>
      </c>
      <c r="H122">
        <f>ValueWin!H122</f>
        <v>1</v>
      </c>
      <c r="I122">
        <f t="shared" si="6"/>
        <v>-7.1573770491803246E-2</v>
      </c>
      <c r="J122">
        <f t="shared" si="7"/>
        <v>-6.9199999999999928E-2</v>
      </c>
      <c r="K122" cm="1">
        <f t="array" ref="K122">_xlfn.IFS(AND(G122=H122,G122=1),K121-K121*I122+K121*I122*A122, AND(G122=H122,G122=2), K121-K121*J122+K121*J122*B122, AND(G122&lt;&gt;H122,G122=1), K121-K121*I122,AND(G122&lt;&gt;H122,G122=2),K121-K121*J122,G122=0,K121)</f>
        <v>110.65326260009012</v>
      </c>
      <c r="L122" t="str">
        <f>ValueWin!L122</f>
        <v>Roberto Bautista Agut</v>
      </c>
      <c r="M122" t="str">
        <f>ValueWin!M122</f>
        <v>Mackenzie McDonald</v>
      </c>
      <c r="N122">
        <f>ValueWin!N122</f>
        <v>0.85699999999999998</v>
      </c>
    </row>
    <row r="123" spans="1:14" x14ac:dyDescent="0.25">
      <c r="A123">
        <f>ValueWin!A123</f>
        <v>2.67</v>
      </c>
      <c r="B123">
        <f>ValueWin!B123</f>
        <v>1.44</v>
      </c>
      <c r="C123">
        <f t="shared" si="9"/>
        <v>0.37453183520599254</v>
      </c>
      <c r="D123">
        <f t="shared" si="9"/>
        <v>0.69444444444444442</v>
      </c>
      <c r="E123">
        <f>ValueWin!E123</f>
        <v>0.38800000000000001</v>
      </c>
      <c r="F123">
        <f t="shared" si="5"/>
        <v>0.61199999999999999</v>
      </c>
      <c r="G123" cm="1">
        <f t="array" ref="G123">_xlfn.IFS(AND(I123&gt;J123,I123&gt;0), 1, AND(J123&gt;I123,J123&gt;0), 2, AND(I123&lt;0,J123&lt;0), 0)</f>
        <v>1</v>
      </c>
      <c r="H123">
        <f>ValueWin!H123</f>
        <v>1</v>
      </c>
      <c r="I123">
        <f t="shared" si="6"/>
        <v>2.1532934131736514E-2</v>
      </c>
      <c r="J123">
        <f t="shared" si="7"/>
        <v>-0.26981818181818196</v>
      </c>
      <c r="K123" cm="1">
        <f t="array" ref="K123">_xlfn.IFS(AND(G123=H123,G123=1),K122-K122*I123+K122*I123*A123, AND(G123=H123,G123=2), K122-K122*J123+K122*J123*B123, AND(G123&lt;&gt;H123,G123=1), K122-K122*I123,AND(G123&lt;&gt;H123,G123=2),K122-K122*J123,G123=0,K122)</f>
        <v>114.63235392318936</v>
      </c>
      <c r="L123" t="str">
        <f>ValueWin!L123</f>
        <v>Jan Lennard Struff</v>
      </c>
      <c r="M123" t="str">
        <f>ValueWin!M123</f>
        <v>Denis Shapovalov</v>
      </c>
      <c r="N123">
        <f>ValueWin!N123</f>
        <v>0.90900000000000003</v>
      </c>
    </row>
    <row r="124" spans="1:14" x14ac:dyDescent="0.25">
      <c r="A124">
        <f>ValueWin!A124</f>
        <v>7</v>
      </c>
      <c r="B124">
        <f>ValueWin!B124</f>
        <v>1.1000000000000001</v>
      </c>
      <c r="C124">
        <f t="shared" si="9"/>
        <v>0.14285714285714285</v>
      </c>
      <c r="D124">
        <f t="shared" si="9"/>
        <v>0.90909090909090906</v>
      </c>
      <c r="E124">
        <f>ValueWin!E124</f>
        <v>0.123</v>
      </c>
      <c r="F124">
        <f t="shared" si="5"/>
        <v>0.877</v>
      </c>
      <c r="G124" cm="1">
        <f t="array" ref="G124">_xlfn.IFS(AND(I124&gt;J124,I124&gt;0), 1, AND(J124&gt;I124,J124&gt;0), 2, AND(I124&lt;0,J124&lt;0), 0)</f>
        <v>0</v>
      </c>
      <c r="H124">
        <f>ValueWin!H124</f>
        <v>2</v>
      </c>
      <c r="I124">
        <f t="shared" si="6"/>
        <v>-2.3166666666666669E-2</v>
      </c>
      <c r="J124">
        <f t="shared" si="7"/>
        <v>-0.35299999999999887</v>
      </c>
      <c r="K124" cm="1">
        <f t="array" ref="K124">_xlfn.IFS(AND(G124=H124,G124=1),K123-K123*I124+K123*I124*A124, AND(G124=H124,G124=2), K123-K123*J124+K123*J124*B124, AND(G124&lt;&gt;H124,G124=1), K123-K123*I124,AND(G124&lt;&gt;H124,G124=2),K123-K123*J124,G124=0,K123)</f>
        <v>114.63235392318936</v>
      </c>
      <c r="L124" t="str">
        <f>ValueWin!L124</f>
        <v>Dennis Novak</v>
      </c>
      <c r="M124" t="str">
        <f>ValueWin!M124</f>
        <v>Jannik Sinner</v>
      </c>
      <c r="N124">
        <f>ValueWin!N124</f>
        <v>0.84499999999999997</v>
      </c>
    </row>
    <row r="125" spans="1:14" x14ac:dyDescent="0.25">
      <c r="A125">
        <f>ValueWin!A125</f>
        <v>5.2</v>
      </c>
      <c r="B125">
        <f>ValueWin!B125</f>
        <v>1.1399999999999999</v>
      </c>
      <c r="C125">
        <f t="shared" si="9"/>
        <v>0.19230769230769229</v>
      </c>
      <c r="D125">
        <f t="shared" si="9"/>
        <v>0.87719298245614041</v>
      </c>
      <c r="E125">
        <f>ValueWin!E125</f>
        <v>0.17100000000000001</v>
      </c>
      <c r="F125">
        <f t="shared" si="5"/>
        <v>0.82899999999999996</v>
      </c>
      <c r="G125" cm="1">
        <f t="array" ref="G125">_xlfn.IFS(AND(I125&gt;J125,I125&gt;0), 1, AND(J125&gt;I125,J125&gt;0), 2, AND(I125&lt;0,J125&lt;0), 0)</f>
        <v>0</v>
      </c>
      <c r="H125">
        <f>ValueWin!H125</f>
        <v>2</v>
      </c>
      <c r="I125">
        <f t="shared" si="6"/>
        <v>-2.6380952380952338E-2</v>
      </c>
      <c r="J125">
        <f t="shared" si="7"/>
        <v>-0.39242857142857246</v>
      </c>
      <c r="K125" cm="1">
        <f t="array" ref="K125">_xlfn.IFS(AND(G125=H125,G125=1),K124-K124*I125+K124*I125*A125, AND(G125=H125,G125=2), K124-K124*J125+K124*J125*B125, AND(G125&lt;&gt;H125,G125=1), K124-K124*I125,AND(G125&lt;&gt;H125,G125=2),K124-K124*J125,G125=0,K124)</f>
        <v>114.63235392318936</v>
      </c>
      <c r="L125" t="str">
        <f>ValueWin!L125</f>
        <v>Alex De Minaur</v>
      </c>
      <c r="M125" t="str">
        <f>ValueWin!M125</f>
        <v>Alexander Zverev</v>
      </c>
      <c r="N125">
        <f>ValueWin!N125</f>
        <v>0.89100000000000001</v>
      </c>
    </row>
    <row r="126" spans="1:14" x14ac:dyDescent="0.25">
      <c r="A126">
        <f>ValueWin!A126</f>
        <v>1.22</v>
      </c>
      <c r="B126">
        <f>ValueWin!B126</f>
        <v>4</v>
      </c>
      <c r="C126">
        <f t="shared" si="9"/>
        <v>0.81967213114754101</v>
      </c>
      <c r="D126">
        <f t="shared" si="9"/>
        <v>0.25</v>
      </c>
      <c r="E126">
        <f>ValueWin!E126</f>
        <v>0.73399999999999999</v>
      </c>
      <c r="F126">
        <f t="shared" si="5"/>
        <v>0.26600000000000001</v>
      </c>
      <c r="G126" cm="1">
        <f t="array" ref="G126">_xlfn.IFS(AND(I126&gt;J126,I126&gt;0), 1, AND(J126&gt;I126,J126&gt;0), 2, AND(I126&lt;0,J126&lt;0), 0)</f>
        <v>2</v>
      </c>
      <c r="H126">
        <f>ValueWin!H126</f>
        <v>2</v>
      </c>
      <c r="I126">
        <f t="shared" si="6"/>
        <v>-0.47509090909090923</v>
      </c>
      <c r="J126">
        <f t="shared" si="7"/>
        <v>2.1333333333333343E-2</v>
      </c>
      <c r="K126" cm="1">
        <f t="array" ref="K126">_xlfn.IFS(AND(G126=H126,G126=1),K125-K125*I126+K125*I126*A126, AND(G126=H126,G126=2), K125-K125*J126+K125*J126*B126, AND(G126&lt;&gt;H126,G126=1), K125-K125*I126,AND(G126&lt;&gt;H126,G126=2),K125-K125*J126,G126=0,K125)</f>
        <v>121.96882457427348</v>
      </c>
      <c r="L126" t="str">
        <f>ValueWin!L126</f>
        <v>Stefanos Tsitsipas</v>
      </c>
      <c r="M126" t="str">
        <f>ValueWin!M126</f>
        <v>Frances Tiafoe</v>
      </c>
      <c r="N126">
        <f>ValueWin!N126</f>
        <v>0.86699999999999999</v>
      </c>
    </row>
    <row r="127" spans="1:14" x14ac:dyDescent="0.25">
      <c r="A127">
        <f>ValueWin!A127</f>
        <v>2.75</v>
      </c>
      <c r="B127">
        <f>ValueWin!B127</f>
        <v>1.44</v>
      </c>
      <c r="C127">
        <f t="shared" si="9"/>
        <v>0.36363636363636365</v>
      </c>
      <c r="D127">
        <f t="shared" si="9"/>
        <v>0.69444444444444442</v>
      </c>
      <c r="E127">
        <f>ValueWin!E127</f>
        <v>0.29499999999999998</v>
      </c>
      <c r="F127">
        <f t="shared" si="5"/>
        <v>0.70500000000000007</v>
      </c>
      <c r="G127" cm="1">
        <f t="array" ref="G127">_xlfn.IFS(AND(I127&gt;J127,I127&gt;0), 1, AND(J127&gt;I127,J127&gt;0), 2, AND(I127&lt;0,J127&lt;0), 0)</f>
        <v>2</v>
      </c>
      <c r="H127">
        <f>ValueWin!H127</f>
        <v>1</v>
      </c>
      <c r="I127">
        <f t="shared" si="6"/>
        <v>-0.10785714285714293</v>
      </c>
      <c r="J127">
        <f t="shared" si="7"/>
        <v>3.4545454545454546E-2</v>
      </c>
      <c r="K127" cm="1">
        <f t="array" ref="K127">_xlfn.IFS(AND(G127=H127,G127=1),K126-K126*I127+K126*I127*A127, AND(G127=H127,G127=2), K126-K126*J127+K126*J127*B127, AND(G127&lt;&gt;H127,G127=1), K126-K126*I127,AND(G127&lt;&gt;H127,G127=2),K126-K126*J127,G127=0,K126)</f>
        <v>117.75535608898041</v>
      </c>
      <c r="L127" t="str">
        <f>ValueWin!L127</f>
        <v>Carlos Alcaraz</v>
      </c>
      <c r="M127" t="str">
        <f>ValueWin!M127</f>
        <v>Matteo Berrettini</v>
      </c>
      <c r="N127">
        <f>ValueWin!N127</f>
        <v>0.84699999999999998</v>
      </c>
    </row>
    <row r="128" spans="1:14" x14ac:dyDescent="0.25">
      <c r="A128">
        <f>ValueWin!A128</f>
        <v>1.5</v>
      </c>
      <c r="B128">
        <f>ValueWin!B128</f>
        <v>2.5</v>
      </c>
      <c r="C128">
        <f t="shared" si="9"/>
        <v>0.66666666666666663</v>
      </c>
      <c r="D128">
        <f t="shared" si="9"/>
        <v>0.4</v>
      </c>
      <c r="E128">
        <f>ValueWin!E128</f>
        <v>0.78500000000000003</v>
      </c>
      <c r="F128">
        <f t="shared" si="5"/>
        <v>0.21499999999999997</v>
      </c>
      <c r="G128" cm="1">
        <f t="array" ref="G128">_xlfn.IFS(AND(I128&gt;J128,I128&gt;0), 1, AND(J128&gt;I128,J128&gt;0), 2, AND(I128&lt;0,J128&lt;0), 0)</f>
        <v>1</v>
      </c>
      <c r="H128">
        <f>ValueWin!H128</f>
        <v>1</v>
      </c>
      <c r="I128">
        <f t="shared" si="6"/>
        <v>0.1</v>
      </c>
      <c r="J128">
        <f t="shared" si="7"/>
        <v>-0.30833333333333335</v>
      </c>
      <c r="K128" cm="1">
        <f t="array" ref="K128">_xlfn.IFS(AND(G128=H128,G128=1),K127-K127*I128+K127*I128*A128, AND(G128=H128,G128=2), K127-K127*J128+K127*J128*B128, AND(G128&lt;&gt;H128,G128=1), K127-K127*I128,AND(G128&lt;&gt;H128,G128=2),K127-K127*J128,G128=0,K127)</f>
        <v>123.64312389342943</v>
      </c>
      <c r="L128" t="str">
        <f>ValueWin!L128</f>
        <v>Joao Sousa</v>
      </c>
      <c r="M128" t="str">
        <f>ValueWin!M128</f>
        <v>Kenny De Schepper</v>
      </c>
      <c r="N128">
        <f>ValueWin!N128</f>
        <v>0.47799999999999998</v>
      </c>
    </row>
    <row r="129" spans="1:14" x14ac:dyDescent="0.25">
      <c r="A129">
        <f>ValueWin!A129</f>
        <v>1.33</v>
      </c>
      <c r="B129">
        <f>ValueWin!B129</f>
        <v>3</v>
      </c>
      <c r="C129">
        <f t="shared" si="9"/>
        <v>0.75187969924812026</v>
      </c>
      <c r="D129">
        <f t="shared" si="9"/>
        <v>0.33333333333333331</v>
      </c>
      <c r="E129">
        <f>ValueWin!E129</f>
        <v>0.80500000000000005</v>
      </c>
      <c r="F129">
        <f t="shared" si="5"/>
        <v>0.19499999999999995</v>
      </c>
      <c r="G129" cm="1">
        <f t="array" ref="G129">_xlfn.IFS(AND(I129&gt;J129,I129&gt;0), 1, AND(J129&gt;I129,J129&gt;0), 2, AND(I129&lt;0,J129&lt;0), 0)</f>
        <v>1</v>
      </c>
      <c r="H129">
        <f>ValueWin!H129</f>
        <v>2</v>
      </c>
      <c r="I129">
        <f t="shared" si="6"/>
        <v>0.1</v>
      </c>
      <c r="J129">
        <f t="shared" si="7"/>
        <v>-0.20750000000000007</v>
      </c>
      <c r="K129" cm="1">
        <f t="array" ref="K129">_xlfn.IFS(AND(G129=H129,G129=1),K128-K128*I129+K128*I129*A129, AND(G129=H129,G129=2), K128-K128*J129+K128*J129*B129, AND(G129&lt;&gt;H129,G129=1), K128-K128*I129,AND(G129&lt;&gt;H129,G129=2),K128-K128*J129,G129=0,K128)</f>
        <v>111.27881150408649</v>
      </c>
      <c r="L129" t="str">
        <f>ValueWin!L129</f>
        <v>Hugo Gaston</v>
      </c>
      <c r="M129" t="str">
        <f>ValueWin!M129</f>
        <v>Maxime Janvier</v>
      </c>
      <c r="N129">
        <f>ValueWin!N129</f>
        <v>0.48199999999999998</v>
      </c>
    </row>
    <row r="130" spans="1:14" x14ac:dyDescent="0.25">
      <c r="A130">
        <f>ValueWin!A130</f>
        <v>1.66</v>
      </c>
      <c r="B130">
        <f>ValueWin!B130</f>
        <v>2.1</v>
      </c>
      <c r="C130">
        <f t="shared" si="9"/>
        <v>0.60240963855421692</v>
      </c>
      <c r="D130">
        <f t="shared" si="9"/>
        <v>0.47619047619047616</v>
      </c>
      <c r="E130">
        <f>ValueWin!E130</f>
        <v>0.94599999999999995</v>
      </c>
      <c r="F130">
        <f t="shared" si="5"/>
        <v>5.4000000000000048E-2</v>
      </c>
      <c r="G130" cm="1">
        <f t="array" ref="G130">_xlfn.IFS(AND(I130&gt;J130,I130&gt;0), 1, AND(J130&gt;I130,J130&gt;0), 2, AND(I130&lt;0,J130&lt;0), 0)</f>
        <v>1</v>
      </c>
      <c r="H130">
        <f>ValueWin!H130</f>
        <v>2</v>
      </c>
      <c r="I130">
        <f t="shared" si="6"/>
        <v>0.1</v>
      </c>
      <c r="J130">
        <f t="shared" si="7"/>
        <v>-0.80599999999999983</v>
      </c>
      <c r="K130" cm="1">
        <f t="array" ref="K130">_xlfn.IFS(AND(G130=H130,G130=1),K129-K129*I130+K129*I130*A130, AND(G130=H130,G130=2), K129-K129*J130+K129*J130*B130, AND(G130&lt;&gt;H130,G130=1), K129-K129*I130,AND(G130&lt;&gt;H130,G130=2),K129-K129*J130,G130=0,K129)</f>
        <v>100.15093035367784</v>
      </c>
      <c r="L130" t="str">
        <f>ValueWin!L130</f>
        <v>Manuel Guinard</v>
      </c>
      <c r="M130" t="str">
        <f>ValueWin!M130</f>
        <v>Luca van Assche</v>
      </c>
      <c r="N130">
        <f>ValueWin!N130</f>
        <v>0.17599999999999999</v>
      </c>
    </row>
    <row r="131" spans="1:14" x14ac:dyDescent="0.25">
      <c r="A131">
        <f>ValueWin!A131</f>
        <v>1.46</v>
      </c>
      <c r="B131">
        <f>ValueWin!B131</f>
        <v>2.58</v>
      </c>
      <c r="C131">
        <f t="shared" si="9"/>
        <v>0.68493150684931503</v>
      </c>
      <c r="D131">
        <f t="shared" si="9"/>
        <v>0.38759689922480617</v>
      </c>
      <c r="E131">
        <f>ValueWin!E131</f>
        <v>0.61399999999999999</v>
      </c>
      <c r="F131">
        <f t="shared" si="5"/>
        <v>0.38600000000000001</v>
      </c>
      <c r="G131" cm="1">
        <f t="array" ref="G131">_xlfn.IFS(AND(I131&gt;J131,I131&gt;0), 1, AND(J131&gt;I131,J131&gt;0), 2, AND(I131&lt;0,J131&lt;0), 0)</f>
        <v>0</v>
      </c>
      <c r="H131">
        <f>ValueWin!H131</f>
        <v>1</v>
      </c>
      <c r="I131">
        <f t="shared" si="6"/>
        <v>-0.22513043478260875</v>
      </c>
      <c r="J131">
        <f t="shared" si="7"/>
        <v>-2.6075949367088125E-3</v>
      </c>
      <c r="K131" cm="1">
        <f t="array" ref="K131">_xlfn.IFS(AND(G131=H131,G131=1),K130-K130*I131+K130*I131*A131, AND(G131=H131,G131=2), K130-K130*J131+K130*J131*B131, AND(G131&lt;&gt;H131,G131=1), K130-K130*I131,AND(G131&lt;&gt;H131,G131=2),K130-K130*J131,G131=0,K130)</f>
        <v>100.15093035367784</v>
      </c>
      <c r="L131" t="str">
        <f>ValueWin!L131</f>
        <v>Taylor Fritz</v>
      </c>
      <c r="M131" t="str">
        <f>ValueWin!M131</f>
        <v>Jan Lennard Struff</v>
      </c>
      <c r="N131">
        <f>ValueWin!N131</f>
        <v>0.84499999999999997</v>
      </c>
    </row>
    <row r="132" spans="1:14" x14ac:dyDescent="0.25">
      <c r="A132">
        <f>ValueWin!A132</f>
        <v>1.86</v>
      </c>
      <c r="B132">
        <f>ValueWin!B132</f>
        <v>1.92</v>
      </c>
      <c r="C132">
        <f t="shared" si="9"/>
        <v>0.5376344086021505</v>
      </c>
      <c r="D132">
        <f t="shared" si="9"/>
        <v>0.52083333333333337</v>
      </c>
      <c r="E132">
        <f>ValueWin!E132</f>
        <v>0.42</v>
      </c>
      <c r="F132">
        <f t="shared" si="5"/>
        <v>0.58000000000000007</v>
      </c>
      <c r="G132" cm="1">
        <f t="array" ref="G132">_xlfn.IFS(AND(I132&gt;J132,I132&gt;0), 1, AND(J132&gt;I132,J132&gt;0), 2, AND(I132&lt;0,J132&lt;0), 0)</f>
        <v>2</v>
      </c>
      <c r="H132">
        <f>ValueWin!H132</f>
        <v>2</v>
      </c>
      <c r="I132">
        <f t="shared" si="6"/>
        <v>-0.25441860465116278</v>
      </c>
      <c r="J132">
        <f t="shared" si="7"/>
        <v>0.1</v>
      </c>
      <c r="K132" cm="1">
        <f t="array" ref="K132">_xlfn.IFS(AND(G132=H132,G132=1),K131-K131*I132+K131*I132*A132, AND(G132=H132,G132=2), K131-K131*J132+K131*J132*B132, AND(G132&lt;&gt;H132,G132=1), K131-K131*I132,AND(G132&lt;&gt;H132,G132=2),K131-K131*J132,G132=0,K131)</f>
        <v>109.3648159462162</v>
      </c>
      <c r="L132" t="str">
        <f>ValueWin!L132</f>
        <v>Botic Van De Zandschulp</v>
      </c>
      <c r="M132" t="str">
        <f>ValueWin!M132</f>
        <v>Marin Cilic</v>
      </c>
      <c r="N132">
        <f>ValueWin!N132</f>
        <v>0.83499999999999996</v>
      </c>
    </row>
    <row r="133" spans="1:14" x14ac:dyDescent="0.25">
      <c r="A133">
        <f>ValueWin!A133</f>
        <v>4.05</v>
      </c>
      <c r="B133">
        <f>ValueWin!B133</f>
        <v>1.22</v>
      </c>
      <c r="C133">
        <f t="shared" si="9"/>
        <v>0.24691358024691359</v>
      </c>
      <c r="D133">
        <f t="shared" si="9"/>
        <v>0.81967213114754101</v>
      </c>
      <c r="E133">
        <f>ValueWin!E133</f>
        <v>0.21199999999999999</v>
      </c>
      <c r="F133">
        <f t="shared" ref="F133:F188" si="10">1-E133</f>
        <v>0.78800000000000003</v>
      </c>
      <c r="G133" cm="1">
        <f t="array" ref="G133">_xlfn.IFS(AND(I133&gt;J133,I133&gt;0), 1, AND(J133&gt;I133,J133&gt;0), 2, AND(I133&lt;0,J133&lt;0), 0)</f>
        <v>0</v>
      </c>
      <c r="H133">
        <f>ValueWin!H133</f>
        <v>2</v>
      </c>
      <c r="I133">
        <f t="shared" ref="I133:I188" si="11">IF(E133-(F133/(A133-1))&gt;0.1, 0.1, E133-(F133/(A133-1)))</f>
        <v>-4.6360655737704953E-2</v>
      </c>
      <c r="J133">
        <f t="shared" ref="J133:J188" si="12">IF(F133-(E133/(B133-1))&gt;0.1, 0.1, F133-(E133/(B133-1)))</f>
        <v>-0.1756363636363637</v>
      </c>
      <c r="K133" cm="1">
        <f t="array" ref="K133">_xlfn.IFS(AND(G133=H133,G133=1),K132-K132*I133+K132*I133*A133, AND(G133=H133,G133=2), K132-K132*J133+K132*J133*B133, AND(G133&lt;&gt;H133,G133=1), K132-K132*I133,AND(G133&lt;&gt;H133,G133=2),K132-K132*J133,G133=0,K132)</f>
        <v>109.3648159462162</v>
      </c>
      <c r="L133" t="str">
        <f>ValueWin!L133</f>
        <v>Carlos Alcaraz</v>
      </c>
      <c r="M133" t="str">
        <f>ValueWin!M133</f>
        <v>Alexander Zverev</v>
      </c>
      <c r="N133">
        <f>ValueWin!N133</f>
        <v>0.86499999999999999</v>
      </c>
    </row>
    <row r="134" spans="1:14" x14ac:dyDescent="0.25">
      <c r="A134">
        <f>ValueWin!A134</f>
        <v>2.2000000000000002</v>
      </c>
      <c r="B134">
        <f>ValueWin!B134</f>
        <v>1.61</v>
      </c>
      <c r="C134">
        <f t="shared" si="9"/>
        <v>0.45454545454545453</v>
      </c>
      <c r="D134">
        <f t="shared" si="9"/>
        <v>0.6211180124223602</v>
      </c>
      <c r="E134">
        <f>ValueWin!E134</f>
        <v>0.19900000000000001</v>
      </c>
      <c r="F134">
        <f t="shared" si="10"/>
        <v>0.80099999999999993</v>
      </c>
      <c r="G134" cm="1">
        <f t="array" ref="G134">_xlfn.IFS(AND(I134&gt;J134,I134&gt;0), 1, AND(J134&gt;I134,J134&gt;0), 2, AND(I134&lt;0,J134&lt;0), 0)</f>
        <v>2</v>
      </c>
      <c r="H134">
        <f>ValueWin!H134</f>
        <v>2</v>
      </c>
      <c r="I134">
        <f t="shared" si="11"/>
        <v>-0.46849999999999986</v>
      </c>
      <c r="J134">
        <f t="shared" si="12"/>
        <v>0.1</v>
      </c>
      <c r="K134" cm="1">
        <f t="array" ref="K134">_xlfn.IFS(AND(G134=H134,G134=1),K133-K133*I134+K133*I134*A134, AND(G134=H134,G134=2), K133-K133*J134+K133*J134*B134, AND(G134&lt;&gt;H134,G134=1), K133-K133*I134,AND(G134&lt;&gt;H134,G134=2),K133-K133*J134,G134=0,K133)</f>
        <v>116.03606971893538</v>
      </c>
      <c r="L134" t="str">
        <f>ValueWin!L134</f>
        <v>Maxime Janvier</v>
      </c>
      <c r="M134" t="str">
        <f>ValueWin!M134</f>
        <v>Joao Sousa</v>
      </c>
      <c r="N134">
        <f>ValueWin!N134</f>
        <v>0.47099999999999997</v>
      </c>
    </row>
    <row r="135" spans="1:14" x14ac:dyDescent="0.25">
      <c r="A135">
        <f>ValueWin!A135</f>
        <v>2.2000000000000002</v>
      </c>
      <c r="B135">
        <f>ValueWin!B135</f>
        <v>1.61</v>
      </c>
      <c r="C135">
        <f t="shared" si="9"/>
        <v>0.45454545454545453</v>
      </c>
      <c r="D135">
        <f t="shared" si="9"/>
        <v>0.6211180124223602</v>
      </c>
      <c r="E135">
        <f>ValueWin!E135</f>
        <v>0.45900000000000002</v>
      </c>
      <c r="F135">
        <f t="shared" si="10"/>
        <v>0.54099999999999993</v>
      </c>
      <c r="G135" cm="1">
        <f t="array" ref="G135">_xlfn.IFS(AND(I135&gt;J135,I135&gt;0), 1, AND(J135&gt;I135,J135&gt;0), 2, AND(I135&lt;0,J135&lt;0), 0)</f>
        <v>1</v>
      </c>
      <c r="H135">
        <f>ValueWin!H135</f>
        <v>1</v>
      </c>
      <c r="I135">
        <f t="shared" si="11"/>
        <v>8.1666666666668219E-3</v>
      </c>
      <c r="J135">
        <f t="shared" si="12"/>
        <v>-0.21145901639344256</v>
      </c>
      <c r="K135" cm="1">
        <f t="array" ref="K135">_xlfn.IFS(AND(G135=H135,G135=1),K134-K134*I135+K134*I135*A135, AND(G135=H135,G135=2), K134-K134*J135+K134*J135*B135, AND(G135&lt;&gt;H135,G135=1), K134-K134*I135,AND(G135&lt;&gt;H135,G135=2),K134-K134*J135,G135=0,K134)</f>
        <v>117.17322320218098</v>
      </c>
      <c r="L135" t="str">
        <f>ValueWin!L135</f>
        <v>Maxime Cressy</v>
      </c>
      <c r="M135" t="str">
        <f>ValueWin!M135</f>
        <v>Oscar Otte</v>
      </c>
      <c r="N135">
        <f>ValueWin!N135</f>
        <v>0.75700000000000001</v>
      </c>
    </row>
    <row r="136" spans="1:14" x14ac:dyDescent="0.25">
      <c r="A136">
        <f>ValueWin!A136</f>
        <v>4</v>
      </c>
      <c r="B136">
        <f>ValueWin!B136</f>
        <v>1.22</v>
      </c>
      <c r="C136">
        <f t="shared" si="9"/>
        <v>0.25</v>
      </c>
      <c r="D136">
        <f t="shared" si="9"/>
        <v>0.81967213114754101</v>
      </c>
      <c r="E136">
        <f>ValueWin!E136</f>
        <v>0.33300000000000002</v>
      </c>
      <c r="F136">
        <f t="shared" si="10"/>
        <v>0.66700000000000004</v>
      </c>
      <c r="G136" cm="1">
        <f t="array" ref="G136">_xlfn.IFS(AND(I136&gt;J136,I136&gt;0), 1, AND(J136&gt;I136,J136&gt;0), 2, AND(I136&lt;0,J136&lt;0), 0)</f>
        <v>1</v>
      </c>
      <c r="H136">
        <f>ValueWin!H136</f>
        <v>1</v>
      </c>
      <c r="I136">
        <f t="shared" si="11"/>
        <v>0.1</v>
      </c>
      <c r="J136">
        <f t="shared" si="12"/>
        <v>-0.84663636363636385</v>
      </c>
      <c r="K136" cm="1">
        <f t="array" ref="K136">_xlfn.IFS(AND(G136=H136,G136=1),K135-K135*I136+K135*I136*A136, AND(G136=H136,G136=2), K135-K135*J136+K135*J136*B136, AND(G136&lt;&gt;H136,G136=1), K135-K135*I136,AND(G136&lt;&gt;H136,G136=2),K135-K135*J136,G136=0,K135)</f>
        <v>152.32519016283527</v>
      </c>
      <c r="L136" t="str">
        <f>ValueWin!L136</f>
        <v>Frances Tiafoe</v>
      </c>
      <c r="M136" t="str">
        <f>ValueWin!M136</f>
        <v>Jannik Sinner</v>
      </c>
      <c r="N136">
        <f>ValueWin!N136</f>
        <v>0.86</v>
      </c>
    </row>
    <row r="137" spans="1:14" x14ac:dyDescent="0.25">
      <c r="A137">
        <f>ValueWin!A137</f>
        <v>1.4</v>
      </c>
      <c r="B137">
        <f>ValueWin!B137</f>
        <v>2.75</v>
      </c>
      <c r="C137">
        <f t="shared" si="9"/>
        <v>0.7142857142857143</v>
      </c>
      <c r="D137">
        <f t="shared" si="9"/>
        <v>0.36363636363636365</v>
      </c>
      <c r="E137">
        <f>ValueWin!E137</f>
        <v>0.61599999999999999</v>
      </c>
      <c r="F137">
        <f t="shared" si="10"/>
        <v>0.38400000000000001</v>
      </c>
      <c r="G137" cm="1">
        <f t="array" ref="G137">_xlfn.IFS(AND(I137&gt;J137,I137&gt;0), 1, AND(J137&gt;I137,J137&gt;0), 2, AND(I137&lt;0,J137&lt;0), 0)</f>
        <v>2</v>
      </c>
      <c r="H137">
        <f>ValueWin!H137</f>
        <v>2</v>
      </c>
      <c r="I137">
        <f t="shared" si="11"/>
        <v>-0.34400000000000019</v>
      </c>
      <c r="J137">
        <f t="shared" si="12"/>
        <v>3.2000000000000028E-2</v>
      </c>
      <c r="K137" cm="1">
        <f t="array" ref="K137">_xlfn.IFS(AND(G137=H137,G137=1),K136-K136*I137+K136*I137*A137, AND(G137=H137,G137=2), K136-K136*J137+K136*J137*B137, AND(G137&lt;&gt;H137,G137=1), K136-K136*I137,AND(G137&lt;&gt;H137,G137=2),K136-K136*J137,G137=0,K136)</f>
        <v>160.85540081195407</v>
      </c>
      <c r="L137" t="str">
        <f>ValueWin!L137</f>
        <v>Quentin Halys</v>
      </c>
      <c r="M137" t="str">
        <f>ValueWin!M137</f>
        <v>Lukas Lacko</v>
      </c>
      <c r="N137">
        <f>ValueWin!N137</f>
        <v>0.47</v>
      </c>
    </row>
    <row r="138" spans="1:14" x14ac:dyDescent="0.25">
      <c r="A138">
        <f>ValueWin!A138</f>
        <v>4.5</v>
      </c>
      <c r="B138">
        <f>ValueWin!B138</f>
        <v>1.18</v>
      </c>
      <c r="C138">
        <f t="shared" ref="C138:D169" si="13">1/A138</f>
        <v>0.22222222222222221</v>
      </c>
      <c r="D138">
        <f t="shared" si="13"/>
        <v>0.84745762711864414</v>
      </c>
      <c r="E138">
        <f>ValueWin!E138</f>
        <v>0.161</v>
      </c>
      <c r="F138">
        <f t="shared" si="10"/>
        <v>0.83899999999999997</v>
      </c>
      <c r="G138" cm="1">
        <f t="array" ref="G138">_xlfn.IFS(AND(I138&gt;J138,I138&gt;0), 1, AND(J138&gt;I138,J138&gt;0), 2, AND(I138&lt;0,J138&lt;0), 0)</f>
        <v>0</v>
      </c>
      <c r="H138">
        <f>ValueWin!H138</f>
        <v>2</v>
      </c>
      <c r="I138">
        <f t="shared" si="11"/>
        <v>-7.8714285714285709E-2</v>
      </c>
      <c r="J138">
        <f t="shared" si="12"/>
        <v>-5.5444444444444851E-2</v>
      </c>
      <c r="K138" cm="1">
        <f t="array" ref="K138">_xlfn.IFS(AND(G138=H138,G138=1),K137-K137*I138+K137*I138*A138, AND(G138=H138,G138=2), K137-K137*J138+K137*J138*B138, AND(G138&lt;&gt;H138,G138=1), K137-K137*I138,AND(G138&lt;&gt;H138,G138=2),K137-K137*J138,G138=0,K137)</f>
        <v>160.85540081195407</v>
      </c>
      <c r="L138" t="str">
        <f>ValueWin!L138</f>
        <v>Alexandre Muller</v>
      </c>
      <c r="M138" t="str">
        <f>ValueWin!M138</f>
        <v>Brandon Nakashima</v>
      </c>
      <c r="N138">
        <f>ValueWin!N138</f>
        <v>0.499</v>
      </c>
    </row>
    <row r="139" spans="1:14" x14ac:dyDescent="0.25">
      <c r="A139">
        <f>ValueWin!A139</f>
        <v>1.53</v>
      </c>
      <c r="B139">
        <f>ValueWin!B139</f>
        <v>2.37</v>
      </c>
      <c r="C139">
        <f t="shared" si="13"/>
        <v>0.65359477124183007</v>
      </c>
      <c r="D139">
        <f t="shared" si="13"/>
        <v>0.42194092827004215</v>
      </c>
      <c r="E139">
        <f>ValueWin!E139</f>
        <v>0.47499999999999998</v>
      </c>
      <c r="F139">
        <f t="shared" si="10"/>
        <v>0.52500000000000002</v>
      </c>
      <c r="G139" cm="1">
        <f t="array" ref="G139">_xlfn.IFS(AND(I139&gt;J139,I139&gt;0), 1, AND(J139&gt;I139,J139&gt;0), 2, AND(I139&lt;0,J139&lt;0), 0)</f>
        <v>2</v>
      </c>
      <c r="H139">
        <f>ValueWin!H139</f>
        <v>2</v>
      </c>
      <c r="I139">
        <f t="shared" si="11"/>
        <v>-0.51556603773584908</v>
      </c>
      <c r="J139">
        <f t="shared" si="12"/>
        <v>0.1</v>
      </c>
      <c r="K139" cm="1">
        <f t="array" ref="K139">_xlfn.IFS(AND(G139=H139,G139=1),K138-K138*I139+K138*I139*A139, AND(G139=H139,G139=2), K138-K138*J139+K138*J139*B139, AND(G139&lt;&gt;H139,G139=1), K138-K138*I139,AND(G139&lt;&gt;H139,G139=2),K138-K138*J139,G139=0,K138)</f>
        <v>182.89259072319177</v>
      </c>
      <c r="L139" t="str">
        <f>ValueWin!L139</f>
        <v>Yoshihito Nishioka</v>
      </c>
      <c r="M139" t="str">
        <f>ValueWin!M139</f>
        <v>Gianluca Mager</v>
      </c>
      <c r="N139">
        <f>ValueWin!N139</f>
        <v>0.80300000000000005</v>
      </c>
    </row>
    <row r="140" spans="1:14" x14ac:dyDescent="0.25">
      <c r="A140">
        <f>ValueWin!A140</f>
        <v>2.62</v>
      </c>
      <c r="B140">
        <f>ValueWin!B140</f>
        <v>1.5</v>
      </c>
      <c r="C140">
        <f t="shared" si="13"/>
        <v>0.38167938931297707</v>
      </c>
      <c r="D140">
        <f t="shared" si="13"/>
        <v>0.66666666666666663</v>
      </c>
      <c r="E140">
        <f>ValueWin!E140</f>
        <v>0.35299999999999998</v>
      </c>
      <c r="F140">
        <f t="shared" si="10"/>
        <v>0.64700000000000002</v>
      </c>
      <c r="G140" cm="1">
        <f t="array" ref="G140">_xlfn.IFS(AND(I140&gt;J140,I140&gt;0), 1, AND(J140&gt;I140,J140&gt;0), 2, AND(I140&lt;0,J140&lt;0), 0)</f>
        <v>0</v>
      </c>
      <c r="H140">
        <f>ValueWin!H140</f>
        <v>1</v>
      </c>
      <c r="I140">
        <f t="shared" si="11"/>
        <v>-4.6382716049382711E-2</v>
      </c>
      <c r="J140">
        <f t="shared" si="12"/>
        <v>-5.8999999999999941E-2</v>
      </c>
      <c r="K140" cm="1">
        <f t="array" ref="K140">_xlfn.IFS(AND(G140=H140,G140=1),K139-K139*I140+K139*I140*A140, AND(G140=H140,G140=2), K139-K139*J140+K139*J140*B140, AND(G140&lt;&gt;H140,G140=1), K139-K139*I140,AND(G140&lt;&gt;H140,G140=2),K139-K139*J140,G140=0,K139)</f>
        <v>182.89259072319177</v>
      </c>
      <c r="L140" t="str">
        <f>ValueWin!L140</f>
        <v>Adrian Mannarino</v>
      </c>
      <c r="M140" t="str">
        <f>ValueWin!M140</f>
        <v>Nikoloz Basilashvili</v>
      </c>
      <c r="N140">
        <f>ValueWin!N140</f>
        <v>0.85599999999999998</v>
      </c>
    </row>
    <row r="141" spans="1:14" x14ac:dyDescent="0.25">
      <c r="A141">
        <f>ValueWin!A141</f>
        <v>2.2000000000000002</v>
      </c>
      <c r="B141">
        <f>ValueWin!B141</f>
        <v>1.66</v>
      </c>
      <c r="C141">
        <f t="shared" si="13"/>
        <v>0.45454545454545453</v>
      </c>
      <c r="D141">
        <f t="shared" si="13"/>
        <v>0.60240963855421692</v>
      </c>
      <c r="E141">
        <f>ValueWin!E141</f>
        <v>0.438</v>
      </c>
      <c r="F141">
        <f t="shared" si="10"/>
        <v>0.56200000000000006</v>
      </c>
      <c r="G141" cm="1">
        <f t="array" ref="G141">_xlfn.IFS(AND(I141&gt;J141,I141&gt;0), 1, AND(J141&gt;I141,J141&gt;0), 2, AND(I141&lt;0,J141&lt;0), 0)</f>
        <v>0</v>
      </c>
      <c r="H141">
        <f>ValueWin!H141</f>
        <v>1</v>
      </c>
      <c r="I141">
        <f t="shared" si="11"/>
        <v>-3.0333333333333323E-2</v>
      </c>
      <c r="J141">
        <f t="shared" si="12"/>
        <v>-0.10163636363636364</v>
      </c>
      <c r="K141" cm="1">
        <f t="array" ref="K141">_xlfn.IFS(AND(G141=H141,G141=1),K140-K140*I141+K140*I141*A141, AND(G141=H141,G141=2), K140-K140*J141+K140*J141*B141, AND(G141&lt;&gt;H141,G141=1), K140-K140*I141,AND(G141&lt;&gt;H141,G141=2),K140-K140*J141,G141=0,K140)</f>
        <v>182.89259072319177</v>
      </c>
      <c r="L141" t="str">
        <f>ValueWin!L141</f>
        <v>Alexander Bublik</v>
      </c>
      <c r="M141" t="str">
        <f>ValueWin!M141</f>
        <v>Daniel Evans</v>
      </c>
      <c r="N141">
        <f>ValueWin!N141</f>
        <v>0.89200000000000002</v>
      </c>
    </row>
    <row r="142" spans="1:14" x14ac:dyDescent="0.25">
      <c r="A142">
        <f>ValueWin!A142</f>
        <v>1.57</v>
      </c>
      <c r="B142">
        <f>ValueWin!B142</f>
        <v>2.37</v>
      </c>
      <c r="C142">
        <f t="shared" si="13"/>
        <v>0.63694267515923564</v>
      </c>
      <c r="D142">
        <f t="shared" si="13"/>
        <v>0.42194092827004215</v>
      </c>
      <c r="E142">
        <f>ValueWin!E142</f>
        <v>0.55700000000000005</v>
      </c>
      <c r="F142">
        <f t="shared" si="10"/>
        <v>0.44299999999999995</v>
      </c>
      <c r="G142" cm="1">
        <f t="array" ref="G142">_xlfn.IFS(AND(I142&gt;J142,I142&gt;0), 1, AND(J142&gt;I142,J142&gt;0), 2, AND(I142&lt;0,J142&lt;0), 0)</f>
        <v>2</v>
      </c>
      <c r="H142">
        <f>ValueWin!H142</f>
        <v>2</v>
      </c>
      <c r="I142">
        <f t="shared" si="11"/>
        <v>-0.22019298245614016</v>
      </c>
      <c r="J142">
        <f t="shared" si="12"/>
        <v>3.6430656934306527E-2</v>
      </c>
      <c r="K142" cm="1">
        <f t="array" ref="K142">_xlfn.IFS(AND(G142=H142,G142=1),K141-K141*I142+K141*I142*A142, AND(G142=H142,G142=2), K141-K141*J142+K141*J142*B142, AND(G142&lt;&gt;H142,G142=1), K141-K141*I142,AND(G142&lt;&gt;H142,G142=2),K141-K141*J142,G142=0,K141)</f>
        <v>192.02075992618629</v>
      </c>
      <c r="L142" t="str">
        <f>ValueWin!L142</f>
        <v>Aslan Karatsev</v>
      </c>
      <c r="M142" t="str">
        <f>ValueWin!M142</f>
        <v>Sebastian Korda</v>
      </c>
      <c r="N142">
        <f>ValueWin!N142</f>
        <v>0.86</v>
      </c>
    </row>
    <row r="143" spans="1:14" x14ac:dyDescent="0.25">
      <c r="A143">
        <f>ValueWin!A143</f>
        <v>4</v>
      </c>
      <c r="B143">
        <f>ValueWin!B143</f>
        <v>1.25</v>
      </c>
      <c r="C143">
        <f t="shared" si="13"/>
        <v>0.25</v>
      </c>
      <c r="D143">
        <f t="shared" si="13"/>
        <v>0.8</v>
      </c>
      <c r="E143">
        <f>ValueWin!E143</f>
        <v>0.23599999999999999</v>
      </c>
      <c r="F143">
        <f t="shared" si="10"/>
        <v>0.76400000000000001</v>
      </c>
      <c r="G143" cm="1">
        <f t="array" ref="G143">_xlfn.IFS(AND(I143&gt;J143,I143&gt;0), 1, AND(J143&gt;I143,J143&gt;0), 2, AND(I143&lt;0,J143&lt;0), 0)</f>
        <v>0</v>
      </c>
      <c r="H143">
        <f>ValueWin!H143</f>
        <v>2</v>
      </c>
      <c r="I143">
        <f t="shared" si="11"/>
        <v>-1.8666666666666665E-2</v>
      </c>
      <c r="J143">
        <f t="shared" si="12"/>
        <v>-0.17999999999999994</v>
      </c>
      <c r="K143" cm="1">
        <f t="array" ref="K143">_xlfn.IFS(AND(G143=H143,G143=1),K142-K142*I143+K142*I143*A143, AND(G143=H143,G143=2), K142-K142*J143+K142*J143*B143, AND(G143&lt;&gt;H143,G143=1), K142-K142*I143,AND(G143&lt;&gt;H143,G143=2),K142-K142*J143,G143=0,K142)</f>
        <v>192.02075992618629</v>
      </c>
      <c r="L143" t="str">
        <f>ValueWin!L143</f>
        <v>Benoit Paire</v>
      </c>
      <c r="M143" t="str">
        <f>ValueWin!M143</f>
        <v>Pablo Carreno Busta</v>
      </c>
      <c r="N143">
        <f>ValueWin!N143</f>
        <v>0.89700000000000002</v>
      </c>
    </row>
    <row r="144" spans="1:14" x14ac:dyDescent="0.25">
      <c r="A144">
        <f>ValueWin!A144</f>
        <v>1.1100000000000001</v>
      </c>
      <c r="B144">
        <f>ValueWin!B144</f>
        <v>6.5</v>
      </c>
      <c r="C144">
        <f t="shared" si="13"/>
        <v>0.9009009009009008</v>
      </c>
      <c r="D144">
        <f t="shared" si="13"/>
        <v>0.15384615384615385</v>
      </c>
      <c r="E144">
        <f>ValueWin!E144</f>
        <v>0.81200000000000006</v>
      </c>
      <c r="F144">
        <f t="shared" si="10"/>
        <v>0.18799999999999994</v>
      </c>
      <c r="G144" cm="1">
        <f t="array" ref="G144">_xlfn.IFS(AND(I144&gt;J144,I144&gt;0), 1, AND(J144&gt;I144,J144&gt;0), 2, AND(I144&lt;0,J144&lt;0), 0)</f>
        <v>2</v>
      </c>
      <c r="H144">
        <f>ValueWin!H144</f>
        <v>1</v>
      </c>
      <c r="I144">
        <f t="shared" si="11"/>
        <v>-0.89709090909090694</v>
      </c>
      <c r="J144">
        <f t="shared" si="12"/>
        <v>4.0363636363636296E-2</v>
      </c>
      <c r="K144" cm="1">
        <f t="array" ref="K144">_xlfn.IFS(AND(G144=H144,G144=1),K143-K143*I144+K143*I144*A144, AND(G144=H144,G144=2), K143-K143*J144+K143*J144*B144, AND(G144&lt;&gt;H144,G144=1), K143-K143*I144,AND(G144&lt;&gt;H144,G144=2),K143-K143*J144,G144=0,K143)</f>
        <v>184.2701037982566</v>
      </c>
      <c r="L144" t="str">
        <f>ValueWin!L144</f>
        <v>Cameron Norrie</v>
      </c>
      <c r="M144" t="str">
        <f>ValueWin!M144</f>
        <v>Federico Delbonis</v>
      </c>
      <c r="N144">
        <f>ValueWin!N144</f>
        <v>0.84499999999999997</v>
      </c>
    </row>
    <row r="145" spans="1:14" x14ac:dyDescent="0.25">
      <c r="A145">
        <f>ValueWin!A145</f>
        <v>3</v>
      </c>
      <c r="B145">
        <f>ValueWin!B145</f>
        <v>1.4</v>
      </c>
      <c r="C145">
        <f t="shared" si="13"/>
        <v>0.33333333333333331</v>
      </c>
      <c r="D145">
        <f t="shared" si="13"/>
        <v>0.7142857142857143</v>
      </c>
      <c r="E145">
        <f>ValueWin!E145</f>
        <v>0.38500000000000001</v>
      </c>
      <c r="F145">
        <f t="shared" si="10"/>
        <v>0.61499999999999999</v>
      </c>
      <c r="G145" cm="1">
        <f t="array" ref="G145">_xlfn.IFS(AND(I145&gt;J145,I145&gt;0), 1, AND(J145&gt;I145,J145&gt;0), 2, AND(I145&lt;0,J145&lt;0), 0)</f>
        <v>1</v>
      </c>
      <c r="H145">
        <f>ValueWin!H145</f>
        <v>1</v>
      </c>
      <c r="I145">
        <f t="shared" si="11"/>
        <v>7.7500000000000013E-2</v>
      </c>
      <c r="J145">
        <f t="shared" si="12"/>
        <v>-0.34750000000000025</v>
      </c>
      <c r="K145" cm="1">
        <f t="array" ref="K145">_xlfn.IFS(AND(G145=H145,G145=1),K144-K144*I145+K144*I145*A145, AND(G145=H145,G145=2), K144-K144*J145+K144*J145*B145, AND(G145&lt;&gt;H145,G145=1), K144-K144*I145,AND(G145&lt;&gt;H145,G145=2),K144-K144*J145,G145=0,K144)</f>
        <v>212.83196988698637</v>
      </c>
      <c r="L145" t="str">
        <f>ValueWin!L145</f>
        <v>Dusan Lajovic</v>
      </c>
      <c r="M145" t="str">
        <f>ValueWin!M145</f>
        <v>Mackenzie McDonald</v>
      </c>
      <c r="N145">
        <f>ValueWin!N145</f>
        <v>0.84399999999999997</v>
      </c>
    </row>
    <row r="146" spans="1:14" x14ac:dyDescent="0.25">
      <c r="A146">
        <f>ValueWin!A146</f>
        <v>1.9</v>
      </c>
      <c r="B146">
        <f>ValueWin!B146</f>
        <v>1.9</v>
      </c>
      <c r="C146">
        <f t="shared" si="13"/>
        <v>0.52631578947368418</v>
      </c>
      <c r="D146">
        <f t="shared" si="13"/>
        <v>0.52631578947368418</v>
      </c>
      <c r="E146">
        <f>ValueWin!E146</f>
        <v>0.373</v>
      </c>
      <c r="F146">
        <f t="shared" si="10"/>
        <v>0.627</v>
      </c>
      <c r="G146" cm="1">
        <f t="array" ref="G146">_xlfn.IFS(AND(I146&gt;J146,I146&gt;0), 1, AND(J146&gt;I146,J146&gt;0), 2, AND(I146&lt;0,J146&lt;0), 0)</f>
        <v>2</v>
      </c>
      <c r="H146">
        <f>ValueWin!H146</f>
        <v>2</v>
      </c>
      <c r="I146">
        <f t="shared" si="11"/>
        <v>-0.32366666666666677</v>
      </c>
      <c r="J146">
        <f t="shared" si="12"/>
        <v>0.1</v>
      </c>
      <c r="K146" cm="1">
        <f t="array" ref="K146">_xlfn.IFS(AND(G146=H146,G146=1),K145-K145*I146+K145*I146*A146, AND(G146=H146,G146=2), K145-K145*J146+K145*J146*B146, AND(G146&lt;&gt;H146,G146=1), K145-K145*I146,AND(G146&lt;&gt;H146,G146=2),K145-K145*J146,G146=0,K145)</f>
        <v>231.98684717681513</v>
      </c>
      <c r="L146" t="str">
        <f>ValueWin!L146</f>
        <v>Filip Krajinovic</v>
      </c>
      <c r="M146" t="str">
        <f>ValueWin!M146</f>
        <v>Reilly Opelka</v>
      </c>
      <c r="N146">
        <f>ValueWin!N146</f>
        <v>0.84499999999999997</v>
      </c>
    </row>
    <row r="147" spans="1:14" x14ac:dyDescent="0.25">
      <c r="A147">
        <f>ValueWin!A147</f>
        <v>1.28</v>
      </c>
      <c r="B147">
        <f>ValueWin!B147</f>
        <v>3.75</v>
      </c>
      <c r="C147">
        <f t="shared" si="13"/>
        <v>0.78125</v>
      </c>
      <c r="D147">
        <f t="shared" si="13"/>
        <v>0.26666666666666666</v>
      </c>
      <c r="E147">
        <f>ValueWin!E147</f>
        <v>0.68700000000000006</v>
      </c>
      <c r="F147">
        <f t="shared" si="10"/>
        <v>0.31299999999999994</v>
      </c>
      <c r="G147" cm="1">
        <f t="array" ref="G147">_xlfn.IFS(AND(I147&gt;J147,I147&gt;0), 1, AND(J147&gt;I147,J147&gt;0), 2, AND(I147&lt;0,J147&lt;0), 0)</f>
        <v>2</v>
      </c>
      <c r="H147">
        <f>ValueWin!H147</f>
        <v>1</v>
      </c>
      <c r="I147">
        <f t="shared" si="11"/>
        <v>-0.43085714285714261</v>
      </c>
      <c r="J147">
        <f t="shared" si="12"/>
        <v>6.3181818181818117E-2</v>
      </c>
      <c r="K147" cm="1">
        <f t="array" ref="K147">_xlfn.IFS(AND(G147=H147,G147=1),K146-K146*I147+K146*I147*A147, AND(G147=H147,G147=2), K146-K146*J147+K146*J147*B147, AND(G147&lt;&gt;H147,G147=1), K146-K146*I147,AND(G147&lt;&gt;H147,G147=2),K146-K146*J147,G147=0,K146)</f>
        <v>217.32949637791637</v>
      </c>
      <c r="L147" t="str">
        <f>ValueWin!L147</f>
        <v>Grigor Dimitrov</v>
      </c>
      <c r="M147" t="str">
        <f>ValueWin!M147</f>
        <v>Richard Gasquet</v>
      </c>
      <c r="N147">
        <f>ValueWin!N147</f>
        <v>0.86299999999999999</v>
      </c>
    </row>
    <row r="148" spans="1:14" x14ac:dyDescent="0.25">
      <c r="A148">
        <f>ValueWin!A148</f>
        <v>1.2</v>
      </c>
      <c r="B148">
        <f>ValueWin!B148</f>
        <v>4.5</v>
      </c>
      <c r="C148">
        <f t="shared" si="13"/>
        <v>0.83333333333333337</v>
      </c>
      <c r="D148">
        <f t="shared" si="13"/>
        <v>0.22222222222222221</v>
      </c>
      <c r="E148">
        <f>ValueWin!E148</f>
        <v>0.68700000000000006</v>
      </c>
      <c r="F148">
        <f t="shared" si="10"/>
        <v>0.31299999999999994</v>
      </c>
      <c r="G148" cm="1">
        <f t="array" ref="G148">_xlfn.IFS(AND(I148&gt;J148,I148&gt;0), 1, AND(J148&gt;I148,J148&gt;0), 2, AND(I148&lt;0,J148&lt;0), 0)</f>
        <v>2</v>
      </c>
      <c r="H148">
        <f>ValueWin!H148</f>
        <v>1</v>
      </c>
      <c r="I148">
        <f t="shared" si="11"/>
        <v>-0.87800000000000011</v>
      </c>
      <c r="J148">
        <f t="shared" si="12"/>
        <v>0.1</v>
      </c>
      <c r="K148" cm="1">
        <f t="array" ref="K148">_xlfn.IFS(AND(G148=H148,G148=1),K147-K147*I148+K147*I148*A148, AND(G148=H148,G148=2), K147-K147*J148+K147*J148*B148, AND(G148&lt;&gt;H148,G148=1), K147-K147*I148,AND(G148&lt;&gt;H148,G148=2),K147-K147*J148,G148=0,K147)</f>
        <v>195.59654674012472</v>
      </c>
      <c r="L148" t="str">
        <f>ValueWin!L148</f>
        <v>Ilya Ivashka</v>
      </c>
      <c r="M148" t="str">
        <f>ValueWin!M148</f>
        <v>Albert Ramos</v>
      </c>
      <c r="N148">
        <f>ValueWin!N148</f>
        <v>0.82099999999999995</v>
      </c>
    </row>
    <row r="149" spans="1:14" x14ac:dyDescent="0.25">
      <c r="A149">
        <f>ValueWin!A149</f>
        <v>3.4</v>
      </c>
      <c r="B149">
        <f>ValueWin!B149</f>
        <v>1.33</v>
      </c>
      <c r="C149">
        <f t="shared" si="13"/>
        <v>0.29411764705882354</v>
      </c>
      <c r="D149">
        <f t="shared" si="13"/>
        <v>0.75187969924812026</v>
      </c>
      <c r="E149">
        <f>ValueWin!E149</f>
        <v>0.32900000000000001</v>
      </c>
      <c r="F149">
        <f t="shared" si="10"/>
        <v>0.67100000000000004</v>
      </c>
      <c r="G149" cm="1">
        <f t="array" ref="G149">_xlfn.IFS(AND(I149&gt;J149,I149&gt;0), 1, AND(J149&gt;I149,J149&gt;0), 2, AND(I149&lt;0,J149&lt;0), 0)</f>
        <v>1</v>
      </c>
      <c r="H149">
        <f>ValueWin!H149</f>
        <v>1</v>
      </c>
      <c r="I149">
        <f t="shared" si="11"/>
        <v>4.9416666666666664E-2</v>
      </c>
      <c r="J149">
        <f t="shared" si="12"/>
        <v>-0.3259696969696968</v>
      </c>
      <c r="K149" cm="1">
        <f t="array" ref="K149">_xlfn.IFS(AND(G149=H149,G149=1),K148-K148*I149+K148*I149*A149, AND(G149=H149,G149=2), K148-K148*J149+K148*J149*B149, AND(G149&lt;&gt;H149,G149=1), K148-K148*I149,AND(G149&lt;&gt;H149,G149=2),K148-K148*J149,G149=0,K148)</f>
        <v>218.79429718350352</v>
      </c>
      <c r="L149" t="str">
        <f>ValueWin!L149</f>
        <v>James Duckworth</v>
      </c>
      <c r="M149" t="str">
        <f>ValueWin!M149</f>
        <v>Roberto Bautista Agut</v>
      </c>
      <c r="N149">
        <f>ValueWin!N149</f>
        <v>0.84199999999999997</v>
      </c>
    </row>
    <row r="150" spans="1:14" x14ac:dyDescent="0.25">
      <c r="A150">
        <f>ValueWin!A150</f>
        <v>3.5</v>
      </c>
      <c r="B150">
        <f>ValueWin!B150</f>
        <v>1.3</v>
      </c>
      <c r="C150">
        <f t="shared" si="13"/>
        <v>0.2857142857142857</v>
      </c>
      <c r="D150">
        <f t="shared" si="13"/>
        <v>0.76923076923076916</v>
      </c>
      <c r="E150">
        <f>ValueWin!E150</f>
        <v>0.27500000000000002</v>
      </c>
      <c r="F150">
        <f t="shared" si="10"/>
        <v>0.72499999999999998</v>
      </c>
      <c r="G150" cm="1">
        <f t="array" ref="G150">_xlfn.IFS(AND(I150&gt;J150,I150&gt;0), 1, AND(J150&gt;I150,J150&gt;0), 2, AND(I150&lt;0,J150&lt;0), 0)</f>
        <v>0</v>
      </c>
      <c r="H150">
        <f>ValueWin!H150</f>
        <v>2</v>
      </c>
      <c r="I150">
        <f t="shared" si="11"/>
        <v>-1.4999999999999958E-2</v>
      </c>
      <c r="J150">
        <f t="shared" si="12"/>
        <v>-0.19166666666666665</v>
      </c>
      <c r="K150" cm="1">
        <f t="array" ref="K150">_xlfn.IFS(AND(G150=H150,G150=1),K149-K149*I150+K149*I150*A150, AND(G150=H150,G150=2), K149-K149*J150+K149*J150*B150, AND(G150&lt;&gt;H150,G150=1), K149-K149*I150,AND(G150&lt;&gt;H150,G150=2),K149-K149*J150,G150=0,K149)</f>
        <v>218.79429718350352</v>
      </c>
      <c r="L150" t="str">
        <f>ValueWin!L150</f>
        <v>John Millman</v>
      </c>
      <c r="M150" t="str">
        <f>ValueWin!M150</f>
        <v>Diego Schwartzman</v>
      </c>
      <c r="N150">
        <f>ValueWin!N150</f>
        <v>0.86599999999999999</v>
      </c>
    </row>
    <row r="151" spans="1:14" x14ac:dyDescent="0.25">
      <c r="A151">
        <f>ValueWin!A151</f>
        <v>1.66</v>
      </c>
      <c r="B151">
        <f>ValueWin!B151</f>
        <v>2.2000000000000002</v>
      </c>
      <c r="C151">
        <f t="shared" si="13"/>
        <v>0.60240963855421692</v>
      </c>
      <c r="D151">
        <f t="shared" si="13"/>
        <v>0.45454545454545453</v>
      </c>
      <c r="E151">
        <f>ValueWin!E151</f>
        <v>0.60199999999999998</v>
      </c>
      <c r="F151">
        <f t="shared" si="10"/>
        <v>0.39800000000000002</v>
      </c>
      <c r="G151" cm="1">
        <f t="array" ref="G151">_xlfn.IFS(AND(I151&gt;J151,I151&gt;0), 1, AND(J151&gt;I151,J151&gt;0), 2, AND(I151&lt;0,J151&lt;0), 0)</f>
        <v>0</v>
      </c>
      <c r="H151">
        <f>ValueWin!H151</f>
        <v>0</v>
      </c>
      <c r="I151">
        <f t="shared" si="11"/>
        <v>-1.0303030303031591E-3</v>
      </c>
      <c r="J151">
        <f t="shared" si="12"/>
        <v>-0.10366666666666657</v>
      </c>
      <c r="K151" cm="1">
        <f t="array" ref="K151">_xlfn.IFS(AND(G151=H151,G151=1),K150-K150*I151+K150*I151*A151, AND(G151=H151,G151=2), K150-K150*J151+K150*J151*B151, AND(G151&lt;&gt;H151,G151=1), K150-K150*I151,AND(G151&lt;&gt;H151,G151=2),K150-K150*J151,G151=0,K150)</f>
        <v>218.79429718350352</v>
      </c>
      <c r="L151" t="str">
        <f>ValueWin!L151</f>
        <v>Lloyd Harris</v>
      </c>
      <c r="M151" t="str">
        <f>ValueWin!M151</f>
        <v>Alex De Minaur</v>
      </c>
      <c r="N151">
        <f>ValueWin!N151</f>
        <v>0.86699999999999999</v>
      </c>
    </row>
    <row r="152" spans="1:14" x14ac:dyDescent="0.25">
      <c r="A152">
        <f>ValueWin!A152</f>
        <v>1.57</v>
      </c>
      <c r="B152">
        <f>ValueWin!B152</f>
        <v>2.37</v>
      </c>
      <c r="C152">
        <f t="shared" si="13"/>
        <v>0.63694267515923564</v>
      </c>
      <c r="D152">
        <f t="shared" si="13"/>
        <v>0.42194092827004215</v>
      </c>
      <c r="E152">
        <f>ValueWin!E152</f>
        <v>0.48799999999999999</v>
      </c>
      <c r="F152">
        <f t="shared" si="10"/>
        <v>0.51200000000000001</v>
      </c>
      <c r="G152" cm="1">
        <f t="array" ref="G152">_xlfn.IFS(AND(I152&gt;J152,I152&gt;0), 1, AND(J152&gt;I152,J152&gt;0), 2, AND(I152&lt;0,J152&lt;0), 0)</f>
        <v>2</v>
      </c>
      <c r="H152">
        <f>ValueWin!H152</f>
        <v>1</v>
      </c>
      <c r="I152">
        <f t="shared" si="11"/>
        <v>-0.41024561403508764</v>
      </c>
      <c r="J152">
        <f t="shared" si="12"/>
        <v>0.1</v>
      </c>
      <c r="K152" cm="1">
        <f t="array" ref="K152">_xlfn.IFS(AND(G152=H152,G152=1),K151-K151*I152+K151*I152*A152, AND(G152=H152,G152=2), K151-K151*J152+K151*J152*B152, AND(G152&lt;&gt;H152,G152=1), K151-K151*I152,AND(G152&lt;&gt;H152,G152=2),K151-K151*J152,G152=0,K151)</f>
        <v>196.91486746515318</v>
      </c>
      <c r="L152" t="str">
        <f>ValueWin!L152</f>
        <v>Marton Fucsovics</v>
      </c>
      <c r="M152" t="str">
        <f>ValueWin!M152</f>
        <v>Fabio Fognini</v>
      </c>
      <c r="N152">
        <f>ValueWin!N152</f>
        <v>0.871</v>
      </c>
    </row>
    <row r="153" spans="1:14" x14ac:dyDescent="0.25">
      <c r="A153">
        <f>ValueWin!A153</f>
        <v>3.5</v>
      </c>
      <c r="B153">
        <f>ValueWin!B153</f>
        <v>1.3</v>
      </c>
      <c r="C153">
        <f t="shared" si="13"/>
        <v>0.2857142857142857</v>
      </c>
      <c r="D153">
        <f t="shared" si="13"/>
        <v>0.76923076923076916</v>
      </c>
      <c r="E153">
        <f>ValueWin!E153</f>
        <v>0.40600000000000003</v>
      </c>
      <c r="F153">
        <f t="shared" si="10"/>
        <v>0.59399999999999997</v>
      </c>
      <c r="G153" cm="1">
        <f t="array" ref="G153">_xlfn.IFS(AND(I153&gt;J153,I153&gt;0), 1, AND(J153&gt;I153,J153&gt;0), 2, AND(I153&lt;0,J153&lt;0), 0)</f>
        <v>1</v>
      </c>
      <c r="H153">
        <f>ValueWin!H153</f>
        <v>0</v>
      </c>
      <c r="I153">
        <f t="shared" si="11"/>
        <v>0.1</v>
      </c>
      <c r="J153">
        <f t="shared" si="12"/>
        <v>-0.7593333333333333</v>
      </c>
      <c r="K153" cm="1">
        <f t="array" ref="K153">_xlfn.IFS(AND(G153=H153,G153=1),K152-K152*I153+K152*I153*A153, AND(G153=H153,G153=2), K152-K152*J153+K152*J153*B153, AND(G153&lt;&gt;H153,G153=1), K152-K152*I153,AND(G153&lt;&gt;H153,G153=2),K152-K152*J153,G153=0,K152)</f>
        <v>177.22338071863786</v>
      </c>
      <c r="L153" t="str">
        <f>ValueWin!L153</f>
        <v>Pierre Herbert</v>
      </c>
      <c r="M153" t="str">
        <f>ValueWin!M153</f>
        <v>Carlos Garfia</v>
      </c>
      <c r="N153">
        <f>ValueWin!N153</f>
        <v>0.81200000000000006</v>
      </c>
    </row>
    <row r="154" spans="1:14" x14ac:dyDescent="0.25">
      <c r="A154">
        <f>ValueWin!A154</f>
        <v>2.2999999999999998</v>
      </c>
      <c r="B154">
        <f>ValueWin!B154</f>
        <v>1.61</v>
      </c>
      <c r="C154">
        <f t="shared" si="13"/>
        <v>0.43478260869565222</v>
      </c>
      <c r="D154">
        <f t="shared" si="13"/>
        <v>0.6211180124223602</v>
      </c>
      <c r="E154">
        <f>ValueWin!E154</f>
        <v>0.439</v>
      </c>
      <c r="F154">
        <f t="shared" si="10"/>
        <v>0.56099999999999994</v>
      </c>
      <c r="G154" cm="1">
        <f t="array" ref="G154">_xlfn.IFS(AND(I154&gt;J154,I154&gt;0), 1, AND(J154&gt;I154,J154&gt;0), 2, AND(I154&lt;0,J154&lt;0), 0)</f>
        <v>1</v>
      </c>
      <c r="H154">
        <f>ValueWin!H154</f>
        <v>1</v>
      </c>
      <c r="I154">
        <f t="shared" si="11"/>
        <v>7.4615384615384639E-3</v>
      </c>
      <c r="J154">
        <f t="shared" si="12"/>
        <v>-0.15867213114754097</v>
      </c>
      <c r="K154" cm="1">
        <f t="array" ref="K154">_xlfn.IFS(AND(G154=H154,G154=1),K153-K153*I154+K153*I154*A154, AND(G154=H154,G154=2), K153-K153*J154+K153*J154*B154, AND(G154&lt;&gt;H154,G154=1), K153-K153*I154,AND(G154&lt;&gt;H154,G154=2),K153-K153*J154,G154=0,K153)</f>
        <v>178.94244751160863</v>
      </c>
      <c r="L154" t="str">
        <f>ValueWin!L154</f>
        <v>Hugo Gaston</v>
      </c>
      <c r="M154" t="str">
        <f>ValueWin!M154</f>
        <v>Arthur Rinderknech</v>
      </c>
      <c r="N154">
        <f>ValueWin!N154</f>
        <v>0.754</v>
      </c>
    </row>
    <row r="155" spans="1:14" x14ac:dyDescent="0.25">
      <c r="A155">
        <f>ValueWin!A155</f>
        <v>2.2000000000000002</v>
      </c>
      <c r="B155">
        <f>ValueWin!B155</f>
        <v>1.66</v>
      </c>
      <c r="C155">
        <f t="shared" si="13"/>
        <v>0.45454545454545453</v>
      </c>
      <c r="D155">
        <f t="shared" si="13"/>
        <v>0.60240963855421692</v>
      </c>
      <c r="E155">
        <f>ValueWin!E155</f>
        <v>0.45400000000000001</v>
      </c>
      <c r="F155">
        <f t="shared" si="10"/>
        <v>0.54600000000000004</v>
      </c>
      <c r="G155" cm="1">
        <f t="array" ref="G155">_xlfn.IFS(AND(I155&gt;J155,I155&gt;0), 1, AND(J155&gt;I155,J155&gt;0), 2, AND(I155&lt;0,J155&lt;0), 0)</f>
        <v>0</v>
      </c>
      <c r="H155">
        <f>ValueWin!H155</f>
        <v>2</v>
      </c>
      <c r="I155">
        <f t="shared" si="11"/>
        <v>-9.9999999999994538E-4</v>
      </c>
      <c r="J155">
        <f t="shared" si="12"/>
        <v>-0.14187878787878794</v>
      </c>
      <c r="K155" cm="1">
        <f t="array" ref="K155">_xlfn.IFS(AND(G155=H155,G155=1),K154-K154*I155+K154*I155*A155, AND(G155=H155,G155=2), K154-K154*J155+K154*J155*B155, AND(G155&lt;&gt;H155,G155=1), K154-K154*I155,AND(G155&lt;&gt;H155,G155=2),K154-K154*J155,G155=0,K154)</f>
        <v>178.94244751160863</v>
      </c>
      <c r="L155" t="str">
        <f>ValueWin!L155</f>
        <v>Laslo Djere</v>
      </c>
      <c r="M155" t="str">
        <f>ValueWin!M155</f>
        <v>Lorenzo Musetti</v>
      </c>
      <c r="N155">
        <f>ValueWin!N155</f>
        <v>0.86099999999999999</v>
      </c>
    </row>
    <row r="156" spans="1:14" x14ac:dyDescent="0.25">
      <c r="A156">
        <f>ValueWin!A156</f>
        <v>1.57</v>
      </c>
      <c r="B156">
        <f>ValueWin!B156</f>
        <v>2.37</v>
      </c>
      <c r="C156">
        <f t="shared" si="13"/>
        <v>0.63694267515923564</v>
      </c>
      <c r="D156">
        <f t="shared" si="13"/>
        <v>0.42194092827004215</v>
      </c>
      <c r="E156">
        <f>ValueWin!E156</f>
        <v>0.52900000000000003</v>
      </c>
      <c r="F156">
        <f t="shared" si="10"/>
        <v>0.47099999999999997</v>
      </c>
      <c r="G156" cm="1">
        <f t="array" ref="G156">_xlfn.IFS(AND(I156&gt;J156,I156&gt;0), 1, AND(J156&gt;I156,J156&gt;0), 2, AND(I156&lt;0,J156&lt;0), 0)</f>
        <v>2</v>
      </c>
      <c r="H156">
        <f>ValueWin!H156</f>
        <v>0</v>
      </c>
      <c r="I156">
        <f t="shared" si="11"/>
        <v>-0.29731578947368409</v>
      </c>
      <c r="J156">
        <f t="shared" si="12"/>
        <v>8.48686131386861E-2</v>
      </c>
      <c r="K156" cm="1">
        <f t="array" ref="K156">_xlfn.IFS(AND(G156=H156,G156=1),K155-K155*I156+K155*I156*A156, AND(G156=H156,G156=2), K155-K155*J156+K155*J156*B156, AND(G156&lt;&gt;H156,G156=1), K155-K155*I156,AND(G156&lt;&gt;H156,G156=2),K155-K155*J156,G156=0,K155)</f>
        <v>163.75585015965629</v>
      </c>
      <c r="L156" t="str">
        <f>ValueWin!L156</f>
        <v>Andy Murray</v>
      </c>
      <c r="M156" t="str">
        <f>ValueWin!M156</f>
        <v>Jenson Brooksby</v>
      </c>
      <c r="N156">
        <f>ValueWin!N156</f>
        <v>0.81</v>
      </c>
    </row>
    <row r="157" spans="1:14" x14ac:dyDescent="0.25">
      <c r="A157">
        <f>ValueWin!A157</f>
        <v>1.1599999999999999</v>
      </c>
      <c r="B157">
        <f>ValueWin!B157</f>
        <v>5</v>
      </c>
      <c r="C157">
        <f t="shared" si="13"/>
        <v>0.86206896551724144</v>
      </c>
      <c r="D157">
        <f t="shared" si="13"/>
        <v>0.2</v>
      </c>
      <c r="E157">
        <f>ValueWin!E157</f>
        <v>0.78</v>
      </c>
      <c r="F157">
        <f t="shared" si="10"/>
        <v>0.21999999999999997</v>
      </c>
      <c r="G157" cm="1">
        <f t="array" ref="G157">_xlfn.IFS(AND(I157&gt;J157,I157&gt;0), 1, AND(J157&gt;I157,J157&gt;0), 2, AND(I157&lt;0,J157&lt;0), 0)</f>
        <v>2</v>
      </c>
      <c r="H157">
        <f>ValueWin!H157</f>
        <v>1</v>
      </c>
      <c r="I157">
        <f t="shared" si="11"/>
        <v>-0.59500000000000042</v>
      </c>
      <c r="J157">
        <f t="shared" si="12"/>
        <v>2.4999999999999967E-2</v>
      </c>
      <c r="K157" cm="1">
        <f t="array" ref="K157">_xlfn.IFS(AND(G157=H157,G157=1),K156-K156*I157+K156*I157*A157, AND(G157=H157,G157=2), K156-K156*J157+K156*J157*B157, AND(G157&lt;&gt;H157,G157=1), K156-K156*I157,AND(G157&lt;&gt;H157,G157=2),K156-K156*J157,G157=0,K156)</f>
        <v>159.66195390566489</v>
      </c>
      <c r="L157" t="str">
        <f>ValueWin!L157</f>
        <v>Felix Auger Aliassime</v>
      </c>
      <c r="M157" t="str">
        <f>ValueWin!M157</f>
        <v>Gianluca Mager</v>
      </c>
      <c r="N157">
        <f>ValueWin!N157</f>
        <v>0.82499999999999996</v>
      </c>
    </row>
    <row r="158" spans="1:14" x14ac:dyDescent="0.25">
      <c r="A158">
        <f>ValueWin!A158</f>
        <v>1.72</v>
      </c>
      <c r="B158">
        <f>ValueWin!B158</f>
        <v>2.1</v>
      </c>
      <c r="C158">
        <f t="shared" si="13"/>
        <v>0.58139534883720934</v>
      </c>
      <c r="D158">
        <f t="shared" si="13"/>
        <v>0.47619047619047616</v>
      </c>
      <c r="E158">
        <f>ValueWin!E158</f>
        <v>0.48899999999999999</v>
      </c>
      <c r="F158">
        <f t="shared" si="10"/>
        <v>0.51100000000000001</v>
      </c>
      <c r="G158" cm="1">
        <f t="array" ref="G158">_xlfn.IFS(AND(I158&gt;J158,I158&gt;0), 1, AND(J158&gt;I158,J158&gt;0), 2, AND(I158&lt;0,J158&lt;0), 0)</f>
        <v>2</v>
      </c>
      <c r="H158">
        <f>ValueWin!H158</f>
        <v>1</v>
      </c>
      <c r="I158">
        <f t="shared" si="11"/>
        <v>-0.22072222222222226</v>
      </c>
      <c r="J158">
        <f t="shared" si="12"/>
        <v>6.6454545454545488E-2</v>
      </c>
      <c r="K158" cm="1">
        <f t="array" ref="K158">_xlfn.IFS(AND(G158=H158,G158=1),K157-K157*I158+K157*I158*A158, AND(G158=H158,G158=2), K157-K157*J158+K157*J158*B158, AND(G158&lt;&gt;H158,G158=1), K157-K157*I158,AND(G158&lt;&gt;H158,G158=2),K157-K157*J158,G158=0,K157)</f>
        <v>149.05169133247932</v>
      </c>
      <c r="L158" t="str">
        <f>ValueWin!L158</f>
        <v>Tommy Paul</v>
      </c>
      <c r="M158" t="str">
        <f>ValueWin!M158</f>
        <v>Jan Lennard Struff</v>
      </c>
      <c r="N158">
        <f>ValueWin!N158</f>
        <v>0.85499999999999998</v>
      </c>
    </row>
    <row r="159" spans="1:14" x14ac:dyDescent="0.25">
      <c r="A159">
        <f>ValueWin!A159</f>
        <v>1.28</v>
      </c>
      <c r="B159">
        <f>ValueWin!B159</f>
        <v>3.75</v>
      </c>
      <c r="C159">
        <f t="shared" si="13"/>
        <v>0.78125</v>
      </c>
      <c r="D159">
        <f t="shared" si="13"/>
        <v>0.26666666666666666</v>
      </c>
      <c r="E159">
        <f>ValueWin!E159</f>
        <v>0.68200000000000005</v>
      </c>
      <c r="F159">
        <f t="shared" si="10"/>
        <v>0.31799999999999995</v>
      </c>
      <c r="G159" cm="1">
        <f t="array" ref="G159">_xlfn.IFS(AND(I159&gt;J159,I159&gt;0), 1, AND(J159&gt;I159,J159&gt;0), 2, AND(I159&lt;0,J159&lt;0), 0)</f>
        <v>2</v>
      </c>
      <c r="H159">
        <f>ValueWin!H159</f>
        <v>1</v>
      </c>
      <c r="I159">
        <f t="shared" si="11"/>
        <v>-0.4537142857142854</v>
      </c>
      <c r="J159">
        <f t="shared" si="12"/>
        <v>6.9999999999999923E-2</v>
      </c>
      <c r="K159" cm="1">
        <f t="array" ref="K159">_xlfn.IFS(AND(G159=H159,G159=1),K158-K158*I159+K158*I159*A159, AND(G159=H159,G159=2), K158-K158*J159+K158*J159*B159, AND(G159&lt;&gt;H159,G159=1), K158-K158*I159,AND(G159&lt;&gt;H159,G159=2),K158-K158*J159,G159=0,K158)</f>
        <v>138.61807293920577</v>
      </c>
      <c r="L159" t="str">
        <f>ValueWin!L159</f>
        <v>Karen Khachanov</v>
      </c>
      <c r="M159" t="str">
        <f>ValueWin!M159</f>
        <v>Mikael Ymer</v>
      </c>
      <c r="N159">
        <f>ValueWin!N159</f>
        <v>0.83799999999999997</v>
      </c>
    </row>
    <row r="160" spans="1:14" x14ac:dyDescent="0.25">
      <c r="A160">
        <f>ValueWin!A160</f>
        <v>2.2999999999999998</v>
      </c>
      <c r="B160">
        <f>ValueWin!B160</f>
        <v>1.61</v>
      </c>
      <c r="C160">
        <f t="shared" si="13"/>
        <v>0.43478260869565222</v>
      </c>
      <c r="D160">
        <f t="shared" si="13"/>
        <v>0.6211180124223602</v>
      </c>
      <c r="E160">
        <f>ValueWin!E160</f>
        <v>0.43</v>
      </c>
      <c r="F160">
        <f t="shared" si="10"/>
        <v>0.57000000000000006</v>
      </c>
      <c r="G160" cm="1">
        <f t="array" ref="G160">_xlfn.IFS(AND(I160&gt;J160,I160&gt;0), 1, AND(J160&gt;I160,J160&gt;0), 2, AND(I160&lt;0,J160&lt;0), 0)</f>
        <v>0</v>
      </c>
      <c r="H160">
        <f>ValueWin!H160</f>
        <v>2</v>
      </c>
      <c r="I160">
        <f t="shared" si="11"/>
        <v>-8.4615384615385758E-3</v>
      </c>
      <c r="J160">
        <f t="shared" si="12"/>
        <v>-0.13491803278688508</v>
      </c>
      <c r="K160" cm="1">
        <f t="array" ref="K160">_xlfn.IFS(AND(G160=H160,G160=1),K159-K159*I160+K159*I160*A160, AND(G160=H160,G160=2), K159-K159*J160+K159*J160*B160, AND(G160&lt;&gt;H160,G160=1), K159-K159*I160,AND(G160&lt;&gt;H160,G160=2),K159-K159*J160,G160=0,K159)</f>
        <v>138.61807293920577</v>
      </c>
      <c r="L160" t="str">
        <f>ValueWin!L160</f>
        <v>Lorenzo Sonego</v>
      </c>
      <c r="M160" t="str">
        <f>ValueWin!M160</f>
        <v>Taylor Fritz</v>
      </c>
      <c r="N160">
        <f>ValueWin!N160</f>
        <v>0.86899999999999999</v>
      </c>
    </row>
    <row r="161" spans="1:14" x14ac:dyDescent="0.25">
      <c r="A161">
        <f>ValueWin!A161</f>
        <v>3.5</v>
      </c>
      <c r="B161">
        <f>ValueWin!B161</f>
        <v>1.3</v>
      </c>
      <c r="C161">
        <f t="shared" si="13"/>
        <v>0.2857142857142857</v>
      </c>
      <c r="D161">
        <f t="shared" si="13"/>
        <v>0.76923076923076916</v>
      </c>
      <c r="E161">
        <f>ValueWin!E161</f>
        <v>0.36199999999999999</v>
      </c>
      <c r="F161">
        <f t="shared" si="10"/>
        <v>0.63800000000000001</v>
      </c>
      <c r="G161" cm="1">
        <f t="array" ref="G161">_xlfn.IFS(AND(I161&gt;J161,I161&gt;0), 1, AND(J161&gt;I161,J161&gt;0), 2, AND(I161&lt;0,J161&lt;0), 0)</f>
        <v>1</v>
      </c>
      <c r="H161">
        <f>ValueWin!H161</f>
        <v>2</v>
      </c>
      <c r="I161">
        <f t="shared" si="11"/>
        <v>0.1</v>
      </c>
      <c r="J161">
        <f t="shared" si="12"/>
        <v>-0.56866666666666654</v>
      </c>
      <c r="K161" cm="1">
        <f t="array" ref="K161">_xlfn.IFS(AND(G161=H161,G161=1),K160-K160*I161+K160*I161*A161, AND(G161=H161,G161=2), K160-K160*J161+K160*J161*B161, AND(G161&lt;&gt;H161,G161=1), K160-K160*I161,AND(G161&lt;&gt;H161,G161=2),K160-K160*J161,G161=0,K160)</f>
        <v>124.7562656452852</v>
      </c>
      <c r="L161" t="str">
        <f>ValueWin!L161</f>
        <v>Pierre Hubert</v>
      </c>
      <c r="M161" t="str">
        <f>ValueWin!M161</f>
        <v>Carlos Alcaraz</v>
      </c>
      <c r="N161">
        <f>ValueWin!N161</f>
        <v>0.81200000000000006</v>
      </c>
    </row>
    <row r="162" spans="1:14" x14ac:dyDescent="0.25">
      <c r="A162">
        <f>ValueWin!A162</f>
        <v>1.53</v>
      </c>
      <c r="B162">
        <f>ValueWin!B162</f>
        <v>2.5</v>
      </c>
      <c r="C162">
        <f t="shared" si="13"/>
        <v>0.65359477124183007</v>
      </c>
      <c r="D162">
        <f t="shared" si="13"/>
        <v>0.4</v>
      </c>
      <c r="E162">
        <f>ValueWin!E162</f>
        <v>0.62</v>
      </c>
      <c r="F162">
        <f t="shared" si="10"/>
        <v>0.38</v>
      </c>
      <c r="G162" cm="1">
        <f t="array" ref="G162">_xlfn.IFS(AND(I162&gt;J162,I162&gt;0), 1, AND(J162&gt;I162,J162&gt;0), 2, AND(I162&lt;0,J162&lt;0), 0)</f>
        <v>0</v>
      </c>
      <c r="H162">
        <f>ValueWin!H162</f>
        <v>1</v>
      </c>
      <c r="I162">
        <f t="shared" si="11"/>
        <v>-9.6981132075471654E-2</v>
      </c>
      <c r="J162">
        <f t="shared" si="12"/>
        <v>-3.3333333333333326E-2</v>
      </c>
      <c r="K162" cm="1">
        <f t="array" ref="K162">_xlfn.IFS(AND(G162=H162,G162=1),K161-K161*I162+K161*I162*A162, AND(G162=H162,G162=2), K161-K161*J162+K161*J162*B162, AND(G162&lt;&gt;H162,G162=1), K161-K161*I162,AND(G162&lt;&gt;H162,G162=2),K161-K161*J162,G162=0,K161)</f>
        <v>124.7562656452852</v>
      </c>
      <c r="L162" t="str">
        <f>ValueWin!L162</f>
        <v>Marin Cilic</v>
      </c>
      <c r="M162" t="str">
        <f>ValueWin!M162</f>
        <v>Alejandro Davidovich Fokina</v>
      </c>
      <c r="N162">
        <f>ValueWin!N162</f>
        <v>0.86599999999999999</v>
      </c>
    </row>
    <row r="163" spans="1:14" x14ac:dyDescent="0.25">
      <c r="A163">
        <f>ValueWin!A163</f>
        <v>3.4</v>
      </c>
      <c r="B163">
        <f>ValueWin!B163</f>
        <v>1.33</v>
      </c>
      <c r="C163">
        <f t="shared" si="13"/>
        <v>0.29411764705882354</v>
      </c>
      <c r="D163">
        <f t="shared" si="13"/>
        <v>0.75187969924812026</v>
      </c>
      <c r="E163">
        <f>ValueWin!E163</f>
        <v>0.252</v>
      </c>
      <c r="F163">
        <f t="shared" si="10"/>
        <v>0.748</v>
      </c>
      <c r="G163" cm="1">
        <f t="array" ref="G163">_xlfn.IFS(AND(I163&gt;J163,I163&gt;0), 1, AND(J163&gt;I163,J163&gt;0), 2, AND(I163&lt;0,J163&lt;0), 0)</f>
        <v>0</v>
      </c>
      <c r="H163">
        <f>ValueWin!H163</f>
        <v>2</v>
      </c>
      <c r="I163">
        <f t="shared" si="11"/>
        <v>-5.9666666666666701E-2</v>
      </c>
      <c r="J163">
        <f t="shared" si="12"/>
        <v>-1.5636363636363448E-2</v>
      </c>
      <c r="K163" cm="1">
        <f t="array" ref="K163">_xlfn.IFS(AND(G163=H163,G163=1),K162-K162*I163+K162*I163*A163, AND(G163=H163,G163=2), K162-K162*J163+K162*J163*B163, AND(G163&lt;&gt;H163,G163=1), K162-K162*I163,AND(G163&lt;&gt;H163,G163=2),K162-K162*J163,G163=0,K162)</f>
        <v>124.7562656452852</v>
      </c>
      <c r="L163" t="str">
        <f>ValueWin!L163</f>
        <v>Miomir Kecmanovic</v>
      </c>
      <c r="M163" t="str">
        <f>ValueWin!M163</f>
        <v>Gael Monfils</v>
      </c>
      <c r="N163">
        <f>ValueWin!N163</f>
        <v>0.84899999999999998</v>
      </c>
    </row>
    <row r="164" spans="1:14" x14ac:dyDescent="0.25">
      <c r="A164">
        <f>ValueWin!A164</f>
        <v>1.5</v>
      </c>
      <c r="B164">
        <f>ValueWin!B164</f>
        <v>2.62</v>
      </c>
      <c r="C164">
        <f t="shared" si="13"/>
        <v>0.66666666666666663</v>
      </c>
      <c r="D164">
        <f t="shared" si="13"/>
        <v>0.38167938931297707</v>
      </c>
      <c r="E164">
        <f>ValueWin!E164</f>
        <v>0.64700000000000002</v>
      </c>
      <c r="F164">
        <f t="shared" si="10"/>
        <v>0.35299999999999998</v>
      </c>
      <c r="G164" cm="1">
        <f t="array" ref="G164">_xlfn.IFS(AND(I164&gt;J164,I164&gt;0), 1, AND(J164&gt;I164,J164&gt;0), 2, AND(I164&lt;0,J164&lt;0), 0)</f>
        <v>0</v>
      </c>
      <c r="H164">
        <f>ValueWin!H164</f>
        <v>2</v>
      </c>
      <c r="I164">
        <f t="shared" si="11"/>
        <v>-5.8999999999999941E-2</v>
      </c>
      <c r="J164">
        <f t="shared" si="12"/>
        <v>-4.6382716049382711E-2</v>
      </c>
      <c r="K164" cm="1">
        <f t="array" ref="K164">_xlfn.IFS(AND(G164=H164,G164=1),K163-K163*I164+K163*I164*A164, AND(G164=H164,G164=2), K163-K163*J164+K163*J164*B164, AND(G164&lt;&gt;H164,G164=1), K163-K163*I164,AND(G164&lt;&gt;H164,G164=2),K163-K163*J164,G164=0,K163)</f>
        <v>124.7562656452852</v>
      </c>
      <c r="L164" t="str">
        <f>ValueWin!L164</f>
        <v>Frances Tiafoe</v>
      </c>
      <c r="M164" t="str">
        <f>ValueWin!M164</f>
        <v>Marcos Giron</v>
      </c>
      <c r="N164">
        <f>ValueWin!N164</f>
        <v>0.85</v>
      </c>
    </row>
    <row r="165" spans="1:14" x14ac:dyDescent="0.25">
      <c r="A165">
        <f>ValueWin!A165</f>
        <v>1.083</v>
      </c>
      <c r="B165">
        <f>ValueWin!B165</f>
        <v>8</v>
      </c>
      <c r="C165">
        <f t="shared" si="13"/>
        <v>0.92336103416435833</v>
      </c>
      <c r="D165">
        <f t="shared" si="13"/>
        <v>0.125</v>
      </c>
      <c r="E165">
        <f>ValueWin!E165</f>
        <v>0.89600000000000002</v>
      </c>
      <c r="F165">
        <f t="shared" si="10"/>
        <v>0.10399999999999998</v>
      </c>
      <c r="G165" cm="1">
        <f t="array" ref="G165">_xlfn.IFS(AND(I165&gt;J165,I165&gt;0), 1, AND(J165&gt;I165,J165&gt;0), 2, AND(I165&lt;0,J165&lt;0), 0)</f>
        <v>0</v>
      </c>
      <c r="H165">
        <f>ValueWin!H165</f>
        <v>1</v>
      </c>
      <c r="I165">
        <f t="shared" si="11"/>
        <v>-0.35701204819277133</v>
      </c>
      <c r="J165">
        <f t="shared" si="12"/>
        <v>-2.4000000000000021E-2</v>
      </c>
      <c r="K165" cm="1">
        <f t="array" ref="K165">_xlfn.IFS(AND(G165=H165,G165=1),K164-K164*I165+K164*I165*A165, AND(G165=H165,G165=2), K164-K164*J165+K164*J165*B165, AND(G165&lt;&gt;H165,G165=1), K164-K164*I165,AND(G165&lt;&gt;H165,G165=2),K164-K164*J165,G165=0,K164)</f>
        <v>124.7562656452852</v>
      </c>
      <c r="L165" t="str">
        <f>ValueWin!L165</f>
        <v>Novak Djokovic</v>
      </c>
      <c r="M165" t="str">
        <f>ValueWin!M165</f>
        <v>Marton Fucsovics</v>
      </c>
      <c r="N165">
        <f>ValueWin!N165</f>
        <v>0.879</v>
      </c>
    </row>
    <row r="166" spans="1:14" x14ac:dyDescent="0.25">
      <c r="A166">
        <f>ValueWin!A166</f>
        <v>1.3</v>
      </c>
      <c r="B166">
        <f>ValueWin!B166</f>
        <v>3.5</v>
      </c>
      <c r="C166">
        <f t="shared" si="13"/>
        <v>0.76923076923076916</v>
      </c>
      <c r="D166">
        <f t="shared" si="13"/>
        <v>0.2857142857142857</v>
      </c>
      <c r="E166">
        <f>ValueWin!E166</f>
        <v>0.71799999999999997</v>
      </c>
      <c r="F166">
        <f t="shared" si="10"/>
        <v>0.28200000000000003</v>
      </c>
      <c r="G166" cm="1">
        <f t="array" ref="G166">_xlfn.IFS(AND(I166&gt;J166,I166&gt;0), 1, AND(J166&gt;I166,J166&gt;0), 2, AND(I166&lt;0,J166&lt;0), 0)</f>
        <v>0</v>
      </c>
      <c r="H166">
        <f>ValueWin!H166</f>
        <v>1</v>
      </c>
      <c r="I166">
        <f t="shared" si="11"/>
        <v>-0.22199999999999998</v>
      </c>
      <c r="J166">
        <f t="shared" si="12"/>
        <v>-5.1999999999999824E-3</v>
      </c>
      <c r="K166" cm="1">
        <f t="array" ref="K166">_xlfn.IFS(AND(G166=H166,G166=1),K165-K165*I166+K165*I166*A166, AND(G166=H166,G166=2), K165-K165*J166+K165*J166*B166, AND(G166&lt;&gt;H166,G166=1), K165-K165*I166,AND(G166&lt;&gt;H166,G166=2),K165-K165*J166,G166=0,K165)</f>
        <v>124.7562656452852</v>
      </c>
      <c r="L166" t="str">
        <f>ValueWin!L166</f>
        <v>Casper Ruud</v>
      </c>
      <c r="M166" t="str">
        <f>ValueWin!M166</f>
        <v>Alexander Bublik</v>
      </c>
      <c r="N166">
        <f>ValueWin!N166</f>
        <v>0.872</v>
      </c>
    </row>
    <row r="167" spans="1:14" x14ac:dyDescent="0.25">
      <c r="A167">
        <f>ValueWin!A167</f>
        <v>3</v>
      </c>
      <c r="B167">
        <f>ValueWin!B167</f>
        <v>1.4</v>
      </c>
      <c r="C167">
        <f t="shared" si="13"/>
        <v>0.33333333333333331</v>
      </c>
      <c r="D167">
        <f t="shared" si="13"/>
        <v>0.7142857142857143</v>
      </c>
      <c r="E167">
        <f>ValueWin!E167</f>
        <v>0.28399999999999997</v>
      </c>
      <c r="F167">
        <f t="shared" si="10"/>
        <v>0.71599999999999997</v>
      </c>
      <c r="G167" cm="1">
        <f t="array" ref="G167">_xlfn.IFS(AND(I167&gt;J167,I167&gt;0), 1, AND(J167&gt;I167,J167&gt;0), 2, AND(I167&lt;0,J167&lt;0), 0)</f>
        <v>2</v>
      </c>
      <c r="H167">
        <f>ValueWin!H167</f>
        <v>2</v>
      </c>
      <c r="I167">
        <f t="shared" si="11"/>
        <v>-7.400000000000001E-2</v>
      </c>
      <c r="J167">
        <f t="shared" si="12"/>
        <v>5.9999999999998943E-3</v>
      </c>
      <c r="K167" cm="1">
        <f t="array" ref="K167">_xlfn.IFS(AND(G167=H167,G167=1),K166-K166*I167+K166*I167*A167, AND(G167=H167,G167=2), K166-K166*J167+K166*J167*B167, AND(G167&lt;&gt;H167,G167=1), K166-K166*I167,AND(G167&lt;&gt;H167,G167=2),K166-K166*J167,G167=0,K166)</f>
        <v>125.05568068283387</v>
      </c>
      <c r="L167" t="str">
        <f>ValueWin!L167</f>
        <v>Tommy Paul</v>
      </c>
      <c r="M167" t="str">
        <f>ValueWin!M167</f>
        <v>Hubert Hurkacz</v>
      </c>
      <c r="N167">
        <f>ValueWin!N167</f>
        <v>0.84899999999999998</v>
      </c>
    </row>
    <row r="168" spans="1:14" x14ac:dyDescent="0.25">
      <c r="A168">
        <f>ValueWin!A168</f>
        <v>1.8</v>
      </c>
      <c r="B168">
        <f>ValueWin!B168</f>
        <v>2</v>
      </c>
      <c r="C168">
        <f t="shared" si="13"/>
        <v>0.55555555555555558</v>
      </c>
      <c r="D168">
        <f t="shared" si="13"/>
        <v>0.5</v>
      </c>
      <c r="E168">
        <f>ValueWin!E168</f>
        <v>0.51200000000000001</v>
      </c>
      <c r="F168">
        <f t="shared" si="10"/>
        <v>0.48799999999999999</v>
      </c>
      <c r="G168" cm="1">
        <f t="array" ref="G168">_xlfn.IFS(AND(I168&gt;J168,I168&gt;0), 1, AND(J168&gt;I168,J168&gt;0), 2, AND(I168&lt;0,J168&lt;0), 0)</f>
        <v>0</v>
      </c>
      <c r="H168">
        <f>ValueWin!H168</f>
        <v>1</v>
      </c>
      <c r="I168">
        <f t="shared" si="11"/>
        <v>-9.7999999999999976E-2</v>
      </c>
      <c r="J168">
        <f t="shared" si="12"/>
        <v>-2.4000000000000021E-2</v>
      </c>
      <c r="K168" cm="1">
        <f t="array" ref="K168">_xlfn.IFS(AND(G168=H168,G168=1),K167-K167*I168+K167*I168*A168, AND(G168=H168,G168=2), K167-K167*J168+K167*J168*B168, AND(G168&lt;&gt;H168,G168=1), K167-K167*I168,AND(G168&lt;&gt;H168,G168=2),K167-K167*J168,G168=0,K167)</f>
        <v>125.05568068283387</v>
      </c>
      <c r="L168" t="str">
        <f>ValueWin!L168</f>
        <v>Grigor Dimitrov</v>
      </c>
      <c r="M168" t="str">
        <f>ValueWin!M168</f>
        <v>Karen Khachanov</v>
      </c>
      <c r="N168">
        <f>ValueWin!N168</f>
        <v>0.86399999999999999</v>
      </c>
    </row>
    <row r="169" spans="1:14" x14ac:dyDescent="0.25">
      <c r="A169">
        <f>ValueWin!A169</f>
        <v>1.44</v>
      </c>
      <c r="B169">
        <f>ValueWin!B169</f>
        <v>2.75</v>
      </c>
      <c r="C169">
        <f t="shared" si="13"/>
        <v>0.69444444444444442</v>
      </c>
      <c r="D169">
        <f t="shared" si="13"/>
        <v>0.36363636363636365</v>
      </c>
      <c r="E169">
        <f>ValueWin!E169</f>
        <v>0.59699999999999998</v>
      </c>
      <c r="F169">
        <f t="shared" si="10"/>
        <v>0.40300000000000002</v>
      </c>
      <c r="G169" cm="1">
        <f t="array" ref="G169">_xlfn.IFS(AND(I169&gt;J169,I169&gt;0), 1, AND(J169&gt;I169,J169&gt;0), 2, AND(I169&lt;0,J169&lt;0), 0)</f>
        <v>2</v>
      </c>
      <c r="H169">
        <f>ValueWin!H169</f>
        <v>1</v>
      </c>
      <c r="I169">
        <f t="shared" si="11"/>
        <v>-0.31890909090909114</v>
      </c>
      <c r="J169">
        <f t="shared" si="12"/>
        <v>6.1857142857142888E-2</v>
      </c>
      <c r="K169" cm="1">
        <f t="array" ref="K169">_xlfn.IFS(AND(G169=H169,G169=1),K168-K168*I169+K168*I169*A169, AND(G169=H169,G169=2), K168-K168*J169+K168*J169*B169, AND(G169&lt;&gt;H169,G169=1), K168-K168*I169,AND(G169&lt;&gt;H169,G169=2),K168-K168*J169,G169=0,K168)</f>
        <v>117.32009357773856</v>
      </c>
      <c r="L169" t="str">
        <f>ValueWin!L169</f>
        <v>Cameron Norrie</v>
      </c>
      <c r="M169" t="str">
        <f>ValueWin!M169</f>
        <v>Reilly Opelka</v>
      </c>
      <c r="N169">
        <f>ValueWin!N169</f>
        <v>0.86199999999999999</v>
      </c>
    </row>
    <row r="170" spans="1:14" x14ac:dyDescent="0.25">
      <c r="A170">
        <f>ValueWin!A170</f>
        <v>1.1599999999999999</v>
      </c>
      <c r="B170">
        <f>ValueWin!B170</f>
        <v>5</v>
      </c>
      <c r="C170">
        <f t="shared" ref="C170:D188" si="14">1/A170</f>
        <v>0.86206896551724144</v>
      </c>
      <c r="D170">
        <f t="shared" si="14"/>
        <v>0.2</v>
      </c>
      <c r="E170">
        <f>ValueWin!E170</f>
        <v>0.79200000000000004</v>
      </c>
      <c r="F170">
        <f t="shared" si="10"/>
        <v>0.20799999999999996</v>
      </c>
      <c r="G170" cm="1">
        <f t="array" ref="G170">_xlfn.IFS(AND(I170&gt;J170,I170&gt;0), 1, AND(J170&gt;I170,J170&gt;0), 2, AND(I170&lt;0,J170&lt;0), 0)</f>
        <v>2</v>
      </c>
      <c r="H170">
        <f>ValueWin!H170</f>
        <v>2</v>
      </c>
      <c r="I170">
        <f t="shared" si="11"/>
        <v>-0.50800000000000045</v>
      </c>
      <c r="J170">
        <f t="shared" si="12"/>
        <v>9.9999999999999534E-3</v>
      </c>
      <c r="K170" cm="1">
        <f t="array" ref="K170">_xlfn.IFS(AND(G170=H170,G170=1),K169-K169*I170+K169*I170*A170, AND(G170=H170,G170=2), K169-K169*J170+K169*J170*B170, AND(G170&lt;&gt;H170,G170=1), K169-K169*I170,AND(G170&lt;&gt;H170,G170=2),K169-K169*J170,G170=0,K169)</f>
        <v>122.01289732084808</v>
      </c>
      <c r="L170" t="str">
        <f>ValueWin!L170</f>
        <v>Stefanos Tsitsipas</v>
      </c>
      <c r="M170" t="str">
        <f>ValueWin!M170</f>
        <v>Alexei Popyrin</v>
      </c>
      <c r="N170">
        <f>ValueWin!N170</f>
        <v>0.84799999999999998</v>
      </c>
    </row>
    <row r="171" spans="1:14" x14ac:dyDescent="0.25">
      <c r="A171">
        <f>ValueWin!A171</f>
        <v>1.36</v>
      </c>
      <c r="B171">
        <f>ValueWin!B171</f>
        <v>3.2</v>
      </c>
      <c r="C171">
        <f t="shared" si="14"/>
        <v>0.73529411764705876</v>
      </c>
      <c r="D171">
        <f t="shared" si="14"/>
        <v>0.3125</v>
      </c>
      <c r="E171">
        <f>ValueWin!E171</f>
        <v>0.66600000000000004</v>
      </c>
      <c r="F171">
        <f t="shared" si="10"/>
        <v>0.33399999999999996</v>
      </c>
      <c r="G171" cm="1">
        <f t="array" ref="G171">_xlfn.IFS(AND(I171&gt;J171,I171&gt;0), 1, AND(J171&gt;I171,J171&gt;0), 2, AND(I171&lt;0,J171&lt;0), 0)</f>
        <v>2</v>
      </c>
      <c r="H171">
        <f>ValueWin!H171</f>
        <v>2</v>
      </c>
      <c r="I171">
        <f t="shared" si="11"/>
        <v>-0.26177777777777744</v>
      </c>
      <c r="J171">
        <f t="shared" si="12"/>
        <v>3.127272727272723E-2</v>
      </c>
      <c r="K171" cm="1">
        <f t="array" ref="K171">_xlfn.IFS(AND(G171=H171,G171=1),K170-K170*I171+K170*I171*A171, AND(G171=H171,G171=2), K170-K170*J171+K170*J171*B171, AND(G171&lt;&gt;H171,G171=1), K170-K170*I171,AND(G171&lt;&gt;H171,G171=2),K170-K170*J171,G171=0,K170)</f>
        <v>130.40738465652242</v>
      </c>
      <c r="L171" t="str">
        <f>ValueWin!L171</f>
        <v>Jannik Sinner</v>
      </c>
      <c r="M171" t="str">
        <f>ValueWin!M171</f>
        <v>Carlos Alcaraz</v>
      </c>
      <c r="N171">
        <f>ValueWin!N171</f>
        <v>0.82899999999999996</v>
      </c>
    </row>
    <row r="172" spans="1:14" x14ac:dyDescent="0.25">
      <c r="A172">
        <f>ValueWin!A172</f>
        <v>3.5</v>
      </c>
      <c r="B172">
        <f>ValueWin!B172</f>
        <v>1.3</v>
      </c>
      <c r="C172">
        <f t="shared" si="14"/>
        <v>0.2857142857142857</v>
      </c>
      <c r="D172">
        <f t="shared" si="14"/>
        <v>0.76923076923076916</v>
      </c>
      <c r="E172">
        <f>ValueWin!E172</f>
        <v>0.309</v>
      </c>
      <c r="F172">
        <f t="shared" si="10"/>
        <v>0.69100000000000006</v>
      </c>
      <c r="G172" cm="1">
        <f t="array" ref="G172">_xlfn.IFS(AND(I172&gt;J172,I172&gt;0), 1, AND(J172&gt;I172,J172&gt;0), 2, AND(I172&lt;0,J172&lt;0), 0)</f>
        <v>1</v>
      </c>
      <c r="H172">
        <f>ValueWin!H172</f>
        <v>2</v>
      </c>
      <c r="I172">
        <f t="shared" si="11"/>
        <v>3.2599999999999962E-2</v>
      </c>
      <c r="J172">
        <f t="shared" si="12"/>
        <v>-0.33899999999999975</v>
      </c>
      <c r="K172" cm="1">
        <f t="array" ref="K172">_xlfn.IFS(AND(G172=H172,G172=1),K171-K171*I172+K171*I172*A172, AND(G172=H172,G172=2), K171-K171*J172+K171*J172*B172, AND(G172&lt;&gt;H172,G172=1), K171-K171*I172,AND(G172&lt;&gt;H172,G172=2),K171-K171*J172,G172=0,K171)</f>
        <v>126.1561039167198</v>
      </c>
      <c r="L172" t="str">
        <f>ValueWin!L172</f>
        <v>Adrian Mannarino</v>
      </c>
      <c r="M172" t="str">
        <f>ValueWin!M172</f>
        <v>Gael Monfils</v>
      </c>
      <c r="N172">
        <f>ValueWin!N172</f>
        <v>0.86399999999999999</v>
      </c>
    </row>
    <row r="173" spans="1:14" x14ac:dyDescent="0.25">
      <c r="A173">
        <f>ValueWin!A173</f>
        <v>3.2</v>
      </c>
      <c r="B173">
        <f>ValueWin!B173</f>
        <v>1.36</v>
      </c>
      <c r="C173">
        <f t="shared" si="14"/>
        <v>0.3125</v>
      </c>
      <c r="D173">
        <f t="shared" si="14"/>
        <v>0.73529411764705876</v>
      </c>
      <c r="E173">
        <f>ValueWin!E173</f>
        <v>0.32</v>
      </c>
      <c r="F173">
        <f t="shared" si="10"/>
        <v>0.67999999999999994</v>
      </c>
      <c r="G173" cm="1">
        <f t="array" ref="G173">_xlfn.IFS(AND(I173&gt;J173,I173&gt;0), 1, AND(J173&gt;I173,J173&gt;0), 2, AND(I173&lt;0,J173&lt;0), 0)</f>
        <v>1</v>
      </c>
      <c r="H173">
        <f>ValueWin!H173</f>
        <v>1</v>
      </c>
      <c r="I173">
        <f t="shared" si="11"/>
        <v>1.0909090909090979E-2</v>
      </c>
      <c r="J173">
        <f t="shared" si="12"/>
        <v>-0.20888888888888868</v>
      </c>
      <c r="K173" cm="1">
        <f t="array" ref="K173">_xlfn.IFS(AND(G173=H173,G173=1),K172-K172*I173+K172*I173*A173, AND(G173=H173,G173=2), K172-K172*J173+K172*J173*B173, AND(G173&lt;&gt;H173,G173=1), K172-K172*I173,AND(G173&lt;&gt;H173,G173=2),K172-K172*J173,G173=0,K172)</f>
        <v>129.18385041072111</v>
      </c>
      <c r="L173" t="str">
        <f>ValueWin!L173</f>
        <v>Marcos Giron</v>
      </c>
      <c r="M173" t="str">
        <f>ValueWin!M173</f>
        <v>Diego Schwartzman</v>
      </c>
      <c r="N173">
        <f>ValueWin!N173</f>
        <v>0.85199999999999998</v>
      </c>
    </row>
    <row r="174" spans="1:14" x14ac:dyDescent="0.25">
      <c r="A174">
        <f>ValueWin!A174</f>
        <v>2</v>
      </c>
      <c r="B174">
        <f>ValueWin!B174</f>
        <v>1.8</v>
      </c>
      <c r="C174">
        <f t="shared" si="14"/>
        <v>0.5</v>
      </c>
      <c r="D174">
        <f t="shared" si="14"/>
        <v>0.55555555555555558</v>
      </c>
      <c r="E174">
        <f>ValueWin!E174</f>
        <v>0.42899999999999999</v>
      </c>
      <c r="F174">
        <f t="shared" si="10"/>
        <v>0.57099999999999995</v>
      </c>
      <c r="G174" cm="1">
        <f t="array" ref="G174">_xlfn.IFS(AND(I174&gt;J174,I174&gt;0), 1, AND(J174&gt;I174,J174&gt;0), 2, AND(I174&lt;0,J174&lt;0), 0)</f>
        <v>2</v>
      </c>
      <c r="H174">
        <f>ValueWin!H174</f>
        <v>1</v>
      </c>
      <c r="I174">
        <f t="shared" si="11"/>
        <v>-0.14199999999999996</v>
      </c>
      <c r="J174">
        <f t="shared" si="12"/>
        <v>3.4749999999999948E-2</v>
      </c>
      <c r="K174" cm="1">
        <f t="array" ref="K174">_xlfn.IFS(AND(G174=H174,G174=1),K173-K173*I174+K173*I174*A174, AND(G174=H174,G174=2), K173-K173*J174+K173*J174*B174, AND(G174&lt;&gt;H174,G174=1), K173-K173*I174,AND(G174&lt;&gt;H174,G174=2),K173-K173*J174,G174=0,K173)</f>
        <v>124.69471160894855</v>
      </c>
      <c r="L174" t="str">
        <f>ValueWin!L174</f>
        <v>Sebastian Korda</v>
      </c>
      <c r="M174" t="str">
        <f>ValueWin!M174</f>
        <v>Marin Cilic</v>
      </c>
      <c r="N174">
        <f>ValueWin!N174</f>
        <v>0.86099999999999999</v>
      </c>
    </row>
    <row r="175" spans="1:14" x14ac:dyDescent="0.25">
      <c r="A175">
        <f>ValueWin!A175</f>
        <v>10</v>
      </c>
      <c r="B175">
        <f>ValueWin!B175</f>
        <v>1.06</v>
      </c>
      <c r="C175">
        <f t="shared" si="14"/>
        <v>0.1</v>
      </c>
      <c r="D175">
        <f t="shared" si="14"/>
        <v>0.94339622641509424</v>
      </c>
      <c r="E175">
        <f>ValueWin!E175</f>
        <v>9.5000000000000001E-2</v>
      </c>
      <c r="F175">
        <f t="shared" si="10"/>
        <v>0.90500000000000003</v>
      </c>
      <c r="G175" cm="1">
        <f t="array" ref="G175">_xlfn.IFS(AND(I175&gt;J175,I175&gt;0), 1, AND(J175&gt;I175,J175&gt;0), 2, AND(I175&lt;0,J175&lt;0), 0)</f>
        <v>0</v>
      </c>
      <c r="H175">
        <f>ValueWin!H175</f>
        <v>2</v>
      </c>
      <c r="I175">
        <f t="shared" si="11"/>
        <v>-5.5555555555555636E-3</v>
      </c>
      <c r="J175">
        <f t="shared" si="12"/>
        <v>-0.6783333333333319</v>
      </c>
      <c r="K175" cm="1">
        <f t="array" ref="K175">_xlfn.IFS(AND(G175=H175,G175=1),K174-K174*I175+K174*I175*A175, AND(G175=H175,G175=2), K174-K174*J175+K174*J175*B175, AND(G175&lt;&gt;H175,G175=1), K174-K174*I175,AND(G175&lt;&gt;H175,G175=2),K174-K174*J175,G175=0,K174)</f>
        <v>124.69471160894855</v>
      </c>
      <c r="L175" t="str">
        <f>ValueWin!L175</f>
        <v>Dusan Lajovic</v>
      </c>
      <c r="M175" t="str">
        <f>ValueWin!M175</f>
        <v>Alexander Zverev</v>
      </c>
      <c r="N175">
        <f>ValueWin!N175</f>
        <v>0.871</v>
      </c>
    </row>
    <row r="176" spans="1:14" x14ac:dyDescent="0.25">
      <c r="A176">
        <f>ValueWin!A176</f>
        <v>6</v>
      </c>
      <c r="B176">
        <f>ValueWin!B176</f>
        <v>1.1200000000000001</v>
      </c>
      <c r="C176">
        <f t="shared" si="14"/>
        <v>0.16666666666666666</v>
      </c>
      <c r="D176">
        <f t="shared" si="14"/>
        <v>0.89285714285714279</v>
      </c>
      <c r="E176">
        <f>ValueWin!E176</f>
        <v>0.20499999999999999</v>
      </c>
      <c r="F176">
        <f t="shared" si="10"/>
        <v>0.79500000000000004</v>
      </c>
      <c r="G176" cm="1">
        <f t="array" ref="G176">_xlfn.IFS(AND(I176&gt;J176,I176&gt;0), 1, AND(J176&gt;I176,J176&gt;0), 2, AND(I176&lt;0,J176&lt;0), 0)</f>
        <v>1</v>
      </c>
      <c r="H176">
        <f>ValueWin!H176</f>
        <v>2</v>
      </c>
      <c r="I176">
        <f t="shared" si="11"/>
        <v>4.5999999999999985E-2</v>
      </c>
      <c r="J176">
        <f t="shared" si="12"/>
        <v>-0.91333333333333167</v>
      </c>
      <c r="K176" cm="1">
        <f t="array" ref="K176">_xlfn.IFS(AND(G176=H176,G176=1),K175-K175*I176+K175*I176*A176, AND(G176=H176,G176=2), K175-K175*J176+K175*J176*B176, AND(G176&lt;&gt;H176,G176=1), K175-K175*I176,AND(G176&lt;&gt;H176,G176=2),K175-K175*J176,G176=0,K175)</f>
        <v>118.95875487493691</v>
      </c>
      <c r="L176" t="str">
        <f>ValueWin!L176</f>
        <v>Ilya Ivashka</v>
      </c>
      <c r="M176" t="str">
        <f>ValueWin!M176</f>
        <v>Daniil Medvedev</v>
      </c>
      <c r="N176">
        <f>ValueWin!N176</f>
        <v>0.83299999999999996</v>
      </c>
    </row>
    <row r="177" spans="1:14" x14ac:dyDescent="0.25">
      <c r="A177">
        <f>ValueWin!A177</f>
        <v>1.57</v>
      </c>
      <c r="B177">
        <f>ValueWin!B177</f>
        <v>2.37</v>
      </c>
      <c r="C177">
        <f t="shared" si="14"/>
        <v>0.63694267515923564</v>
      </c>
      <c r="D177">
        <f t="shared" si="14"/>
        <v>0.42194092827004215</v>
      </c>
      <c r="E177">
        <f>ValueWin!E177</f>
        <v>0.52300000000000002</v>
      </c>
      <c r="F177">
        <f t="shared" si="10"/>
        <v>0.47699999999999998</v>
      </c>
      <c r="G177" cm="1">
        <f t="array" ref="G177">_xlfn.IFS(AND(I177&gt;J177,I177&gt;0), 1, AND(J177&gt;I177,J177&gt;0), 2, AND(I177&lt;0,J177&lt;0), 0)</f>
        <v>2</v>
      </c>
      <c r="H177">
        <f>ValueWin!H177</f>
        <v>2</v>
      </c>
      <c r="I177">
        <f t="shared" si="11"/>
        <v>-0.3138421052631577</v>
      </c>
      <c r="J177">
        <f t="shared" si="12"/>
        <v>9.5248175182481742E-2</v>
      </c>
      <c r="K177" cm="1">
        <f t="array" ref="K177">_xlfn.IFS(AND(G177=H177,G177=1),K176-K176*I177+K176*I177*A177, AND(G177=H177,G177=2), K176-K176*J177+K176*J177*B177, AND(G177&lt;&gt;H177,G177=1), K176-K176*I177,AND(G177&lt;&gt;H177,G177=2),K176-K176*J177,G177=0,K176)</f>
        <v>134.48168279856742</v>
      </c>
      <c r="L177" t="str">
        <f>ValueWin!L177</f>
        <v>Alexei Popyrin</v>
      </c>
      <c r="M177" t="str">
        <f>ValueWin!M177</f>
        <v>James Duckworth</v>
      </c>
      <c r="N177">
        <f>ValueWin!N177</f>
        <v>0.84799999999999998</v>
      </c>
    </row>
    <row r="178" spans="1:14" x14ac:dyDescent="0.25">
      <c r="A178">
        <f>ValueWin!A178</f>
        <v>4</v>
      </c>
      <c r="B178">
        <f>ValueWin!B178</f>
        <v>1.25</v>
      </c>
      <c r="C178">
        <f t="shared" si="14"/>
        <v>0.25</v>
      </c>
      <c r="D178">
        <f t="shared" si="14"/>
        <v>0.8</v>
      </c>
      <c r="E178">
        <f>ValueWin!E178</f>
        <v>0.26900000000000002</v>
      </c>
      <c r="F178">
        <f t="shared" si="10"/>
        <v>0.73099999999999998</v>
      </c>
      <c r="G178" cm="1">
        <f t="array" ref="G178">_xlfn.IFS(AND(I178&gt;J178,I178&gt;0), 1, AND(J178&gt;I178,J178&gt;0), 2, AND(I178&lt;0,J178&lt;0), 0)</f>
        <v>1</v>
      </c>
      <c r="H178">
        <f>ValueWin!H178</f>
        <v>2</v>
      </c>
      <c r="I178">
        <f t="shared" si="11"/>
        <v>2.5333333333333347E-2</v>
      </c>
      <c r="J178">
        <f t="shared" si="12"/>
        <v>-0.34500000000000008</v>
      </c>
      <c r="K178" cm="1">
        <f t="array" ref="K178">_xlfn.IFS(AND(G178=H178,G178=1),K177-K177*I178+K177*I178*A178, AND(G178=H178,G178=2), K177-K177*J178+K177*J178*B178, AND(G178&lt;&gt;H178,G178=1), K177-K177*I178,AND(G178&lt;&gt;H178,G178=2),K177-K177*J178,G178=0,K177)</f>
        <v>131.07481350100372</v>
      </c>
      <c r="L178" t="str">
        <f>ValueWin!L178</f>
        <v>Dominik Koepfer</v>
      </c>
      <c r="M178" t="str">
        <f>ValueWin!M178</f>
        <v>Hubert Hurkacz</v>
      </c>
      <c r="N178">
        <f>ValueWin!N178</f>
        <v>0.84899999999999998</v>
      </c>
    </row>
    <row r="179" spans="1:14" x14ac:dyDescent="0.25">
      <c r="A179">
        <f>ValueWin!A179</f>
        <v>1.61</v>
      </c>
      <c r="B179">
        <f>ValueWin!B179</f>
        <v>2.2999999999999998</v>
      </c>
      <c r="C179">
        <f t="shared" si="14"/>
        <v>0.6211180124223602</v>
      </c>
      <c r="D179">
        <f t="shared" si="14"/>
        <v>0.43478260869565222</v>
      </c>
      <c r="E179">
        <f>ValueWin!E179</f>
        <v>0.60199999999999998</v>
      </c>
      <c r="F179">
        <f t="shared" si="10"/>
        <v>0.39800000000000002</v>
      </c>
      <c r="G179" cm="1">
        <f t="array" ref="G179">_xlfn.IFS(AND(I179&gt;J179,I179&gt;0), 1, AND(J179&gt;I179,J179&gt;0), 2, AND(I179&lt;0,J179&lt;0), 0)</f>
        <v>0</v>
      </c>
      <c r="H179">
        <f>ValueWin!H179</f>
        <v>2</v>
      </c>
      <c r="I179">
        <f t="shared" si="11"/>
        <v>-5.0459016393442524E-2</v>
      </c>
      <c r="J179">
        <f t="shared" si="12"/>
        <v>-6.5076923076923088E-2</v>
      </c>
      <c r="K179" cm="1">
        <f t="array" ref="K179">_xlfn.IFS(AND(G179=H179,G179=1),K178-K178*I179+K178*I179*A179, AND(G179=H179,G179=2), K178-K178*J179+K178*J179*B179, AND(G179&lt;&gt;H179,G179=1), K178-K178*I179,AND(G179&lt;&gt;H179,G179=2),K178-K178*J179,G179=0,K178)</f>
        <v>131.07481350100372</v>
      </c>
      <c r="L179" t="str">
        <f>ValueWin!L179</f>
        <v>Cameron Norrie</v>
      </c>
      <c r="M179" t="str">
        <f>ValueWin!M179</f>
        <v>Taylor Fritz</v>
      </c>
      <c r="N179">
        <f>ValueWin!N179</f>
        <v>0.93300000000000005</v>
      </c>
    </row>
    <row r="180" spans="1:14" x14ac:dyDescent="0.25">
      <c r="A180">
        <f>ValueWin!A180</f>
        <v>1.1399999999999999</v>
      </c>
      <c r="B180">
        <f>ValueWin!B180</f>
        <v>5.5</v>
      </c>
      <c r="C180">
        <f t="shared" si="14"/>
        <v>0.87719298245614041</v>
      </c>
      <c r="D180">
        <f t="shared" si="14"/>
        <v>0.18181818181818182</v>
      </c>
      <c r="E180">
        <f>ValueWin!E180</f>
        <v>0.85</v>
      </c>
      <c r="F180">
        <f t="shared" si="10"/>
        <v>0.15000000000000002</v>
      </c>
      <c r="G180" cm="1">
        <f t="array" ref="G180">_xlfn.IFS(AND(I180&gt;J180,I180&gt;0), 1, AND(J180&gt;I180,J180&gt;0), 2, AND(I180&lt;0,J180&lt;0), 0)</f>
        <v>0</v>
      </c>
      <c r="H180">
        <f>ValueWin!H180</f>
        <v>1</v>
      </c>
      <c r="I180">
        <f t="shared" si="11"/>
        <v>-0.22142857142857231</v>
      </c>
      <c r="J180">
        <f t="shared" si="12"/>
        <v>-3.8888888888888862E-2</v>
      </c>
      <c r="K180" cm="1">
        <f t="array" ref="K180">_xlfn.IFS(AND(G180=H180,G180=1),K179-K179*I180+K179*I180*A180, AND(G180=H180,G180=2), K179-K179*J180+K179*J180*B180, AND(G180&lt;&gt;H180,G180=1), K179-K179*I180,AND(G180&lt;&gt;H180,G180=2),K179-K179*J180,G180=0,K179)</f>
        <v>131.07481350100372</v>
      </c>
      <c r="L180" t="str">
        <f>ValueWin!L180</f>
        <v>Novak Djokovic</v>
      </c>
      <c r="M180" t="str">
        <f>ValueWin!M180</f>
        <v>Gael Monfils</v>
      </c>
      <c r="N180">
        <f>ValueWin!N180</f>
        <v>0.89700000000000002</v>
      </c>
    </row>
    <row r="181" spans="1:14" x14ac:dyDescent="0.25">
      <c r="A181">
        <f>ValueWin!A181</f>
        <v>4</v>
      </c>
      <c r="B181">
        <f>ValueWin!B181</f>
        <v>1.25</v>
      </c>
      <c r="C181">
        <f t="shared" si="14"/>
        <v>0.25</v>
      </c>
      <c r="D181">
        <f t="shared" si="14"/>
        <v>0.8</v>
      </c>
      <c r="E181">
        <f>ValueWin!E181</f>
        <v>0.217</v>
      </c>
      <c r="F181">
        <f t="shared" si="10"/>
        <v>0.78300000000000003</v>
      </c>
      <c r="G181" cm="1">
        <f t="array" ref="G181">_xlfn.IFS(AND(I181&gt;J181,I181&gt;0), 1, AND(J181&gt;I181,J181&gt;0), 2, AND(I181&lt;0,J181&lt;0), 0)</f>
        <v>0</v>
      </c>
      <c r="H181">
        <f>ValueWin!H181</f>
        <v>2</v>
      </c>
      <c r="I181">
        <f t="shared" si="11"/>
        <v>-4.4000000000000011E-2</v>
      </c>
      <c r="J181">
        <f t="shared" si="12"/>
        <v>-8.4999999999999964E-2</v>
      </c>
      <c r="K181" cm="1">
        <f t="array" ref="K181">_xlfn.IFS(AND(G181=H181,G181=1),K180-K180*I181+K180*I181*A181, AND(G181=H181,G181=2), K180-K180*J181+K180*J181*B181, AND(G181&lt;&gt;H181,G181=1), K180-K180*I181,AND(G181&lt;&gt;H181,G181=2),K180-K180*J181,G181=0,K180)</f>
        <v>131.07481350100372</v>
      </c>
      <c r="L181" t="str">
        <f>ValueWin!L181</f>
        <v>Grigor Dimitrov</v>
      </c>
      <c r="M181" t="str">
        <f>ValueWin!M181</f>
        <v>Alexander Zverev</v>
      </c>
      <c r="N181">
        <f>ValueWin!N181</f>
        <v>0.86599999999999999</v>
      </c>
    </row>
    <row r="182" spans="1:14" x14ac:dyDescent="0.25">
      <c r="A182">
        <f>ValueWin!A182</f>
        <v>1.33</v>
      </c>
      <c r="B182">
        <f>ValueWin!B182</f>
        <v>3.4</v>
      </c>
      <c r="C182">
        <f t="shared" si="14"/>
        <v>0.75187969924812026</v>
      </c>
      <c r="D182">
        <f t="shared" si="14"/>
        <v>0.29411764705882354</v>
      </c>
      <c r="E182">
        <f>ValueWin!E182</f>
        <v>0.69299999999999995</v>
      </c>
      <c r="F182">
        <f t="shared" si="10"/>
        <v>0.30700000000000005</v>
      </c>
      <c r="G182" cm="1">
        <f t="array" ref="G182">_xlfn.IFS(AND(I182&gt;J182,I182&gt;0), 1, AND(J182&gt;I182,J182&gt;0), 2, AND(I182&lt;0,J182&lt;0), 0)</f>
        <v>2</v>
      </c>
      <c r="H182">
        <f>ValueWin!H182</f>
        <v>1</v>
      </c>
      <c r="I182">
        <f t="shared" si="11"/>
        <v>-0.23730303030303035</v>
      </c>
      <c r="J182">
        <f t="shared" si="12"/>
        <v>1.8250000000000044E-2</v>
      </c>
      <c r="K182" cm="1">
        <f t="array" ref="K182">_xlfn.IFS(AND(G182=H182,G182=1),K181-K181*I182+K181*I182*A182, AND(G182=H182,G182=2), K181-K181*J182+K181*J182*B182, AND(G182&lt;&gt;H182,G182=1), K181-K181*I182,AND(G182&lt;&gt;H182,G182=2),K181-K181*J182,G182=0,K181)</f>
        <v>128.68269815461039</v>
      </c>
      <c r="L182" t="str">
        <f>ValueWin!L182</f>
        <v>Casper Ruud</v>
      </c>
      <c r="M182" t="str">
        <f>ValueWin!M182</f>
        <v>Marcos Giron</v>
      </c>
      <c r="N182">
        <f>ValueWin!N182</f>
        <v>0.85099999999999998</v>
      </c>
    </row>
    <row r="183" spans="1:14" x14ac:dyDescent="0.25">
      <c r="A183">
        <f>ValueWin!A183</f>
        <v>5</v>
      </c>
      <c r="B183">
        <f>ValueWin!B183</f>
        <v>1.1599999999999999</v>
      </c>
      <c r="C183">
        <f t="shared" si="14"/>
        <v>0.2</v>
      </c>
      <c r="D183">
        <f t="shared" si="14"/>
        <v>0.86206896551724144</v>
      </c>
      <c r="E183">
        <f>ValueWin!E183</f>
        <v>0.17499999999999999</v>
      </c>
      <c r="F183">
        <f t="shared" si="10"/>
        <v>0.82499999999999996</v>
      </c>
      <c r="G183" cm="1">
        <f t="array" ref="G183">_xlfn.IFS(AND(I183&gt;J183,I183&gt;0), 1, AND(J183&gt;I183,J183&gt;0), 2, AND(I183&lt;0,J183&lt;0), 0)</f>
        <v>0</v>
      </c>
      <c r="H183">
        <f>ValueWin!H183</f>
        <v>2</v>
      </c>
      <c r="I183">
        <f t="shared" si="11"/>
        <v>-3.125E-2</v>
      </c>
      <c r="J183">
        <f t="shared" si="12"/>
        <v>-0.26875000000000049</v>
      </c>
      <c r="K183" cm="1">
        <f t="array" ref="K183">_xlfn.IFS(AND(G183=H183,G183=1),K182-K182*I183+K182*I183*A183, AND(G183=H183,G183=2), K182-K182*J183+K182*J183*B183, AND(G183&lt;&gt;H183,G183=1), K182-K182*I183,AND(G183&lt;&gt;H183,G183=2),K182-K182*J183,G183=0,K182)</f>
        <v>128.68269815461039</v>
      </c>
      <c r="L183" t="str">
        <f>ValueWin!L183</f>
        <v>Sebastian Korda</v>
      </c>
      <c r="M183" t="str">
        <f>ValueWin!M183</f>
        <v>Daniil Medvedev</v>
      </c>
      <c r="N183">
        <f>ValueWin!N183</f>
        <v>0.84899999999999998</v>
      </c>
    </row>
    <row r="184" spans="1:14" x14ac:dyDescent="0.25">
      <c r="A184">
        <f>ValueWin!A184</f>
        <v>1.2</v>
      </c>
      <c r="B184">
        <f>ValueWin!B184</f>
        <v>4.5</v>
      </c>
      <c r="C184">
        <f t="shared" si="14"/>
        <v>0.83333333333333337</v>
      </c>
      <c r="D184">
        <f t="shared" si="14"/>
        <v>0.22222222222222221</v>
      </c>
      <c r="E184">
        <f>ValueWin!E184</f>
        <v>0.67500000000000004</v>
      </c>
      <c r="F184">
        <f t="shared" si="10"/>
        <v>0.32499999999999996</v>
      </c>
      <c r="G184" cm="1">
        <f t="array" ref="G184">_xlfn.IFS(AND(I184&gt;J184,I184&gt;0), 1, AND(J184&gt;I184,J184&gt;0), 2, AND(I184&lt;0,J184&lt;0), 0)</f>
        <v>2</v>
      </c>
      <c r="H184">
        <f>ValueWin!H184</f>
        <v>2</v>
      </c>
      <c r="I184">
        <f t="shared" si="11"/>
        <v>-0.95000000000000018</v>
      </c>
      <c r="J184">
        <f t="shared" si="12"/>
        <v>0.1</v>
      </c>
      <c r="K184" cm="1">
        <f t="array" ref="K184">_xlfn.IFS(AND(G184=H184,G184=1),K183-K183*I184+K183*I184*A184, AND(G184=H184,G184=2), K183-K183*J184+K183*J184*B184, AND(G184&lt;&gt;H184,G184=1), K183-K183*I184,AND(G184&lt;&gt;H184,G184=2),K183-K183*J184,G184=0,K183)</f>
        <v>173.72164250872402</v>
      </c>
      <c r="L184" t="str">
        <f>ValueWin!L184</f>
        <v>Carlos Alcaraz</v>
      </c>
      <c r="M184" t="str">
        <f>ValueWin!M184</f>
        <v>Hugo Gaston</v>
      </c>
      <c r="N184">
        <f>ValueWin!N184</f>
        <v>0.81200000000000006</v>
      </c>
    </row>
    <row r="185" spans="1:14" x14ac:dyDescent="0.25">
      <c r="A185">
        <f>ValueWin!A185</f>
        <v>3.75</v>
      </c>
      <c r="B185">
        <f>ValueWin!B185</f>
        <v>1.28</v>
      </c>
      <c r="C185">
        <f t="shared" si="14"/>
        <v>0.26666666666666666</v>
      </c>
      <c r="D185">
        <f t="shared" si="14"/>
        <v>0.78125</v>
      </c>
      <c r="E185">
        <f>ValueWin!E185</f>
        <v>0.29099999999999998</v>
      </c>
      <c r="F185">
        <f t="shared" si="10"/>
        <v>0.70900000000000007</v>
      </c>
      <c r="G185" cm="1">
        <f t="array" ref="G185">_xlfn.IFS(AND(I185&gt;J185,I185&gt;0), 1, AND(J185&gt;I185,J185&gt;0), 2, AND(I185&lt;0,J185&lt;0), 0)</f>
        <v>1</v>
      </c>
      <c r="H185">
        <f>ValueWin!H185</f>
        <v>2</v>
      </c>
      <c r="I185">
        <f t="shared" si="11"/>
        <v>3.3181818181818146E-2</v>
      </c>
      <c r="J185">
        <f t="shared" si="12"/>
        <v>-0.33028571428571407</v>
      </c>
      <c r="K185" cm="1">
        <f t="array" ref="K185">_xlfn.IFS(AND(G185=H185,G185=1),K184-K184*I185+K184*I185*A185, AND(G185=H185,G185=2), K184-K184*J185+K184*J185*B185, AND(G185&lt;&gt;H185,G185=1), K184-K184*I185,AND(G185&lt;&gt;H185,G185=2),K184-K184*J185,G185=0,K184)</f>
        <v>167.95724255275272</v>
      </c>
      <c r="L185" t="str">
        <f>ValueWin!L185</f>
        <v>James Duckworth</v>
      </c>
      <c r="M185" t="str">
        <f>ValueWin!M185</f>
        <v>Hubert Hurkacz</v>
      </c>
      <c r="N185">
        <f>ValueWin!N185</f>
        <v>0.84699999999999998</v>
      </c>
    </row>
    <row r="186" spans="1:14" x14ac:dyDescent="0.25">
      <c r="A186">
        <f>ValueWin!A186</f>
        <v>1.1599999999999999</v>
      </c>
      <c r="B186">
        <f>ValueWin!B186</f>
        <v>5</v>
      </c>
      <c r="C186">
        <f t="shared" si="14"/>
        <v>0.86206896551724144</v>
      </c>
      <c r="D186">
        <f t="shared" si="14"/>
        <v>0.2</v>
      </c>
      <c r="E186">
        <f>ValueWin!E186</f>
        <v>0.83099999999999996</v>
      </c>
      <c r="F186">
        <f t="shared" si="10"/>
        <v>0.16900000000000004</v>
      </c>
      <c r="G186" cm="1">
        <f t="array" ref="G186">_xlfn.IFS(AND(I186&gt;J186,I186&gt;0), 1, AND(J186&gt;I186,J186&gt;0), 2, AND(I186&lt;0,J186&lt;0), 0)</f>
        <v>0</v>
      </c>
      <c r="H186">
        <f>ValueWin!H186</f>
        <v>1</v>
      </c>
      <c r="I186">
        <f t="shared" si="11"/>
        <v>-0.22525000000000084</v>
      </c>
      <c r="J186">
        <f t="shared" si="12"/>
        <v>-3.8749999999999951E-2</v>
      </c>
      <c r="K186" cm="1">
        <f t="array" ref="K186">_xlfn.IFS(AND(G186=H186,G186=1),K185-K185*I186+K185*I186*A186, AND(G186=H186,G186=2), K185-K185*J186+K185*J186*B186, AND(G186&lt;&gt;H186,G186=1), K185-K185*I186,AND(G186&lt;&gt;H186,G186=2),K185-K185*J186,G186=0,K185)</f>
        <v>167.95724255275272</v>
      </c>
      <c r="L186" t="str">
        <f>ValueWin!L186</f>
        <v>Novak Djokovic</v>
      </c>
      <c r="M186" t="str">
        <f>ValueWin!M186</f>
        <v>Taylor Fritz</v>
      </c>
      <c r="N186">
        <f>ValueWin!N186</f>
        <v>0.9</v>
      </c>
    </row>
    <row r="187" spans="1:14" x14ac:dyDescent="0.25">
      <c r="A187">
        <f>ValueWin!A187</f>
        <v>10</v>
      </c>
      <c r="B187">
        <f>ValueWin!B187</f>
        <v>1.0620000000000001</v>
      </c>
      <c r="C187">
        <f t="shared" si="14"/>
        <v>0.1</v>
      </c>
      <c r="D187">
        <f t="shared" si="14"/>
        <v>0.94161958568738224</v>
      </c>
      <c r="E187">
        <f>ValueWin!E187</f>
        <v>0.13100000000000001</v>
      </c>
      <c r="F187">
        <f t="shared" si="10"/>
        <v>0.86899999999999999</v>
      </c>
      <c r="G187" cm="1">
        <f t="array" ref="G187">_xlfn.IFS(AND(I187&gt;J187,I187&gt;0), 1, AND(J187&gt;I187,J187&gt;0), 2, AND(I187&lt;0,J187&lt;0), 0)</f>
        <v>1</v>
      </c>
      <c r="H187">
        <f>ValueWin!H187</f>
        <v>2</v>
      </c>
      <c r="I187">
        <f t="shared" si="11"/>
        <v>3.4444444444444444E-2</v>
      </c>
      <c r="J187">
        <f t="shared" si="12"/>
        <v>-1.2439032258064497</v>
      </c>
      <c r="K187" cm="1">
        <f t="array" ref="K187">_xlfn.IFS(AND(G187=H187,G187=1),K186-K186*I187+K186*I187*A187, AND(G187=H187,G187=2), K186-K186*J187+K186*J187*B187, AND(G187&lt;&gt;H187,G187=1), K186-K186*I187,AND(G187&lt;&gt;H187,G187=2),K186-K186*J187,G187=0,K186)</f>
        <v>162.17204864260233</v>
      </c>
      <c r="L187" t="str">
        <f>ValueWin!L187</f>
        <v>Hugo Gaston</v>
      </c>
      <c r="M187" t="str">
        <f>ValueWin!M187</f>
        <v>Daniil Medvedev</v>
      </c>
      <c r="N187">
        <f>ValueWin!N187</f>
        <v>0.82299999999999995</v>
      </c>
    </row>
    <row r="188" spans="1:14" x14ac:dyDescent="0.25">
      <c r="A188">
        <f>ValueWin!A188</f>
        <v>3</v>
      </c>
      <c r="B188">
        <f>ValueWin!B188</f>
        <v>1.4</v>
      </c>
      <c r="C188">
        <f t="shared" si="14"/>
        <v>0.33333333333333331</v>
      </c>
      <c r="D188">
        <f t="shared" si="14"/>
        <v>0.7142857142857143</v>
      </c>
      <c r="E188">
        <f>ValueWin!E188</f>
        <v>0.26800000000000002</v>
      </c>
      <c r="F188">
        <f t="shared" si="10"/>
        <v>0.73199999999999998</v>
      </c>
      <c r="G188" cm="1">
        <f t="array" ref="G188">_xlfn.IFS(AND(I188&gt;J188,I188&gt;0), 1, AND(J188&gt;I188,J188&gt;0), 2, AND(I188&lt;0,J188&lt;0), 0)</f>
        <v>2</v>
      </c>
      <c r="H188">
        <f>ValueWin!H188</f>
        <v>2</v>
      </c>
      <c r="I188">
        <f t="shared" si="11"/>
        <v>-9.7999999999999976E-2</v>
      </c>
      <c r="J188">
        <f t="shared" si="12"/>
        <v>6.1999999999999833E-2</v>
      </c>
      <c r="K188" cm="1">
        <f t="array" ref="K188">_xlfn.IFS(AND(G188=H188,G188=1),K187-K187*I188+K187*I188*A188, AND(G188=H188,G188=2), K187-K187*J188+K187*J188*B188, AND(G188&lt;&gt;H188,G188=1), K187-K187*I188,AND(G188&lt;&gt;H188,G188=2),K187-K187*J188,G188=0,K187)</f>
        <v>166.19391544893887</v>
      </c>
      <c r="L188" t="str">
        <f>ValueWin!L188</f>
        <v>Casper Ruud</v>
      </c>
      <c r="M188" t="str">
        <f>ValueWin!M188</f>
        <v>Alexander Zverev</v>
      </c>
      <c r="N188">
        <f>ValueWin!N188</f>
        <v>0.86899999999999999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D3F63-4640-4F0C-BC5E-3AA39A09E35E}">
  <dimension ref="A1:Q217"/>
  <sheetViews>
    <sheetView topLeftCell="A181" workbookViewId="0">
      <selection activeCell="Q197" sqref="Q197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3</v>
      </c>
      <c r="D1" t="s">
        <v>4</v>
      </c>
      <c r="E1" t="s">
        <v>2</v>
      </c>
      <c r="F1" t="s">
        <v>5</v>
      </c>
      <c r="G1" t="s">
        <v>7</v>
      </c>
      <c r="H1" t="s">
        <v>8</v>
      </c>
      <c r="I1" t="s">
        <v>57</v>
      </c>
      <c r="J1" t="s">
        <v>58</v>
      </c>
      <c r="K1" t="s">
        <v>6</v>
      </c>
      <c r="L1" t="s">
        <v>9</v>
      </c>
      <c r="M1" t="s">
        <v>10</v>
      </c>
      <c r="N1" t="s">
        <v>142</v>
      </c>
    </row>
    <row r="2" spans="1:17" x14ac:dyDescent="0.25">
      <c r="K2">
        <v>100</v>
      </c>
    </row>
    <row r="3" spans="1:17" x14ac:dyDescent="0.25">
      <c r="A3">
        <f>ValueWin!A3</f>
        <v>2.0499999999999998</v>
      </c>
      <c r="B3">
        <f>ValueWin!B3</f>
        <v>1.8</v>
      </c>
      <c r="C3">
        <f>1/A3</f>
        <v>0.48780487804878053</v>
      </c>
      <c r="D3">
        <f>1/B3</f>
        <v>0.55555555555555558</v>
      </c>
      <c r="E3">
        <f>ValueWin!E3</f>
        <v>0.67500000000000004</v>
      </c>
      <c r="F3">
        <f>ValueWin!F3</f>
        <v>0.32499999999999996</v>
      </c>
      <c r="G3" cm="1">
        <f t="array" ref="G3">_xlfn.IFS(AND(I3&gt;J3,I3&gt;0), 1, AND(J3&gt;I3,J3&gt;0), 2, AND(I3&lt;0,J3&lt;0), 0)</f>
        <v>1</v>
      </c>
      <c r="H3">
        <f>ValueWin!H3</f>
        <v>1</v>
      </c>
      <c r="I3">
        <f>IF(E3-(F3/(A3-1))&gt;0.1, 0.1, E3-(F3/(A3-1)))</f>
        <v>0.1</v>
      </c>
      <c r="J3">
        <f>IF(F3-(E3/(B3-1))&gt;0.1, 0.1, F3-(E3/(B3-1)))</f>
        <v>-0.51875000000000004</v>
      </c>
      <c r="K3" cm="1">
        <f t="array" ref="K3">_xlfn.IFS(AND(G3=H3,G3=1),K2-K2*I3+K2*I3*A3, AND(G3=H3,G3=2), K2-K2*J3+K2*J3*B3, AND(G3&lt;&gt;H3,G3=1), K2-K2*I3,AND(G3&lt;&gt;H3,G3=2),K2-K2*J3,G3=0,K2)</f>
        <v>110.5</v>
      </c>
      <c r="L3" t="str">
        <f>ValueWin!L3</f>
        <v>John Millman</v>
      </c>
      <c r="M3" t="str">
        <f>ValueWin!M3</f>
        <v>Benjamin Bonzi</v>
      </c>
    </row>
    <row r="4" spans="1:17" x14ac:dyDescent="0.25">
      <c r="A4">
        <f>ValueWin!A4</f>
        <v>2.61</v>
      </c>
      <c r="B4">
        <f>ValueWin!B4</f>
        <v>1.46</v>
      </c>
      <c r="C4">
        <f t="shared" ref="C4:D67" si="0">1/A4</f>
        <v>0.38314176245210729</v>
      </c>
      <c r="D4">
        <f t="shared" si="0"/>
        <v>0.68493150684931503</v>
      </c>
      <c r="E4">
        <f>ValueWin!E4</f>
        <v>0.24099999999999999</v>
      </c>
      <c r="F4">
        <f>ValueWin!F4</f>
        <v>0.75900000000000001</v>
      </c>
      <c r="G4" cm="1">
        <f t="array" ref="G4">_xlfn.IFS(AND(I4&gt;J4,I4&gt;0), 1, AND(J4&gt;I4,J4&gt;0), 2, AND(I4&lt;0,J4&lt;0), 0)</f>
        <v>2</v>
      </c>
      <c r="H4">
        <f>ValueWin!H4</f>
        <v>2</v>
      </c>
      <c r="I4">
        <f t="shared" ref="I4:I67" si="1">IF(E4-(F4/(A4-1))&gt;0.1, 0.1, E4-(F4/(A4-1)))</f>
        <v>-0.23042857142857148</v>
      </c>
      <c r="J4">
        <f t="shared" ref="J4:J67" si="2">IF(F4-(E4/(B4-1))&gt;0.1, 0.1, F4-(E4/(B4-1)))</f>
        <v>0.1</v>
      </c>
      <c r="K4" cm="1">
        <f t="array" ref="K4">_xlfn.IFS(AND(G4=H4,G4=1),K3-K3*I4+K3*I4*A4, AND(G4=H4,G4=2), K3-K3*J4+K3*J4*B4, AND(G4&lt;&gt;H4,G4=1), K3-K3*I4,AND(G4&lt;&gt;H4,G4=2),K3-K3*J4,G4=0,K3)</f>
        <v>115.583</v>
      </c>
      <c r="L4" t="str">
        <f>ValueWin!L4</f>
        <v>Damir Dzumhur</v>
      </c>
      <c r="M4" t="str">
        <f>ValueWin!M4</f>
        <v>Marin Cilic</v>
      </c>
    </row>
    <row r="5" spans="1:17" x14ac:dyDescent="0.25">
      <c r="A5">
        <f>ValueWin!A5</f>
        <v>1.29</v>
      </c>
      <c r="B5">
        <f>ValueWin!B5</f>
        <v>3.3</v>
      </c>
      <c r="C5">
        <f t="shared" si="0"/>
        <v>0.77519379844961234</v>
      </c>
      <c r="D5">
        <f t="shared" si="0"/>
        <v>0.30303030303030304</v>
      </c>
      <c r="E5">
        <f>ValueWin!E5</f>
        <v>0.87</v>
      </c>
      <c r="F5">
        <f>ValueWin!F5</f>
        <v>0.13</v>
      </c>
      <c r="G5" cm="1">
        <f t="array" ref="G5">_xlfn.IFS(AND(I5&gt;J5,I5&gt;0), 1, AND(J5&gt;I5,J5&gt;0), 2, AND(I5&lt;0,J5&lt;0), 0)</f>
        <v>1</v>
      </c>
      <c r="H5">
        <f>ValueWin!H5</f>
        <v>1</v>
      </c>
      <c r="I5">
        <f t="shared" si="1"/>
        <v>0.1</v>
      </c>
      <c r="J5">
        <f t="shared" si="2"/>
        <v>-0.24826086956521742</v>
      </c>
      <c r="K5" cm="1">
        <f t="array" ref="K5">_xlfn.IFS(AND(G5=H5,G5=1),K4-K4*I5+K4*I5*A5, AND(G5=H5,G5=2), K4-K4*J5+K4*J5*B5, AND(G5&lt;&gt;H5,G5=1), K4-K4*I5,AND(G5&lt;&gt;H5,G5=2),K4-K4*J5,G5=0,K4)</f>
        <v>118.934907</v>
      </c>
      <c r="L5" t="str">
        <f>ValueWin!L5</f>
        <v>James Duckworth</v>
      </c>
      <c r="M5" t="str">
        <f>ValueWin!M5</f>
        <v>Borna Gojo</v>
      </c>
      <c r="P5">
        <v>115</v>
      </c>
      <c r="Q5">
        <v>3</v>
      </c>
    </row>
    <row r="6" spans="1:17" x14ac:dyDescent="0.25">
      <c r="A6">
        <f>ValueWin!A6</f>
        <v>1.47</v>
      </c>
      <c r="B6">
        <f>ValueWin!B6</f>
        <v>2.56</v>
      </c>
      <c r="C6">
        <f t="shared" si="0"/>
        <v>0.68027210884353739</v>
      </c>
      <c r="D6">
        <f t="shared" si="0"/>
        <v>0.390625</v>
      </c>
      <c r="E6">
        <f>ValueWin!E6</f>
        <v>0.55800000000000005</v>
      </c>
      <c r="F6">
        <f>ValueWin!F6</f>
        <v>0.44199999999999995</v>
      </c>
      <c r="G6" cm="1">
        <f t="array" ref="G6">_xlfn.IFS(AND(I6&gt;J6,I6&gt;0), 1, AND(J6&gt;I6,J6&gt;0), 2, AND(I6&lt;0,J6&lt;0), 0)</f>
        <v>2</v>
      </c>
      <c r="H6">
        <f>ValueWin!H6</f>
        <v>2</v>
      </c>
      <c r="I6">
        <f t="shared" si="1"/>
        <v>-0.38242553191489348</v>
      </c>
      <c r="J6">
        <f t="shared" si="2"/>
        <v>8.430769230769225E-2</v>
      </c>
      <c r="K6">
        <f>P5-P5*J6+P5*J6*B6</f>
        <v>130.12479999999999</v>
      </c>
      <c r="L6" t="str">
        <f>ValueWin!L6</f>
        <v>Richard Gasquet</v>
      </c>
      <c r="M6" t="str">
        <f>ValueWin!M6</f>
        <v>Dusan Lajovic</v>
      </c>
      <c r="P6">
        <v>115</v>
      </c>
      <c r="Q6">
        <v>15</v>
      </c>
    </row>
    <row r="7" spans="1:17" x14ac:dyDescent="0.25">
      <c r="A7">
        <f>ValueWin!A7</f>
        <v>1.35</v>
      </c>
      <c r="B7">
        <f>ValueWin!B7</f>
        <v>3.05</v>
      </c>
      <c r="C7">
        <f t="shared" si="0"/>
        <v>0.7407407407407407</v>
      </c>
      <c r="D7">
        <f t="shared" si="0"/>
        <v>0.32786885245901642</v>
      </c>
      <c r="E7">
        <f>ValueWin!E7</f>
        <v>0.80500000000000005</v>
      </c>
      <c r="F7">
        <f>ValueWin!F7</f>
        <v>0.19499999999999995</v>
      </c>
      <c r="G7" cm="1">
        <f t="array" ref="G7">_xlfn.IFS(AND(I7&gt;J7,I7&gt;0), 1, AND(J7&gt;I7,J7&gt;0), 2, AND(I7&lt;0,J7&lt;0), 0)</f>
        <v>1</v>
      </c>
      <c r="H7">
        <f>ValueWin!H7</f>
        <v>1</v>
      </c>
      <c r="I7">
        <f t="shared" si="1"/>
        <v>0.1</v>
      </c>
      <c r="J7">
        <f t="shared" si="2"/>
        <v>-0.19768292682926841</v>
      </c>
      <c r="K7">
        <f>P6-P6*I7+P6*I7*A7</f>
        <v>119.02500000000001</v>
      </c>
      <c r="L7" t="str">
        <f>ValueWin!L7</f>
        <v>Frederico Coria</v>
      </c>
      <c r="M7" t="str">
        <f>ValueWin!M7</f>
        <v>Alibek Kachmazov</v>
      </c>
      <c r="P7">
        <v>115</v>
      </c>
      <c r="Q7">
        <v>4</v>
      </c>
    </row>
    <row r="8" spans="1:17" x14ac:dyDescent="0.25">
      <c r="A8">
        <f>ValueWin!A8</f>
        <v>1.33</v>
      </c>
      <c r="B8">
        <f>ValueWin!B8</f>
        <v>3.14</v>
      </c>
      <c r="C8">
        <f t="shared" si="0"/>
        <v>0.75187969924812026</v>
      </c>
      <c r="D8">
        <f t="shared" si="0"/>
        <v>0.31847133757961782</v>
      </c>
      <c r="E8">
        <f>ValueWin!E8</f>
        <v>0.626</v>
      </c>
      <c r="F8">
        <f>ValueWin!F8</f>
        <v>0.374</v>
      </c>
      <c r="G8" cm="1">
        <f t="array" ref="G8">_xlfn.IFS(AND(I8&gt;J8,I8&gt;0), 1, AND(J8&gt;I8,J8&gt;0), 2, AND(I8&lt;0,J8&lt;0), 0)</f>
        <v>2</v>
      </c>
      <c r="H8">
        <f>ValueWin!H8</f>
        <v>1</v>
      </c>
      <c r="I8">
        <f t="shared" si="1"/>
        <v>-0.50733333333333308</v>
      </c>
      <c r="J8">
        <f t="shared" si="2"/>
        <v>8.147663551401868E-2</v>
      </c>
      <c r="K8">
        <f>P7-P7*J8</f>
        <v>105.63018691588785</v>
      </c>
      <c r="L8" t="str">
        <f>ValueWin!L8</f>
        <v>Mackenzie McDonald</v>
      </c>
      <c r="M8" t="str">
        <f>ValueWin!M8</f>
        <v>Yoshihito Nishioka</v>
      </c>
    </row>
    <row r="9" spans="1:17" x14ac:dyDescent="0.25">
      <c r="A9">
        <f>ValueWin!A9</f>
        <v>1.85</v>
      </c>
      <c r="B9">
        <f>ValueWin!B9</f>
        <v>1.95</v>
      </c>
      <c r="C9">
        <f t="shared" si="0"/>
        <v>0.54054054054054046</v>
      </c>
      <c r="D9">
        <f t="shared" si="0"/>
        <v>0.51282051282051289</v>
      </c>
      <c r="E9">
        <f>ValueWin!E9</f>
        <v>0.23100000000000001</v>
      </c>
      <c r="F9">
        <f>ValueWin!F9</f>
        <v>0.76900000000000002</v>
      </c>
      <c r="G9" cm="1">
        <f t="array" ref="G9">_xlfn.IFS(AND(I9&gt;J9,I9&gt;0), 1, AND(J9&gt;I9,J9&gt;0), 2, AND(I9&lt;0,J9&lt;0), 0)</f>
        <v>2</v>
      </c>
      <c r="H9">
        <f>ValueWin!H9</f>
        <v>2</v>
      </c>
      <c r="I9">
        <f t="shared" si="1"/>
        <v>-0.67370588235294115</v>
      </c>
      <c r="J9">
        <f t="shared" si="2"/>
        <v>0.1</v>
      </c>
      <c r="K9" cm="1">
        <f t="array" ref="K9">_xlfn.IFS(AND(G9=H9,G9=1),K8-K8*I9+K8*I9*A9, AND(G9=H9,G9=2), K8-K8*J9+K8*J9*B9, AND(G9&lt;&gt;H9,G9=1), K8-K8*I9,AND(G9&lt;&gt;H9,G9=2),K8-K8*J9,G9=0,K8)</f>
        <v>115.6650546728972</v>
      </c>
      <c r="L9" t="str">
        <f>ValueWin!L9</f>
        <v>Roman Safiullin</v>
      </c>
      <c r="M9" t="str">
        <f>ValueWin!M9</f>
        <v>Adrian Mannarino</v>
      </c>
    </row>
    <row r="10" spans="1:17" x14ac:dyDescent="0.25">
      <c r="A10">
        <f>ValueWin!A10</f>
        <v>2.1</v>
      </c>
      <c r="B10">
        <f>ValueWin!B10</f>
        <v>1.72</v>
      </c>
      <c r="C10">
        <f t="shared" si="0"/>
        <v>0.47619047619047616</v>
      </c>
      <c r="D10">
        <f t="shared" si="0"/>
        <v>0.58139534883720934</v>
      </c>
      <c r="E10">
        <f>ValueWin!E10</f>
        <v>0.51400000000000001</v>
      </c>
      <c r="F10">
        <f>ValueWin!F10</f>
        <v>0.48599999999999999</v>
      </c>
      <c r="G10" cm="1">
        <f t="array" ref="G10">_xlfn.IFS(AND(I10&gt;J10,I10&gt;0), 1, AND(J10&gt;I10,J10&gt;0), 2, AND(I10&lt;0,J10&lt;0), 0)</f>
        <v>1</v>
      </c>
      <c r="H10">
        <f>ValueWin!H10</f>
        <v>2</v>
      </c>
      <c r="I10">
        <f t="shared" si="1"/>
        <v>7.2181818181818236E-2</v>
      </c>
      <c r="J10">
        <f t="shared" si="2"/>
        <v>-0.22788888888888892</v>
      </c>
      <c r="K10" cm="1">
        <f t="array" ref="K10">_xlfn.IFS(AND(G10=H10,G10=1),K9-K9*I10+K9*I10*A10, AND(G10=H10,G10=2), K9-K9*J10+K9*J10*B10, AND(G10&lt;&gt;H10,G10=1), K9-K9*I10,AND(G10&lt;&gt;H10,G10=2),K9-K9*J10,G10=0,K9)</f>
        <v>107.31614072650807</v>
      </c>
      <c r="L10" t="str">
        <f>ValueWin!L10</f>
        <v>Alexei Popyrin</v>
      </c>
      <c r="M10" t="str">
        <f>ValueWin!M10</f>
        <v>Botic Van De Zandschulp</v>
      </c>
    </row>
    <row r="11" spans="1:17" x14ac:dyDescent="0.25">
      <c r="A11">
        <f>ValueWin!A11</f>
        <v>1.53</v>
      </c>
      <c r="B11">
        <f>ValueWin!B11</f>
        <v>2.46</v>
      </c>
      <c r="C11">
        <f t="shared" si="0"/>
        <v>0.65359477124183007</v>
      </c>
      <c r="D11">
        <f t="shared" si="0"/>
        <v>0.4065040650406504</v>
      </c>
      <c r="E11">
        <f>ValueWin!E11</f>
        <v>0.5</v>
      </c>
      <c r="F11">
        <f>ValueWin!F11</f>
        <v>0.5</v>
      </c>
      <c r="G11" cm="1">
        <f t="array" ref="G11">_xlfn.IFS(AND(I11&gt;J11,I11&gt;0), 1, AND(J11&gt;I11,J11&gt;0), 2, AND(I11&lt;0,J11&lt;0), 0)</f>
        <v>2</v>
      </c>
      <c r="H11">
        <f>ValueWin!H11</f>
        <v>1</v>
      </c>
      <c r="I11">
        <f t="shared" si="1"/>
        <v>-0.44339622641509424</v>
      </c>
      <c r="J11">
        <f t="shared" si="2"/>
        <v>0.1</v>
      </c>
      <c r="K11" cm="1">
        <f t="array" ref="K11">_xlfn.IFS(AND(G11=H11,G11=1),K10-K10*I11+K10*I11*A11, AND(G11=H11,G11=2), K10-K10*J11+K10*J11*B11, AND(G11&lt;&gt;H11,G11=1), K10-K10*I11,AND(G11&lt;&gt;H11,G11=2),K10-K10*J11,G11=0,K10)</f>
        <v>96.584526653857267</v>
      </c>
      <c r="L11" t="str">
        <f>ValueWin!L11</f>
        <v>Tommy Paul</v>
      </c>
      <c r="M11" t="str">
        <f>ValueWin!M11</f>
        <v>Mikael Ymer</v>
      </c>
    </row>
    <row r="12" spans="1:17" x14ac:dyDescent="0.25">
      <c r="A12">
        <f>ValueWin!A12</f>
        <v>1.37</v>
      </c>
      <c r="B12">
        <f>ValueWin!B12</f>
        <v>3.02</v>
      </c>
      <c r="C12">
        <f t="shared" si="0"/>
        <v>0.72992700729927007</v>
      </c>
      <c r="D12">
        <f t="shared" si="0"/>
        <v>0.33112582781456956</v>
      </c>
      <c r="E12">
        <f>ValueWin!E12</f>
        <v>0.72</v>
      </c>
      <c r="F12">
        <f>ValueWin!F12</f>
        <v>0.28000000000000003</v>
      </c>
      <c r="G12" cm="1">
        <f t="array" ref="G12">_xlfn.IFS(AND(I12&gt;J12,I12&gt;0), 1, AND(J12&gt;I12,J12&gt;0), 2, AND(I12&lt;0,J12&lt;0), 0)</f>
        <v>0</v>
      </c>
      <c r="H12">
        <f>ValueWin!H12</f>
        <v>2</v>
      </c>
      <c r="I12">
        <f t="shared" si="1"/>
        <v>-3.6756756756756603E-2</v>
      </c>
      <c r="J12">
        <f t="shared" si="2"/>
        <v>-7.6435643564356393E-2</v>
      </c>
      <c r="K12" cm="1">
        <f t="array" ref="K12">_xlfn.IFS(AND(G12=H12,G12=1),K11-K11*I12+K11*I12*A12, AND(G12=H12,G12=2), K11-K11*J12+K11*J12*B12, AND(G12&lt;&gt;H12,G12=1), K11-K11*I12,AND(G12&lt;&gt;H12,G12=2),K11-K11*J12,G12=0,K11)</f>
        <v>96.584526653857267</v>
      </c>
      <c r="L12" t="str">
        <f>ValueWin!L12</f>
        <v>Alexander Bublik</v>
      </c>
      <c r="M12" t="str">
        <f>ValueWin!M12</f>
        <v>Ilya Marchenko</v>
      </c>
    </row>
    <row r="13" spans="1:17" x14ac:dyDescent="0.25">
      <c r="A13">
        <f>ValueWin!A13</f>
        <v>2.37</v>
      </c>
      <c r="B13">
        <f>ValueWin!B13</f>
        <v>1.54</v>
      </c>
      <c r="C13">
        <f t="shared" si="0"/>
        <v>0.42194092827004215</v>
      </c>
      <c r="D13">
        <f t="shared" si="0"/>
        <v>0.64935064935064934</v>
      </c>
      <c r="E13">
        <f>ValueWin!E13</f>
        <v>0.46800000000000003</v>
      </c>
      <c r="F13">
        <f>ValueWin!F13</f>
        <v>0.53200000000000003</v>
      </c>
      <c r="G13" cm="1">
        <f t="array" ref="G13">_xlfn.IFS(AND(I13&gt;J13,I13&gt;0), 1, AND(J13&gt;I13,J13&gt;0), 2, AND(I13&lt;0,J13&lt;0), 0)</f>
        <v>1</v>
      </c>
      <c r="H13">
        <f>ValueWin!H13</f>
        <v>2</v>
      </c>
      <c r="I13">
        <f t="shared" si="1"/>
        <v>7.9678832116788334E-2</v>
      </c>
      <c r="J13">
        <f t="shared" si="2"/>
        <v>-0.33466666666666667</v>
      </c>
      <c r="K13" cm="1">
        <f t="array" ref="K13">_xlfn.IFS(AND(G13=H13,G13=1),K12-K12*I13+K12*I13*A13, AND(G13=H13,G13=2), K12-K12*J13+K12*J13*B13, AND(G13&lt;&gt;H13,G13=1), K12-K12*I13,AND(G13&lt;&gt;H13,G13=2),K12-K12*J13,G13=0,K12)</f>
        <v>88.888784369525112</v>
      </c>
      <c r="L13" t="str">
        <f>ValueWin!L13</f>
        <v>Guido Pella</v>
      </c>
      <c r="M13" t="str">
        <f>ValueWin!M13</f>
        <v>Pedro Martinez</v>
      </c>
    </row>
    <row r="14" spans="1:17" x14ac:dyDescent="0.25">
      <c r="A14">
        <f>ValueWin!A14</f>
        <v>1.88</v>
      </c>
      <c r="B14">
        <f>ValueWin!B14</f>
        <v>1.92</v>
      </c>
      <c r="C14">
        <f t="shared" si="0"/>
        <v>0.53191489361702127</v>
      </c>
      <c r="D14">
        <f t="shared" si="0"/>
        <v>0.52083333333333337</v>
      </c>
      <c r="E14">
        <f>ValueWin!E14</f>
        <v>0.504</v>
      </c>
      <c r="F14">
        <f>ValueWin!F14</f>
        <v>0.496</v>
      </c>
      <c r="G14" cm="1">
        <f t="array" ref="G14">_xlfn.IFS(AND(I14&gt;J14,I14&gt;0), 1, AND(J14&gt;I14,J14&gt;0), 2, AND(I14&lt;0,J14&lt;0), 0)</f>
        <v>0</v>
      </c>
      <c r="H14">
        <f>ValueWin!H14</f>
        <v>2</v>
      </c>
      <c r="I14">
        <f t="shared" si="1"/>
        <v>-5.963636363636371E-2</v>
      </c>
      <c r="J14">
        <f t="shared" si="2"/>
        <v>-5.18260869565218E-2</v>
      </c>
      <c r="K14" cm="1">
        <f t="array" ref="K14">_xlfn.IFS(AND(G14=H14,G14=1),K13-K13*I14+K13*I14*A14, AND(G14=H14,G14=2), K13-K13*J14+K13*J14*B14, AND(G14&lt;&gt;H14,G14=1), K13-K13*I14,AND(G14&lt;&gt;H14,G14=2),K13-K13*J14,G14=0,K13)</f>
        <v>88.888784369525112</v>
      </c>
      <c r="L14" t="str">
        <f>ValueWin!L14</f>
        <v>Miomir Kecmanovic</v>
      </c>
      <c r="M14" t="str">
        <f>ValueWin!M14</f>
        <v>Egor Gerasimov</v>
      </c>
    </row>
    <row r="15" spans="1:17" x14ac:dyDescent="0.25">
      <c r="A15">
        <f>ValueWin!A15</f>
        <v>1.55</v>
      </c>
      <c r="B15">
        <f>ValueWin!B15</f>
        <v>2.35</v>
      </c>
      <c r="C15">
        <f t="shared" si="0"/>
        <v>0.64516129032258063</v>
      </c>
      <c r="D15">
        <f t="shared" si="0"/>
        <v>0.42553191489361702</v>
      </c>
      <c r="E15">
        <f>ValueWin!E15</f>
        <v>0.57499999999999996</v>
      </c>
      <c r="F15">
        <f>ValueWin!F15</f>
        <v>0.42500000000000004</v>
      </c>
      <c r="G15" cm="1">
        <f t="array" ref="G15">_xlfn.IFS(AND(I15&gt;J15,I15&gt;0), 1, AND(J15&gt;I15,J15&gt;0), 2, AND(I15&lt;0,J15&lt;0), 0)</f>
        <v>0</v>
      </c>
      <c r="H15">
        <f>ValueWin!H15</f>
        <v>1</v>
      </c>
      <c r="I15">
        <f t="shared" si="1"/>
        <v>-0.19772727272727275</v>
      </c>
      <c r="J15">
        <f t="shared" si="2"/>
        <v>-9.2592592592583012E-4</v>
      </c>
      <c r="K15" cm="1">
        <f t="array" ref="K15">_xlfn.IFS(AND(G15=H15,G15=1),K14-K14*I15+K14*I15*A15, AND(G15=H15,G15=2), K14-K14*J15+K14*J15*B15, AND(G15&lt;&gt;H15,G15=1), K14-K14*I15,AND(G15&lt;&gt;H15,G15=2),K14-K14*J15,G15=0,K14)</f>
        <v>88.888784369525112</v>
      </c>
      <c r="L15" t="str">
        <f>ValueWin!L15</f>
        <v>Alejandro Davidovich Fokina</v>
      </c>
      <c r="M15" t="str">
        <f>ValueWin!M15</f>
        <v>Jordan Thompson</v>
      </c>
    </row>
    <row r="16" spans="1:17" x14ac:dyDescent="0.25">
      <c r="A16">
        <f>ValueWin!A16</f>
        <v>1.47</v>
      </c>
      <c r="B16">
        <f>ValueWin!B16</f>
        <v>2.56</v>
      </c>
      <c r="C16">
        <f t="shared" si="0"/>
        <v>0.68027210884353739</v>
      </c>
      <c r="D16">
        <f t="shared" si="0"/>
        <v>0.390625</v>
      </c>
      <c r="E16">
        <f>ValueWin!E16</f>
        <v>0.55800000000000005</v>
      </c>
      <c r="F16">
        <f>ValueWin!F16</f>
        <v>0.44199999999999995</v>
      </c>
      <c r="G16" cm="1">
        <f t="array" ref="G16">_xlfn.IFS(AND(I16&gt;J16,I16&gt;0), 1, AND(J16&gt;I16,J16&gt;0), 2, AND(I16&lt;0,J16&lt;0), 0)</f>
        <v>2</v>
      </c>
      <c r="H16">
        <f>ValueWin!H16</f>
        <v>2</v>
      </c>
      <c r="I16">
        <f t="shared" si="1"/>
        <v>-0.38242553191489348</v>
      </c>
      <c r="J16">
        <f t="shared" si="2"/>
        <v>8.430769230769225E-2</v>
      </c>
      <c r="K16" cm="1">
        <f t="array" ref="K16">_xlfn.IFS(AND(G16=H16,G16=1),K15-K15*I16+K15*I16*A16, AND(G16=H16,G16=2), K15-K15*J16+K15*J16*B16, AND(G16&lt;&gt;H16,G16=1), K15-K15*I16,AND(G16&lt;&gt;H16,G16=2),K15-K15*J16,G16=0,K15)</f>
        <v>100.57943728980506</v>
      </c>
      <c r="L16" t="str">
        <f>ValueWin!L16</f>
        <v>Laslo Djere</v>
      </c>
      <c r="M16" t="str">
        <f>ValueWin!M16</f>
        <v>Gilles Simon</v>
      </c>
    </row>
    <row r="17" spans="1:17" x14ac:dyDescent="0.25">
      <c r="A17">
        <f>ValueWin!A17</f>
        <v>1.76</v>
      </c>
      <c r="B17">
        <f>ValueWin!B17</f>
        <v>2.0499999999999998</v>
      </c>
      <c r="C17">
        <f t="shared" si="0"/>
        <v>0.56818181818181823</v>
      </c>
      <c r="D17">
        <f t="shared" si="0"/>
        <v>0.48780487804878053</v>
      </c>
      <c r="E17">
        <f>ValueWin!E17</f>
        <v>0.56200000000000006</v>
      </c>
      <c r="F17">
        <f>ValueWin!F17</f>
        <v>0.43799999999999994</v>
      </c>
      <c r="G17" cm="1">
        <f t="array" ref="G17">_xlfn.IFS(AND(I17&gt;J17,I17&gt;0), 1, AND(J17&gt;I17,J17&gt;0), 2, AND(I17&lt;0,J17&lt;0), 0)</f>
        <v>0</v>
      </c>
      <c r="H17">
        <f>ValueWin!H17</f>
        <v>2</v>
      </c>
      <c r="I17">
        <f t="shared" si="1"/>
        <v>-1.431578947368406E-2</v>
      </c>
      <c r="J17">
        <f t="shared" si="2"/>
        <v>-9.7238095238095457E-2</v>
      </c>
      <c r="K17" cm="1">
        <f t="array" ref="K17">_xlfn.IFS(AND(G17=H17,G17=1),K16-K16*I17+K16*I17*A17, AND(G17=H17,G17=2), K16-K16*J17+K16*J17*B17, AND(G17&lt;&gt;H17,G17=1), K16-K16*I17,AND(G17&lt;&gt;H17,G17=2),K16-K16*J17,G17=0,K16)</f>
        <v>100.57943728980506</v>
      </c>
      <c r="L17" t="str">
        <f>ValueWin!L17</f>
        <v>Alex De Minaur</v>
      </c>
      <c r="M17" t="str">
        <f>ValueWin!M17</f>
        <v>Brandon Nakashima</v>
      </c>
    </row>
    <row r="18" spans="1:17" x14ac:dyDescent="0.25">
      <c r="A18">
        <f>ValueWin!A18</f>
        <v>1.47</v>
      </c>
      <c r="B18">
        <f>ValueWin!B18</f>
        <v>2.58</v>
      </c>
      <c r="C18">
        <f t="shared" si="0"/>
        <v>0.68027210884353739</v>
      </c>
      <c r="D18">
        <f t="shared" si="0"/>
        <v>0.38759689922480617</v>
      </c>
      <c r="E18">
        <f>ValueWin!E18</f>
        <v>0.49199999999999999</v>
      </c>
      <c r="F18">
        <f>ValueWin!F18</f>
        <v>0.50800000000000001</v>
      </c>
      <c r="G18" cm="1">
        <f t="array" ref="G18">_xlfn.IFS(AND(I18&gt;J18,I18&gt;0), 1, AND(J18&gt;I18,J18&gt;0), 2, AND(I18&lt;0,J18&lt;0), 0)</f>
        <v>2</v>
      </c>
      <c r="H18">
        <f>ValueWin!H18</f>
        <v>1</v>
      </c>
      <c r="I18">
        <f t="shared" si="1"/>
        <v>-0.58885106382978725</v>
      </c>
      <c r="J18">
        <f t="shared" si="2"/>
        <v>0.1</v>
      </c>
      <c r="K18" cm="1">
        <f t="array" ref="K18">_xlfn.IFS(AND(G18=H18,G18=1),K17-K17*I18+K17*I18*A18, AND(G18=H18,G18=2), K17-K17*J18+K17*J18*B18, AND(G18&lt;&gt;H18,G18=1), K17-K17*I18,AND(G18&lt;&gt;H18,G18=2),K17-K17*J18,G18=0,K17)</f>
        <v>90.521493560824553</v>
      </c>
      <c r="L18" t="str">
        <f>ValueWin!L18</f>
        <v>Henri Laaksonen</v>
      </c>
      <c r="M18" t="str">
        <f>ValueWin!M18</f>
        <v>Benoit Paire</v>
      </c>
    </row>
    <row r="19" spans="1:17" x14ac:dyDescent="0.25">
      <c r="A19">
        <f>ValueWin!A19</f>
        <v>2.08</v>
      </c>
      <c r="B19">
        <f>ValueWin!B19</f>
        <v>1.75</v>
      </c>
      <c r="C19">
        <f t="shared" si="0"/>
        <v>0.48076923076923073</v>
      </c>
      <c r="D19">
        <f t="shared" si="0"/>
        <v>0.5714285714285714</v>
      </c>
      <c r="E19">
        <f>ValueWin!E19</f>
        <v>0.49299999999999999</v>
      </c>
      <c r="F19">
        <f>ValueWin!F19</f>
        <v>0.50700000000000001</v>
      </c>
      <c r="G19" cm="1">
        <f t="array" ref="G19">_xlfn.IFS(AND(I19&gt;J19,I19&gt;0), 1, AND(J19&gt;I19,J19&gt;0), 2, AND(I19&lt;0,J19&lt;0), 0)</f>
        <v>1</v>
      </c>
      <c r="H19">
        <f>ValueWin!H19</f>
        <v>1</v>
      </c>
      <c r="I19">
        <f t="shared" si="1"/>
        <v>2.3555555555555552E-2</v>
      </c>
      <c r="J19">
        <f t="shared" si="2"/>
        <v>-0.15033333333333332</v>
      </c>
      <c r="K19" cm="1">
        <f t="array" ref="K19">_xlfn.IFS(AND(G19=H19,G19=1),K18-K18*I19+K18*I19*A19, AND(G19=H19,G19=2), K18-K18*J19+K18*J19*B19, AND(G19&lt;&gt;H19,G19=1), K18-K18*I19,AND(G19&lt;&gt;H19,G19=2),K18-K18*J19,G19=0,K18)</f>
        <v>92.82436035701194</v>
      </c>
      <c r="L19" t="str">
        <f>ValueWin!L19</f>
        <v>Lorenzo Musetti</v>
      </c>
      <c r="M19" t="str">
        <f>ValueWin!M19</f>
        <v>Gianluca Mager</v>
      </c>
    </row>
    <row r="20" spans="1:17" x14ac:dyDescent="0.25">
      <c r="A20">
        <f>ValueWin!A20</f>
        <v>2.1</v>
      </c>
      <c r="B20">
        <f>ValueWin!B20</f>
        <v>1.72</v>
      </c>
      <c r="C20">
        <f t="shared" si="0"/>
        <v>0.47619047619047616</v>
      </c>
      <c r="D20">
        <f t="shared" si="0"/>
        <v>0.58139534883720934</v>
      </c>
      <c r="E20">
        <f>ValueWin!E20</f>
        <v>0.59899999999999998</v>
      </c>
      <c r="F20">
        <f>ValueWin!F20</f>
        <v>0.40100000000000002</v>
      </c>
      <c r="G20" cm="1">
        <f t="array" ref="G20">_xlfn.IFS(AND(I20&gt;J20,I20&gt;0), 1, AND(J20&gt;I20,J20&gt;0), 2, AND(I20&lt;0,J20&lt;0), 0)</f>
        <v>1</v>
      </c>
      <c r="H20">
        <f>ValueWin!H20</f>
        <v>2</v>
      </c>
      <c r="I20">
        <f t="shared" si="1"/>
        <v>0.1</v>
      </c>
      <c r="J20">
        <f t="shared" si="2"/>
        <v>-0.43094444444444446</v>
      </c>
      <c r="K20" cm="1">
        <f t="array" ref="K20">_xlfn.IFS(AND(G20=H20,G20=1),K19-K19*I20+K19*I20*A20, AND(G20=H20,G20=2), K19-K19*J20+K19*J20*B20, AND(G20&lt;&gt;H20,G20=1), K19-K19*I20,AND(G20&lt;&gt;H20,G20=2),K19-K19*J20,G20=0,K19)</f>
        <v>83.541924321310745</v>
      </c>
      <c r="L20" t="str">
        <f>ValueWin!L20</f>
        <v>Reilly Opelka</v>
      </c>
      <c r="M20" t="str">
        <f>ValueWin!M20</f>
        <v>Jenson Brooksby</v>
      </c>
      <c r="P20">
        <v>85</v>
      </c>
      <c r="Q20">
        <v>-2</v>
      </c>
    </row>
    <row r="21" spans="1:17" x14ac:dyDescent="0.25">
      <c r="A21">
        <f>ValueWin!A21</f>
        <v>1.55</v>
      </c>
      <c r="B21">
        <f>ValueWin!B21</f>
        <v>2.4</v>
      </c>
      <c r="C21">
        <f t="shared" si="0"/>
        <v>0.64516129032258063</v>
      </c>
      <c r="D21">
        <f t="shared" si="0"/>
        <v>0.41666666666666669</v>
      </c>
      <c r="E21">
        <f>ValueWin!E21</f>
        <v>0.496</v>
      </c>
      <c r="F21">
        <f>ValueWin!F21</f>
        <v>0.504</v>
      </c>
      <c r="G21" cm="1">
        <f t="array" ref="G21">_xlfn.IFS(AND(I21&gt;J21,I21&gt;0), 1, AND(J21&gt;I21,J21&gt;0), 2, AND(I21&lt;0,J21&lt;0), 0)</f>
        <v>2</v>
      </c>
      <c r="H21">
        <f>ValueWin!H21</f>
        <v>1</v>
      </c>
      <c r="I21">
        <f t="shared" si="1"/>
        <v>-0.42036363636363627</v>
      </c>
      <c r="J21">
        <f t="shared" si="2"/>
        <v>0.1</v>
      </c>
      <c r="K21">
        <f>P20-P20*J21</f>
        <v>76.5</v>
      </c>
      <c r="L21" t="str">
        <f>ValueWin!L21</f>
        <v>Jan Lennard Struff</v>
      </c>
      <c r="M21" t="str">
        <f>ValueWin!M21</f>
        <v>Albert Ramos</v>
      </c>
      <c r="P21">
        <v>85</v>
      </c>
      <c r="Q21">
        <v>-9</v>
      </c>
    </row>
    <row r="22" spans="1:17" x14ac:dyDescent="0.25">
      <c r="A22">
        <f>ValueWin!A22</f>
        <v>4.8499999999999996</v>
      </c>
      <c r="B22">
        <f>ValueWin!B22</f>
        <v>1.17</v>
      </c>
      <c r="C22">
        <f t="shared" si="0"/>
        <v>0.2061855670103093</v>
      </c>
      <c r="D22">
        <f t="shared" si="0"/>
        <v>0.85470085470085477</v>
      </c>
      <c r="E22">
        <f>ValueWin!E22</f>
        <v>0.14899999999999999</v>
      </c>
      <c r="F22">
        <f>ValueWin!F22</f>
        <v>0.85099999999999998</v>
      </c>
      <c r="G22" cm="1">
        <f t="array" ref="G22">_xlfn.IFS(AND(I22&gt;J22,I22&gt;0), 1, AND(J22&gt;I22,J22&gt;0), 2, AND(I22&lt;0,J22&lt;0), 0)</f>
        <v>0</v>
      </c>
      <c r="H22">
        <f>ValueWin!H22</f>
        <v>0</v>
      </c>
      <c r="I22">
        <f t="shared" si="1"/>
        <v>-7.2038961038961069E-2</v>
      </c>
      <c r="J22">
        <f t="shared" si="2"/>
        <v>-2.5470588235294467E-2</v>
      </c>
      <c r="K22">
        <f>P21</f>
        <v>85</v>
      </c>
      <c r="L22" t="str">
        <f>ValueWin!L22</f>
        <v>Evgeny Donskoy</v>
      </c>
      <c r="M22" t="str">
        <f>ValueWin!M22</f>
        <v>Ilya Ivashka</v>
      </c>
    </row>
    <row r="23" spans="1:17" x14ac:dyDescent="0.25">
      <c r="A23">
        <f>ValueWin!A23</f>
        <v>2.15</v>
      </c>
      <c r="B23">
        <f>ValueWin!B23</f>
        <v>1.68</v>
      </c>
      <c r="C23">
        <f t="shared" si="0"/>
        <v>0.46511627906976744</v>
      </c>
      <c r="D23">
        <f t="shared" si="0"/>
        <v>0.59523809523809523</v>
      </c>
      <c r="E23">
        <f>ValueWin!E23</f>
        <v>0.49</v>
      </c>
      <c r="F23">
        <f>ValueWin!F23</f>
        <v>0.51</v>
      </c>
      <c r="G23" cm="1">
        <f t="array" ref="G23">_xlfn.IFS(AND(I23&gt;J23,I23&gt;0), 1, AND(J23&gt;I23,J23&gt;0), 2, AND(I23&lt;0,J23&lt;0), 0)</f>
        <v>1</v>
      </c>
      <c r="H23">
        <f>ValueWin!H23</f>
        <v>2</v>
      </c>
      <c r="I23">
        <f t="shared" si="1"/>
        <v>4.6521739130434725E-2</v>
      </c>
      <c r="J23">
        <f t="shared" si="2"/>
        <v>-0.21058823529411774</v>
      </c>
      <c r="K23" cm="1">
        <f t="array" ref="K23">_xlfn.IFS(AND(G23=H23,G23=1),K22-K22*I23+K22*I23*A23, AND(G23=H23,G23=2), K22-K22*J23+K22*J23*B23, AND(G23&lt;&gt;H23,G23=1), K22-K22*I23,AND(G23&lt;&gt;H23,G23=2),K22-K22*J23,G23=0,K22)</f>
        <v>81.045652173913055</v>
      </c>
      <c r="L23" t="str">
        <f>ValueWin!L23</f>
        <v>Frances Tiafoe</v>
      </c>
      <c r="M23" t="str">
        <f>ValueWin!M23</f>
        <v>Andy Murray</v>
      </c>
      <c r="P23">
        <v>85</v>
      </c>
      <c r="Q23">
        <v>-4</v>
      </c>
    </row>
    <row r="24" spans="1:17" x14ac:dyDescent="0.25">
      <c r="A24">
        <f>ValueWin!A24</f>
        <v>2.46</v>
      </c>
      <c r="B24">
        <f>ValueWin!B24</f>
        <v>1.53</v>
      </c>
      <c r="C24">
        <f t="shared" si="0"/>
        <v>0.4065040650406504</v>
      </c>
      <c r="D24">
        <f t="shared" si="0"/>
        <v>0.65359477124183007</v>
      </c>
      <c r="E24">
        <f>ValueWin!E24</f>
        <v>0.26</v>
      </c>
      <c r="F24">
        <f>ValueWin!F24</f>
        <v>0.74</v>
      </c>
      <c r="G24" cm="1">
        <f t="array" ref="G24">_xlfn.IFS(AND(I24&gt;J24,I24&gt;0), 1, AND(J24&gt;I24,J24&gt;0), 2, AND(I24&lt;0,J24&lt;0), 0)</f>
        <v>2</v>
      </c>
      <c r="H24">
        <f>ValueWin!H24</f>
        <v>2</v>
      </c>
      <c r="I24">
        <f t="shared" si="1"/>
        <v>-0.24684931506849317</v>
      </c>
      <c r="J24">
        <f t="shared" si="2"/>
        <v>0.1</v>
      </c>
      <c r="K24">
        <f>P23-P23*J24+P23*J24*B24</f>
        <v>89.504999999999995</v>
      </c>
      <c r="L24" t="str">
        <f>ValueWin!L24</f>
        <v>Dennis Novak</v>
      </c>
      <c r="M24" t="str">
        <f>ValueWin!M24</f>
        <v>Marton Fucsovics</v>
      </c>
    </row>
    <row r="25" spans="1:17" x14ac:dyDescent="0.25">
      <c r="A25">
        <f>ValueWin!A25</f>
        <v>4.4000000000000004</v>
      </c>
      <c r="B25">
        <f>ValueWin!B25</f>
        <v>1.2</v>
      </c>
      <c r="C25">
        <f t="shared" si="0"/>
        <v>0.22727272727272727</v>
      </c>
      <c r="D25">
        <f t="shared" si="0"/>
        <v>0.83333333333333337</v>
      </c>
      <c r="E25">
        <f>ValueWin!E25</f>
        <v>0.19600000000000001</v>
      </c>
      <c r="F25">
        <f>ValueWin!F25</f>
        <v>0.80400000000000005</v>
      </c>
      <c r="G25" cm="1">
        <f t="array" ref="G25">_xlfn.IFS(AND(I25&gt;J25,I25&gt;0), 1, AND(J25&gt;I25,J25&gt;0), 2, AND(I25&lt;0,J25&lt;0), 0)</f>
        <v>0</v>
      </c>
      <c r="H25">
        <f>ValueWin!H25</f>
        <v>2</v>
      </c>
      <c r="I25">
        <f t="shared" si="1"/>
        <v>-4.0470588235294092E-2</v>
      </c>
      <c r="J25">
        <f t="shared" si="2"/>
        <v>-0.17600000000000016</v>
      </c>
      <c r="K25" cm="1">
        <f t="array" ref="K25">_xlfn.IFS(AND(G25=H25,G25=1),K24-K24*I25+K24*I25*A25, AND(G25=H25,G25=2), K24-K24*J25+K24*J25*B25, AND(G25&lt;&gt;H25,G25=1), K24-K24*I25,AND(G25&lt;&gt;H25,G25=2),K24-K24*J25,G25=0,K24)</f>
        <v>89.504999999999995</v>
      </c>
      <c r="L25" t="str">
        <f>ValueWin!L25</f>
        <v>Zizou Bergs</v>
      </c>
      <c r="M25" t="str">
        <f>ValueWin!M25</f>
        <v>Lloyd Harris</v>
      </c>
    </row>
    <row r="26" spans="1:17" x14ac:dyDescent="0.25">
      <c r="A26">
        <f>ValueWin!A26</f>
        <v>1.35</v>
      </c>
      <c r="B26">
        <f>ValueWin!B26</f>
        <v>3</v>
      </c>
      <c r="C26">
        <f t="shared" si="0"/>
        <v>0.7407407407407407</v>
      </c>
      <c r="D26">
        <f t="shared" si="0"/>
        <v>0.33333333333333331</v>
      </c>
      <c r="E26">
        <f>ValueWin!E26</f>
        <v>0.54300000000000004</v>
      </c>
      <c r="F26">
        <f>ValueWin!F26</f>
        <v>0.45699999999999996</v>
      </c>
      <c r="G26" cm="1">
        <f t="array" ref="G26">_xlfn.IFS(AND(I26&gt;J26,I26&gt;0), 1, AND(J26&gt;I26,J26&gt;0), 2, AND(I26&lt;0,J26&lt;0), 0)</f>
        <v>2</v>
      </c>
      <c r="H26">
        <f>ValueWin!H26</f>
        <v>2</v>
      </c>
      <c r="I26">
        <f t="shared" si="1"/>
        <v>-0.76271428571428534</v>
      </c>
      <c r="J26">
        <f t="shared" si="2"/>
        <v>0.1</v>
      </c>
      <c r="K26" cm="1">
        <f t="array" ref="K26">_xlfn.IFS(AND(G26=H26,G26=1),K25-K25*I26+K25*I26*A26, AND(G26=H26,G26=2), K25-K25*J26+K25*J26*B26, AND(G26&lt;&gt;H26,G26=1), K25-K25*I26,AND(G26&lt;&gt;H26,G26=2),K25-K25*J26,G26=0,K25)</f>
        <v>107.40599999999999</v>
      </c>
      <c r="L26" t="str">
        <f>ValueWin!L26</f>
        <v>Filip Krajinovic</v>
      </c>
      <c r="M26" t="str">
        <f>ValueWin!M26</f>
        <v>Pedro Martinez</v>
      </c>
    </row>
    <row r="27" spans="1:17" x14ac:dyDescent="0.25">
      <c r="A27">
        <f>ValueWin!A27</f>
        <v>4.5</v>
      </c>
      <c r="B27">
        <f>ValueWin!B27</f>
        <v>1.17</v>
      </c>
      <c r="C27">
        <f t="shared" si="0"/>
        <v>0.22222222222222221</v>
      </c>
      <c r="D27">
        <f t="shared" si="0"/>
        <v>0.85470085470085477</v>
      </c>
      <c r="E27">
        <f>ValueWin!E27</f>
        <v>0.442</v>
      </c>
      <c r="F27">
        <f>ValueWin!F27</f>
        <v>0.55800000000000005</v>
      </c>
      <c r="G27" cm="1">
        <f t="array" ref="G27">_xlfn.IFS(AND(I27&gt;J27,I27&gt;0), 1, AND(J27&gt;I27,J27&gt;0), 2, AND(I27&lt;0,J27&lt;0), 0)</f>
        <v>1</v>
      </c>
      <c r="H27">
        <f>ValueWin!H27</f>
        <v>2</v>
      </c>
      <c r="I27">
        <f t="shared" si="1"/>
        <v>0.1</v>
      </c>
      <c r="J27">
        <f t="shared" si="2"/>
        <v>-2.0420000000000007</v>
      </c>
      <c r="K27" cm="1">
        <f t="array" ref="K27">_xlfn.IFS(AND(G27=H27,G27=1),K26-K26*I27+K26*I27*A27, AND(G27=H27,G27=2), K26-K26*J27+K26*J27*B27, AND(G27&lt;&gt;H27,G27=1), K26-K26*I27,AND(G27&lt;&gt;H27,G27=2),K26-K26*J27,G27=0,K26)</f>
        <v>96.665399999999991</v>
      </c>
      <c r="L27" t="str">
        <f>ValueWin!L27</f>
        <v>Frederico Coria</v>
      </c>
      <c r="M27" t="str">
        <f>ValueWin!M27</f>
        <v>Ricardas Berankis</v>
      </c>
    </row>
    <row r="28" spans="1:17" x14ac:dyDescent="0.25">
      <c r="A28">
        <f>ValueWin!A28</f>
        <v>2.66</v>
      </c>
      <c r="B28">
        <f>ValueWin!B28</f>
        <v>1.44</v>
      </c>
      <c r="C28">
        <f t="shared" si="0"/>
        <v>0.37593984962406013</v>
      </c>
      <c r="D28">
        <f t="shared" si="0"/>
        <v>0.69444444444444442</v>
      </c>
      <c r="E28">
        <f>ValueWin!E28</f>
        <v>0.35599999999999998</v>
      </c>
      <c r="F28">
        <f>ValueWin!F28</f>
        <v>0.64400000000000002</v>
      </c>
      <c r="G28" cm="1">
        <f t="array" ref="G28">_xlfn.IFS(AND(I28&gt;J28,I28&gt;0), 1, AND(J28&gt;I28,J28&gt;0), 2, AND(I28&lt;0,J28&lt;0), 0)</f>
        <v>0</v>
      </c>
      <c r="H28">
        <f>ValueWin!H28</f>
        <v>2</v>
      </c>
      <c r="I28">
        <f t="shared" si="1"/>
        <v>-3.1951807228915663E-2</v>
      </c>
      <c r="J28">
        <f t="shared" si="2"/>
        <v>-0.16509090909090918</v>
      </c>
      <c r="K28" cm="1">
        <f t="array" ref="K28">_xlfn.IFS(AND(G28=H28,G28=1),K27-K27*I28+K27*I28*A28, AND(G28=H28,G28=2), K27-K27*J28+K27*J28*B28, AND(G28&lt;&gt;H28,G28=1), K27-K27*I28,AND(G28&lt;&gt;H28,G28=2),K27-K27*J28,G28=0,K27)</f>
        <v>96.665399999999991</v>
      </c>
      <c r="L28" t="str">
        <f>ValueWin!L28</f>
        <v>Jan Lennard Struff</v>
      </c>
      <c r="M28" t="str">
        <f>ValueWin!M28</f>
        <v>Lloyd Harris</v>
      </c>
    </row>
    <row r="29" spans="1:17" x14ac:dyDescent="0.25">
      <c r="A29">
        <f>ValueWin!A29</f>
        <v>1.05</v>
      </c>
      <c r="B29">
        <f>ValueWin!B29</f>
        <v>8.5</v>
      </c>
      <c r="C29">
        <f t="shared" si="0"/>
        <v>0.95238095238095233</v>
      </c>
      <c r="D29">
        <f t="shared" si="0"/>
        <v>0.11764705882352941</v>
      </c>
      <c r="E29">
        <f>ValueWin!E29</f>
        <v>0.81599999999999995</v>
      </c>
      <c r="F29">
        <f>ValueWin!F29</f>
        <v>0.18400000000000005</v>
      </c>
      <c r="G29" cm="1">
        <f t="array" ref="G29">_xlfn.IFS(AND(I29&gt;J29,I29&gt;0), 1, AND(J29&gt;I29,J29&gt;0), 2, AND(I29&lt;0,J29&lt;0), 0)</f>
        <v>2</v>
      </c>
      <c r="H29">
        <f>ValueWin!H29</f>
        <v>2</v>
      </c>
      <c r="I29">
        <f t="shared" si="1"/>
        <v>-2.8639999999999981</v>
      </c>
      <c r="J29">
        <f t="shared" si="2"/>
        <v>7.5200000000000058E-2</v>
      </c>
      <c r="K29" cm="1">
        <f t="array" ref="K29">_xlfn.IFS(AND(G29=H29,G29=1),K28-K28*I29+K28*I29*A29, AND(G29=H29,G29=2), K28-K28*J29+K28*J29*B29, AND(G29&lt;&gt;H29,G29=1), K28-K28*I29,AND(G29&lt;&gt;H29,G29=2),K28-K28*J29,G29=0,K28)</f>
        <v>151.18468560000002</v>
      </c>
      <c r="L29" t="str">
        <f>ValueWin!L29</f>
        <v>Andrey Rublev</v>
      </c>
      <c r="M29" t="str">
        <f>ValueWin!M29</f>
        <v>Adrian Mannarino</v>
      </c>
      <c r="P29">
        <v>115</v>
      </c>
      <c r="Q29">
        <v>36</v>
      </c>
    </row>
    <row r="30" spans="1:17" x14ac:dyDescent="0.25">
      <c r="A30">
        <f>ValueWin!A30</f>
        <v>1.51</v>
      </c>
      <c r="B30">
        <f>ValueWin!B30</f>
        <v>2.44</v>
      </c>
      <c r="C30">
        <f t="shared" si="0"/>
        <v>0.66225165562913912</v>
      </c>
      <c r="D30">
        <f t="shared" si="0"/>
        <v>0.4098360655737705</v>
      </c>
      <c r="E30">
        <f>ValueWin!E30</f>
        <v>0.63500000000000001</v>
      </c>
      <c r="F30">
        <f>ValueWin!F30</f>
        <v>0.36499999999999999</v>
      </c>
      <c r="G30" cm="1">
        <f t="array" ref="G30">_xlfn.IFS(AND(I30&gt;J30,I30&gt;0), 1, AND(J30&gt;I30,J30&gt;0), 2, AND(I30&lt;0,J30&lt;0), 0)</f>
        <v>0</v>
      </c>
      <c r="H30">
        <f>ValueWin!H30</f>
        <v>2</v>
      </c>
      <c r="I30">
        <f t="shared" si="1"/>
        <v>-8.0686274509803924E-2</v>
      </c>
      <c r="J30">
        <f t="shared" si="2"/>
        <v>-7.5972222222222274E-2</v>
      </c>
      <c r="K30">
        <f>P29</f>
        <v>115</v>
      </c>
      <c r="L30" t="str">
        <f>ValueWin!L30</f>
        <v>Roberto Bautista Agut</v>
      </c>
      <c r="M30" t="str">
        <f>ValueWin!M30</f>
        <v>Marton Fucsovics</v>
      </c>
    </row>
    <row r="31" spans="1:17" x14ac:dyDescent="0.25">
      <c r="A31">
        <f>ValueWin!A31</f>
        <v>3.02</v>
      </c>
      <c r="B31">
        <f>ValueWin!B31</f>
        <v>1.35</v>
      </c>
      <c r="C31">
        <f t="shared" si="0"/>
        <v>0.33112582781456956</v>
      </c>
      <c r="D31">
        <f t="shared" si="0"/>
        <v>0.7407407407407407</v>
      </c>
      <c r="E31">
        <f>ValueWin!E31</f>
        <v>0.313</v>
      </c>
      <c r="F31">
        <f>ValueWin!F31</f>
        <v>0.68700000000000006</v>
      </c>
      <c r="G31" cm="1">
        <f t="array" ref="G31">_xlfn.IFS(AND(I31&gt;J31,I31&gt;0), 1, AND(J31&gt;I31,J31&gt;0), 2, AND(I31&lt;0,J31&lt;0), 0)</f>
        <v>0</v>
      </c>
      <c r="H31">
        <f>ValueWin!H31</f>
        <v>2</v>
      </c>
      <c r="I31">
        <f t="shared" si="1"/>
        <v>-2.7099009900990123E-2</v>
      </c>
      <c r="J31">
        <f t="shared" si="2"/>
        <v>-0.20728571428571396</v>
      </c>
      <c r="K31" cm="1">
        <f t="array" ref="K31">_xlfn.IFS(AND(G31=H31,G31=1),K30-K30*I31+K30*I31*A31, AND(G31=H31,G31=2), K30-K30*J31+K30*J31*B31, AND(G31&lt;&gt;H31,G31=1), K30-K30*I31,AND(G31&lt;&gt;H31,G31=2),K30-K30*J31,G31=0,K30)</f>
        <v>115</v>
      </c>
      <c r="L31" t="str">
        <f>ValueWin!L31</f>
        <v>Egor Gerasimov</v>
      </c>
      <c r="M31" t="str">
        <f>ValueWin!M31</f>
        <v>Aslan Karatsev</v>
      </c>
    </row>
    <row r="32" spans="1:17" x14ac:dyDescent="0.25">
      <c r="A32">
        <f>ValueWin!A32</f>
        <v>1.8</v>
      </c>
      <c r="B32">
        <f>ValueWin!B32</f>
        <v>1.98</v>
      </c>
      <c r="C32">
        <f t="shared" si="0"/>
        <v>0.55555555555555558</v>
      </c>
      <c r="D32">
        <f t="shared" si="0"/>
        <v>0.50505050505050508</v>
      </c>
      <c r="E32">
        <f>ValueWin!E32</f>
        <v>0.45</v>
      </c>
      <c r="F32">
        <f>ValueWin!F32</f>
        <v>0.55000000000000004</v>
      </c>
      <c r="G32" cm="1">
        <f t="array" ref="G32">_xlfn.IFS(AND(I32&gt;J32,I32&gt;0), 1, AND(J32&gt;I32,J32&gt;0), 2, AND(I32&lt;0,J32&lt;0), 0)</f>
        <v>2</v>
      </c>
      <c r="H32">
        <f>ValueWin!H32</f>
        <v>2</v>
      </c>
      <c r="I32">
        <f t="shared" si="1"/>
        <v>-0.23749999999999999</v>
      </c>
      <c r="J32">
        <f t="shared" si="2"/>
        <v>9.0816326530612279E-2</v>
      </c>
      <c r="K32" cm="1">
        <f t="array" ref="K32">_xlfn.IFS(AND(G32=H32,G32=1),K31-K31*I32+K31*I32*A32, AND(G32=H32,G32=2), K31-K31*J32+K31*J32*B32, AND(G32&lt;&gt;H32,G32=1), K31-K31*I32,AND(G32&lt;&gt;H32,G32=2),K31-K31*J32,G32=0,K31)</f>
        <v>125.23500000000001</v>
      </c>
      <c r="L32" t="str">
        <f>ValueWin!L32</f>
        <v>Andy Murray</v>
      </c>
      <c r="M32" t="str">
        <f>ValueWin!M32</f>
        <v>Diego Schwartzman</v>
      </c>
      <c r="P32">
        <v>115</v>
      </c>
      <c r="Q32">
        <v>10</v>
      </c>
    </row>
    <row r="33" spans="1:17" x14ac:dyDescent="0.25">
      <c r="A33">
        <f>ValueWin!A33</f>
        <v>4</v>
      </c>
      <c r="B33">
        <f>ValueWin!B33</f>
        <v>1.22</v>
      </c>
      <c r="C33">
        <f t="shared" si="0"/>
        <v>0.25</v>
      </c>
      <c r="D33">
        <f t="shared" si="0"/>
        <v>0.81967213114754101</v>
      </c>
      <c r="E33">
        <f>ValueWin!E33</f>
        <v>0.33</v>
      </c>
      <c r="F33">
        <f>ValueWin!F33</f>
        <v>0.66999999999999993</v>
      </c>
      <c r="G33" cm="1">
        <f t="array" ref="G33">_xlfn.IFS(AND(I33&gt;J33,I33&gt;0), 1, AND(J33&gt;I33,J33&gt;0), 2, AND(I33&lt;0,J33&lt;0), 0)</f>
        <v>1</v>
      </c>
      <c r="H33">
        <f>ValueWin!H33</f>
        <v>1</v>
      </c>
      <c r="I33">
        <f t="shared" si="1"/>
        <v>0.1</v>
      </c>
      <c r="J33">
        <f t="shared" si="2"/>
        <v>-0.83000000000000029</v>
      </c>
      <c r="K33">
        <f>P32-P32*I33+P32*I33*A33</f>
        <v>149.5</v>
      </c>
      <c r="L33" t="str">
        <f>ValueWin!L33</f>
        <v>Gilles Simon</v>
      </c>
      <c r="M33" t="str">
        <f>ValueWin!M33</f>
        <v>Mackenzie McDonald</v>
      </c>
      <c r="P33">
        <v>115</v>
      </c>
      <c r="Q33">
        <v>34</v>
      </c>
    </row>
    <row r="34" spans="1:17" x14ac:dyDescent="0.25">
      <c r="A34">
        <f>ValueWin!A34</f>
        <v>1.41</v>
      </c>
      <c r="B34">
        <f>ValueWin!B34</f>
        <v>2.78</v>
      </c>
      <c r="C34">
        <f t="shared" si="0"/>
        <v>0.70921985815602839</v>
      </c>
      <c r="D34">
        <f t="shared" si="0"/>
        <v>0.35971223021582738</v>
      </c>
      <c r="E34">
        <f>ValueWin!E34</f>
        <v>0.59499999999999997</v>
      </c>
      <c r="F34">
        <f>ValueWin!F34</f>
        <v>0.40500000000000003</v>
      </c>
      <c r="G34" cm="1">
        <f t="array" ref="G34">_xlfn.IFS(AND(I34&gt;J34,I34&gt;0), 1, AND(J34&gt;I34,J34&gt;0), 2, AND(I34&lt;0,J34&lt;0), 0)</f>
        <v>2</v>
      </c>
      <c r="H34">
        <f>ValueWin!H34</f>
        <v>1</v>
      </c>
      <c r="I34">
        <f t="shared" si="1"/>
        <v>-0.39280487804878073</v>
      </c>
      <c r="J34">
        <f t="shared" si="2"/>
        <v>7.0730337078651673E-2</v>
      </c>
      <c r="K34">
        <f>P33-P33*J34</f>
        <v>106.86601123595506</v>
      </c>
      <c r="L34" t="str">
        <f>ValueWin!L34</f>
        <v>Brandon Nakashima</v>
      </c>
      <c r="M34" t="str">
        <f>ValueWin!M34</f>
        <v>Henri Laaksonen</v>
      </c>
    </row>
    <row r="35" spans="1:17" x14ac:dyDescent="0.25">
      <c r="A35">
        <f>ValueWin!A35</f>
        <v>1.1399999999999999</v>
      </c>
      <c r="B35">
        <f>ValueWin!B35</f>
        <v>5</v>
      </c>
      <c r="C35">
        <f t="shared" si="0"/>
        <v>0.87719298245614041</v>
      </c>
      <c r="D35">
        <f t="shared" si="0"/>
        <v>0.2</v>
      </c>
      <c r="E35">
        <f>ValueWin!E35</f>
        <v>0.63300000000000001</v>
      </c>
      <c r="F35">
        <f>ValueWin!F35</f>
        <v>0.36699999999999999</v>
      </c>
      <c r="G35" cm="1">
        <f t="array" ref="G35">_xlfn.IFS(AND(I35&gt;J35,I35&gt;0), 1, AND(J35&gt;I35,J35&gt;0), 2, AND(I35&lt;0,J35&lt;0), 0)</f>
        <v>2</v>
      </c>
      <c r="H35">
        <f>ValueWin!H35</f>
        <v>2</v>
      </c>
      <c r="I35">
        <f t="shared" si="1"/>
        <v>-1.9884285714285732</v>
      </c>
      <c r="J35">
        <f t="shared" si="2"/>
        <v>0.1</v>
      </c>
      <c r="K35" cm="1">
        <f t="array" ref="K35">_xlfn.IFS(AND(G35=H35,G35=1),K34-K34*I35+K34*I35*A35, AND(G35=H35,G35=2), K34-K34*J35+K34*J35*B35, AND(G35&lt;&gt;H35,G35=1), K34-K34*I35,AND(G35&lt;&gt;H35,G35=2),K34-K34*J35,G35=0,K34)</f>
        <v>149.61241573033709</v>
      </c>
      <c r="L35" t="str">
        <f>ValueWin!L35</f>
        <v>Enzo Couacaud</v>
      </c>
      <c r="M35" t="str">
        <f>ValueWin!M35</f>
        <v>Nicolas Barrientos</v>
      </c>
      <c r="P35">
        <v>115</v>
      </c>
      <c r="Q35">
        <v>34</v>
      </c>
    </row>
    <row r="36" spans="1:17" x14ac:dyDescent="0.25">
      <c r="A36">
        <f>ValueWin!A36</f>
        <v>2.25</v>
      </c>
      <c r="B36">
        <f>ValueWin!B36</f>
        <v>1.57</v>
      </c>
      <c r="C36">
        <f t="shared" si="0"/>
        <v>0.44444444444444442</v>
      </c>
      <c r="D36">
        <f t="shared" si="0"/>
        <v>0.63694267515923564</v>
      </c>
      <c r="E36">
        <f>ValueWin!E36</f>
        <v>0.51700000000000002</v>
      </c>
      <c r="F36">
        <f>ValueWin!F36</f>
        <v>0.48299999999999998</v>
      </c>
      <c r="G36" cm="1">
        <f t="array" ref="G36">_xlfn.IFS(AND(I36&gt;J36,I36&gt;0), 1, AND(J36&gt;I36,J36&gt;0), 2, AND(I36&lt;0,J36&lt;0), 0)</f>
        <v>1</v>
      </c>
      <c r="H36">
        <f>ValueWin!H36</f>
        <v>2</v>
      </c>
      <c r="I36">
        <f t="shared" si="1"/>
        <v>0.1</v>
      </c>
      <c r="J36">
        <f t="shared" si="2"/>
        <v>-0.42401754385964907</v>
      </c>
      <c r="K36">
        <f>P35-P35*I36</f>
        <v>103.5</v>
      </c>
      <c r="L36" t="str">
        <f>ValueWin!L36</f>
        <v>Goncalo Oliveira</v>
      </c>
      <c r="M36" t="str">
        <f>ValueWin!M36</f>
        <v>Oriol Roca Batalla</v>
      </c>
    </row>
    <row r="37" spans="1:17" x14ac:dyDescent="0.25">
      <c r="A37">
        <f>ValueWin!A37</f>
        <v>1.22</v>
      </c>
      <c r="B37">
        <f>ValueWin!B37</f>
        <v>3.75</v>
      </c>
      <c r="C37">
        <f t="shared" si="0"/>
        <v>0.81967213114754101</v>
      </c>
      <c r="D37">
        <f t="shared" si="0"/>
        <v>0.26666666666666666</v>
      </c>
      <c r="E37">
        <f>ValueWin!E37</f>
        <v>0.81799999999999995</v>
      </c>
      <c r="F37">
        <f>ValueWin!F37</f>
        <v>0.18200000000000005</v>
      </c>
      <c r="G37" cm="1">
        <f t="array" ref="G37">_xlfn.IFS(AND(I37&gt;J37,I37&gt;0), 1, AND(J37&gt;I37,J37&gt;0), 2, AND(I37&lt;0,J37&lt;0), 0)</f>
        <v>0</v>
      </c>
      <c r="H37">
        <f>ValueWin!H37</f>
        <v>1</v>
      </c>
      <c r="I37">
        <f t="shared" si="1"/>
        <v>-9.2727272727276544E-3</v>
      </c>
      <c r="J37">
        <f t="shared" si="2"/>
        <v>-0.11545454545454537</v>
      </c>
      <c r="K37" cm="1">
        <f t="array" ref="K37">_xlfn.IFS(AND(G37=H37,G37=1),K36-K36*I37+K36*I37*A37, AND(G37=H37,G37=2), K36-K36*J37+K36*J37*B37, AND(G37&lt;&gt;H37,G37=1), K36-K36*I37,AND(G37&lt;&gt;H37,G37=2),K36-K36*J37,G37=0,K36)</f>
        <v>103.5</v>
      </c>
      <c r="L37" t="str">
        <f>ValueWin!L37</f>
        <v>Facundo Mena</v>
      </c>
      <c r="M37" t="str">
        <f>ValueWin!M37</f>
        <v>Alejandro Gomez</v>
      </c>
    </row>
    <row r="38" spans="1:17" x14ac:dyDescent="0.25">
      <c r="A38">
        <f>ValueWin!A38</f>
        <v>8.5</v>
      </c>
      <c r="B38">
        <f>ValueWin!B38</f>
        <v>1.05</v>
      </c>
      <c r="C38">
        <f t="shared" si="0"/>
        <v>0.11764705882352941</v>
      </c>
      <c r="D38">
        <f t="shared" si="0"/>
        <v>0.95238095238095233</v>
      </c>
      <c r="E38">
        <f>ValueWin!E38</f>
        <v>0.15</v>
      </c>
      <c r="F38">
        <f>ValueWin!F38</f>
        <v>0.85</v>
      </c>
      <c r="G38" cm="1">
        <f t="array" ref="G38">_xlfn.IFS(AND(I38&gt;J38,I38&gt;0), 1, AND(J38&gt;I38,J38&gt;0), 2, AND(I38&lt;0,J38&lt;0), 0)</f>
        <v>1</v>
      </c>
      <c r="H38">
        <f>ValueWin!H38</f>
        <v>1</v>
      </c>
      <c r="I38">
        <f t="shared" si="1"/>
        <v>3.6666666666666667E-2</v>
      </c>
      <c r="J38">
        <f t="shared" si="2"/>
        <v>-2.1499999999999972</v>
      </c>
      <c r="K38" cm="1">
        <f t="array" ref="K38">_xlfn.IFS(AND(G38=H38,G38=1),K37-K37*I38+K37*I38*A38, AND(G38=H38,G38=2), K37-K37*J38+K37*J38*B38, AND(G38&lt;&gt;H38,G38=1), K37-K37*I38,AND(G38&lt;&gt;H38,G38=2),K37-K37*J38,G38=0,K37)</f>
        <v>131.96250000000001</v>
      </c>
      <c r="L38" t="str">
        <f>ValueWin!L38</f>
        <v>Alexis Galarneau</v>
      </c>
      <c r="M38" t="str">
        <f>ValueWin!M38</f>
        <v>Daniel Altmaier</v>
      </c>
      <c r="P38">
        <v>115</v>
      </c>
      <c r="Q38">
        <v>16</v>
      </c>
    </row>
    <row r="39" spans="1:17" x14ac:dyDescent="0.25">
      <c r="A39">
        <f>ValueWin!A39</f>
        <v>4.5</v>
      </c>
      <c r="B39">
        <f>ValueWin!B39</f>
        <v>1.1599999999999999</v>
      </c>
      <c r="C39">
        <f t="shared" si="0"/>
        <v>0.22222222222222221</v>
      </c>
      <c r="D39">
        <f t="shared" si="0"/>
        <v>0.86206896551724144</v>
      </c>
      <c r="E39">
        <f>ValueWin!E39</f>
        <v>0.2</v>
      </c>
      <c r="F39">
        <f>ValueWin!F39</f>
        <v>0.8</v>
      </c>
      <c r="G39" cm="1">
        <f t="array" ref="G39">_xlfn.IFS(AND(I39&gt;J39,I39&gt;0), 1, AND(J39&gt;I39,J39&gt;0), 2, AND(I39&lt;0,J39&lt;0), 0)</f>
        <v>0</v>
      </c>
      <c r="H39">
        <f>ValueWin!H39</f>
        <v>2</v>
      </c>
      <c r="I39">
        <f t="shared" si="1"/>
        <v>-2.8571428571428581E-2</v>
      </c>
      <c r="J39">
        <f t="shared" si="2"/>
        <v>-0.45000000000000062</v>
      </c>
      <c r="K39">
        <f>P38</f>
        <v>115</v>
      </c>
      <c r="L39" t="str">
        <f>ValueWin!L39</f>
        <v>Santiago Fa Rodriguez Taverna</v>
      </c>
      <c r="M39" t="str">
        <f>ValueWin!M39</f>
        <v>Juan Pablo Varillas</v>
      </c>
    </row>
    <row r="40" spans="1:17" x14ac:dyDescent="0.25">
      <c r="A40">
        <f>ValueWin!A40</f>
        <v>1.72</v>
      </c>
      <c r="B40">
        <f>ValueWin!B40</f>
        <v>2</v>
      </c>
      <c r="C40">
        <f t="shared" si="0"/>
        <v>0.58139534883720934</v>
      </c>
      <c r="D40">
        <f t="shared" si="0"/>
        <v>0.5</v>
      </c>
      <c r="E40">
        <f>ValueWin!E40</f>
        <v>0.66400000000000003</v>
      </c>
      <c r="F40">
        <f>ValueWin!F40</f>
        <v>0.33599999999999997</v>
      </c>
      <c r="G40" cm="1">
        <f t="array" ref="G40">_xlfn.IFS(AND(I40&gt;J40,I40&gt;0), 1, AND(J40&gt;I40,J40&gt;0), 2, AND(I40&lt;0,J40&lt;0), 0)</f>
        <v>1</v>
      </c>
      <c r="H40">
        <f>ValueWin!H40</f>
        <v>1</v>
      </c>
      <c r="I40">
        <f t="shared" si="1"/>
        <v>0.1</v>
      </c>
      <c r="J40">
        <f t="shared" si="2"/>
        <v>-0.32800000000000007</v>
      </c>
      <c r="K40" cm="1">
        <f t="array" ref="K40">_xlfn.IFS(AND(G40=H40,G40=1),K39-K39*I40+K39*I40*A40, AND(G40=H40,G40=2), K39-K39*J40+K39*J40*B40, AND(G40&lt;&gt;H40,G40=1), K39-K39*I40,AND(G40&lt;&gt;H40,G40=2),K39-K39*J40,G40=0,K39)</f>
        <v>123.28</v>
      </c>
      <c r="L40" t="str">
        <f>ValueWin!L40</f>
        <v>Martin Cuevas</v>
      </c>
      <c r="M40" t="str">
        <f>ValueWin!M40</f>
        <v>Mariano Navone</v>
      </c>
      <c r="P40">
        <v>115</v>
      </c>
      <c r="Q40">
        <v>8</v>
      </c>
    </row>
    <row r="41" spans="1:17" x14ac:dyDescent="0.25">
      <c r="A41">
        <f>ValueWin!A41</f>
        <v>4.6500000000000004</v>
      </c>
      <c r="B41">
        <f>ValueWin!B41</f>
        <v>1.1599999999999999</v>
      </c>
      <c r="C41">
        <f t="shared" si="0"/>
        <v>0.21505376344086019</v>
      </c>
      <c r="D41">
        <f t="shared" si="0"/>
        <v>0.86206896551724144</v>
      </c>
      <c r="E41">
        <f>ValueWin!E41</f>
        <v>0.23799999999999999</v>
      </c>
      <c r="F41">
        <f>ValueWin!F41</f>
        <v>0.76200000000000001</v>
      </c>
      <c r="G41" cm="1">
        <f t="array" ref="G41">_xlfn.IFS(AND(I41&gt;J41,I41&gt;0), 1, AND(J41&gt;I41,J41&gt;0), 2, AND(I41&lt;0,J41&lt;0), 0)</f>
        <v>1</v>
      </c>
      <c r="H41">
        <f>ValueWin!H41</f>
        <v>2</v>
      </c>
      <c r="I41">
        <f t="shared" si="1"/>
        <v>2.923287671232877E-2</v>
      </c>
      <c r="J41">
        <f t="shared" si="2"/>
        <v>-0.7255000000000007</v>
      </c>
      <c r="K41">
        <f>P40-P40*I41</f>
        <v>111.6382191780822</v>
      </c>
      <c r="L41" t="str">
        <f>ValueWin!L41</f>
        <v>Geoffrey Blancaneaux</v>
      </c>
      <c r="M41" t="str">
        <f>ValueWin!M41</f>
        <v>Carlos Taberner</v>
      </c>
    </row>
    <row r="42" spans="1:17" x14ac:dyDescent="0.25">
      <c r="A42">
        <f>ValueWin!A42</f>
        <v>2.2000000000000002</v>
      </c>
      <c r="B42">
        <f>ValueWin!B42</f>
        <v>1.61</v>
      </c>
      <c r="C42">
        <f t="shared" si="0"/>
        <v>0.45454545454545453</v>
      </c>
      <c r="D42">
        <f t="shared" si="0"/>
        <v>0.6211180124223602</v>
      </c>
      <c r="E42">
        <f>ValueWin!E42</f>
        <v>0.53700000000000003</v>
      </c>
      <c r="F42">
        <f>ValueWin!F42</f>
        <v>0.46299999999999997</v>
      </c>
      <c r="G42" cm="1">
        <f t="array" ref="G42">_xlfn.IFS(AND(I42&gt;J42,I42&gt;0), 1, AND(J42&gt;I42,J42&gt;0), 2, AND(I42&lt;0,J42&lt;0), 0)</f>
        <v>1</v>
      </c>
      <c r="H42">
        <f>ValueWin!H42</f>
        <v>1</v>
      </c>
      <c r="I42">
        <f t="shared" si="1"/>
        <v>0.1</v>
      </c>
      <c r="J42">
        <f t="shared" si="2"/>
        <v>-0.41732786885245898</v>
      </c>
      <c r="K42" cm="1">
        <f t="array" ref="K42">_xlfn.IFS(AND(G42=H42,G42=1),K41-K41*I42+K41*I42*A42, AND(G42=H42,G42=2), K41-K41*J42+K41*J42*B42, AND(G42&lt;&gt;H42,G42=1), K41-K41*I42,AND(G42&lt;&gt;H42,G42=2),K41-K41*J42,G42=0,K41)</f>
        <v>125.03480547945206</v>
      </c>
      <c r="L42" t="str">
        <f>ValueWin!L42</f>
        <v>Andrea Arnaboldi</v>
      </c>
      <c r="M42" t="str">
        <f>ValueWin!M42</f>
        <v>Jonas Forejtek</v>
      </c>
      <c r="P42">
        <v>115</v>
      </c>
      <c r="Q42">
        <v>10</v>
      </c>
    </row>
    <row r="43" spans="1:17" x14ac:dyDescent="0.25">
      <c r="A43">
        <f>ValueWin!A43</f>
        <v>1.6</v>
      </c>
      <c r="B43">
        <f>ValueWin!B43</f>
        <v>2.25</v>
      </c>
      <c r="C43">
        <f t="shared" si="0"/>
        <v>0.625</v>
      </c>
      <c r="D43">
        <f t="shared" si="0"/>
        <v>0.44444444444444442</v>
      </c>
      <c r="E43">
        <f>ValueWin!E43</f>
        <v>0.499</v>
      </c>
      <c r="F43">
        <f>ValueWin!F43</f>
        <v>0.501</v>
      </c>
      <c r="G43" cm="1">
        <f t="array" ref="G43">_xlfn.IFS(AND(I43&gt;J43,I43&gt;0), 1, AND(J43&gt;I43,J43&gt;0), 2, AND(I43&lt;0,J43&lt;0), 0)</f>
        <v>2</v>
      </c>
      <c r="H43">
        <f>ValueWin!H43</f>
        <v>1</v>
      </c>
      <c r="I43">
        <f t="shared" si="1"/>
        <v>-0.33599999999999985</v>
      </c>
      <c r="J43">
        <f t="shared" si="2"/>
        <v>0.1</v>
      </c>
      <c r="K43">
        <f>P42-P42*J43</f>
        <v>103.5</v>
      </c>
      <c r="L43" t="str">
        <f>ValueWin!L43</f>
        <v>Nerman Fatic</v>
      </c>
      <c r="M43" t="str">
        <f>ValueWin!M43</f>
        <v>Georgii Kravchenko</v>
      </c>
    </row>
    <row r="44" spans="1:17" x14ac:dyDescent="0.25">
      <c r="A44">
        <f>ValueWin!A44</f>
        <v>2.06</v>
      </c>
      <c r="B44">
        <f>ValueWin!B44</f>
        <v>1.71</v>
      </c>
      <c r="C44">
        <f t="shared" si="0"/>
        <v>0.4854368932038835</v>
      </c>
      <c r="D44">
        <f t="shared" si="0"/>
        <v>0.58479532163742687</v>
      </c>
      <c r="E44">
        <f>ValueWin!E44</f>
        <v>0.79100000000000004</v>
      </c>
      <c r="F44">
        <f>ValueWin!F44</f>
        <v>0.20899999999999996</v>
      </c>
      <c r="G44" cm="1">
        <f t="array" ref="G44">_xlfn.IFS(AND(I44&gt;J44,I44&gt;0), 1, AND(J44&gt;I44,J44&gt;0), 2, AND(I44&lt;0,J44&lt;0), 0)</f>
        <v>1</v>
      </c>
      <c r="H44">
        <f>ValueWin!H44</f>
        <v>2</v>
      </c>
      <c r="I44">
        <f t="shared" si="1"/>
        <v>0.1</v>
      </c>
      <c r="J44">
        <f t="shared" si="2"/>
        <v>-0.90508450704225363</v>
      </c>
      <c r="K44" cm="1">
        <f t="array" ref="K44">_xlfn.IFS(AND(G44=H44,G44=1),K43-K43*I44+K43*I44*A44, AND(G44=H44,G44=2), K43-K43*J44+K43*J44*B44, AND(G44&lt;&gt;H44,G44=1), K43-K43*I44,AND(G44&lt;&gt;H44,G44=2),K43-K43*J44,G44=0,K43)</f>
        <v>93.15</v>
      </c>
      <c r="L44" t="str">
        <f>ValueWin!L44</f>
        <v>Andrej Martin</v>
      </c>
      <c r="M44" t="str">
        <f>ValueWin!M44</f>
        <v>Filip Misolic</v>
      </c>
    </row>
    <row r="45" spans="1:17" x14ac:dyDescent="0.25">
      <c r="A45">
        <f>ValueWin!A45</f>
        <v>1.64</v>
      </c>
      <c r="B45">
        <f>ValueWin!B45</f>
        <v>2.2000000000000002</v>
      </c>
      <c r="C45">
        <f t="shared" si="0"/>
        <v>0.6097560975609756</v>
      </c>
      <c r="D45">
        <f t="shared" si="0"/>
        <v>0.45454545454545453</v>
      </c>
      <c r="E45">
        <f>ValueWin!E45</f>
        <v>0.55900000000000005</v>
      </c>
      <c r="F45">
        <f>ValueWin!F45</f>
        <v>0.44099999999999995</v>
      </c>
      <c r="G45" cm="1">
        <f t="array" ref="G45">_xlfn.IFS(AND(I45&gt;J45,I45&gt;0), 1, AND(J45&gt;I45,J45&gt;0), 2, AND(I45&lt;0,J45&lt;0), 0)</f>
        <v>0</v>
      </c>
      <c r="H45">
        <f>ValueWin!H45</f>
        <v>2</v>
      </c>
      <c r="I45">
        <f t="shared" si="1"/>
        <v>-0.13006249999999997</v>
      </c>
      <c r="J45">
        <f t="shared" si="2"/>
        <v>-2.4833333333333374E-2</v>
      </c>
      <c r="K45" cm="1">
        <f t="array" ref="K45">_xlfn.IFS(AND(G45=H45,G45=1),K44-K44*I45+K44*I45*A45, AND(G45=H45,G45=2), K44-K44*J45+K44*J45*B45, AND(G45&lt;&gt;H45,G45=1), K44-K44*I45,AND(G45&lt;&gt;H45,G45=2),K44-K44*J45,G45=0,K44)</f>
        <v>93.15</v>
      </c>
      <c r="L45" t="str">
        <f>ValueWin!L45</f>
        <v>Adrian Mannarino</v>
      </c>
      <c r="M45" t="str">
        <f>ValueWin!M45</f>
        <v>Ricardas Berankis</v>
      </c>
    </row>
    <row r="46" spans="1:17" x14ac:dyDescent="0.25">
      <c r="A46">
        <f>ValueWin!A46</f>
        <v>2.91</v>
      </c>
      <c r="B46">
        <f>ValueWin!B46</f>
        <v>1.38</v>
      </c>
      <c r="C46">
        <f t="shared" si="0"/>
        <v>0.3436426116838488</v>
      </c>
      <c r="D46">
        <f t="shared" si="0"/>
        <v>0.7246376811594204</v>
      </c>
      <c r="E46">
        <f>ValueWin!E46</f>
        <v>5.8999999999999997E-2</v>
      </c>
      <c r="F46">
        <f>ValueWin!F46</f>
        <v>0.94100000000000006</v>
      </c>
      <c r="G46" cm="1">
        <f t="array" ref="G46">_xlfn.IFS(AND(I46&gt;J46,I46&gt;0), 1, AND(J46&gt;I46,J46&gt;0), 2, AND(I46&lt;0,J46&lt;0), 0)</f>
        <v>2</v>
      </c>
      <c r="H46">
        <f>ValueWin!H46</f>
        <v>2</v>
      </c>
      <c r="I46">
        <f t="shared" si="1"/>
        <v>-0.43367015706806283</v>
      </c>
      <c r="J46">
        <f t="shared" si="2"/>
        <v>0.1</v>
      </c>
      <c r="K46" cm="1">
        <f t="array" ref="K46">_xlfn.IFS(AND(G46=H46,G46=1),K45-K45*I46+K45*I46*A46, AND(G46=H46,G46=2), K45-K45*J46+K45*J46*B46, AND(G46&lt;&gt;H46,G46=1), K45-K45*I46,AND(G46&lt;&gt;H46,G46=2),K45-K45*J46,G46=0,K45)</f>
        <v>96.689700000000016</v>
      </c>
      <c r="L46" t="str">
        <f>ValueWin!L46</f>
        <v>Pedro Martinez</v>
      </c>
      <c r="M46" t="str">
        <f>ValueWin!M46</f>
        <v>Marin Cilic</v>
      </c>
    </row>
    <row r="47" spans="1:17" x14ac:dyDescent="0.25">
      <c r="A47">
        <f>ValueWin!A47</f>
        <v>3.45</v>
      </c>
      <c r="B47">
        <f>ValueWin!B47</f>
        <v>1.28</v>
      </c>
      <c r="C47">
        <f t="shared" si="0"/>
        <v>0.28985507246376813</v>
      </c>
      <c r="D47">
        <f t="shared" si="0"/>
        <v>0.78125</v>
      </c>
      <c r="E47">
        <f>ValueWin!E47</f>
        <v>0.311</v>
      </c>
      <c r="F47">
        <f>ValueWin!F47</f>
        <v>0.68900000000000006</v>
      </c>
      <c r="G47" cm="1">
        <f t="array" ref="G47">_xlfn.IFS(AND(I47&gt;J47,I47&gt;0), 1, AND(J47&gt;I47,J47&gt;0), 2, AND(I47&lt;0,J47&lt;0), 0)</f>
        <v>1</v>
      </c>
      <c r="H47">
        <f>ValueWin!H47</f>
        <v>2</v>
      </c>
      <c r="I47">
        <f t="shared" si="1"/>
        <v>2.9775510204081646E-2</v>
      </c>
      <c r="J47">
        <f t="shared" si="2"/>
        <v>-0.42171428571428549</v>
      </c>
      <c r="K47" cm="1">
        <f t="array" ref="K47">_xlfn.IFS(AND(G47=H47,G47=1),K46-K46*I47+K46*I47*A47, AND(G47=H47,G47=2), K46-K46*J47+K46*J47*B47, AND(G47&lt;&gt;H47,G47=1), K46-K46*I47,AND(G47&lt;&gt;H47,G47=2),K46-K46*J47,G47=0,K46)</f>
        <v>93.810714851020421</v>
      </c>
      <c r="L47" t="str">
        <f>ValueWin!L47</f>
        <v>Gilles Simon</v>
      </c>
      <c r="M47" t="str">
        <f>ValueWin!M47</f>
        <v>Aslan Karatsev</v>
      </c>
    </row>
    <row r="48" spans="1:17" x14ac:dyDescent="0.25">
      <c r="A48">
        <f>ValueWin!A48</f>
        <v>2.25</v>
      </c>
      <c r="B48">
        <f>ValueWin!B48</f>
        <v>1.61</v>
      </c>
      <c r="C48">
        <f t="shared" si="0"/>
        <v>0.44444444444444442</v>
      </c>
      <c r="D48">
        <f t="shared" si="0"/>
        <v>0.6211180124223602</v>
      </c>
      <c r="E48">
        <f>ValueWin!E48</f>
        <v>0.432</v>
      </c>
      <c r="F48">
        <f>ValueWin!F48</f>
        <v>0.56800000000000006</v>
      </c>
      <c r="G48" cm="1">
        <f t="array" ref="G48">_xlfn.IFS(AND(I48&gt;J48,I48&gt;0), 1, AND(J48&gt;I48,J48&gt;0), 2, AND(I48&lt;0,J48&lt;0), 0)</f>
        <v>0</v>
      </c>
      <c r="H48">
        <f>ValueWin!H48</f>
        <v>2</v>
      </c>
      <c r="I48">
        <f t="shared" si="1"/>
        <v>-2.2400000000000031E-2</v>
      </c>
      <c r="J48">
        <f t="shared" si="2"/>
        <v>-0.1401967213114752</v>
      </c>
      <c r="K48" cm="1">
        <f t="array" ref="K48">_xlfn.IFS(AND(G48=H48,G48=1),K47-K47*I48+K47*I48*A48, AND(G48=H48,G48=2), K47-K47*J48+K47*J48*B48, AND(G48&lt;&gt;H48,G48=1), K47-K47*I48,AND(G48&lt;&gt;H48,G48=2),K47-K47*J48,G48=0,K47)</f>
        <v>93.810714851020421</v>
      </c>
      <c r="L48" t="str">
        <f>ValueWin!L48</f>
        <v>Marton Fucsovics</v>
      </c>
      <c r="M48" t="str">
        <f>ValueWin!M48</f>
        <v>Lloyd Harris</v>
      </c>
    </row>
    <row r="49" spans="1:17" x14ac:dyDescent="0.25">
      <c r="A49">
        <f>ValueWin!A49</f>
        <v>1.2</v>
      </c>
      <c r="B49">
        <f>ValueWin!B49</f>
        <v>4.25</v>
      </c>
      <c r="C49">
        <f t="shared" si="0"/>
        <v>0.83333333333333337</v>
      </c>
      <c r="D49">
        <f t="shared" si="0"/>
        <v>0.23529411764705882</v>
      </c>
      <c r="E49">
        <f>ValueWin!E49</f>
        <v>0.754</v>
      </c>
      <c r="F49">
        <f>ValueWin!F49</f>
        <v>0.246</v>
      </c>
      <c r="G49" cm="1">
        <f t="array" ref="G49">_xlfn.IFS(AND(I49&gt;J49,I49&gt;0), 1, AND(J49&gt;I49,J49&gt;0), 2, AND(I49&lt;0,J49&lt;0), 0)</f>
        <v>2</v>
      </c>
      <c r="H49">
        <f>ValueWin!H49</f>
        <v>1</v>
      </c>
      <c r="I49">
        <f t="shared" si="1"/>
        <v>-0.4760000000000002</v>
      </c>
      <c r="J49">
        <f t="shared" si="2"/>
        <v>1.3999999999999985E-2</v>
      </c>
      <c r="K49" cm="1">
        <f t="array" ref="K49">_xlfn.IFS(AND(G49=H49,G49=1),K48-K48*I49+K48*I49*A49, AND(G49=H49,G49=2), K48-K48*J49+K48*J49*B49, AND(G49&lt;&gt;H49,G49=1), K48-K48*I49,AND(G49&lt;&gt;H49,G49=2),K48-K48*J49,G49=0,K48)</f>
        <v>92.497364843106141</v>
      </c>
      <c r="L49" t="str">
        <f>ValueWin!L49</f>
        <v>Jannik Sinner</v>
      </c>
      <c r="M49" t="str">
        <f>ValueWin!M49</f>
        <v>Arthur Rinderknech</v>
      </c>
    </row>
    <row r="50" spans="1:17" x14ac:dyDescent="0.25">
      <c r="A50">
        <f>ValueWin!A50</f>
        <v>2.1800000000000002</v>
      </c>
      <c r="B50">
        <f>ValueWin!B50</f>
        <v>1.65</v>
      </c>
      <c r="C50">
        <f t="shared" si="0"/>
        <v>0.4587155963302752</v>
      </c>
      <c r="D50">
        <f t="shared" si="0"/>
        <v>0.60606060606060608</v>
      </c>
      <c r="E50">
        <f>ValueWin!E50</f>
        <v>0.34200000000000003</v>
      </c>
      <c r="F50">
        <f>ValueWin!F50</f>
        <v>0.65799999999999992</v>
      </c>
      <c r="G50" cm="1">
        <f t="array" ref="G50">_xlfn.IFS(AND(I50&gt;J50,I50&gt;0), 1, AND(J50&gt;I50,J50&gt;0), 2, AND(I50&lt;0,J50&lt;0), 0)</f>
        <v>2</v>
      </c>
      <c r="H50">
        <f>ValueWin!H50</f>
        <v>2</v>
      </c>
      <c r="I50">
        <f t="shared" si="1"/>
        <v>-0.21562711864406764</v>
      </c>
      <c r="J50">
        <f t="shared" si="2"/>
        <v>0.1</v>
      </c>
      <c r="K50" cm="1">
        <f t="array" ref="K50">_xlfn.IFS(AND(G50=H50,G50=1),K49-K49*I50+K49*I50*A50, AND(G50=H50,G50=2), K49-K49*J50+K49*J50*B50, AND(G50&lt;&gt;H50,G50=1), K49-K49*I50,AND(G50&lt;&gt;H50,G50=2),K49-K49*J50,G50=0,K49)</f>
        <v>98.509693557908037</v>
      </c>
      <c r="L50" t="str">
        <f>ValueWin!L50</f>
        <v>Brandon Nakashima</v>
      </c>
      <c r="M50" t="str">
        <f>ValueWin!M50</f>
        <v>Diego Schwartzman</v>
      </c>
    </row>
    <row r="51" spans="1:17" x14ac:dyDescent="0.25">
      <c r="A51">
        <f>ValueWin!A51</f>
        <v>1.3</v>
      </c>
      <c r="B51">
        <f>ValueWin!B51</f>
        <v>3.32</v>
      </c>
      <c r="C51">
        <f t="shared" si="0"/>
        <v>0.76923076923076916</v>
      </c>
      <c r="D51">
        <f t="shared" si="0"/>
        <v>0.30120481927710846</v>
      </c>
      <c r="E51">
        <f>ValueWin!E51</f>
        <v>0.53500000000000003</v>
      </c>
      <c r="F51">
        <f>ValueWin!F51</f>
        <v>0.46499999999999997</v>
      </c>
      <c r="G51" cm="1">
        <f t="array" ref="G51">_xlfn.IFS(AND(I51&gt;J51,I51&gt;0), 1, AND(J51&gt;I51,J51&gt;0), 2, AND(I51&lt;0,J51&lt;0), 0)</f>
        <v>2</v>
      </c>
      <c r="H51">
        <f>ValueWin!H51</f>
        <v>1</v>
      </c>
      <c r="I51">
        <f t="shared" si="1"/>
        <v>-1.0149999999999997</v>
      </c>
      <c r="J51">
        <f t="shared" si="2"/>
        <v>0.1</v>
      </c>
      <c r="K51" cm="1">
        <f t="array" ref="K51">_xlfn.IFS(AND(G51=H51,G51=1),K50-K50*I51+K50*I51*A51, AND(G51=H51,G51=2), K50-K50*J51+K50*J51*B51, AND(G51&lt;&gt;H51,G51=1), K50-K50*I51,AND(G51&lt;&gt;H51,G51=2),K50-K50*J51,G51=0,K50)</f>
        <v>88.658724202117227</v>
      </c>
      <c r="L51" t="str">
        <f>ValueWin!L51</f>
        <v>Jenson Brooksby</v>
      </c>
      <c r="M51" t="str">
        <f>ValueWin!M51</f>
        <v>Alejandro Davidovich Fokina</v>
      </c>
    </row>
    <row r="52" spans="1:17" x14ac:dyDescent="0.25">
      <c r="A52">
        <f>ValueWin!A52</f>
        <v>1.66</v>
      </c>
      <c r="B52">
        <f>ValueWin!B52</f>
        <v>2.1</v>
      </c>
      <c r="C52">
        <f t="shared" si="0"/>
        <v>0.60240963855421692</v>
      </c>
      <c r="D52">
        <f t="shared" si="0"/>
        <v>0.47619047619047616</v>
      </c>
      <c r="E52">
        <f>ValueWin!E52</f>
        <v>0.71099999999999997</v>
      </c>
      <c r="F52">
        <f>ValueWin!F52</f>
        <v>0.28900000000000003</v>
      </c>
      <c r="G52" cm="1">
        <f t="array" ref="G52">_xlfn.IFS(AND(I52&gt;J52,I52&gt;0), 1, AND(J52&gt;I52,J52&gt;0), 2, AND(I52&lt;0,J52&lt;0), 0)</f>
        <v>1</v>
      </c>
      <c r="H52">
        <f>ValueWin!H52</f>
        <v>1</v>
      </c>
      <c r="I52">
        <f t="shared" si="1"/>
        <v>0.1</v>
      </c>
      <c r="J52">
        <f t="shared" si="2"/>
        <v>-0.35736363636363622</v>
      </c>
      <c r="K52" cm="1">
        <f t="array" ref="K52">_xlfn.IFS(AND(G52=H52,G52=1),K51-K51*I52+K51*I52*A52, AND(G52=H52,G52=2), K51-K51*J52+K51*J52*B52, AND(G52&lt;&gt;H52,G52=1), K51-K51*I52,AND(G52&lt;&gt;H52,G52=2),K51-K51*J52,G52=0,K51)</f>
        <v>94.510199999456972</v>
      </c>
      <c r="L52" t="str">
        <f>ValueWin!L52</f>
        <v>Alessandro Giannessi</v>
      </c>
      <c r="M52" t="str">
        <f>ValueWin!M52</f>
        <v>Raul Brancaccio</v>
      </c>
    </row>
    <row r="53" spans="1:17" x14ac:dyDescent="0.25">
      <c r="A53">
        <f>ValueWin!A53</f>
        <v>1.4</v>
      </c>
      <c r="B53">
        <f>ValueWin!B53</f>
        <v>2.75</v>
      </c>
      <c r="C53">
        <f t="shared" si="0"/>
        <v>0.7142857142857143</v>
      </c>
      <c r="D53">
        <f t="shared" si="0"/>
        <v>0.36363636363636365</v>
      </c>
      <c r="E53">
        <f>ValueWin!E53</f>
        <v>0.754</v>
      </c>
      <c r="F53">
        <f>ValueWin!F53</f>
        <v>0.246</v>
      </c>
      <c r="G53" cm="1">
        <f t="array" ref="G53">_xlfn.IFS(AND(I53&gt;J53,I53&gt;0), 1, AND(J53&gt;I53,J53&gt;0), 2, AND(I53&lt;0,J53&lt;0), 0)</f>
        <v>1</v>
      </c>
      <c r="H53">
        <f>ValueWin!H53</f>
        <v>1</v>
      </c>
      <c r="I53">
        <f t="shared" si="1"/>
        <v>0.1</v>
      </c>
      <c r="J53">
        <f t="shared" si="2"/>
        <v>-0.18485714285714289</v>
      </c>
      <c r="K53" cm="1">
        <f t="array" ref="K53">_xlfn.IFS(AND(G53=H53,G53=1),K52-K52*I53+K52*I53*A53, AND(G53=H53,G53=2), K52-K52*J53+K52*J53*B53, AND(G53&lt;&gt;H53,G53=1), K52-K52*I53,AND(G53&lt;&gt;H53,G53=2),K52-K52*J53,G53=0,K52)</f>
        <v>98.290607999435252</v>
      </c>
      <c r="L53" t="str">
        <f>ValueWin!L53</f>
        <v>Marco Cecchinato</v>
      </c>
      <c r="M53" t="str">
        <f>ValueWin!M53</f>
        <v>Mathias Bourgue</v>
      </c>
    </row>
    <row r="54" spans="1:17" x14ac:dyDescent="0.25">
      <c r="A54">
        <f>ValueWin!A54</f>
        <v>2.15</v>
      </c>
      <c r="B54">
        <f>ValueWin!B54</f>
        <v>1.67</v>
      </c>
      <c r="C54">
        <f t="shared" si="0"/>
        <v>0.46511627906976744</v>
      </c>
      <c r="D54">
        <f t="shared" si="0"/>
        <v>0.5988023952095809</v>
      </c>
      <c r="E54">
        <f>ValueWin!E54</f>
        <v>0.49299999999999999</v>
      </c>
      <c r="F54">
        <f>ValueWin!F54</f>
        <v>0.50700000000000001</v>
      </c>
      <c r="G54" cm="1">
        <f t="array" ref="G54">_xlfn.IFS(AND(I54&gt;J54,I54&gt;0), 1, AND(J54&gt;I54,J54&gt;0), 2, AND(I54&lt;0,J54&lt;0), 0)</f>
        <v>1</v>
      </c>
      <c r="H54">
        <f>ValueWin!H54</f>
        <v>2</v>
      </c>
      <c r="I54">
        <f t="shared" si="1"/>
        <v>5.2130434782608648E-2</v>
      </c>
      <c r="J54">
        <f t="shared" si="2"/>
        <v>-0.22882089552238816</v>
      </c>
      <c r="K54" cm="1">
        <f t="array" ref="K54">_xlfn.IFS(AND(G54=H54,G54=1),K53-K53*I54+K53*I54*A54, AND(G54=H54,G54=2), K53-K53*J54+K53*J54*B54, AND(G54&lt;&gt;H54,G54=1), K53-K53*I54,AND(G54&lt;&gt;H54,G54=2),K53-K53*J54,G54=0,K53)</f>
        <v>93.166675869377741</v>
      </c>
      <c r="L54" t="str">
        <f>ValueWin!L54</f>
        <v>Marin Cilic</v>
      </c>
      <c r="M54" t="str">
        <f>ValueWin!M54</f>
        <v>Aslan Karatsev</v>
      </c>
    </row>
    <row r="55" spans="1:17" x14ac:dyDescent="0.25">
      <c r="A55">
        <f>ValueWin!A55</f>
        <v>1.37</v>
      </c>
      <c r="B55">
        <f>ValueWin!B55</f>
        <v>2.92</v>
      </c>
      <c r="C55">
        <f t="shared" si="0"/>
        <v>0.72992700729927007</v>
      </c>
      <c r="D55">
        <f t="shared" si="0"/>
        <v>0.34246575342465752</v>
      </c>
      <c r="E55">
        <f>ValueWin!E55</f>
        <v>0.54600000000000004</v>
      </c>
      <c r="F55">
        <f>ValueWin!F55</f>
        <v>0.45399999999999996</v>
      </c>
      <c r="G55" cm="1">
        <f t="array" ref="G55">_xlfn.IFS(AND(I55&gt;J55,I55&gt;0), 1, AND(J55&gt;I55,J55&gt;0), 2, AND(I55&lt;0,J55&lt;0), 0)</f>
        <v>2</v>
      </c>
      <c r="H55">
        <f>ValueWin!H55</f>
        <v>1</v>
      </c>
      <c r="I55">
        <f t="shared" si="1"/>
        <v>-0.68102702702702644</v>
      </c>
      <c r="J55">
        <f t="shared" si="2"/>
        <v>0.1</v>
      </c>
      <c r="K55" cm="1">
        <f t="array" ref="K55">_xlfn.IFS(AND(G55=H55,G55=1),K54-K54*I55+K54*I55*A55, AND(G55=H55,G55=2), K54-K54*J55+K54*J55*B55, AND(G55&lt;&gt;H55,G55=1), K54-K54*I55,AND(G55&lt;&gt;H55,G55=2),K54-K54*J55,G55=0,K54)</f>
        <v>83.850008282439973</v>
      </c>
      <c r="L55" t="str">
        <f>ValueWin!L55</f>
        <v>Jannik Sinner</v>
      </c>
      <c r="M55" t="str">
        <f>ValueWin!M55</f>
        <v>Diego Schwartzman</v>
      </c>
      <c r="P55">
        <v>85</v>
      </c>
      <c r="Q55">
        <v>-2</v>
      </c>
    </row>
    <row r="56" spans="1:17" x14ac:dyDescent="0.25">
      <c r="A56">
        <f>ValueWin!A56</f>
        <v>2.65</v>
      </c>
      <c r="B56">
        <f>ValueWin!B56</f>
        <v>1.47</v>
      </c>
      <c r="C56">
        <f t="shared" si="0"/>
        <v>0.37735849056603776</v>
      </c>
      <c r="D56">
        <f t="shared" si="0"/>
        <v>0.68027210884353739</v>
      </c>
      <c r="E56">
        <f>ValueWin!E56</f>
        <v>0.51800000000000002</v>
      </c>
      <c r="F56">
        <f>ValueWin!F56</f>
        <v>0.48199999999999998</v>
      </c>
      <c r="G56" cm="1">
        <f t="array" ref="G56">_xlfn.IFS(AND(I56&gt;J56,I56&gt;0), 1, AND(J56&gt;I56,J56&gt;0), 2, AND(I56&lt;0,J56&lt;0), 0)</f>
        <v>1</v>
      </c>
      <c r="H56">
        <f>ValueWin!H56</f>
        <v>2</v>
      </c>
      <c r="I56">
        <f t="shared" si="1"/>
        <v>0.1</v>
      </c>
      <c r="J56">
        <f t="shared" si="2"/>
        <v>-0.62012765957446825</v>
      </c>
      <c r="K56">
        <f>P55-P55*I56</f>
        <v>76.5</v>
      </c>
      <c r="L56" t="str">
        <f>ValueWin!L56</f>
        <v>Federico Coria</v>
      </c>
      <c r="M56" t="str">
        <f>ValueWin!M56</f>
        <v>Radu Albot</v>
      </c>
      <c r="P56">
        <v>85</v>
      </c>
      <c r="Q56">
        <v>-9</v>
      </c>
    </row>
    <row r="57" spans="1:17" x14ac:dyDescent="0.25">
      <c r="A57">
        <f>ValueWin!A57</f>
        <v>2.35</v>
      </c>
      <c r="B57">
        <f>ValueWin!B57</f>
        <v>1.57</v>
      </c>
      <c r="C57">
        <f t="shared" si="0"/>
        <v>0.42553191489361702</v>
      </c>
      <c r="D57">
        <f t="shared" si="0"/>
        <v>0.63694267515923564</v>
      </c>
      <c r="E57">
        <f>ValueWin!E57</f>
        <v>0.40300000000000002</v>
      </c>
      <c r="F57">
        <f>ValueWin!F57</f>
        <v>0.59699999999999998</v>
      </c>
      <c r="G57" cm="1">
        <f t="array" ref="G57">_xlfn.IFS(AND(I57&gt;J57,I57&gt;0), 1, AND(J57&gt;I57,J57&gt;0), 2, AND(I57&lt;0,J57&lt;0), 0)</f>
        <v>0</v>
      </c>
      <c r="H57">
        <f>ValueWin!H57</f>
        <v>2</v>
      </c>
      <c r="I57">
        <f t="shared" si="1"/>
        <v>-3.9222222222222158E-2</v>
      </c>
      <c r="J57">
        <f t="shared" si="2"/>
        <v>-0.11001754385964913</v>
      </c>
      <c r="K57">
        <f>P56</f>
        <v>85</v>
      </c>
      <c r="L57" t="str">
        <f>ValueWin!L57</f>
        <v>Damir Dzumhur</v>
      </c>
      <c r="M57" t="str">
        <f>ValueWin!M57</f>
        <v>Egor Gerasimov</v>
      </c>
    </row>
    <row r="58" spans="1:17" x14ac:dyDescent="0.25">
      <c r="A58">
        <f>ValueWin!A58</f>
        <v>1.75</v>
      </c>
      <c r="B58">
        <f>ValueWin!B58</f>
        <v>2.04</v>
      </c>
      <c r="C58">
        <f t="shared" si="0"/>
        <v>0.5714285714285714</v>
      </c>
      <c r="D58">
        <f t="shared" si="0"/>
        <v>0.49019607843137253</v>
      </c>
      <c r="E58">
        <f>ValueWin!E58</f>
        <v>0.26600000000000001</v>
      </c>
      <c r="F58">
        <f>ValueWin!F58</f>
        <v>0.73399999999999999</v>
      </c>
      <c r="G58" cm="1">
        <f t="array" ref="G58">_xlfn.IFS(AND(I58&gt;J58,I58&gt;0), 1, AND(J58&gt;I58,J58&gt;0), 2, AND(I58&lt;0,J58&lt;0), 0)</f>
        <v>2</v>
      </c>
      <c r="H58">
        <f>ValueWin!H58</f>
        <v>2</v>
      </c>
      <c r="I58">
        <f t="shared" si="1"/>
        <v>-0.71266666666666667</v>
      </c>
      <c r="J58">
        <f t="shared" si="2"/>
        <v>0.1</v>
      </c>
      <c r="K58" cm="1">
        <f t="array" ref="K58">_xlfn.IFS(AND(G58=H58,G58=1),K57-K57*I58+K57*I58*A58, AND(G58=H58,G58=2), K57-K57*J58+K57*J58*B58, AND(G58&lt;&gt;H58,G58=1), K57-K57*I58,AND(G58&lt;&gt;H58,G58=2),K57-K57*J58,G58=0,K57)</f>
        <v>93.84</v>
      </c>
      <c r="L58" t="str">
        <f>ValueWin!L58</f>
        <v>Roman Safiullin</v>
      </c>
      <c r="M58" t="str">
        <f>ValueWin!M58</f>
        <v>Yoshihito Nishioka</v>
      </c>
    </row>
    <row r="59" spans="1:17" x14ac:dyDescent="0.25">
      <c r="A59">
        <f>ValueWin!A59</f>
        <v>3.15</v>
      </c>
      <c r="B59">
        <f>ValueWin!B59</f>
        <v>1.35</v>
      </c>
      <c r="C59">
        <f t="shared" si="0"/>
        <v>0.31746031746031744</v>
      </c>
      <c r="D59">
        <f t="shared" si="0"/>
        <v>0.7407407407407407</v>
      </c>
      <c r="E59">
        <f>ValueWin!E59</f>
        <v>0.27700000000000002</v>
      </c>
      <c r="F59">
        <f>ValueWin!F59</f>
        <v>0.72299999999999998</v>
      </c>
      <c r="G59" cm="1">
        <f t="array" ref="G59">_xlfn.IFS(AND(I59&gt;J59,I59&gt;0), 1, AND(J59&gt;I59,J59&gt;0), 2, AND(I59&lt;0,J59&lt;0), 0)</f>
        <v>0</v>
      </c>
      <c r="H59">
        <f>ValueWin!H59</f>
        <v>1</v>
      </c>
      <c r="I59">
        <f t="shared" si="1"/>
        <v>-5.927906976744185E-2</v>
      </c>
      <c r="J59">
        <f t="shared" si="2"/>
        <v>-6.8428571428571283E-2</v>
      </c>
      <c r="K59" cm="1">
        <f t="array" ref="K59">_xlfn.IFS(AND(G59=H59,G59=1),K58-K58*I59+K58*I59*A59, AND(G59=H59,G59=2), K58-K58*J59+K58*J59*B59, AND(G59&lt;&gt;H59,G59=1), K58-K58*I59,AND(G59&lt;&gt;H59,G59=2),K58-K58*J59,G59=0,K58)</f>
        <v>93.84</v>
      </c>
      <c r="L59" t="str">
        <f>ValueWin!L59</f>
        <v>Evgeny Donskoy</v>
      </c>
      <c r="M59" t="str">
        <f>ValueWin!M59</f>
        <v>Mikael Ymer</v>
      </c>
    </row>
    <row r="60" spans="1:17" x14ac:dyDescent="0.25">
      <c r="A60">
        <f>ValueWin!A60</f>
        <v>1.23</v>
      </c>
      <c r="B60">
        <f>ValueWin!B60</f>
        <v>4</v>
      </c>
      <c r="C60">
        <f t="shared" si="0"/>
        <v>0.81300813008130079</v>
      </c>
      <c r="D60">
        <f t="shared" si="0"/>
        <v>0.25</v>
      </c>
      <c r="E60">
        <f>ValueWin!E60</f>
        <v>0.72899999999999998</v>
      </c>
      <c r="F60">
        <f>ValueWin!F60</f>
        <v>0.27100000000000002</v>
      </c>
      <c r="G60" cm="1">
        <f t="array" ref="G60">_xlfn.IFS(AND(I60&gt;J60,I60&gt;0), 1, AND(J60&gt;I60,J60&gt;0), 2, AND(I60&lt;0,J60&lt;0), 0)</f>
        <v>2</v>
      </c>
      <c r="H60">
        <f>ValueWin!H60</f>
        <v>1</v>
      </c>
      <c r="I60">
        <f t="shared" si="1"/>
        <v>-0.44926086956521749</v>
      </c>
      <c r="J60">
        <f t="shared" si="2"/>
        <v>2.8000000000000025E-2</v>
      </c>
      <c r="K60" cm="1">
        <f t="array" ref="K60">_xlfn.IFS(AND(G60=H60,G60=1),K59-K59*I60+K59*I60*A60, AND(G60=H60,G60=2), K59-K59*J60+K59*J60*B60, AND(G60&lt;&gt;H60,G60=1), K59-K59*I60,AND(G60&lt;&gt;H60,G60=2),K59-K59*J60,G60=0,K59)</f>
        <v>91.212479999999999</v>
      </c>
      <c r="L60" t="str">
        <f>ValueWin!L60</f>
        <v>Botic Van De Zandschulp</v>
      </c>
      <c r="M60" t="str">
        <f>ValueWin!M60</f>
        <v>Marc Polmans</v>
      </c>
    </row>
    <row r="61" spans="1:17" x14ac:dyDescent="0.25">
      <c r="A61">
        <f>ValueWin!A61</f>
        <v>3</v>
      </c>
      <c r="B61">
        <f>ValueWin!B61</f>
        <v>1.37</v>
      </c>
      <c r="C61">
        <f t="shared" si="0"/>
        <v>0.33333333333333331</v>
      </c>
      <c r="D61">
        <f t="shared" si="0"/>
        <v>0.72992700729927007</v>
      </c>
      <c r="E61">
        <f>ValueWin!E61</f>
        <v>0.36699999999999999</v>
      </c>
      <c r="F61">
        <f>ValueWin!F61</f>
        <v>0.63300000000000001</v>
      </c>
      <c r="G61" cm="1">
        <f t="array" ref="G61">_xlfn.IFS(AND(I61&gt;J61,I61&gt;0), 1, AND(J61&gt;I61,J61&gt;0), 2, AND(I61&lt;0,J61&lt;0), 0)</f>
        <v>1</v>
      </c>
      <c r="H61">
        <f>ValueWin!H61</f>
        <v>2</v>
      </c>
      <c r="I61">
        <f t="shared" si="1"/>
        <v>5.0499999999999989E-2</v>
      </c>
      <c r="J61">
        <f t="shared" si="2"/>
        <v>-0.35889189189189163</v>
      </c>
      <c r="K61" cm="1">
        <f t="array" ref="K61">_xlfn.IFS(AND(G61=H61,G61=1),K60-K60*I61+K60*I61*A61, AND(G61=H61,G61=2), K60-K60*J61+K60*J61*B61, AND(G61&lt;&gt;H61,G61=1), K60-K60*I61,AND(G61&lt;&gt;H61,G61=2),K60-K60*J61,G61=0,K60)</f>
        <v>86.606249759999997</v>
      </c>
      <c r="L61" t="str">
        <f>ValueWin!L61</f>
        <v>Gilles Simon</v>
      </c>
      <c r="M61" t="str">
        <f>ValueWin!M61</f>
        <v>Emil Ruusuvuori</v>
      </c>
    </row>
    <row r="62" spans="1:17" x14ac:dyDescent="0.25">
      <c r="A62">
        <f>ValueWin!A62</f>
        <v>1.57</v>
      </c>
      <c r="B62">
        <f>ValueWin!B62</f>
        <v>2.25</v>
      </c>
      <c r="C62">
        <f t="shared" si="0"/>
        <v>0.63694267515923564</v>
      </c>
      <c r="D62">
        <f t="shared" si="0"/>
        <v>0.44444444444444442</v>
      </c>
      <c r="E62">
        <f>ValueWin!E62</f>
        <v>0.51600000000000001</v>
      </c>
      <c r="F62">
        <f>ValueWin!F62</f>
        <v>0.48399999999999999</v>
      </c>
      <c r="G62" cm="1">
        <f t="array" ref="G62">_xlfn.IFS(AND(I62&gt;J62,I62&gt;0), 1, AND(J62&gt;I62,J62&gt;0), 2, AND(I62&lt;0,J62&lt;0), 0)</f>
        <v>2</v>
      </c>
      <c r="H62">
        <f>ValueWin!H62</f>
        <v>2</v>
      </c>
      <c r="I62">
        <f t="shared" si="1"/>
        <v>-0.33312280701754371</v>
      </c>
      <c r="J62">
        <f t="shared" si="2"/>
        <v>7.1199999999999986E-2</v>
      </c>
      <c r="K62" cm="1">
        <f t="array" ref="K62">_xlfn.IFS(AND(G62=H62,G62=1),K61-K61*I62+K61*I62*A62, AND(G62=H62,G62=2), K61-K61*J62+K61*J62*B62, AND(G62&lt;&gt;H62,G62=1), K61-K61*I62,AND(G62&lt;&gt;H62,G62=2),K61-K61*J62,G62=0,K61)</f>
        <v>94.314205988639998</v>
      </c>
      <c r="L62" t="str">
        <f>ValueWin!L62</f>
        <v>Dominik Koepfer</v>
      </c>
      <c r="M62" t="str">
        <f>ValueWin!M62</f>
        <v>Gianluca Mager</v>
      </c>
    </row>
    <row r="63" spans="1:17" x14ac:dyDescent="0.25">
      <c r="A63">
        <f>ValueWin!A63</f>
        <v>1.07</v>
      </c>
      <c r="B63">
        <f>ValueWin!B63</f>
        <v>7</v>
      </c>
      <c r="C63">
        <f t="shared" si="0"/>
        <v>0.93457943925233644</v>
      </c>
      <c r="D63">
        <f t="shared" si="0"/>
        <v>0.14285714285714285</v>
      </c>
      <c r="E63">
        <f>ValueWin!E63</f>
        <v>0.92</v>
      </c>
      <c r="F63">
        <f>ValueWin!F63</f>
        <v>7.999999999999996E-2</v>
      </c>
      <c r="G63" cm="1">
        <f t="array" ref="G63">_xlfn.IFS(AND(I63&gt;J63,I63&gt;0), 1, AND(J63&gt;I63,J63&gt;0), 2, AND(I63&lt;0,J63&lt;0), 0)</f>
        <v>0</v>
      </c>
      <c r="H63">
        <f>ValueWin!H63</f>
        <v>1</v>
      </c>
      <c r="I63">
        <f t="shared" si="1"/>
        <v>-0.2228571428571412</v>
      </c>
      <c r="J63">
        <f t="shared" si="2"/>
        <v>-7.3333333333333389E-2</v>
      </c>
      <c r="K63" cm="1">
        <f t="array" ref="K63">_xlfn.IFS(AND(G63=H63,G63=1),K62-K62*I63+K62*I63*A63, AND(G63=H63,G63=2), K62-K62*J63+K62*J63*B63, AND(G63&lt;&gt;H63,G63=1), K62-K62*I63,AND(G63&lt;&gt;H63,G63=2),K62-K62*J63,G63=0,K62)</f>
        <v>94.314205988639998</v>
      </c>
      <c r="L63" t="str">
        <f>ValueWin!L63</f>
        <v>Frances Tiafoe</v>
      </c>
      <c r="M63" t="str">
        <f>ValueWin!M63</f>
        <v>Lucas Miedler</v>
      </c>
    </row>
    <row r="64" spans="1:17" x14ac:dyDescent="0.25">
      <c r="A64">
        <f>ValueWin!A64</f>
        <v>1.25</v>
      </c>
      <c r="B64">
        <f>ValueWin!B64</f>
        <v>3.5</v>
      </c>
      <c r="C64">
        <f t="shared" si="0"/>
        <v>0.8</v>
      </c>
      <c r="D64">
        <f t="shared" si="0"/>
        <v>0.2857142857142857</v>
      </c>
      <c r="E64">
        <f>ValueWin!E64</f>
        <v>0.66</v>
      </c>
      <c r="F64">
        <f>ValueWin!F64</f>
        <v>0.33999999999999997</v>
      </c>
      <c r="G64" cm="1">
        <f t="array" ref="G64">_xlfn.IFS(AND(I64&gt;J64,I64&gt;0), 1, AND(J64&gt;I64,J64&gt;0), 2, AND(I64&lt;0,J64&lt;0), 0)</f>
        <v>2</v>
      </c>
      <c r="H64">
        <f>ValueWin!H64</f>
        <v>2</v>
      </c>
      <c r="I64">
        <f t="shared" si="1"/>
        <v>-0.69999999999999984</v>
      </c>
      <c r="J64">
        <f t="shared" si="2"/>
        <v>7.5999999999999956E-2</v>
      </c>
      <c r="K64" cm="1">
        <f t="array" ref="K64">_xlfn.IFS(AND(G64=H64,G64=1),K63-K63*I64+K63*I64*A64, AND(G64=H64,G64=2), K63-K63*J64+K63*J64*B64, AND(G64&lt;&gt;H64,G64=1), K63-K63*I64,AND(G64&lt;&gt;H64,G64=2),K63-K63*J64,G64=0,K63)</f>
        <v>112.23390512648159</v>
      </c>
      <c r="L64" t="str">
        <f>ValueWin!L64</f>
        <v>Kevin Anderson</v>
      </c>
      <c r="M64" t="str">
        <f>ValueWin!M64</f>
        <v>Roberto Carballes Baena</v>
      </c>
    </row>
    <row r="65" spans="1:17" x14ac:dyDescent="0.25">
      <c r="A65">
        <f>ValueWin!A65</f>
        <v>2.37</v>
      </c>
      <c r="B65">
        <f>ValueWin!B65</f>
        <v>1.53</v>
      </c>
      <c r="C65">
        <f t="shared" si="0"/>
        <v>0.42194092827004215</v>
      </c>
      <c r="D65">
        <f t="shared" si="0"/>
        <v>0.65359477124183007</v>
      </c>
      <c r="E65">
        <f>ValueWin!E65</f>
        <v>0.318</v>
      </c>
      <c r="F65">
        <f>ValueWin!F65</f>
        <v>0.68199999999999994</v>
      </c>
      <c r="G65" cm="1">
        <f t="array" ref="G65">_xlfn.IFS(AND(I65&gt;J65,I65&gt;0), 1, AND(J65&gt;I65,J65&gt;0), 2, AND(I65&lt;0,J65&lt;0), 0)</f>
        <v>2</v>
      </c>
      <c r="H65">
        <f>ValueWin!H65</f>
        <v>2</v>
      </c>
      <c r="I65">
        <f t="shared" si="1"/>
        <v>-0.17981021897810212</v>
      </c>
      <c r="J65">
        <f t="shared" si="2"/>
        <v>8.1999999999999962E-2</v>
      </c>
      <c r="K65" cm="1">
        <f t="array" ref="K65">_xlfn.IFS(AND(G65=H65,G65=1),K64-K64*I65+K64*I65*A65, AND(G65=H65,G65=2), K64-K64*J65+K64*J65*B65, AND(G65&lt;&gt;H65,G65=1), K64-K64*I65,AND(G65&lt;&gt;H65,G65=2),K64-K64*J65,G65=0,K64)</f>
        <v>117.11159064327848</v>
      </c>
      <c r="L65" t="str">
        <f>ValueWin!L65</f>
        <v>Norbert Gombos</v>
      </c>
      <c r="M65" t="str">
        <f>ValueWin!M65</f>
        <v>Alexei Popyrin</v>
      </c>
      <c r="P65">
        <v>115</v>
      </c>
      <c r="Q65">
        <v>2</v>
      </c>
    </row>
    <row r="66" spans="1:17" x14ac:dyDescent="0.25">
      <c r="A66">
        <f>ValueWin!A66</f>
        <v>3.45</v>
      </c>
      <c r="B66">
        <f>ValueWin!B66</f>
        <v>1.29</v>
      </c>
      <c r="C66">
        <f t="shared" si="0"/>
        <v>0.28985507246376813</v>
      </c>
      <c r="D66">
        <f t="shared" si="0"/>
        <v>0.77519379844961234</v>
      </c>
      <c r="E66">
        <f>ValueWin!E66</f>
        <v>0.40899999999999997</v>
      </c>
      <c r="F66">
        <f>ValueWin!F66</f>
        <v>0.59099999999999997</v>
      </c>
      <c r="G66" cm="1">
        <f t="array" ref="G66">_xlfn.IFS(AND(I66&gt;J66,I66&gt;0), 1, AND(J66&gt;I66,J66&gt;0), 2, AND(I66&lt;0,J66&lt;0), 0)</f>
        <v>1</v>
      </c>
      <c r="H66">
        <f>ValueWin!H66</f>
        <v>2</v>
      </c>
      <c r="I66">
        <f t="shared" si="1"/>
        <v>0.1</v>
      </c>
      <c r="J66">
        <f t="shared" si="2"/>
        <v>-0.81934482758620675</v>
      </c>
      <c r="K66">
        <f>P65-P65*I66</f>
        <v>103.5</v>
      </c>
      <c r="L66" t="str">
        <f>ValueWin!L66</f>
        <v>Radu Albot</v>
      </c>
      <c r="M66" t="str">
        <f>ValueWin!M66</f>
        <v>Egor Gerasimov</v>
      </c>
    </row>
    <row r="67" spans="1:17" x14ac:dyDescent="0.25">
      <c r="A67">
        <f>ValueWin!A67</f>
        <v>1.72</v>
      </c>
      <c r="B67">
        <f>ValueWin!B67</f>
        <v>2</v>
      </c>
      <c r="C67">
        <f t="shared" si="0"/>
        <v>0.58139534883720934</v>
      </c>
      <c r="D67">
        <f t="shared" si="0"/>
        <v>0.5</v>
      </c>
      <c r="E67">
        <f>ValueWin!E67</f>
        <v>0.51300000000000001</v>
      </c>
      <c r="F67">
        <f>ValueWin!F67</f>
        <v>0.48699999999999999</v>
      </c>
      <c r="G67" cm="1">
        <f t="array" ref="G67">_xlfn.IFS(AND(I67&gt;J67,I67&gt;0), 1, AND(J67&gt;I67,J67&gt;0), 2, AND(I67&lt;0,J67&lt;0), 0)</f>
        <v>0</v>
      </c>
      <c r="H67">
        <f>ValueWin!H67</f>
        <v>2</v>
      </c>
      <c r="I67">
        <f t="shared" si="1"/>
        <v>-0.16338888888888892</v>
      </c>
      <c r="J67">
        <f t="shared" si="2"/>
        <v>-2.6000000000000023E-2</v>
      </c>
      <c r="K67" cm="1">
        <f t="array" ref="K67">_xlfn.IFS(AND(G67=H67,G67=1),K66-K66*I67+K66*I67*A67, AND(G67=H67,G67=2), K66-K66*J67+K66*J67*B67, AND(G67&lt;&gt;H67,G67=1), K66-K66*I67,AND(G67&lt;&gt;H67,G67=2),K66-K66*J67,G67=0,K66)</f>
        <v>103.5</v>
      </c>
      <c r="L67" t="str">
        <f>ValueWin!L67</f>
        <v>Miomir Kecmanovic</v>
      </c>
      <c r="M67" t="str">
        <f>ValueWin!M67</f>
        <v>Yoshihito Nishioka</v>
      </c>
    </row>
    <row r="68" spans="1:17" x14ac:dyDescent="0.25">
      <c r="A68">
        <f>ValueWin!A68</f>
        <v>1.28</v>
      </c>
      <c r="B68">
        <f>ValueWin!B68</f>
        <v>3.25</v>
      </c>
      <c r="C68">
        <f t="shared" ref="C68:D131" si="3">1/A68</f>
        <v>0.78125</v>
      </c>
      <c r="D68">
        <f t="shared" si="3"/>
        <v>0.30769230769230771</v>
      </c>
      <c r="E68">
        <f>ValueWin!E68</f>
        <v>0.73799999999999999</v>
      </c>
      <c r="F68">
        <f>ValueWin!F68</f>
        <v>0.26200000000000001</v>
      </c>
      <c r="G68" cm="1">
        <f t="array" ref="G68">_xlfn.IFS(AND(I68&gt;J68,I68&gt;0), 1, AND(J68&gt;I68,J68&gt;0), 2, AND(I68&lt;0,J68&lt;0), 0)</f>
        <v>0</v>
      </c>
      <c r="H68">
        <f>ValueWin!H68</f>
        <v>1</v>
      </c>
      <c r="I68">
        <f t="shared" ref="I68:I131" si="4">IF(E68-(F68/(A68-1))&gt;0.1, 0.1, E68-(F68/(A68-1)))</f>
        <v>-0.19771428571428562</v>
      </c>
      <c r="J68">
        <f t="shared" ref="J68:J131" si="5">IF(F68-(E68/(B68-1))&gt;0.1, 0.1, F68-(E68/(B68-1)))</f>
        <v>-6.6000000000000003E-2</v>
      </c>
      <c r="K68" cm="1">
        <f t="array" ref="K68">_xlfn.IFS(AND(G68=H68,G68=1),K67-K67*I68+K67*I68*A68, AND(G68=H68,G68=2), K67-K67*J68+K67*J68*B68, AND(G68&lt;&gt;H68,G68=1), K67-K67*I68,AND(G68&lt;&gt;H68,G68=2),K67-K67*J68,G68=0,K67)</f>
        <v>103.5</v>
      </c>
      <c r="L68" t="str">
        <f>ValueWin!L68</f>
        <v>Botic Van De Zandschulp</v>
      </c>
      <c r="M68" t="str">
        <f>ValueWin!M68</f>
        <v>Evgeny Donskoy</v>
      </c>
    </row>
    <row r="69" spans="1:17" x14ac:dyDescent="0.25">
      <c r="A69">
        <f>ValueWin!A69</f>
        <v>1.66</v>
      </c>
      <c r="B69">
        <f>ValueWin!B69</f>
        <v>2.1</v>
      </c>
      <c r="C69">
        <f t="shared" si="3"/>
        <v>0.60240963855421692</v>
      </c>
      <c r="D69">
        <f t="shared" si="3"/>
        <v>0.47619047619047616</v>
      </c>
      <c r="E69">
        <f>ValueWin!E69</f>
        <v>0.56899999999999995</v>
      </c>
      <c r="F69">
        <f>ValueWin!F69</f>
        <v>0.43100000000000005</v>
      </c>
      <c r="G69" cm="1">
        <f t="array" ref="G69">_xlfn.IFS(AND(I69&gt;J69,I69&gt;0), 1, AND(J69&gt;I69,J69&gt;0), 2, AND(I69&lt;0,J69&lt;0), 0)</f>
        <v>0</v>
      </c>
      <c r="H69">
        <f>ValueWin!H69</f>
        <v>2</v>
      </c>
      <c r="I69">
        <f t="shared" si="4"/>
        <v>-8.4030303030303233E-2</v>
      </c>
      <c r="J69">
        <f t="shared" si="5"/>
        <v>-8.6272727272727168E-2</v>
      </c>
      <c r="K69" cm="1">
        <f t="array" ref="K69">_xlfn.IFS(AND(G69=H69,G69=1),K68-K68*I69+K68*I69*A69, AND(G69=H69,G69=2), K68-K68*J69+K68*J69*B69, AND(G69&lt;&gt;H69,G69=1), K68-K68*I69,AND(G69&lt;&gt;H69,G69=2),K68-K68*J69,G69=0,K68)</f>
        <v>103.5</v>
      </c>
      <c r="L69" t="str">
        <f>ValueWin!L69</f>
        <v>Duje Ajdukovic</v>
      </c>
      <c r="M69" t="str">
        <f>ValueWin!M69</f>
        <v>Zsombor Piros</v>
      </c>
    </row>
    <row r="70" spans="1:17" x14ac:dyDescent="0.25">
      <c r="A70">
        <f>ValueWin!A70</f>
        <v>2.2000000000000002</v>
      </c>
      <c r="B70">
        <f>ValueWin!B70</f>
        <v>1.61</v>
      </c>
      <c r="C70">
        <f t="shared" si="3"/>
        <v>0.45454545454545453</v>
      </c>
      <c r="D70">
        <f t="shared" si="3"/>
        <v>0.6211180124223602</v>
      </c>
      <c r="E70">
        <f>ValueWin!E70</f>
        <v>0.40799999999999997</v>
      </c>
      <c r="F70">
        <f>ValueWin!F70</f>
        <v>0.59200000000000008</v>
      </c>
      <c r="G70" cm="1">
        <f t="array" ref="G70">_xlfn.IFS(AND(I70&gt;J70,I70&gt;0), 1, AND(J70&gt;I70,J70&gt;0), 2, AND(I70&lt;0,J70&lt;0), 0)</f>
        <v>0</v>
      </c>
      <c r="H70">
        <f>ValueWin!H70</f>
        <v>2</v>
      </c>
      <c r="I70">
        <f t="shared" si="4"/>
        <v>-8.5333333333333372E-2</v>
      </c>
      <c r="J70">
        <f t="shared" si="5"/>
        <v>-7.685245901639326E-2</v>
      </c>
      <c r="K70" cm="1">
        <f t="array" ref="K70">_xlfn.IFS(AND(G70=H70,G70=1),K69-K69*I70+K69*I70*A70, AND(G70=H70,G70=2), K69-K69*J70+K69*J70*B70, AND(G70&lt;&gt;H70,G70=1), K69-K69*I70,AND(G70&lt;&gt;H70,G70=2),K69-K69*J70,G70=0,K69)</f>
        <v>103.5</v>
      </c>
      <c r="L70" t="str">
        <f>ValueWin!L70</f>
        <v>Fabien Reboul</v>
      </c>
      <c r="M70" t="str">
        <f>ValueWin!M70</f>
        <v>Aleksandr Nedovyesov</v>
      </c>
    </row>
    <row r="71" spans="1:17" x14ac:dyDescent="0.25">
      <c r="A71">
        <f>ValueWin!A71</f>
        <v>1.4</v>
      </c>
      <c r="B71">
        <f>ValueWin!B71</f>
        <v>2.75</v>
      </c>
      <c r="C71">
        <f t="shared" si="3"/>
        <v>0.7142857142857143</v>
      </c>
      <c r="D71">
        <f t="shared" si="3"/>
        <v>0.36363636363636365</v>
      </c>
      <c r="E71">
        <f>ValueWin!E71</f>
        <v>0.63100000000000001</v>
      </c>
      <c r="F71">
        <f>ValueWin!F71</f>
        <v>0.36899999999999999</v>
      </c>
      <c r="G71" cm="1">
        <f t="array" ref="G71">_xlfn.IFS(AND(I71&gt;J71,I71&gt;0), 1, AND(J71&gt;I71,J71&gt;0), 2, AND(I71&lt;0,J71&lt;0), 0)</f>
        <v>2</v>
      </c>
      <c r="H71">
        <f>ValueWin!H71</f>
        <v>1</v>
      </c>
      <c r="I71">
        <f t="shared" si="4"/>
        <v>-0.2915000000000002</v>
      </c>
      <c r="J71">
        <f t="shared" si="5"/>
        <v>8.4285714285713964E-3</v>
      </c>
      <c r="K71" cm="1">
        <f t="array" ref="K71">_xlfn.IFS(AND(G71=H71,G71=1),K70-K70*I71+K70*I71*A71, AND(G71=H71,G71=2), K70-K70*J71+K70*J71*B71, AND(G71&lt;&gt;H71,G71=1), K70-K70*I71,AND(G71&lt;&gt;H71,G71=2),K70-K70*J71,G71=0,K70)</f>
        <v>102.62764285714286</v>
      </c>
      <c r="L71" t="str">
        <f>ValueWin!L71</f>
        <v>Matthias Bachinger</v>
      </c>
      <c r="M71" t="str">
        <f>ValueWin!M71</f>
        <v>Hiroki Moriya</v>
      </c>
    </row>
    <row r="72" spans="1:17" x14ac:dyDescent="0.25">
      <c r="A72">
        <f>ValueWin!A72</f>
        <v>1.9</v>
      </c>
      <c r="B72">
        <f>ValueWin!B72</f>
        <v>1.8</v>
      </c>
      <c r="C72">
        <f t="shared" si="3"/>
        <v>0.52631578947368418</v>
      </c>
      <c r="D72">
        <f t="shared" si="3"/>
        <v>0.55555555555555558</v>
      </c>
      <c r="E72">
        <f>ValueWin!E72</f>
        <v>0.47699999999999998</v>
      </c>
      <c r="F72">
        <f>ValueWin!F72</f>
        <v>0.52300000000000002</v>
      </c>
      <c r="G72" cm="1">
        <f t="array" ref="G72">_xlfn.IFS(AND(I72&gt;J72,I72&gt;0), 1, AND(J72&gt;I72,J72&gt;0), 2, AND(I72&lt;0,J72&lt;0), 0)</f>
        <v>0</v>
      </c>
      <c r="H72">
        <f>ValueWin!H72</f>
        <v>1</v>
      </c>
      <c r="I72">
        <f t="shared" si="4"/>
        <v>-0.10411111111111127</v>
      </c>
      <c r="J72">
        <f t="shared" si="5"/>
        <v>-7.3249999999999926E-2</v>
      </c>
      <c r="K72" cm="1">
        <f t="array" ref="K72">_xlfn.IFS(AND(G72=H72,G72=1),K71-K71*I72+K71*I72*A72, AND(G72=H72,G72=2), K71-K71*J72+K71*J72*B72, AND(G72&lt;&gt;H72,G72=1), K71-K71*I72,AND(G72&lt;&gt;H72,G72=2),K71-K71*J72,G72=0,K71)</f>
        <v>102.62764285714286</v>
      </c>
      <c r="L72" t="str">
        <f>ValueWin!L72</f>
        <v>Jonas Forejtek</v>
      </c>
      <c r="M72" t="str">
        <f>ValueWin!M72</f>
        <v>Evan Furness</v>
      </c>
    </row>
    <row r="73" spans="1:17" x14ac:dyDescent="0.25">
      <c r="A73">
        <f>ValueWin!A73</f>
        <v>2.25</v>
      </c>
      <c r="B73">
        <f>ValueWin!B73</f>
        <v>1.57</v>
      </c>
      <c r="C73">
        <f t="shared" si="3"/>
        <v>0.44444444444444442</v>
      </c>
      <c r="D73">
        <f t="shared" si="3"/>
        <v>0.63694267515923564</v>
      </c>
      <c r="E73">
        <f>ValueWin!E73</f>
        <v>0.75</v>
      </c>
      <c r="F73">
        <f>ValueWin!F73</f>
        <v>0.25</v>
      </c>
      <c r="G73" cm="1">
        <f t="array" ref="G73">_xlfn.IFS(AND(I73&gt;J73,I73&gt;0), 1, AND(J73&gt;I73,J73&gt;0), 2, AND(I73&lt;0,J73&lt;0), 0)</f>
        <v>1</v>
      </c>
      <c r="H73">
        <f>ValueWin!H73</f>
        <v>2</v>
      </c>
      <c r="I73">
        <f t="shared" si="4"/>
        <v>0.1</v>
      </c>
      <c r="J73">
        <f t="shared" si="5"/>
        <v>-1.0657894736842104</v>
      </c>
      <c r="K73" cm="1">
        <f t="array" ref="K73">_xlfn.IFS(AND(G73=H73,G73=1),K72-K72*I73+K72*I73*A73, AND(G73=H73,G73=2), K72-K72*J73+K72*J73*B73, AND(G73&lt;&gt;H73,G73=1), K72-K72*I73,AND(G73&lt;&gt;H73,G73=2),K72-K72*J73,G73=0,K72)</f>
        <v>92.364878571428576</v>
      </c>
      <c r="L73" t="str">
        <f>ValueWin!L73</f>
        <v>Mischa Zverev</v>
      </c>
      <c r="M73" t="str">
        <f>ValueWin!M73</f>
        <v>Julian Lenz</v>
      </c>
    </row>
    <row r="74" spans="1:17" x14ac:dyDescent="0.25">
      <c r="A74">
        <f>ValueWin!A74</f>
        <v>1.4</v>
      </c>
      <c r="B74">
        <f>ValueWin!B74</f>
        <v>2.75</v>
      </c>
      <c r="C74">
        <f t="shared" si="3"/>
        <v>0.7142857142857143</v>
      </c>
      <c r="D74">
        <f t="shared" si="3"/>
        <v>0.36363636363636365</v>
      </c>
      <c r="E74">
        <f>ValueWin!E74</f>
        <v>0.36599999999999999</v>
      </c>
      <c r="F74">
        <f>ValueWin!F74</f>
        <v>0.63400000000000001</v>
      </c>
      <c r="G74" cm="1">
        <f t="array" ref="G74">_xlfn.IFS(AND(I74&gt;J74,I74&gt;0), 1, AND(J74&gt;I74,J74&gt;0), 2, AND(I74&lt;0,J74&lt;0), 0)</f>
        <v>2</v>
      </c>
      <c r="H74">
        <f>ValueWin!H74</f>
        <v>1</v>
      </c>
      <c r="I74">
        <f t="shared" si="4"/>
        <v>-1.2190000000000003</v>
      </c>
      <c r="J74">
        <f t="shared" si="5"/>
        <v>0.1</v>
      </c>
      <c r="K74" cm="1">
        <f t="array" ref="K74">_xlfn.IFS(AND(G74=H74,G74=1),K73-K73*I74+K73*I74*A74, AND(G74=H74,G74=2), K73-K73*J74+K73*J74*B74, AND(G74&lt;&gt;H74,G74=1), K73-K73*I74,AND(G74&lt;&gt;H74,G74=2),K73-K73*J74,G74=0,K73)</f>
        <v>83.128390714285715</v>
      </c>
      <c r="L74" t="str">
        <f>ValueWin!L74</f>
        <v>Otto Virtanen</v>
      </c>
      <c r="M74" t="str">
        <f>ValueWin!M74</f>
        <v>Johannes Haerteis</v>
      </c>
      <c r="P74">
        <v>85</v>
      </c>
      <c r="Q74">
        <v>-2</v>
      </c>
    </row>
    <row r="75" spans="1:17" x14ac:dyDescent="0.25">
      <c r="A75">
        <f>ValueWin!A75</f>
        <v>1.67</v>
      </c>
      <c r="B75">
        <f>ValueWin!B75</f>
        <v>2.15</v>
      </c>
      <c r="C75">
        <f t="shared" si="3"/>
        <v>0.5988023952095809</v>
      </c>
      <c r="D75">
        <f t="shared" si="3"/>
        <v>0.46511627906976744</v>
      </c>
      <c r="E75">
        <f>ValueWin!E75</f>
        <v>0.503</v>
      </c>
      <c r="F75">
        <f>ValueWin!F75</f>
        <v>0.497</v>
      </c>
      <c r="G75" cm="1">
        <f t="array" ref="G75">_xlfn.IFS(AND(I75&gt;J75,I75&gt;0), 1, AND(J75&gt;I75,J75&gt;0), 2, AND(I75&lt;0,J75&lt;0), 0)</f>
        <v>2</v>
      </c>
      <c r="H75">
        <f>ValueWin!H75</f>
        <v>1</v>
      </c>
      <c r="I75">
        <f t="shared" si="4"/>
        <v>-0.23879104477611945</v>
      </c>
      <c r="J75">
        <f t="shared" si="5"/>
        <v>5.960869565217386E-2</v>
      </c>
      <c r="K75">
        <f>P74-P74*J75</f>
        <v>79.933260869565217</v>
      </c>
      <c r="L75" t="str">
        <f>ValueWin!L75</f>
        <v>Carlos Alcaraz</v>
      </c>
      <c r="M75" t="str">
        <f>ValueWin!M75</f>
        <v>Daniel Evans</v>
      </c>
      <c r="P75">
        <v>85</v>
      </c>
      <c r="Q75">
        <v>-6</v>
      </c>
    </row>
    <row r="76" spans="1:17" x14ac:dyDescent="0.25">
      <c r="A76">
        <f>ValueWin!A76</f>
        <v>2.08</v>
      </c>
      <c r="B76">
        <f>ValueWin!B76</f>
        <v>1.75</v>
      </c>
      <c r="C76">
        <f t="shared" si="3"/>
        <v>0.48076923076923073</v>
      </c>
      <c r="D76">
        <f t="shared" si="3"/>
        <v>0.5714285714285714</v>
      </c>
      <c r="E76">
        <f>ValueWin!E76</f>
        <v>0.52</v>
      </c>
      <c r="F76">
        <f>ValueWin!F76</f>
        <v>0.48</v>
      </c>
      <c r="G76" cm="1">
        <f t="array" ref="G76">_xlfn.IFS(AND(I76&gt;J76,I76&gt;0), 1, AND(J76&gt;I76,J76&gt;0), 2, AND(I76&lt;0,J76&lt;0), 0)</f>
        <v>1</v>
      </c>
      <c r="H76">
        <f>ValueWin!H76</f>
        <v>1</v>
      </c>
      <c r="I76">
        <f t="shared" si="4"/>
        <v>7.5555555555555598E-2</v>
      </c>
      <c r="J76">
        <f t="shared" si="5"/>
        <v>-0.21333333333333337</v>
      </c>
      <c r="K76">
        <f>P75-P75*I76+P75*I76*A76</f>
        <v>91.936000000000007</v>
      </c>
      <c r="L76" t="str">
        <f>ValueWin!L76</f>
        <v>Alex De Minaur</v>
      </c>
      <c r="M76" t="str">
        <f>ValueWin!M76</f>
        <v>Kevin Anderson</v>
      </c>
    </row>
    <row r="77" spans="1:17" x14ac:dyDescent="0.25">
      <c r="A77">
        <f>ValueWin!A77</f>
        <v>1.64</v>
      </c>
      <c r="B77">
        <f>ValueWin!B77</f>
        <v>2.2000000000000002</v>
      </c>
      <c r="C77">
        <f t="shared" si="3"/>
        <v>0.6097560975609756</v>
      </c>
      <c r="D77">
        <f t="shared" si="3"/>
        <v>0.45454545454545453</v>
      </c>
      <c r="E77">
        <f>ValueWin!E77</f>
        <v>0.64300000000000002</v>
      </c>
      <c r="F77">
        <f>ValueWin!F77</f>
        <v>0.35699999999999998</v>
      </c>
      <c r="G77" cm="1">
        <f t="array" ref="G77">_xlfn.IFS(AND(I77&gt;J77,I77&gt;0), 1, AND(J77&gt;I77,J77&gt;0), 2, AND(I77&lt;0,J77&lt;0), 0)</f>
        <v>1</v>
      </c>
      <c r="H77">
        <f>ValueWin!H77</f>
        <v>2</v>
      </c>
      <c r="I77">
        <f t="shared" si="4"/>
        <v>8.5187499999999972E-2</v>
      </c>
      <c r="J77">
        <f t="shared" si="5"/>
        <v>-0.17883333333333329</v>
      </c>
      <c r="K77" cm="1">
        <f t="array" ref="K77">_xlfn.IFS(AND(G77=H77,G77=1),K76-K76*I77+K76*I77*A77, AND(G77=H77,G77=2), K76-K76*J77+K76*J77*B77, AND(G77&lt;&gt;H77,G77=1), K76-K76*I77,AND(G77&lt;&gt;H77,G77=2),K76-K76*J77,G77=0,K76)</f>
        <v>84.104202000000015</v>
      </c>
      <c r="L77" t="str">
        <f>ValueWin!L77</f>
        <v>Hubert Hurkacz</v>
      </c>
      <c r="M77" t="str">
        <f>ValueWin!M77</f>
        <v>Andy Murray</v>
      </c>
      <c r="P77">
        <v>85</v>
      </c>
      <c r="Q77">
        <v>-1</v>
      </c>
    </row>
    <row r="78" spans="1:17" x14ac:dyDescent="0.25">
      <c r="A78">
        <f>ValueWin!A78</f>
        <v>3.45</v>
      </c>
      <c r="B78">
        <f>ValueWin!B78</f>
        <v>1.28</v>
      </c>
      <c r="C78">
        <f t="shared" si="3"/>
        <v>0.28985507246376813</v>
      </c>
      <c r="D78">
        <f t="shared" si="3"/>
        <v>0.78125</v>
      </c>
      <c r="E78">
        <f>ValueWin!E78</f>
        <v>0.219</v>
      </c>
      <c r="F78">
        <f>ValueWin!F78</f>
        <v>0.78100000000000003</v>
      </c>
      <c r="G78" cm="1">
        <f t="array" ref="G78">_xlfn.IFS(AND(I78&gt;J78,I78&gt;0), 1, AND(J78&gt;I78,J78&gt;0), 2, AND(I78&lt;0,J78&lt;0), 0)</f>
        <v>0</v>
      </c>
      <c r="H78">
        <f>ValueWin!H78</f>
        <v>2</v>
      </c>
      <c r="I78">
        <f t="shared" si="4"/>
        <v>-9.9775510204081624E-2</v>
      </c>
      <c r="J78">
        <f t="shared" si="5"/>
        <v>-1.1428571428570011E-3</v>
      </c>
      <c r="K78">
        <f>P77</f>
        <v>85</v>
      </c>
      <c r="L78" t="str">
        <f>ValueWin!L78</f>
        <v>Alexei Popyrin</v>
      </c>
      <c r="M78" t="str">
        <f>ValueWin!M78</f>
        <v>Matteo Berrettini</v>
      </c>
    </row>
    <row r="79" spans="1:17" x14ac:dyDescent="0.25">
      <c r="A79">
        <f>ValueWin!A79</f>
        <v>1.3</v>
      </c>
      <c r="B79">
        <f>ValueWin!B79</f>
        <v>3.32</v>
      </c>
      <c r="C79">
        <f t="shared" si="3"/>
        <v>0.76923076923076916</v>
      </c>
      <c r="D79">
        <f t="shared" si="3"/>
        <v>0.30120481927710846</v>
      </c>
      <c r="E79">
        <f>ValueWin!E79</f>
        <v>0.77700000000000002</v>
      </c>
      <c r="F79">
        <f>ValueWin!F79</f>
        <v>0.22299999999999998</v>
      </c>
      <c r="G79" cm="1">
        <f t="array" ref="G79">_xlfn.IFS(AND(I79&gt;J79,I79&gt;0), 1, AND(J79&gt;I79,J79&gt;0), 2, AND(I79&lt;0,J79&lt;0), 0)</f>
        <v>1</v>
      </c>
      <c r="H79">
        <f>ValueWin!H79</f>
        <v>1</v>
      </c>
      <c r="I79">
        <f t="shared" si="4"/>
        <v>3.3666666666666845E-2</v>
      </c>
      <c r="J79">
        <f t="shared" si="5"/>
        <v>-0.11191379310344834</v>
      </c>
      <c r="K79" cm="1">
        <f t="array" ref="K79">_xlfn.IFS(AND(G79=H79,G79=1),K78-K78*I79+K78*I79*A79, AND(G79=H79,G79=2), K78-K78*J79+K78*J79*B79, AND(G79&lt;&gt;H79,G79=1), K78-K78*I79,AND(G79&lt;&gt;H79,G79=2),K78-K78*J79,G79=0,K78)</f>
        <v>85.858500000000006</v>
      </c>
      <c r="L79" t="str">
        <f>ValueWin!L79</f>
        <v>Felix Auger Aliassime</v>
      </c>
      <c r="M79" t="str">
        <f>ValueWin!M79</f>
        <v>Ricardas Berankis</v>
      </c>
    </row>
    <row r="80" spans="1:17" x14ac:dyDescent="0.25">
      <c r="A80">
        <f>ValueWin!A80</f>
        <v>3.32</v>
      </c>
      <c r="B80">
        <f>ValueWin!B80</f>
        <v>1.3</v>
      </c>
      <c r="C80">
        <f t="shared" si="3"/>
        <v>0.30120481927710846</v>
      </c>
      <c r="D80">
        <f t="shared" si="3"/>
        <v>0.76923076923076916</v>
      </c>
      <c r="E80">
        <f>ValueWin!E80</f>
        <v>0.34399999999999997</v>
      </c>
      <c r="F80">
        <f>ValueWin!F80</f>
        <v>0.65600000000000003</v>
      </c>
      <c r="G80" cm="1">
        <f t="array" ref="G80">_xlfn.IFS(AND(I80&gt;J80,I80&gt;0), 1, AND(J80&gt;I80,J80&gt;0), 2, AND(I80&lt;0,J80&lt;0), 0)</f>
        <v>1</v>
      </c>
      <c r="H80">
        <f>ValueWin!H80</f>
        <v>2</v>
      </c>
      <c r="I80">
        <f t="shared" si="4"/>
        <v>6.124137931034479E-2</v>
      </c>
      <c r="J80">
        <f t="shared" si="5"/>
        <v>-0.49066666666666647</v>
      </c>
      <c r="K80" cm="1">
        <f t="array" ref="K80">_xlfn.IFS(AND(G80=H80,G80=1),K79-K79*I80+K79*I80*A80, AND(G80=H80,G80=2), K79-K79*J80+K79*J80*B80, AND(G80&lt;&gt;H80,G80=1), K79-K79*I80,AND(G80&lt;&gt;H80,G80=2),K79-K79*J80,G80=0,K79)</f>
        <v>80.600407034482771</v>
      </c>
      <c r="L80" t="str">
        <f>ValueWin!L80</f>
        <v>Fabio Fognini</v>
      </c>
      <c r="M80" t="str">
        <f>ValueWin!M80</f>
        <v>Diego Schwartzman</v>
      </c>
      <c r="P80">
        <v>85</v>
      </c>
      <c r="Q80">
        <v>-5</v>
      </c>
    </row>
    <row r="81" spans="1:17" x14ac:dyDescent="0.25">
      <c r="A81">
        <f>ValueWin!A81</f>
        <v>6</v>
      </c>
      <c r="B81">
        <f>ValueWin!B81</f>
        <v>1.1000000000000001</v>
      </c>
      <c r="C81">
        <f t="shared" si="3"/>
        <v>0.16666666666666666</v>
      </c>
      <c r="D81">
        <f t="shared" si="3"/>
        <v>0.90909090909090906</v>
      </c>
      <c r="E81">
        <f>ValueWin!E81</f>
        <v>0.16500000000000001</v>
      </c>
      <c r="F81">
        <f>ValueWin!F81</f>
        <v>0.83499999999999996</v>
      </c>
      <c r="G81" cm="1">
        <f t="array" ref="G81">_xlfn.IFS(AND(I81&gt;J81,I81&gt;0), 1, AND(J81&gt;I81,J81&gt;0), 2, AND(I81&lt;0,J81&lt;0), 0)</f>
        <v>0</v>
      </c>
      <c r="H81">
        <f>ValueWin!H81</f>
        <v>2</v>
      </c>
      <c r="I81">
        <f t="shared" si="4"/>
        <v>-1.999999999999974E-3</v>
      </c>
      <c r="J81">
        <f t="shared" si="5"/>
        <v>-0.81499999999999861</v>
      </c>
      <c r="K81">
        <f>P80</f>
        <v>85</v>
      </c>
      <c r="L81" t="str">
        <f>ValueWin!L81</f>
        <v>Filip Krajinovic</v>
      </c>
      <c r="M81" t="str">
        <f>ValueWin!M81</f>
        <v>Alexander Zverev</v>
      </c>
    </row>
    <row r="82" spans="1:17" x14ac:dyDescent="0.25">
      <c r="A82">
        <f>ValueWin!A82</f>
        <v>3.45</v>
      </c>
      <c r="B82">
        <f>ValueWin!B82</f>
        <v>1.28</v>
      </c>
      <c r="C82">
        <f t="shared" si="3"/>
        <v>0.28985507246376813</v>
      </c>
      <c r="D82">
        <f t="shared" si="3"/>
        <v>0.78125</v>
      </c>
      <c r="E82">
        <f>ValueWin!E82</f>
        <v>0.308</v>
      </c>
      <c r="F82">
        <f>ValueWin!F82</f>
        <v>0.69199999999999995</v>
      </c>
      <c r="G82" cm="1">
        <f t="array" ref="G82">_xlfn.IFS(AND(I82&gt;J82,I82&gt;0), 1, AND(J82&gt;I82,J82&gt;0), 2, AND(I82&lt;0,J82&lt;0), 0)</f>
        <v>1</v>
      </c>
      <c r="H82">
        <f>ValueWin!H82</f>
        <v>2</v>
      </c>
      <c r="I82">
        <f t="shared" si="4"/>
        <v>2.5551020408163316E-2</v>
      </c>
      <c r="J82">
        <f t="shared" si="5"/>
        <v>-0.40799999999999992</v>
      </c>
      <c r="K82" cm="1">
        <f t="array" ref="K82">_xlfn.IFS(AND(G82=H82,G82=1),K81-K81*I82+K81*I82*A82, AND(G82=H82,G82=2), K81-K81*J82+K81*J82*B82, AND(G82&lt;&gt;H82,G82=1), K81-K81*I82,AND(G82&lt;&gt;H82,G82=2),K81-K81*J82,G82=0,K81)</f>
        <v>82.828163265306117</v>
      </c>
      <c r="L82" t="str">
        <f>ValueWin!L82</f>
        <v>Dusan Lajovic</v>
      </c>
      <c r="M82" t="str">
        <f>ValueWin!M82</f>
        <v>Frances Tiafoe</v>
      </c>
      <c r="P82">
        <v>85</v>
      </c>
      <c r="Q82">
        <v>-3</v>
      </c>
    </row>
    <row r="83" spans="1:17" x14ac:dyDescent="0.25">
      <c r="A83">
        <f>ValueWin!A83</f>
        <v>1.22</v>
      </c>
      <c r="B83">
        <f>ValueWin!B83</f>
        <v>4.05</v>
      </c>
      <c r="C83">
        <f t="shared" si="3"/>
        <v>0.81967213114754101</v>
      </c>
      <c r="D83">
        <f t="shared" si="3"/>
        <v>0.24691358024691359</v>
      </c>
      <c r="E83">
        <f>ValueWin!E83</f>
        <v>0.70199999999999996</v>
      </c>
      <c r="F83">
        <f>ValueWin!F83</f>
        <v>0.29800000000000004</v>
      </c>
      <c r="G83" cm="1">
        <f t="array" ref="G83">_xlfn.IFS(AND(I83&gt;J83,I83&gt;0), 1, AND(J83&gt;I83,J83&gt;0), 2, AND(I83&lt;0,J83&lt;0), 0)</f>
        <v>2</v>
      </c>
      <c r="H83">
        <f>ValueWin!H83</f>
        <v>1</v>
      </c>
      <c r="I83">
        <f t="shared" si="4"/>
        <v>-0.65254545454545498</v>
      </c>
      <c r="J83">
        <f t="shared" si="5"/>
        <v>6.7836065573770532E-2</v>
      </c>
      <c r="K83">
        <f>P82-P82*J83</f>
        <v>79.23393442622951</v>
      </c>
      <c r="L83" t="str">
        <f>ValueWin!L83</f>
        <v>Gael Monfils</v>
      </c>
      <c r="M83" t="str">
        <f>ValueWin!M83</f>
        <v>Lorenzo Musetti</v>
      </c>
      <c r="P83">
        <v>85</v>
      </c>
      <c r="Q83">
        <v>-6</v>
      </c>
    </row>
    <row r="84" spans="1:17" x14ac:dyDescent="0.25">
      <c r="A84">
        <f>ValueWin!A84</f>
        <v>1.52</v>
      </c>
      <c r="B84">
        <f>ValueWin!B84</f>
        <v>2.42</v>
      </c>
      <c r="C84">
        <f t="shared" si="3"/>
        <v>0.65789473684210531</v>
      </c>
      <c r="D84">
        <f t="shared" si="3"/>
        <v>0.41322314049586778</v>
      </c>
      <c r="E84">
        <f>ValueWin!E84</f>
        <v>0.67900000000000005</v>
      </c>
      <c r="F84">
        <f>ValueWin!F84</f>
        <v>0.32099999999999995</v>
      </c>
      <c r="G84" cm="1">
        <f t="array" ref="G84">_xlfn.IFS(AND(I84&gt;J84,I84&gt;0), 1, AND(J84&gt;I84,J84&gt;0), 2, AND(I84&lt;0,J84&lt;0), 0)</f>
        <v>1</v>
      </c>
      <c r="H84">
        <f>ValueWin!H84</f>
        <v>1</v>
      </c>
      <c r="I84">
        <f t="shared" si="4"/>
        <v>6.1692307692307824E-2</v>
      </c>
      <c r="J84">
        <f t="shared" si="5"/>
        <v>-0.15716901408450717</v>
      </c>
      <c r="K84">
        <f>P83-P83*I84+P83*I84*A84</f>
        <v>87.726800000000011</v>
      </c>
      <c r="L84" t="str">
        <f>ValueWin!L84</f>
        <v>Cameron Norrie</v>
      </c>
      <c r="M84" t="str">
        <f>ValueWin!M84</f>
        <v>Marton Fucsovics</v>
      </c>
    </row>
    <row r="85" spans="1:17" x14ac:dyDescent="0.25">
      <c r="A85">
        <f>ValueWin!A85</f>
        <v>1.58</v>
      </c>
      <c r="B85">
        <f>ValueWin!B85</f>
        <v>2.2799999999999998</v>
      </c>
      <c r="C85">
        <f t="shared" si="3"/>
        <v>0.63291139240506322</v>
      </c>
      <c r="D85">
        <f t="shared" si="3"/>
        <v>0.43859649122807021</v>
      </c>
      <c r="E85">
        <f>ValueWin!E85</f>
        <v>0.35299999999999998</v>
      </c>
      <c r="F85">
        <f>ValueWin!F85</f>
        <v>0.64700000000000002</v>
      </c>
      <c r="G85" cm="1">
        <f t="array" ref="G85">_xlfn.IFS(AND(I85&gt;J85,I85&gt;0), 1, AND(J85&gt;I85,J85&gt;0), 2, AND(I85&lt;0,J85&lt;0), 0)</f>
        <v>2</v>
      </c>
      <c r="H85">
        <f>ValueWin!H85</f>
        <v>1</v>
      </c>
      <c r="I85">
        <f t="shared" si="4"/>
        <v>-0.76251724137931021</v>
      </c>
      <c r="J85">
        <f t="shared" si="5"/>
        <v>0.1</v>
      </c>
      <c r="K85" cm="1">
        <f t="array" ref="K85">_xlfn.IFS(AND(G85=H85,G85=1),K84-K84*I85+K84*I85*A85, AND(G85=H85,G85=2), K84-K84*J85+K84*J85*B85, AND(G85&lt;&gt;H85,G85=1), K84-K84*I85,AND(G85&lt;&gt;H85,G85=2),K84-K84*J85,G85=0,K84)</f>
        <v>78.954120000000017</v>
      </c>
      <c r="L85" t="str">
        <f>ValueWin!L85</f>
        <v>Dennis Novak</v>
      </c>
      <c r="M85" t="str">
        <f>ValueWin!M85</f>
        <v>Gianluca Mager</v>
      </c>
      <c r="P85">
        <v>85</v>
      </c>
      <c r="Q85">
        <v>-7</v>
      </c>
    </row>
    <row r="86" spans="1:17" x14ac:dyDescent="0.25">
      <c r="A86">
        <f>ValueWin!A86</f>
        <v>3.7</v>
      </c>
      <c r="B86">
        <f>ValueWin!B86</f>
        <v>1.25</v>
      </c>
      <c r="C86">
        <f t="shared" si="3"/>
        <v>0.27027027027027023</v>
      </c>
      <c r="D86">
        <f t="shared" si="3"/>
        <v>0.8</v>
      </c>
      <c r="E86">
        <f>ValueWin!E86</f>
        <v>0.39600000000000002</v>
      </c>
      <c r="F86">
        <f>ValueWin!F86</f>
        <v>0.60399999999999998</v>
      </c>
      <c r="G86" cm="1">
        <f t="array" ref="G86">_xlfn.IFS(AND(I86&gt;J86,I86&gt;0), 1, AND(J86&gt;I86,J86&gt;0), 2, AND(I86&lt;0,J86&lt;0), 0)</f>
        <v>1</v>
      </c>
      <c r="H86">
        <f>ValueWin!H86</f>
        <v>2</v>
      </c>
      <c r="I86">
        <f t="shared" si="4"/>
        <v>0.1</v>
      </c>
      <c r="J86">
        <f t="shared" si="5"/>
        <v>-0.98000000000000009</v>
      </c>
      <c r="K86">
        <f>P85-P85*I86</f>
        <v>76.5</v>
      </c>
      <c r="L86" t="str">
        <f>ValueWin!L86</f>
        <v>Reilly Opelka</v>
      </c>
      <c r="M86" t="str">
        <f>ValueWin!M86</f>
        <v>Jannik Sinner</v>
      </c>
      <c r="P86">
        <v>85</v>
      </c>
      <c r="Q86">
        <v>-9</v>
      </c>
    </row>
    <row r="87" spans="1:17" x14ac:dyDescent="0.25">
      <c r="A87">
        <f>ValueWin!A87</f>
        <v>1.65</v>
      </c>
      <c r="B87">
        <f>ValueWin!B87</f>
        <v>2.1800000000000002</v>
      </c>
      <c r="C87">
        <f t="shared" si="3"/>
        <v>0.60606060606060608</v>
      </c>
      <c r="D87">
        <f t="shared" si="3"/>
        <v>0.4587155963302752</v>
      </c>
      <c r="E87">
        <f>ValueWin!E87</f>
        <v>0.61599999999999999</v>
      </c>
      <c r="F87">
        <f>ValueWin!F87</f>
        <v>0.38400000000000001</v>
      </c>
      <c r="G87" cm="1">
        <f t="array" ref="G87">_xlfn.IFS(AND(I87&gt;J87,I87&gt;0), 1, AND(J87&gt;I87,J87&gt;0), 2, AND(I87&lt;0,J87&lt;0), 0)</f>
        <v>1</v>
      </c>
      <c r="H87">
        <f>ValueWin!H87</f>
        <v>1</v>
      </c>
      <c r="I87">
        <f t="shared" si="4"/>
        <v>2.5230769230769168E-2</v>
      </c>
      <c r="J87">
        <f t="shared" si="5"/>
        <v>-0.13803389830508461</v>
      </c>
      <c r="K87">
        <f>P86-P86*I87+P86*I87*A87</f>
        <v>86.394000000000005</v>
      </c>
      <c r="L87" t="str">
        <f>ValueWin!L87</f>
        <v>Casper Ruud</v>
      </c>
      <c r="M87" t="str">
        <f>ValueWin!M87</f>
        <v>Lloyd Harris</v>
      </c>
    </row>
    <row r="88" spans="1:17" x14ac:dyDescent="0.25">
      <c r="A88">
        <f>ValueWin!A88</f>
        <v>1.38</v>
      </c>
      <c r="B88">
        <f>ValueWin!B88</f>
        <v>2.91</v>
      </c>
      <c r="C88">
        <f t="shared" si="3"/>
        <v>0.7246376811594204</v>
      </c>
      <c r="D88">
        <f t="shared" si="3"/>
        <v>0.3436426116838488</v>
      </c>
      <c r="E88">
        <f>ValueWin!E88</f>
        <v>0.54300000000000004</v>
      </c>
      <c r="F88">
        <f>ValueWin!F88</f>
        <v>0.45699999999999996</v>
      </c>
      <c r="G88">
        <v>0</v>
      </c>
      <c r="H88">
        <f>ValueWin!H88</f>
        <v>0</v>
      </c>
      <c r="I88">
        <f t="shared" si="4"/>
        <v>-0.65963157894736868</v>
      </c>
      <c r="J88">
        <f t="shared" si="5"/>
        <v>0.1</v>
      </c>
      <c r="K88" cm="1">
        <f t="array" ref="K88">_xlfn.IFS(AND(G88=H88,G88=1),K87-K87*I88+K87*I88*A88, AND(G88=H88,G88=2), K87-K87*J88+K87*J88*B88, AND(G88&lt;&gt;H88,G88=1), K87-K87*I88,AND(G88&lt;&gt;H88,G88=2),K87-K87*J88,G88=0,K87)</f>
        <v>86.394000000000005</v>
      </c>
      <c r="L88" t="str">
        <f>ValueWin!L88</f>
        <v>Lorenzo Sonego</v>
      </c>
      <c r="M88" t="str">
        <f>ValueWin!M88</f>
        <v>Christian Garin</v>
      </c>
    </row>
    <row r="89" spans="1:17" x14ac:dyDescent="0.25">
      <c r="A89">
        <f>ValueWin!A89</f>
        <v>1.34</v>
      </c>
      <c r="B89">
        <f>ValueWin!B89</f>
        <v>3.06</v>
      </c>
      <c r="C89">
        <f t="shared" si="3"/>
        <v>0.74626865671641784</v>
      </c>
      <c r="D89">
        <f t="shared" si="3"/>
        <v>0.32679738562091504</v>
      </c>
      <c r="E89">
        <f>ValueWin!E89</f>
        <v>0.65300000000000002</v>
      </c>
      <c r="F89">
        <f>ValueWin!F89</f>
        <v>0.34699999999999998</v>
      </c>
      <c r="G89" cm="1">
        <f t="array" ref="G89">_xlfn.IFS(AND(I89&gt;J89,I89&gt;0), 1, AND(J89&gt;I89,J89&gt;0), 2, AND(I89&lt;0,J89&lt;0), 0)</f>
        <v>2</v>
      </c>
      <c r="H89">
        <f>ValueWin!H89</f>
        <v>1</v>
      </c>
      <c r="I89">
        <f t="shared" si="4"/>
        <v>-0.36758823529411733</v>
      </c>
      <c r="J89">
        <f t="shared" si="5"/>
        <v>3.0009708737864071E-2</v>
      </c>
      <c r="K89" cm="1">
        <f t="array" ref="K89">_xlfn.IFS(AND(G89=H89,G89=1),K88-K88*I89+K88*I89*A89, AND(G89=H89,G89=2), K88-K88*J89+K88*J89*B89, AND(G89&lt;&gt;H89,G89=1), K88-K88*I89,AND(G89&lt;&gt;H89,G89=2),K88-K88*J89,G89=0,K88)</f>
        <v>83.80134122330098</v>
      </c>
      <c r="L89" t="str">
        <f>ValueWin!L89</f>
        <v>Stefanos Tsitsipas</v>
      </c>
      <c r="M89" t="str">
        <f>ValueWin!M89</f>
        <v>Grigor Dimitrov</v>
      </c>
      <c r="P89">
        <v>85</v>
      </c>
      <c r="Q89">
        <v>-2</v>
      </c>
    </row>
    <row r="90" spans="1:17" x14ac:dyDescent="0.25">
      <c r="A90">
        <f>ValueWin!A90</f>
        <v>1.1399999999999999</v>
      </c>
      <c r="B90">
        <f>ValueWin!B90</f>
        <v>5.5</v>
      </c>
      <c r="C90">
        <f t="shared" si="3"/>
        <v>0.87719298245614041</v>
      </c>
      <c r="D90">
        <f t="shared" si="3"/>
        <v>0.18181818181818182</v>
      </c>
      <c r="E90">
        <f>ValueWin!E90</f>
        <v>0.93100000000000005</v>
      </c>
      <c r="F90">
        <f>ValueWin!F90</f>
        <v>6.899999999999995E-2</v>
      </c>
      <c r="G90" cm="1">
        <f t="array" ref="G90">_xlfn.IFS(AND(I90&gt;J90,I90&gt;0), 1, AND(J90&gt;I90,J90&gt;0), 2, AND(I90&lt;0,J90&lt;0), 0)</f>
        <v>1</v>
      </c>
      <c r="H90">
        <f>ValueWin!H90</f>
        <v>1</v>
      </c>
      <c r="I90">
        <f t="shared" si="4"/>
        <v>0.1</v>
      </c>
      <c r="J90">
        <f t="shared" si="5"/>
        <v>-0.13788888888888895</v>
      </c>
      <c r="K90">
        <f>P89-P89*I90+P89*I90*A90</f>
        <v>86.19</v>
      </c>
      <c r="L90" t="str">
        <f>ValueWin!L90</f>
        <v>Alexander Bublik</v>
      </c>
      <c r="M90" t="str">
        <f>ValueWin!M90</f>
        <v>Evgeny Tyurnev</v>
      </c>
    </row>
    <row r="91" spans="1:17" x14ac:dyDescent="0.25">
      <c r="A91">
        <f>ValueWin!A91</f>
        <v>1.33</v>
      </c>
      <c r="B91">
        <f>ValueWin!B91</f>
        <v>3.4</v>
      </c>
      <c r="C91">
        <f t="shared" si="3"/>
        <v>0.75187969924812026</v>
      </c>
      <c r="D91">
        <f t="shared" si="3"/>
        <v>0.29411764705882354</v>
      </c>
      <c r="E91">
        <f>ValueWin!E91</f>
        <v>0.60799999999999998</v>
      </c>
      <c r="F91">
        <f>ValueWin!F91</f>
        <v>0.39200000000000002</v>
      </c>
      <c r="G91" cm="1">
        <f t="array" ref="G91">_xlfn.IFS(AND(I91&gt;J91,I91&gt;0), 1, AND(J91&gt;I91,J91&gt;0), 2, AND(I91&lt;0,J91&lt;0), 0)</f>
        <v>2</v>
      </c>
      <c r="H91">
        <f>ValueWin!H91</f>
        <v>1</v>
      </c>
      <c r="I91">
        <f t="shared" si="4"/>
        <v>-0.57987878787878777</v>
      </c>
      <c r="J91">
        <f t="shared" si="5"/>
        <v>0.1</v>
      </c>
      <c r="K91" cm="1">
        <f t="array" ref="K91">_xlfn.IFS(AND(G91=H91,G91=1),K90-K90*I91+K90*I91*A91, AND(G91=H91,G91=2), K90-K90*J91+K90*J91*B91, AND(G91&lt;&gt;H91,G91=1), K90-K90*I91,AND(G91&lt;&gt;H91,G91=2),K90-K90*J91,G91=0,K90)</f>
        <v>77.570999999999998</v>
      </c>
      <c r="L91" t="str">
        <f>ValueWin!L91</f>
        <v>Marin Cilic</v>
      </c>
      <c r="M91" t="str">
        <f>ValueWin!M91</f>
        <v>Albert Ramos</v>
      </c>
      <c r="P91">
        <v>85</v>
      </c>
      <c r="Q91">
        <v>-8</v>
      </c>
    </row>
    <row r="92" spans="1:17" x14ac:dyDescent="0.25">
      <c r="A92">
        <f>ValueWin!A92</f>
        <v>1.72</v>
      </c>
      <c r="B92">
        <f>ValueWin!B92</f>
        <v>2.1</v>
      </c>
      <c r="C92">
        <f t="shared" si="3"/>
        <v>0.58139534883720934</v>
      </c>
      <c r="D92">
        <f t="shared" si="3"/>
        <v>0.47619047619047616</v>
      </c>
      <c r="E92">
        <f>ValueWin!E92</f>
        <v>0.50800000000000001</v>
      </c>
      <c r="F92">
        <f>ValueWin!F92</f>
        <v>0.49199999999999999</v>
      </c>
      <c r="G92" cm="1">
        <f t="array" ref="G92">_xlfn.IFS(AND(I92&gt;J92,I92&gt;0), 1, AND(J92&gt;I92,J92&gt;0), 2, AND(I92&lt;0,J92&lt;0), 0)</f>
        <v>2</v>
      </c>
      <c r="H92">
        <f>ValueWin!H92</f>
        <v>2</v>
      </c>
      <c r="I92">
        <f t="shared" si="4"/>
        <v>-0.17533333333333334</v>
      </c>
      <c r="J92">
        <f t="shared" si="5"/>
        <v>3.0181818181818199E-2</v>
      </c>
      <c r="K92">
        <f>P91-P91*J92+P91*J92*B92</f>
        <v>87.822000000000003</v>
      </c>
      <c r="L92" t="str">
        <f>ValueWin!L92</f>
        <v>Frederico Delbonis</v>
      </c>
      <c r="M92" t="str">
        <f>ValueWin!M92</f>
        <v>Pablo Andujar</v>
      </c>
    </row>
    <row r="93" spans="1:17" x14ac:dyDescent="0.25">
      <c r="A93">
        <f>ValueWin!A93</f>
        <v>3.5</v>
      </c>
      <c r="B93">
        <f>ValueWin!B93</f>
        <v>1.3</v>
      </c>
      <c r="C93">
        <f t="shared" si="3"/>
        <v>0.2857142857142857</v>
      </c>
      <c r="D93">
        <f t="shared" si="3"/>
        <v>0.76923076923076916</v>
      </c>
      <c r="E93">
        <f>ValueWin!E93</f>
        <v>0.27600000000000002</v>
      </c>
      <c r="F93">
        <f>ValueWin!F93</f>
        <v>0.72399999999999998</v>
      </c>
      <c r="G93" cm="1">
        <f t="array" ref="G93">_xlfn.IFS(AND(I93&gt;J93,I93&gt;0), 1, AND(J93&gt;I93,J93&gt;0), 2, AND(I93&lt;0,J93&lt;0), 0)</f>
        <v>0</v>
      </c>
      <c r="H93">
        <f>ValueWin!H93</f>
        <v>2</v>
      </c>
      <c r="I93">
        <f t="shared" si="4"/>
        <v>-1.3599999999999945E-2</v>
      </c>
      <c r="J93">
        <f t="shared" si="5"/>
        <v>-0.19599999999999995</v>
      </c>
      <c r="K93" cm="1">
        <f t="array" ref="K93">_xlfn.IFS(AND(G93=H93,G93=1),K92-K92*I93+K92*I93*A93, AND(G93=H93,G93=2), K92-K92*J93+K92*J93*B93, AND(G93&lt;&gt;H93,G93=1), K92-K92*I93,AND(G93&lt;&gt;H93,G93=2),K92-K92*J93,G93=0,K92)</f>
        <v>87.822000000000003</v>
      </c>
      <c r="L93" t="str">
        <f>ValueWin!L93</f>
        <v>Laslo Djere</v>
      </c>
      <c r="M93" t="str">
        <f>ValueWin!M93</f>
        <v>Ilya Ivashka</v>
      </c>
    </row>
    <row r="94" spans="1:17" x14ac:dyDescent="0.25">
      <c r="A94">
        <f>ValueWin!A94</f>
        <v>4</v>
      </c>
      <c r="B94">
        <f>ValueWin!B94</f>
        <v>1.25</v>
      </c>
      <c r="C94">
        <f t="shared" si="3"/>
        <v>0.25</v>
      </c>
      <c r="D94">
        <f t="shared" si="3"/>
        <v>0.8</v>
      </c>
      <c r="E94">
        <f>ValueWin!E94</f>
        <v>0.30599999999999999</v>
      </c>
      <c r="F94">
        <f>ValueWin!F94</f>
        <v>0.69399999999999995</v>
      </c>
      <c r="G94" cm="1">
        <f t="array" ref="G94">_xlfn.IFS(AND(I94&gt;J94,I94&gt;0), 1, AND(J94&gt;I94,J94&gt;0), 2, AND(I94&lt;0,J94&lt;0), 0)</f>
        <v>1</v>
      </c>
      <c r="H94">
        <f>ValueWin!H94</f>
        <v>2</v>
      </c>
      <c r="I94">
        <f t="shared" si="4"/>
        <v>7.4666666666666687E-2</v>
      </c>
      <c r="J94">
        <f t="shared" si="5"/>
        <v>-0.53</v>
      </c>
      <c r="K94" cm="1">
        <f t="array" ref="K94">_xlfn.IFS(AND(G94=H94,G94=1),K93-K93*I94+K93*I94*A94, AND(G94=H94,G94=2), K93-K93*J94+K93*J94*B94, AND(G94&lt;&gt;H94,G94=1), K93-K93*I94,AND(G94&lt;&gt;H94,G94=2),K93-K93*J94,G94=0,K93)</f>
        <v>81.264623999999998</v>
      </c>
      <c r="L94" t="str">
        <f>ValueWin!L94</f>
        <v>Adrian Mannarino</v>
      </c>
      <c r="M94" t="str">
        <f>ValueWin!M94</f>
        <v>Karen Khachanov</v>
      </c>
      <c r="P94">
        <v>85</v>
      </c>
      <c r="Q94">
        <v>-4</v>
      </c>
    </row>
    <row r="95" spans="1:17" x14ac:dyDescent="0.25">
      <c r="A95">
        <f>ValueWin!A95</f>
        <v>2.62</v>
      </c>
      <c r="B95">
        <f>ValueWin!B95</f>
        <v>1.5</v>
      </c>
      <c r="C95">
        <f t="shared" si="3"/>
        <v>0.38167938931297707</v>
      </c>
      <c r="D95">
        <f t="shared" si="3"/>
        <v>0.66666666666666663</v>
      </c>
      <c r="E95">
        <f>ValueWin!E95</f>
        <v>0.46200000000000002</v>
      </c>
      <c r="F95">
        <f>ValueWin!F95</f>
        <v>0.53800000000000003</v>
      </c>
      <c r="G95" cm="1">
        <f t="array" ref="G95">_xlfn.IFS(AND(I95&gt;J95,I95&gt;0), 1, AND(J95&gt;I95,J95&gt;0), 2, AND(I95&lt;0,J95&lt;0), 0)</f>
        <v>1</v>
      </c>
      <c r="H95">
        <f>ValueWin!H95</f>
        <v>2</v>
      </c>
      <c r="I95">
        <f t="shared" si="4"/>
        <v>0.1</v>
      </c>
      <c r="J95">
        <f t="shared" si="5"/>
        <v>-0.38600000000000001</v>
      </c>
      <c r="K95">
        <f>P94-P94*I95</f>
        <v>76.5</v>
      </c>
      <c r="L95" t="str">
        <f>ValueWin!L95</f>
        <v>Pedro Martinez</v>
      </c>
      <c r="M95" t="str">
        <f>ValueWin!M95</f>
        <v>Tommy Paul</v>
      </c>
      <c r="P95">
        <v>85</v>
      </c>
      <c r="Q95">
        <v>-9</v>
      </c>
    </row>
    <row r="96" spans="1:17" x14ac:dyDescent="0.25">
      <c r="A96">
        <f>ValueWin!A96</f>
        <v>1.1200000000000001</v>
      </c>
      <c r="B96">
        <f>ValueWin!B96</f>
        <v>6</v>
      </c>
      <c r="C96">
        <f t="shared" si="3"/>
        <v>0.89285714285714279</v>
      </c>
      <c r="D96">
        <f t="shared" si="3"/>
        <v>0.16666666666666666</v>
      </c>
      <c r="E96">
        <f>ValueWin!E96</f>
        <v>0.88200000000000001</v>
      </c>
      <c r="F96">
        <f>ValueWin!F96</f>
        <v>0.11799999999999999</v>
      </c>
      <c r="G96" cm="1">
        <f t="array" ref="G96">_xlfn.IFS(AND(I96&gt;J96,I96&gt;0), 1, AND(J96&gt;I96,J96&gt;0), 2, AND(I96&lt;0,J96&lt;0), 0)</f>
        <v>0</v>
      </c>
      <c r="H96">
        <f>ValueWin!H96</f>
        <v>1</v>
      </c>
      <c r="I96">
        <f t="shared" si="4"/>
        <v>-0.10133333333333239</v>
      </c>
      <c r="J96">
        <f t="shared" si="5"/>
        <v>-5.8400000000000007E-2</v>
      </c>
      <c r="K96">
        <f>P95</f>
        <v>85</v>
      </c>
      <c r="L96" t="str">
        <f>ValueWin!L96</f>
        <v>John Millman</v>
      </c>
      <c r="M96" t="str">
        <f>ValueWin!M96</f>
        <v>Yshai Oliel</v>
      </c>
    </row>
    <row r="97" spans="1:17" x14ac:dyDescent="0.25">
      <c r="A97">
        <f>ValueWin!A97</f>
        <v>5.5</v>
      </c>
      <c r="B97">
        <f>ValueWin!B97</f>
        <v>1.1399999999999999</v>
      </c>
      <c r="C97">
        <f t="shared" si="3"/>
        <v>0.18181818181818182</v>
      </c>
      <c r="D97">
        <f t="shared" si="3"/>
        <v>0.87719298245614041</v>
      </c>
      <c r="E97">
        <f>ValueWin!E97</f>
        <v>9.5000000000000001E-2</v>
      </c>
      <c r="F97">
        <f>ValueWin!F97</f>
        <v>0.90500000000000003</v>
      </c>
      <c r="G97" cm="1">
        <f t="array" ref="G97">_xlfn.IFS(AND(I97&gt;J97,I97&gt;0), 1, AND(J97&gt;I97,J97&gt;0), 2, AND(I97&lt;0,J97&lt;0), 0)</f>
        <v>2</v>
      </c>
      <c r="H97">
        <f>ValueWin!H97</f>
        <v>2</v>
      </c>
      <c r="I97">
        <f t="shared" si="4"/>
        <v>-0.10611111111111113</v>
      </c>
      <c r="J97">
        <f t="shared" si="5"/>
        <v>0.1</v>
      </c>
      <c r="K97" cm="1">
        <f t="array" ref="K97">_xlfn.IFS(AND(G97=H97,G97=1),K96-K96*I97+K96*I97*A97, AND(G97=H97,G97=2), K96-K96*J97+K96*J97*B97, AND(G97&lt;&gt;H97,G97=1), K96-K96*I97,AND(G97&lt;&gt;H97,G97=2),K96-K96*J97,G97=0,K96)</f>
        <v>86.19</v>
      </c>
      <c r="L97" t="str">
        <f>ValueWin!L97</f>
        <v>Nino Serdarusic</v>
      </c>
      <c r="M97" t="str">
        <f>ValueWin!M97</f>
        <v>Sebastian Korda</v>
      </c>
    </row>
    <row r="98" spans="1:17" x14ac:dyDescent="0.25">
      <c r="A98">
        <f>ValueWin!A98</f>
        <v>1.9</v>
      </c>
      <c r="B98">
        <f>ValueWin!B98</f>
        <v>1.9</v>
      </c>
      <c r="C98">
        <f t="shared" si="3"/>
        <v>0.52631578947368418</v>
      </c>
      <c r="D98">
        <f t="shared" si="3"/>
        <v>0.52631578947368418</v>
      </c>
      <c r="E98">
        <f>ValueWin!E98</f>
        <v>0.48399999999999999</v>
      </c>
      <c r="F98">
        <f>ValueWin!F98</f>
        <v>0.51600000000000001</v>
      </c>
      <c r="G98" cm="1">
        <f t="array" ref="G98">_xlfn.IFS(AND(I98&gt;J98,I98&gt;0), 1, AND(J98&gt;I98,J98&gt;0), 2, AND(I98&lt;0,J98&lt;0), 0)</f>
        <v>0</v>
      </c>
      <c r="H98">
        <f>ValueWin!H98</f>
        <v>2</v>
      </c>
      <c r="I98">
        <f t="shared" si="4"/>
        <v>-8.9333333333333376E-2</v>
      </c>
      <c r="J98">
        <f t="shared" si="5"/>
        <v>-2.1777777777777785E-2</v>
      </c>
      <c r="K98" cm="1">
        <f t="array" ref="K98">_xlfn.IFS(AND(G98=H98,G98=1),K97-K97*I98+K97*I98*A98, AND(G98=H98,G98=2), K97-K97*J98+K97*J98*B98, AND(G98&lt;&gt;H98,G98=1), K97-K97*I98,AND(G98&lt;&gt;H98,G98=2),K97-K97*J98,G98=0,K97)</f>
        <v>86.19</v>
      </c>
      <c r="L98" t="str">
        <f>ValueWin!L98</f>
        <v>Jan Lennard Struff</v>
      </c>
      <c r="M98" t="str">
        <f>ValueWin!M98</f>
        <v>James Duckworth</v>
      </c>
    </row>
    <row r="99" spans="1:17" x14ac:dyDescent="0.25">
      <c r="A99">
        <f>ValueWin!A99</f>
        <v>7.5</v>
      </c>
      <c r="B99">
        <f>ValueWin!B99</f>
        <v>1.06</v>
      </c>
      <c r="C99">
        <f t="shared" si="3"/>
        <v>0.13333333333333333</v>
      </c>
      <c r="D99">
        <f t="shared" si="3"/>
        <v>0.94339622641509424</v>
      </c>
      <c r="E99">
        <f>ValueWin!E99</f>
        <v>0.27400000000000002</v>
      </c>
      <c r="F99">
        <f>ValueWin!F99</f>
        <v>0.72599999999999998</v>
      </c>
      <c r="G99" cm="1">
        <f t="array" ref="G99">_xlfn.IFS(AND(I99&gt;J99,I99&gt;0), 1, AND(J99&gt;I99,J99&gt;0), 2, AND(I99&lt;0,J99&lt;0), 0)</f>
        <v>1</v>
      </c>
      <c r="H99">
        <f>ValueWin!H99</f>
        <v>2</v>
      </c>
      <c r="I99">
        <f t="shared" si="4"/>
        <v>0.1</v>
      </c>
      <c r="J99">
        <f t="shared" si="5"/>
        <v>-3.8406666666666629</v>
      </c>
      <c r="K99" cm="1">
        <f t="array" ref="K99">_xlfn.IFS(AND(G99=H99,G99=1),K98-K98*I99+K98*I99*A99, AND(G99=H99,G99=2), K98-K98*J99+K98*J99*B99, AND(G99&lt;&gt;H99,G99=1), K98-K98*I99,AND(G99&lt;&gt;H99,G99=2),K98-K98*J99,G99=0,K98)</f>
        <v>77.570999999999998</v>
      </c>
      <c r="L99" t="str">
        <f>ValueWin!L99</f>
        <v>Pablo Andujar</v>
      </c>
      <c r="M99" t="str">
        <f>ValueWin!M99</f>
        <v>Denis Shapovalov</v>
      </c>
      <c r="P99">
        <v>85</v>
      </c>
      <c r="Q99">
        <v>-8</v>
      </c>
    </row>
    <row r="100" spans="1:17" x14ac:dyDescent="0.25">
      <c r="A100">
        <f>ValueWin!A100</f>
        <v>1.42</v>
      </c>
      <c r="B100">
        <f>ValueWin!B100</f>
        <v>2.74</v>
      </c>
      <c r="C100">
        <f t="shared" si="3"/>
        <v>0.70422535211267612</v>
      </c>
      <c r="D100">
        <f t="shared" si="3"/>
        <v>0.36496350364963503</v>
      </c>
      <c r="E100">
        <f>ValueWin!E100</f>
        <v>0.60899999999999999</v>
      </c>
      <c r="F100">
        <f>ValueWin!F100</f>
        <v>0.39100000000000001</v>
      </c>
      <c r="G100" cm="1">
        <f t="array" ref="G100">_xlfn.IFS(AND(I100&gt;J100,I100&gt;0), 1, AND(J100&gt;I100,J100&gt;0), 2, AND(I100&lt;0,J100&lt;0), 0)</f>
        <v>2</v>
      </c>
      <c r="H100">
        <f>ValueWin!H100</f>
        <v>1</v>
      </c>
      <c r="I100">
        <f t="shared" si="4"/>
        <v>-0.32195238095238121</v>
      </c>
      <c r="J100">
        <f t="shared" si="5"/>
        <v>4.1000000000000092E-2</v>
      </c>
      <c r="K100">
        <f>P99-P99*J100</f>
        <v>81.514999999999986</v>
      </c>
      <c r="L100" t="str">
        <f>ValueWin!L100</f>
        <v>Lorenzo Sonego</v>
      </c>
      <c r="M100" t="str">
        <f>ValueWin!M100</f>
        <v>Dominik Koepfer</v>
      </c>
      <c r="P100">
        <v>85</v>
      </c>
      <c r="Q100">
        <v>-4</v>
      </c>
    </row>
    <row r="101" spans="1:17" x14ac:dyDescent="0.25">
      <c r="A101">
        <f>ValueWin!A101</f>
        <v>2.2000000000000002</v>
      </c>
      <c r="B101">
        <f>ValueWin!B101</f>
        <v>1.61</v>
      </c>
      <c r="C101">
        <f t="shared" si="3"/>
        <v>0.45454545454545453</v>
      </c>
      <c r="D101">
        <f t="shared" si="3"/>
        <v>0.6211180124223602</v>
      </c>
      <c r="E101">
        <f>ValueWin!E101</f>
        <v>0.625</v>
      </c>
      <c r="F101">
        <f>ValueWin!F101</f>
        <v>0.375</v>
      </c>
      <c r="G101" cm="1">
        <f t="array" ref="G101">_xlfn.IFS(AND(I101&gt;J101,I101&gt;0), 1, AND(J101&gt;I101,J101&gt;0), 2, AND(I101&lt;0,J101&lt;0), 0)</f>
        <v>1</v>
      </c>
      <c r="H101">
        <f>ValueWin!H101</f>
        <v>1</v>
      </c>
      <c r="I101">
        <f t="shared" si="4"/>
        <v>0.1</v>
      </c>
      <c r="J101">
        <f t="shared" si="5"/>
        <v>-0.64959016393442615</v>
      </c>
      <c r="K101">
        <f>P100-P100*I101+P100*I101*A101</f>
        <v>95.2</v>
      </c>
      <c r="L101" t="str">
        <f>ValueWin!L101</f>
        <v>Joao Sousa</v>
      </c>
      <c r="M101" t="str">
        <f>ValueWin!M101</f>
        <v>Hugo Grenier</v>
      </c>
    </row>
    <row r="102" spans="1:17" x14ac:dyDescent="0.25">
      <c r="A102">
        <f>ValueWin!A102</f>
        <v>2.1</v>
      </c>
      <c r="B102">
        <f>ValueWin!B102</f>
        <v>1.66</v>
      </c>
      <c r="C102">
        <f t="shared" si="3"/>
        <v>0.47619047619047616</v>
      </c>
      <c r="D102">
        <f t="shared" si="3"/>
        <v>0.60240963855421692</v>
      </c>
      <c r="E102">
        <f>ValueWin!E102</f>
        <v>0.95699999999999996</v>
      </c>
      <c r="F102">
        <f>ValueWin!F102</f>
        <v>4.3000000000000038E-2</v>
      </c>
      <c r="G102" cm="1">
        <f t="array" ref="G102">_xlfn.IFS(AND(I102&gt;J102,I102&gt;0), 1, AND(J102&gt;I102,J102&gt;0), 2, AND(I102&lt;0,J102&lt;0), 0)</f>
        <v>1</v>
      </c>
      <c r="H102">
        <f>ValueWin!H102</f>
        <v>2</v>
      </c>
      <c r="I102">
        <f t="shared" si="4"/>
        <v>0.1</v>
      </c>
      <c r="J102">
        <f t="shared" si="5"/>
        <v>-1.407</v>
      </c>
      <c r="K102" cm="1">
        <f t="array" ref="K102">_xlfn.IFS(AND(G102=H102,G102=1),K101-K101*I102+K101*I102*A102, AND(G102=H102,G102=2), K101-K101*J102+K101*J102*B102, AND(G102&lt;&gt;H102,G102=1), K101-K101*I102,AND(G102&lt;&gt;H102,G102=2),K101-K101*J102,G102=0,K101)</f>
        <v>85.68</v>
      </c>
      <c r="L102" t="str">
        <f>ValueWin!L102</f>
        <v>Filip Horansky</v>
      </c>
      <c r="M102" t="str">
        <f>ValueWin!M102</f>
        <v>Luca van Assche</v>
      </c>
    </row>
    <row r="103" spans="1:17" x14ac:dyDescent="0.25">
      <c r="A103">
        <f>ValueWin!A103</f>
        <v>1.25</v>
      </c>
      <c r="B103">
        <f>ValueWin!B103</f>
        <v>3.5</v>
      </c>
      <c r="C103">
        <f t="shared" si="3"/>
        <v>0.8</v>
      </c>
      <c r="D103">
        <f t="shared" si="3"/>
        <v>0.2857142857142857</v>
      </c>
      <c r="E103">
        <f>ValueWin!E103</f>
        <v>0.85399999999999998</v>
      </c>
      <c r="F103">
        <f>ValueWin!F103</f>
        <v>0.14600000000000002</v>
      </c>
      <c r="G103" cm="1">
        <f t="array" ref="G103">_xlfn.IFS(AND(I103&gt;J103,I103&gt;0), 1, AND(J103&gt;I103,J103&gt;0), 2, AND(I103&lt;0,J103&lt;0), 0)</f>
        <v>1</v>
      </c>
      <c r="H103">
        <f>ValueWin!H103</f>
        <v>2</v>
      </c>
      <c r="I103">
        <f t="shared" si="4"/>
        <v>0.1</v>
      </c>
      <c r="J103">
        <f t="shared" si="5"/>
        <v>-0.1956</v>
      </c>
      <c r="K103" cm="1">
        <f t="array" ref="K103">_xlfn.IFS(AND(G103=H103,G103=1),K102-K102*I103+K102*I103*A103, AND(G103=H103,G103=2), K102-K102*J103+K102*J103*B103, AND(G103&lt;&gt;H103,G103=1), K102-K102*I103,AND(G103&lt;&gt;H103,G103=2),K102-K102*J103,G103=0,K102)</f>
        <v>77.112000000000009</v>
      </c>
      <c r="L103" t="str">
        <f>ValueWin!L103</f>
        <v>Carlos Taberner</v>
      </c>
      <c r="M103" t="str">
        <f>ValueWin!M103</f>
        <v>Kenny De Schepper</v>
      </c>
      <c r="P103">
        <v>85</v>
      </c>
      <c r="Q103">
        <v>-8</v>
      </c>
    </row>
    <row r="104" spans="1:17" x14ac:dyDescent="0.25">
      <c r="A104">
        <f>ValueWin!A104</f>
        <v>1.08</v>
      </c>
      <c r="B104">
        <f>ValueWin!B104</f>
        <v>6.5</v>
      </c>
      <c r="C104">
        <f t="shared" si="3"/>
        <v>0.92592592592592582</v>
      </c>
      <c r="D104">
        <f t="shared" si="3"/>
        <v>0.15384615384615385</v>
      </c>
      <c r="E104">
        <f>ValueWin!E104</f>
        <v>0.48799999999999999</v>
      </c>
      <c r="F104">
        <f>ValueWin!F104</f>
        <v>0.51200000000000001</v>
      </c>
      <c r="G104" cm="1">
        <f t="array" ref="G104">_xlfn.IFS(AND(I104&gt;J104,I104&gt;0), 1, AND(J104&gt;I104,J104&gt;0), 2, AND(I104&lt;0,J104&lt;0), 0)</f>
        <v>2</v>
      </c>
      <c r="H104">
        <f>ValueWin!H104</f>
        <v>2</v>
      </c>
      <c r="I104">
        <f t="shared" si="4"/>
        <v>-5.9119999999999937</v>
      </c>
      <c r="J104">
        <f t="shared" si="5"/>
        <v>0.1</v>
      </c>
      <c r="K104">
        <f>P103-P103*J104+P103*J104*B104</f>
        <v>131.75</v>
      </c>
      <c r="L104" t="str">
        <f>ValueWin!L104</f>
        <v>Mats Moraing</v>
      </c>
      <c r="M104" t="str">
        <f>ValueWin!M104</f>
        <v>Yannick Maden</v>
      </c>
      <c r="P104">
        <v>115</v>
      </c>
      <c r="Q104">
        <v>16</v>
      </c>
    </row>
    <row r="105" spans="1:17" x14ac:dyDescent="0.25">
      <c r="A105">
        <f>ValueWin!A105</f>
        <v>1.3</v>
      </c>
      <c r="B105">
        <f>ValueWin!B105</f>
        <v>3.2</v>
      </c>
      <c r="C105">
        <f t="shared" si="3"/>
        <v>0.76923076923076916</v>
      </c>
      <c r="D105">
        <f t="shared" si="3"/>
        <v>0.3125</v>
      </c>
      <c r="E105">
        <f>ValueWin!E105</f>
        <v>0.58199999999999996</v>
      </c>
      <c r="F105">
        <f>ValueWin!F105</f>
        <v>0.41800000000000004</v>
      </c>
      <c r="G105" cm="1">
        <f t="array" ref="G105">_xlfn.IFS(AND(I105&gt;J105,I105&gt;0), 1, AND(J105&gt;I105,J105&gt;0), 2, AND(I105&lt;0,J105&lt;0), 0)</f>
        <v>2</v>
      </c>
      <c r="H105">
        <f>ValueWin!H105</f>
        <v>1</v>
      </c>
      <c r="I105">
        <f t="shared" si="4"/>
        <v>-0.81133333333333335</v>
      </c>
      <c r="J105">
        <f t="shared" si="5"/>
        <v>0.1</v>
      </c>
      <c r="K105">
        <f>P104-P104*J105</f>
        <v>103.5</v>
      </c>
      <c r="L105" t="str">
        <f>ValueWin!L105</f>
        <v>Oscar Otte</v>
      </c>
      <c r="M105" t="str">
        <f>ValueWin!M105</f>
        <v>Robin Haase</v>
      </c>
      <c r="N105">
        <f>ValueWin!N105</f>
        <v>0.73199999999999998</v>
      </c>
    </row>
    <row r="106" spans="1:17" x14ac:dyDescent="0.25">
      <c r="A106">
        <f>ValueWin!A106</f>
        <v>2.25</v>
      </c>
      <c r="B106">
        <f>ValueWin!B106</f>
        <v>1.57</v>
      </c>
      <c r="C106">
        <f t="shared" si="3"/>
        <v>0.44444444444444442</v>
      </c>
      <c r="D106">
        <f t="shared" si="3"/>
        <v>0.63694267515923564</v>
      </c>
      <c r="E106">
        <f>ValueWin!E106</f>
        <v>6.4000000000000001E-2</v>
      </c>
      <c r="F106">
        <f>ValueWin!F106</f>
        <v>0.93599999999999994</v>
      </c>
      <c r="G106" cm="1">
        <f t="array" ref="G106">_xlfn.IFS(AND(I106&gt;J106,I106&gt;0), 1, AND(J106&gt;I106,J106&gt;0), 2, AND(I106&lt;0,J106&lt;0), 0)</f>
        <v>2</v>
      </c>
      <c r="H106">
        <f>ValueWin!H106</f>
        <v>2</v>
      </c>
      <c r="I106">
        <f t="shared" si="4"/>
        <v>-0.68479999999999985</v>
      </c>
      <c r="J106">
        <f t="shared" si="5"/>
        <v>0.1</v>
      </c>
      <c r="K106" cm="1">
        <f t="array" ref="K106">_xlfn.IFS(AND(G106=H106,G106=1),K105-K105*I106+K105*I106*A106, AND(G106=H106,G106=2), K105-K105*J106+K105*J106*B106, AND(G106&lt;&gt;H106,G106=1), K105-K105*I106,AND(G106&lt;&gt;H106,G106=2),K105-K105*J106,G106=0,K105)</f>
        <v>109.3995</v>
      </c>
      <c r="L106" t="str">
        <f>ValueWin!L106</f>
        <v>Henri Squire</v>
      </c>
      <c r="M106" t="str">
        <f>ValueWin!M106</f>
        <v>Ruben Bemelmans</v>
      </c>
      <c r="N106">
        <f>ValueWin!N106</f>
        <v>0.27200000000000002</v>
      </c>
    </row>
    <row r="107" spans="1:17" x14ac:dyDescent="0.25">
      <c r="A107">
        <f>ValueWin!A107</f>
        <v>1.3</v>
      </c>
      <c r="B107">
        <f>ValueWin!B107</f>
        <v>3.32</v>
      </c>
      <c r="C107">
        <f t="shared" si="3"/>
        <v>0.76923076923076916</v>
      </c>
      <c r="D107">
        <f t="shared" si="3"/>
        <v>0.30120481927710846</v>
      </c>
      <c r="E107">
        <f>ValueWin!E107</f>
        <v>0.60799999999999998</v>
      </c>
      <c r="F107">
        <f>ValueWin!F107</f>
        <v>0.39200000000000002</v>
      </c>
      <c r="G107" cm="1">
        <f t="array" ref="G107">_xlfn.IFS(AND(I107&gt;J107,I107&gt;0), 1, AND(J107&gt;I107,J107&gt;0), 2, AND(I107&lt;0,J107&lt;0), 0)</f>
        <v>2</v>
      </c>
      <c r="H107">
        <f>ValueWin!H107</f>
        <v>1</v>
      </c>
      <c r="I107">
        <f t="shared" si="4"/>
        <v>-0.69866666666666644</v>
      </c>
      <c r="J107">
        <f t="shared" si="5"/>
        <v>0.1</v>
      </c>
      <c r="K107" cm="1">
        <f t="array" ref="K107">_xlfn.IFS(AND(G107=H107,G107=1),K106-K106*I107+K106*I107*A107, AND(G107=H107,G107=2), K106-K106*J107+K106*J107*B107, AND(G107&lt;&gt;H107,G107=1), K106-K106*I107,AND(G107&lt;&gt;H107,G107=2),K106-K106*J107,G107=0,K106)</f>
        <v>98.459550000000007</v>
      </c>
      <c r="L107" t="str">
        <f>ValueWin!L107</f>
        <v>Andrey Rublev</v>
      </c>
      <c r="M107" t="str">
        <f>ValueWin!M107</f>
        <v>Ilya Ivashka</v>
      </c>
      <c r="N107">
        <f>ValueWin!N107</f>
        <v>0.86199999999999999</v>
      </c>
    </row>
    <row r="108" spans="1:17" x14ac:dyDescent="0.25">
      <c r="A108">
        <f>ValueWin!A108</f>
        <v>1.76</v>
      </c>
      <c r="B108">
        <f>ValueWin!B108</f>
        <v>2.0499999999999998</v>
      </c>
      <c r="C108">
        <f t="shared" si="3"/>
        <v>0.56818181818181823</v>
      </c>
      <c r="D108">
        <f t="shared" si="3"/>
        <v>0.48780487804878053</v>
      </c>
      <c r="E108">
        <f>ValueWin!E108</f>
        <v>0.53900000000000003</v>
      </c>
      <c r="F108">
        <f>ValueWin!F108</f>
        <v>0.46099999999999997</v>
      </c>
      <c r="G108" cm="1">
        <f t="array" ref="G108">_xlfn.IFS(AND(I108&gt;J108,I108&gt;0), 1, AND(J108&gt;I108,J108&gt;0), 2, AND(I108&lt;0,J108&lt;0), 0)</f>
        <v>0</v>
      </c>
      <c r="H108">
        <f>ValueWin!H108</f>
        <v>2</v>
      </c>
      <c r="I108">
        <f t="shared" si="4"/>
        <v>-6.7578947368420961E-2</v>
      </c>
      <c r="J108">
        <f t="shared" si="5"/>
        <v>-5.2333333333333454E-2</v>
      </c>
      <c r="K108" cm="1">
        <f t="array" ref="K108">_xlfn.IFS(AND(G108=H108,G108=1),K107-K107*I108+K107*I108*A108, AND(G108=H108,G108=2), K107-K107*J108+K107*J108*B108, AND(G108&lt;&gt;H108,G108=1), K107-K107*I108,AND(G108&lt;&gt;H108,G108=2),K107-K107*J108,G108=0,K107)</f>
        <v>98.459550000000007</v>
      </c>
      <c r="L108" t="str">
        <f>ValueWin!L108</f>
        <v>Alexander Bublik</v>
      </c>
      <c r="M108" t="str">
        <f>ValueWin!M108</f>
        <v>Jan Lennard Struff</v>
      </c>
      <c r="N108">
        <f>ValueWin!N108</f>
        <v>0.84499999999999997</v>
      </c>
    </row>
    <row r="109" spans="1:17" x14ac:dyDescent="0.25">
      <c r="A109">
        <f>ValueWin!A109</f>
        <v>1.61</v>
      </c>
      <c r="B109">
        <f>ValueWin!B109</f>
        <v>2.25</v>
      </c>
      <c r="C109">
        <f t="shared" si="3"/>
        <v>0.6211180124223602</v>
      </c>
      <c r="D109">
        <f t="shared" si="3"/>
        <v>0.44444444444444442</v>
      </c>
      <c r="E109">
        <f>ValueWin!E109</f>
        <v>0.59499999999999997</v>
      </c>
      <c r="F109">
        <f>ValueWin!F109</f>
        <v>0.40500000000000003</v>
      </c>
      <c r="G109" cm="1">
        <f t="array" ref="G109">_xlfn.IFS(AND(I109&gt;J109,I109&gt;0), 1, AND(J109&gt;I109,J109&gt;0), 2, AND(I109&lt;0,J109&lt;0), 0)</f>
        <v>0</v>
      </c>
      <c r="H109">
        <f>ValueWin!H109</f>
        <v>1</v>
      </c>
      <c r="I109">
        <f t="shared" si="4"/>
        <v>-6.8934426229508183E-2</v>
      </c>
      <c r="J109">
        <f t="shared" si="5"/>
        <v>-7.0999999999999952E-2</v>
      </c>
      <c r="K109" cm="1">
        <f t="array" ref="K109">_xlfn.IFS(AND(G109=H109,G109=1),K108-K108*I109+K108*I109*A109, AND(G109=H109,G109=2), K108-K108*J109+K108*J109*B109, AND(G109&lt;&gt;H109,G109=1), K108-K108*I109,AND(G109&lt;&gt;H109,G109=2),K108-K108*J109,G109=0,K108)</f>
        <v>98.459550000000007</v>
      </c>
      <c r="L109" t="str">
        <f>ValueWin!L109</f>
        <v>Roberto Bautista Agut</v>
      </c>
      <c r="M109" t="str">
        <f>ValueWin!M109</f>
        <v>Mackenzie McDonald</v>
      </c>
      <c r="N109">
        <f>ValueWin!N109</f>
        <v>0.85199999999999998</v>
      </c>
    </row>
    <row r="110" spans="1:17" x14ac:dyDescent="0.25">
      <c r="A110">
        <f>ValueWin!A110</f>
        <v>1.59</v>
      </c>
      <c r="B110">
        <f>ValueWin!B110</f>
        <v>2.2599999999999998</v>
      </c>
      <c r="C110">
        <f t="shared" si="3"/>
        <v>0.62893081761006286</v>
      </c>
      <c r="D110">
        <f t="shared" si="3"/>
        <v>0.44247787610619471</v>
      </c>
      <c r="E110">
        <f>ValueWin!E110</f>
        <v>0.60699999999999998</v>
      </c>
      <c r="F110">
        <f>ValueWin!F110</f>
        <v>0.39300000000000002</v>
      </c>
      <c r="G110" cm="1">
        <f t="array" ref="G110">_xlfn.IFS(AND(I110&gt;J110,I110&gt;0), 1, AND(J110&gt;I110,J110&gt;0), 2, AND(I110&lt;0,J110&lt;0), 0)</f>
        <v>0</v>
      </c>
      <c r="H110">
        <f>ValueWin!H110</f>
        <v>1</v>
      </c>
      <c r="I110">
        <f t="shared" si="4"/>
        <v>-5.9101694915254188E-2</v>
      </c>
      <c r="J110">
        <f t="shared" si="5"/>
        <v>-8.8746031746031795E-2</v>
      </c>
      <c r="K110" cm="1">
        <f t="array" ref="K110">_xlfn.IFS(AND(G110=H110,G110=1),K109-K109*I110+K109*I110*A110, AND(G110=H110,G110=2), K109-K109*J110+K109*J110*B110, AND(G110&lt;&gt;H110,G110=1), K109-K109*I110,AND(G110&lt;&gt;H110,G110=2),K109-K109*J110,G110=0,K109)</f>
        <v>98.459550000000007</v>
      </c>
      <c r="L110" t="str">
        <f>ValueWin!L110</f>
        <v>Taylor Fritz</v>
      </c>
      <c r="M110" t="str">
        <f>ValueWin!M110</f>
        <v>Tommy Paul</v>
      </c>
      <c r="N110">
        <f>ValueWin!N110</f>
        <v>0.84499999999999997</v>
      </c>
    </row>
    <row r="111" spans="1:17" x14ac:dyDescent="0.25">
      <c r="A111">
        <f>ValueWin!A111</f>
        <v>3.69</v>
      </c>
      <c r="B111">
        <f>ValueWin!B111</f>
        <v>1.25</v>
      </c>
      <c r="C111">
        <f t="shared" si="3"/>
        <v>0.2710027100271003</v>
      </c>
      <c r="D111">
        <f t="shared" si="3"/>
        <v>0.8</v>
      </c>
      <c r="E111">
        <f>ValueWin!E111</f>
        <v>0.31900000000000001</v>
      </c>
      <c r="F111">
        <f>ValueWin!F111</f>
        <v>0.68100000000000005</v>
      </c>
      <c r="G111" cm="1">
        <f t="array" ref="G111">_xlfn.IFS(AND(I111&gt;J111,I111&gt;0), 1, AND(J111&gt;I111,J111&gt;0), 2, AND(I111&lt;0,J111&lt;0), 0)</f>
        <v>1</v>
      </c>
      <c r="H111">
        <f>ValueWin!H111</f>
        <v>1</v>
      </c>
      <c r="I111">
        <f t="shared" si="4"/>
        <v>6.5840148698884715E-2</v>
      </c>
      <c r="J111">
        <f t="shared" si="5"/>
        <v>-0.59499999999999997</v>
      </c>
      <c r="K111" cm="1">
        <f t="array" ref="K111">_xlfn.IFS(AND(G111=H111,G111=1),K110-K110*I111+K110*I111*A111, AND(G111=H111,G111=2), K110-K110*J111+K110*J111*B111, AND(G111&lt;&gt;H111,G111=1), K110-K110*I111,AND(G111&lt;&gt;H111,G111=2),K110-K110*J111,G111=0,K110)</f>
        <v>115.89772090049999</v>
      </c>
      <c r="L111" t="str">
        <f>ValueWin!L111</f>
        <v>John Millman</v>
      </c>
      <c r="M111" t="str">
        <f>ValueWin!M111</f>
        <v>Aslan Karatsev</v>
      </c>
      <c r="N111">
        <f>ValueWin!N111</f>
        <v>0.84499999999999997</v>
      </c>
    </row>
    <row r="112" spans="1:17" x14ac:dyDescent="0.25">
      <c r="A112">
        <f>ValueWin!A112</f>
        <v>1.96</v>
      </c>
      <c r="B112">
        <f>ValueWin!B112</f>
        <v>1.84</v>
      </c>
      <c r="C112">
        <f t="shared" si="3"/>
        <v>0.51020408163265307</v>
      </c>
      <c r="D112">
        <f t="shared" si="3"/>
        <v>0.54347826086956519</v>
      </c>
      <c r="E112">
        <f>ValueWin!E112</f>
        <v>0.41299999999999998</v>
      </c>
      <c r="F112">
        <f>ValueWin!F112</f>
        <v>0.58699999999999997</v>
      </c>
      <c r="G112" cm="1">
        <f t="array" ref="G112">_xlfn.IFS(AND(I112&gt;J112,I112&gt;0), 1, AND(J112&gt;I112,J112&gt;0), 2, AND(I112&lt;0,J112&lt;0), 0)</f>
        <v>2</v>
      </c>
      <c r="H112">
        <f>ValueWin!H112</f>
        <v>1</v>
      </c>
      <c r="I112">
        <f t="shared" si="4"/>
        <v>-0.19845833333333335</v>
      </c>
      <c r="J112">
        <f t="shared" si="5"/>
        <v>9.5333333333333381E-2</v>
      </c>
      <c r="K112" cm="1">
        <f t="array" ref="K112">_xlfn.IFS(AND(G112=H112,G112=1),K111-K111*I112+K111*I112*A112, AND(G112=H112,G112=2), K111-K111*J112+K111*J112*B112, AND(G112&lt;&gt;H112,G112=1), K111-K111*I112,AND(G112&lt;&gt;H112,G112=2),K111-K111*J112,G112=0,K111)</f>
        <v>104.84880484131898</v>
      </c>
      <c r="L112" t="str">
        <f>ValueWin!L112</f>
        <v>Botic Van De Zandschulp</v>
      </c>
      <c r="M112" t="str">
        <f>ValueWin!M112</f>
        <v>Sebastian Korda</v>
      </c>
      <c r="N112">
        <f>ValueWin!N112</f>
        <v>0.83799999999999997</v>
      </c>
    </row>
    <row r="113" spans="1:14" x14ac:dyDescent="0.25">
      <c r="A113">
        <f>ValueWin!A113</f>
        <v>1.72</v>
      </c>
      <c r="B113">
        <f>ValueWin!B113</f>
        <v>2.1</v>
      </c>
      <c r="C113">
        <f t="shared" si="3"/>
        <v>0.58139534883720934</v>
      </c>
      <c r="D113">
        <f t="shared" si="3"/>
        <v>0.47619047619047616</v>
      </c>
      <c r="E113">
        <f>ValueWin!E113</f>
        <v>0.51200000000000001</v>
      </c>
      <c r="F113">
        <f>ValueWin!F113</f>
        <v>0.48799999999999999</v>
      </c>
      <c r="G113" cm="1">
        <f t="array" ref="G113">_xlfn.IFS(AND(I113&gt;J113,I113&gt;0), 1, AND(J113&gt;I113,J113&gt;0), 2, AND(I113&lt;0,J113&lt;0), 0)</f>
        <v>2</v>
      </c>
      <c r="H113">
        <f>ValueWin!H113</f>
        <v>2</v>
      </c>
      <c r="I113">
        <f t="shared" si="4"/>
        <v>-0.1657777777777778</v>
      </c>
      <c r="J113">
        <f t="shared" si="5"/>
        <v>2.2545454545454535E-2</v>
      </c>
      <c r="K113" cm="1">
        <f t="array" ref="K113">_xlfn.IFS(AND(G113=H113,G113=1),K112-K112*I113+K112*I113*A113, AND(G113=H113,G113=2), K112-K112*J113+K112*J113*B113, AND(G113&lt;&gt;H113,G113=1), K112-K112*I113,AND(G113&lt;&gt;H113,G113=2),K112-K112*J113,G113=0,K112)</f>
        <v>107.44905520138369</v>
      </c>
      <c r="L113" t="str">
        <f>ValueWin!L113</f>
        <v>Andy Murray</v>
      </c>
      <c r="M113" t="str">
        <f>ValueWin!M113</f>
        <v>Carlos Alcaraz</v>
      </c>
      <c r="N113">
        <f>ValueWin!N113</f>
        <v>0.86099999999999999</v>
      </c>
    </row>
    <row r="114" spans="1:14" x14ac:dyDescent="0.25">
      <c r="A114">
        <f>ValueWin!A114</f>
        <v>3.14</v>
      </c>
      <c r="B114">
        <f>ValueWin!B114</f>
        <v>1.33</v>
      </c>
      <c r="C114">
        <f t="shared" si="3"/>
        <v>0.31847133757961782</v>
      </c>
      <c r="D114">
        <f t="shared" si="3"/>
        <v>0.75187969924812026</v>
      </c>
      <c r="E114">
        <f>ValueWin!E114</f>
        <v>0.30299999999999999</v>
      </c>
      <c r="F114">
        <f>ValueWin!F114</f>
        <v>0.69700000000000006</v>
      </c>
      <c r="G114" cm="1">
        <f t="array" ref="G114">_xlfn.IFS(AND(I114&gt;J114,I114&gt;0), 1, AND(J114&gt;I114,J114&gt;0), 2, AND(I114&lt;0,J114&lt;0), 0)</f>
        <v>0</v>
      </c>
      <c r="H114">
        <f>ValueWin!H114</f>
        <v>2</v>
      </c>
      <c r="I114">
        <f t="shared" si="4"/>
        <v>-2.270093457943928E-2</v>
      </c>
      <c r="J114">
        <f t="shared" si="5"/>
        <v>-0.22118181818181792</v>
      </c>
      <c r="K114" cm="1">
        <f t="array" ref="K114">_xlfn.IFS(AND(G114=H114,G114=1),K113-K113*I114+K113*I114*A114, AND(G114=H114,G114=2), K113-K113*J114+K113*J114*B114, AND(G114&lt;&gt;H114,G114=1), K113-K113*I114,AND(G114&lt;&gt;H114,G114=2),K113-K113*J114,G114=0,K113)</f>
        <v>107.44905520138369</v>
      </c>
      <c r="L114" t="str">
        <f>ValueWin!L114</f>
        <v>Nikoloz Basilashvili</v>
      </c>
      <c r="M114" t="str">
        <f>ValueWin!M114</f>
        <v>Matteo Berrettini</v>
      </c>
      <c r="N114">
        <f>ValueWin!N114</f>
        <v>0.86299999999999999</v>
      </c>
    </row>
    <row r="115" spans="1:14" x14ac:dyDescent="0.25">
      <c r="A115">
        <f>ValueWin!A115</f>
        <v>1.1599999999999999</v>
      </c>
      <c r="B115">
        <f>ValueWin!B115</f>
        <v>4.5</v>
      </c>
      <c r="C115">
        <f t="shared" si="3"/>
        <v>0.86206896551724144</v>
      </c>
      <c r="D115">
        <f t="shared" si="3"/>
        <v>0.22222222222222221</v>
      </c>
      <c r="E115">
        <f>ValueWin!E115</f>
        <v>0.746</v>
      </c>
      <c r="F115">
        <f>ValueWin!F115</f>
        <v>0.254</v>
      </c>
      <c r="G115" cm="1">
        <f t="array" ref="G115">_xlfn.IFS(AND(I115&gt;J115,I115&gt;0), 1, AND(J115&gt;I115,J115&gt;0), 2, AND(I115&lt;0,J115&lt;0), 0)</f>
        <v>2</v>
      </c>
      <c r="H115">
        <f>ValueWin!H115</f>
        <v>1</v>
      </c>
      <c r="I115">
        <f t="shared" si="4"/>
        <v>-0.8415000000000008</v>
      </c>
      <c r="J115">
        <f t="shared" si="5"/>
        <v>4.085714285714287E-2</v>
      </c>
      <c r="K115" cm="1">
        <f t="array" ref="K115">_xlfn.IFS(AND(G115=H115,G115=1),K114-K114*I115+K114*I115*A115, AND(G115=H115,G115=2), K114-K114*J115+K114*J115*B115, AND(G115&lt;&gt;H115,G115=1), K114-K114*I115,AND(G115&lt;&gt;H115,G115=2),K114-K114*J115,G115=0,K114)</f>
        <v>103.05899380315572</v>
      </c>
      <c r="L115" t="str">
        <f>ValueWin!L115</f>
        <v>Brandon Nakashima</v>
      </c>
      <c r="M115" t="str">
        <f>ValueWin!M115</f>
        <v>Bernabe Zapata Miralles</v>
      </c>
      <c r="N115">
        <f>ValueWin!N115</f>
        <v>0.754</v>
      </c>
    </row>
    <row r="116" spans="1:14" x14ac:dyDescent="0.25">
      <c r="A116">
        <f>ValueWin!A116</f>
        <v>2.37</v>
      </c>
      <c r="B116">
        <f>ValueWin!B116</f>
        <v>1.53</v>
      </c>
      <c r="C116">
        <f t="shared" si="3"/>
        <v>0.42194092827004215</v>
      </c>
      <c r="D116">
        <f t="shared" si="3"/>
        <v>0.65359477124183007</v>
      </c>
      <c r="E116">
        <f>ValueWin!E116</f>
        <v>0.249</v>
      </c>
      <c r="F116">
        <f>ValueWin!F116</f>
        <v>0.751</v>
      </c>
      <c r="G116" cm="1">
        <f t="array" ref="G116">_xlfn.IFS(AND(I116&gt;J116,I116&gt;0), 1, AND(J116&gt;I116,J116&gt;0), 2, AND(I116&lt;0,J116&lt;0), 0)</f>
        <v>2</v>
      </c>
      <c r="H116">
        <f>ValueWin!H116</f>
        <v>1</v>
      </c>
      <c r="I116">
        <f t="shared" si="4"/>
        <v>-0.29917518248175179</v>
      </c>
      <c r="J116">
        <f t="shared" si="5"/>
        <v>0.1</v>
      </c>
      <c r="K116" cm="1">
        <f t="array" ref="K116">_xlfn.IFS(AND(G116=H116,G116=1),K115-K115*I116+K115*I116*A116, AND(G116=H116,G116=2), K115-K115*J116+K115*J116*B116, AND(G116&lt;&gt;H116,G116=1), K115-K115*I116,AND(G116&lt;&gt;H116,G116=2),K115-K115*J116,G116=0,K115)</f>
        <v>92.753094422840149</v>
      </c>
      <c r="L116" t="str">
        <f>ValueWin!L116</f>
        <v>Alexandre Muller</v>
      </c>
      <c r="M116" t="str">
        <f>ValueWin!M116</f>
        <v>Stefano Travaglia</v>
      </c>
      <c r="N116">
        <f>ValueWin!N116</f>
        <v>0.48699999999999999</v>
      </c>
    </row>
    <row r="117" spans="1:14" x14ac:dyDescent="0.25">
      <c r="A117">
        <f>ValueWin!A117</f>
        <v>1.28</v>
      </c>
      <c r="B117">
        <f>ValueWin!B117</f>
        <v>3.25</v>
      </c>
      <c r="C117">
        <f t="shared" si="3"/>
        <v>0.78125</v>
      </c>
      <c r="D117">
        <f t="shared" si="3"/>
        <v>0.30769230769230771</v>
      </c>
      <c r="E117">
        <f>ValueWin!E117</f>
        <v>0.82199999999999995</v>
      </c>
      <c r="F117">
        <f>ValueWin!F117</f>
        <v>0.17800000000000005</v>
      </c>
      <c r="G117" cm="1">
        <f t="array" ref="G117">_xlfn.IFS(AND(I117&gt;J117,I117&gt;0), 1, AND(J117&gt;I117,J117&gt;0), 2, AND(I117&lt;0,J117&lt;0), 0)</f>
        <v>1</v>
      </c>
      <c r="H117">
        <f>ValueWin!H117</f>
        <v>1</v>
      </c>
      <c r="I117">
        <f t="shared" si="4"/>
        <v>0.1</v>
      </c>
      <c r="J117">
        <f t="shared" si="5"/>
        <v>-0.18733333333333324</v>
      </c>
      <c r="K117" cm="1">
        <f t="array" ref="K117">_xlfn.IFS(AND(G117=H117,G117=1),K116-K116*I117+K116*I117*A117, AND(G117=H117,G117=2), K116-K116*J117+K116*J117*B117, AND(G117&lt;&gt;H117,G117=1), K116-K116*I117,AND(G117&lt;&gt;H117,G117=2),K116-K116*J117,G117=0,K116)</f>
        <v>95.350181066679681</v>
      </c>
      <c r="L117" t="str">
        <f>ValueWin!L117</f>
        <v>Maxime Cressy</v>
      </c>
      <c r="M117" t="str">
        <f>ValueWin!M117</f>
        <v>Otto Virtanen</v>
      </c>
      <c r="N117">
        <f>ValueWin!N117</f>
        <v>0.35699999999999998</v>
      </c>
    </row>
    <row r="118" spans="1:14" x14ac:dyDescent="0.25">
      <c r="A118">
        <f>ValueWin!A118</f>
        <v>1.1599999999999999</v>
      </c>
      <c r="B118">
        <f>ValueWin!B118</f>
        <v>4.5</v>
      </c>
      <c r="C118">
        <f t="shared" si="3"/>
        <v>0.86206896551724144</v>
      </c>
      <c r="D118">
        <f t="shared" si="3"/>
        <v>0.22222222222222221</v>
      </c>
      <c r="E118">
        <f>ValueWin!E118</f>
        <v>0.85899999999999999</v>
      </c>
      <c r="F118">
        <f>ValueWin!F118</f>
        <v>0.14100000000000001</v>
      </c>
      <c r="G118" cm="1">
        <f t="array" ref="G118">_xlfn.IFS(AND(I118&gt;J118,I118&gt;0), 1, AND(J118&gt;I118,J118&gt;0), 2, AND(I118&lt;0,J118&lt;0), 0)</f>
        <v>0</v>
      </c>
      <c r="H118">
        <f>ValueWin!H118</f>
        <v>1</v>
      </c>
      <c r="I118">
        <f t="shared" si="4"/>
        <v>-2.2250000000000547E-2</v>
      </c>
      <c r="J118">
        <f t="shared" si="5"/>
        <v>-0.1044285714285714</v>
      </c>
      <c r="K118" cm="1">
        <f t="array" ref="K118">_xlfn.IFS(AND(G118=H118,G118=1),K117-K117*I118+K117*I118*A118, AND(G118=H118,G118=2), K117-K117*J118+K117*J118*B118, AND(G118&lt;&gt;H118,G118=1), K117-K117*I118,AND(G118&lt;&gt;H118,G118=2),K117-K117*J118,G118=0,K117)</f>
        <v>95.350181066679681</v>
      </c>
      <c r="L118" t="str">
        <f>ValueWin!L118</f>
        <v>Oscar Otte</v>
      </c>
      <c r="M118" t="str">
        <f>ValueWin!M118</f>
        <v>Julian Lenz</v>
      </c>
      <c r="N118">
        <f>ValueWin!N118</f>
        <v>0.36599999999999999</v>
      </c>
    </row>
    <row r="119" spans="1:14" x14ac:dyDescent="0.25">
      <c r="A119">
        <f>ValueWin!A119</f>
        <v>2.25</v>
      </c>
      <c r="B119">
        <f>ValueWin!B119</f>
        <v>1.57</v>
      </c>
      <c r="C119">
        <f t="shared" si="3"/>
        <v>0.44444444444444442</v>
      </c>
      <c r="D119">
        <f t="shared" si="3"/>
        <v>0.63694267515923564</v>
      </c>
      <c r="E119">
        <f>ValueWin!E119</f>
        <v>0.498</v>
      </c>
      <c r="F119">
        <f>ValueWin!F119</f>
        <v>0.502</v>
      </c>
      <c r="G119" cm="1">
        <f t="array" ref="G119">_xlfn.IFS(AND(I119&gt;J119,I119&gt;0), 1, AND(J119&gt;I119,J119&gt;0), 2, AND(I119&lt;0,J119&lt;0), 0)</f>
        <v>1</v>
      </c>
      <c r="H119">
        <f>ValueWin!H119</f>
        <v>2</v>
      </c>
      <c r="I119">
        <f t="shared" si="4"/>
        <v>9.6399999999999986E-2</v>
      </c>
      <c r="J119">
        <f t="shared" si="5"/>
        <v>-0.37168421052631573</v>
      </c>
      <c r="K119" cm="1">
        <f t="array" ref="K119">_xlfn.IFS(AND(G119=H119,G119=1),K118-K118*I119+K118*I119*A119, AND(G119=H119,G119=2), K118-K118*J119+K118*J119*B119, AND(G119&lt;&gt;H119,G119=1), K118-K118*I119,AND(G119&lt;&gt;H119,G119=2),K118-K118*J119,G119=0,K118)</f>
        <v>86.158423611851759</v>
      </c>
      <c r="L119" t="str">
        <f>ValueWin!L119</f>
        <v>Ruben Bemelmans</v>
      </c>
      <c r="M119" t="str">
        <f>ValueWin!M119</f>
        <v>Quentin Halys</v>
      </c>
      <c r="N119">
        <f>ValueWin!N119</f>
        <v>0.623</v>
      </c>
    </row>
    <row r="120" spans="1:14" x14ac:dyDescent="0.25">
      <c r="A120">
        <f>ValueWin!A120</f>
        <v>3</v>
      </c>
      <c r="B120">
        <f>ValueWin!B120</f>
        <v>1.33</v>
      </c>
      <c r="C120">
        <f t="shared" si="3"/>
        <v>0.33333333333333331</v>
      </c>
      <c r="D120">
        <f t="shared" si="3"/>
        <v>0.75187969924812026</v>
      </c>
      <c r="E120">
        <f>ValueWin!E120</f>
        <v>0.23499999999999999</v>
      </c>
      <c r="F120">
        <f>ValueWin!F120</f>
        <v>0.76500000000000001</v>
      </c>
      <c r="G120" cm="1">
        <f t="array" ref="G120">_xlfn.IFS(AND(I120&gt;J120,I120&gt;0), 1, AND(J120&gt;I120,J120&gt;0), 2, AND(I120&lt;0,J120&lt;0), 0)</f>
        <v>2</v>
      </c>
      <c r="H120">
        <f>ValueWin!H120</f>
        <v>2</v>
      </c>
      <c r="I120">
        <f t="shared" si="4"/>
        <v>-0.14750000000000002</v>
      </c>
      <c r="J120">
        <f t="shared" si="5"/>
        <v>5.2878787878788081E-2</v>
      </c>
      <c r="K120" cm="1">
        <f t="array" ref="K120">_xlfn.IFS(AND(G120=H120,G120=1),K119-K119*I120+K119*I120*A120, AND(G120=H120,G120=2), K119-K119*J120+K119*J120*B120, AND(G120&lt;&gt;H120,G120=1), K119-K119*I120,AND(G120&lt;&gt;H120,G120=2),K119-K119*J120,G120=0,K119)</f>
        <v>87.661888103878582</v>
      </c>
      <c r="L120" t="str">
        <f>ValueWin!L120</f>
        <v>Mats Rosenkranz</v>
      </c>
      <c r="M120" t="str">
        <f>ValueWin!M120</f>
        <v>Maximilian Marterer</v>
      </c>
      <c r="N120">
        <f>ValueWin!N120</f>
        <v>0.28299999999999997</v>
      </c>
    </row>
    <row r="121" spans="1:14" x14ac:dyDescent="0.25">
      <c r="A121">
        <f>ValueWin!A121</f>
        <v>2.31</v>
      </c>
      <c r="B121">
        <f>ValueWin!B121</f>
        <v>1.57</v>
      </c>
      <c r="C121">
        <f t="shared" si="3"/>
        <v>0.4329004329004329</v>
      </c>
      <c r="D121">
        <f t="shared" si="3"/>
        <v>0.63694267515923564</v>
      </c>
      <c r="E121">
        <f>ValueWin!E121</f>
        <v>0.46600000000000003</v>
      </c>
      <c r="F121">
        <f>ValueWin!F121</f>
        <v>0.53400000000000003</v>
      </c>
      <c r="G121" cm="1">
        <f t="array" ref="G121">_xlfn.IFS(AND(I121&gt;J121,I121&gt;0), 1, AND(J121&gt;I121,J121&gt;0), 2, AND(I121&lt;0,J121&lt;0), 0)</f>
        <v>1</v>
      </c>
      <c r="H121">
        <f>ValueWin!H121</f>
        <v>1</v>
      </c>
      <c r="I121">
        <f t="shared" si="4"/>
        <v>5.8366412213740504E-2</v>
      </c>
      <c r="J121">
        <f t="shared" si="5"/>
        <v>-0.28354385964912276</v>
      </c>
      <c r="K121" cm="1">
        <f t="array" ref="K121">_xlfn.IFS(AND(G121=H121,G121=1),K120-K120*I121+K120*I121*A121, AND(G121=H121,G121=2), K120-K120*J121+K120*J121*B121, AND(G121&lt;&gt;H121,G121=1), K120-K120*I121,AND(G121&lt;&gt;H121,G121=2),K120-K120*J121,G121=0,K120)</f>
        <v>94.364516068301143</v>
      </c>
      <c r="L121" t="str">
        <f>ValueWin!L121</f>
        <v>Marin Cilic</v>
      </c>
      <c r="M121" t="str">
        <f>ValueWin!M121</f>
        <v>Karen Khachanov</v>
      </c>
      <c r="N121">
        <f>ValueWin!N121</f>
        <v>0.85899999999999999</v>
      </c>
    </row>
    <row r="122" spans="1:14" x14ac:dyDescent="0.25">
      <c r="A122">
        <f>ValueWin!A122</f>
        <v>1.61</v>
      </c>
      <c r="B122">
        <f>ValueWin!B122</f>
        <v>2.25</v>
      </c>
      <c r="C122">
        <f t="shared" si="3"/>
        <v>0.6211180124223602</v>
      </c>
      <c r="D122">
        <f t="shared" si="3"/>
        <v>0.44444444444444442</v>
      </c>
      <c r="E122">
        <f>ValueWin!E122</f>
        <v>0.59399999999999997</v>
      </c>
      <c r="F122">
        <f>ValueWin!F122</f>
        <v>0.40600000000000003</v>
      </c>
      <c r="G122" cm="1">
        <f t="array" ref="G122">_xlfn.IFS(AND(I122&gt;J122,I122&gt;0), 1, AND(J122&gt;I122,J122&gt;0), 2, AND(I122&lt;0,J122&lt;0), 0)</f>
        <v>0</v>
      </c>
      <c r="H122">
        <f>ValueWin!H122</f>
        <v>1</v>
      </c>
      <c r="I122">
        <f t="shared" si="4"/>
        <v>-7.1573770491803246E-2</v>
      </c>
      <c r="J122">
        <f t="shared" si="5"/>
        <v>-6.9199999999999928E-2</v>
      </c>
      <c r="K122" cm="1">
        <f t="array" ref="K122">_xlfn.IFS(AND(G122=H122,G122=1),K121-K121*I122+K121*I122*A122, AND(G122=H122,G122=2), K121-K121*J122+K121*J122*B122, AND(G122&lt;&gt;H122,G122=1), K121-K121*I122,AND(G122&lt;&gt;H122,G122=2),K121-K121*J122,G122=0,K121)</f>
        <v>94.364516068301143</v>
      </c>
      <c r="L122" t="str">
        <f>ValueWin!L122</f>
        <v>Roberto Bautista Agut</v>
      </c>
      <c r="M122" t="str">
        <f>ValueWin!M122</f>
        <v>Mackenzie McDonald</v>
      </c>
      <c r="N122">
        <f>ValueWin!N122</f>
        <v>0.85699999999999998</v>
      </c>
    </row>
    <row r="123" spans="1:14" x14ac:dyDescent="0.25">
      <c r="A123">
        <f>ValueWin!A123</f>
        <v>2.67</v>
      </c>
      <c r="B123">
        <f>ValueWin!B123</f>
        <v>1.44</v>
      </c>
      <c r="C123">
        <f t="shared" si="3"/>
        <v>0.37453183520599254</v>
      </c>
      <c r="D123">
        <f t="shared" si="3"/>
        <v>0.69444444444444442</v>
      </c>
      <c r="E123">
        <f>ValueWin!E123</f>
        <v>0.38800000000000001</v>
      </c>
      <c r="F123">
        <f>ValueWin!F123</f>
        <v>0.61199999999999999</v>
      </c>
      <c r="G123" cm="1">
        <f t="array" ref="G123">_xlfn.IFS(AND(I123&gt;J123,I123&gt;0), 1, AND(J123&gt;I123,J123&gt;0), 2, AND(I123&lt;0,J123&lt;0), 0)</f>
        <v>1</v>
      </c>
      <c r="H123">
        <f>ValueWin!H123</f>
        <v>1</v>
      </c>
      <c r="I123">
        <f t="shared" si="4"/>
        <v>2.1532934131736514E-2</v>
      </c>
      <c r="J123">
        <f t="shared" si="5"/>
        <v>-0.26981818181818196</v>
      </c>
      <c r="K123" cm="1">
        <f t="array" ref="K123">_xlfn.IFS(AND(G123=H123,G123=1),K122-K122*I123+K122*I123*A123, AND(G123=H123,G123=2), K122-K122*J123+K122*J123*B123, AND(G123&lt;&gt;H123,G123=1), K122-K122*I123,AND(G123&lt;&gt;H123,G123=2),K122-K122*J123,G123=0,K122)</f>
        <v>97.75786406611725</v>
      </c>
      <c r="L123" t="str">
        <f>ValueWin!L123</f>
        <v>Jan Lennard Struff</v>
      </c>
      <c r="M123" t="str">
        <f>ValueWin!M123</f>
        <v>Denis Shapovalov</v>
      </c>
      <c r="N123">
        <f>ValueWin!N123</f>
        <v>0.90900000000000003</v>
      </c>
    </row>
    <row r="124" spans="1:14" x14ac:dyDescent="0.25">
      <c r="A124">
        <f>ValueWin!A124</f>
        <v>7</v>
      </c>
      <c r="B124">
        <f>ValueWin!B124</f>
        <v>1.1000000000000001</v>
      </c>
      <c r="C124">
        <f t="shared" si="3"/>
        <v>0.14285714285714285</v>
      </c>
      <c r="D124">
        <f t="shared" si="3"/>
        <v>0.90909090909090906</v>
      </c>
      <c r="E124">
        <f>ValueWin!E124</f>
        <v>0.123</v>
      </c>
      <c r="F124">
        <f>ValueWin!F124</f>
        <v>0.877</v>
      </c>
      <c r="G124" cm="1">
        <f t="array" ref="G124">_xlfn.IFS(AND(I124&gt;J124,I124&gt;0), 1, AND(J124&gt;I124,J124&gt;0), 2, AND(I124&lt;0,J124&lt;0), 0)</f>
        <v>0</v>
      </c>
      <c r="H124">
        <f>ValueWin!H124</f>
        <v>2</v>
      </c>
      <c r="I124">
        <f t="shared" si="4"/>
        <v>-2.3166666666666669E-2</v>
      </c>
      <c r="J124">
        <f t="shared" si="5"/>
        <v>-0.35299999999999887</v>
      </c>
      <c r="K124" cm="1">
        <f t="array" ref="K124">_xlfn.IFS(AND(G124=H124,G124=1),K123-K123*I124+K123*I124*A124, AND(G124=H124,G124=2), K123-K123*J124+K123*J124*B124, AND(G124&lt;&gt;H124,G124=1), K123-K123*I124,AND(G124&lt;&gt;H124,G124=2),K123-K123*J124,G124=0,K123)</f>
        <v>97.75786406611725</v>
      </c>
      <c r="L124" t="str">
        <f>ValueWin!L124</f>
        <v>Dennis Novak</v>
      </c>
      <c r="M124" t="str">
        <f>ValueWin!M124</f>
        <v>Jannik Sinner</v>
      </c>
      <c r="N124">
        <f>ValueWin!N124</f>
        <v>0.84499999999999997</v>
      </c>
    </row>
    <row r="125" spans="1:14" x14ac:dyDescent="0.25">
      <c r="A125">
        <f>ValueWin!A125</f>
        <v>5.2</v>
      </c>
      <c r="B125">
        <f>ValueWin!B125</f>
        <v>1.1399999999999999</v>
      </c>
      <c r="C125">
        <f t="shared" si="3"/>
        <v>0.19230769230769229</v>
      </c>
      <c r="D125">
        <f t="shared" si="3"/>
        <v>0.87719298245614041</v>
      </c>
      <c r="E125">
        <f>ValueWin!E125</f>
        <v>0.17100000000000001</v>
      </c>
      <c r="F125">
        <f>ValueWin!F125</f>
        <v>0.82899999999999996</v>
      </c>
      <c r="G125" cm="1">
        <f t="array" ref="G125">_xlfn.IFS(AND(I125&gt;J125,I125&gt;0), 1, AND(J125&gt;I125,J125&gt;0), 2, AND(I125&lt;0,J125&lt;0), 0)</f>
        <v>0</v>
      </c>
      <c r="H125">
        <f>ValueWin!H125</f>
        <v>2</v>
      </c>
      <c r="I125">
        <f t="shared" si="4"/>
        <v>-2.6380952380952338E-2</v>
      </c>
      <c r="J125">
        <f t="shared" si="5"/>
        <v>-0.39242857142857246</v>
      </c>
      <c r="K125" cm="1">
        <f t="array" ref="K125">_xlfn.IFS(AND(G125=H125,G125=1),K124-K124*I125+K124*I125*A125, AND(G125=H125,G125=2), K124-K124*J125+K124*J125*B125, AND(G125&lt;&gt;H125,G125=1), K124-K124*I125,AND(G125&lt;&gt;H125,G125=2),K124-K124*J125,G125=0,K124)</f>
        <v>97.75786406611725</v>
      </c>
      <c r="L125" t="str">
        <f>ValueWin!L125</f>
        <v>Alex De Minaur</v>
      </c>
      <c r="M125" t="str">
        <f>ValueWin!M125</f>
        <v>Alexander Zverev</v>
      </c>
      <c r="N125">
        <f>ValueWin!N125</f>
        <v>0.89100000000000001</v>
      </c>
    </row>
    <row r="126" spans="1:14" x14ac:dyDescent="0.25">
      <c r="A126">
        <f>ValueWin!A126</f>
        <v>1.22</v>
      </c>
      <c r="B126">
        <f>ValueWin!B126</f>
        <v>4</v>
      </c>
      <c r="C126">
        <f t="shared" si="3"/>
        <v>0.81967213114754101</v>
      </c>
      <c r="D126">
        <f t="shared" si="3"/>
        <v>0.25</v>
      </c>
      <c r="E126">
        <f>ValueWin!E126</f>
        <v>0.73399999999999999</v>
      </c>
      <c r="F126">
        <f>ValueWin!F126</f>
        <v>0.26600000000000001</v>
      </c>
      <c r="G126" cm="1">
        <f t="array" ref="G126">_xlfn.IFS(AND(I126&gt;J126,I126&gt;0), 1, AND(J126&gt;I126,J126&gt;0), 2, AND(I126&lt;0,J126&lt;0), 0)</f>
        <v>2</v>
      </c>
      <c r="H126">
        <f>ValueWin!H126</f>
        <v>2</v>
      </c>
      <c r="I126">
        <f t="shared" si="4"/>
        <v>-0.47509090909090923</v>
      </c>
      <c r="J126">
        <f t="shared" si="5"/>
        <v>2.1333333333333343E-2</v>
      </c>
      <c r="K126" cm="1">
        <f t="array" ref="K126">_xlfn.IFS(AND(G126=H126,G126=1),K125-K125*I126+K125*I126*A126, AND(G126=H126,G126=2), K125-K125*J126+K125*J126*B126, AND(G126&lt;&gt;H126,G126=1), K125-K125*I126,AND(G126&lt;&gt;H126,G126=2),K125-K125*J126,G126=0,K125)</f>
        <v>104.01436736634876</v>
      </c>
      <c r="L126" t="str">
        <f>ValueWin!L126</f>
        <v>Stefanos Tsitsipas</v>
      </c>
      <c r="M126" t="str">
        <f>ValueWin!M126</f>
        <v>Frances Tiafoe</v>
      </c>
      <c r="N126">
        <f>ValueWin!N126</f>
        <v>0.86699999999999999</v>
      </c>
    </row>
    <row r="127" spans="1:14" x14ac:dyDescent="0.25">
      <c r="A127">
        <f>ValueWin!A127</f>
        <v>2.75</v>
      </c>
      <c r="B127">
        <f>ValueWin!B127</f>
        <v>1.44</v>
      </c>
      <c r="C127">
        <f t="shared" si="3"/>
        <v>0.36363636363636365</v>
      </c>
      <c r="D127">
        <f t="shared" si="3"/>
        <v>0.69444444444444442</v>
      </c>
      <c r="E127">
        <f>ValueWin!E127</f>
        <v>0.29499999999999998</v>
      </c>
      <c r="F127">
        <f>ValueWin!F127</f>
        <v>0.70500000000000007</v>
      </c>
      <c r="G127" cm="1">
        <f t="array" ref="G127">_xlfn.IFS(AND(I127&gt;J127,I127&gt;0), 1, AND(J127&gt;I127,J127&gt;0), 2, AND(I127&lt;0,J127&lt;0), 0)</f>
        <v>2</v>
      </c>
      <c r="H127">
        <f>ValueWin!H127</f>
        <v>1</v>
      </c>
      <c r="I127">
        <f t="shared" si="4"/>
        <v>-0.10785714285714293</v>
      </c>
      <c r="J127">
        <f t="shared" si="5"/>
        <v>3.4545454545454546E-2</v>
      </c>
      <c r="K127" cm="1">
        <f t="array" ref="K127">_xlfn.IFS(AND(G127=H127,G127=1),K126-K126*I127+K126*I127*A127, AND(G127=H127,G127=2), K126-K126*J127+K126*J127*B127, AND(G127&lt;&gt;H127,G127=1), K126-K126*I127,AND(G127&lt;&gt;H127,G127=2),K126-K126*J127,G127=0,K126)</f>
        <v>100.42114376642036</v>
      </c>
      <c r="L127" t="str">
        <f>ValueWin!L127</f>
        <v>Carlos Alcaraz</v>
      </c>
      <c r="M127" t="str">
        <f>ValueWin!M127</f>
        <v>Matteo Berrettini</v>
      </c>
      <c r="N127">
        <f>ValueWin!N127</f>
        <v>0.84699999999999998</v>
      </c>
    </row>
    <row r="128" spans="1:14" x14ac:dyDescent="0.25">
      <c r="A128">
        <f>ValueWin!A128</f>
        <v>1.5</v>
      </c>
      <c r="B128">
        <f>ValueWin!B128</f>
        <v>2.5</v>
      </c>
      <c r="C128">
        <f t="shared" si="3"/>
        <v>0.66666666666666663</v>
      </c>
      <c r="D128">
        <f t="shared" si="3"/>
        <v>0.4</v>
      </c>
      <c r="E128">
        <f>ValueWin!E128</f>
        <v>0.78500000000000003</v>
      </c>
      <c r="F128">
        <f>ValueWin!F128</f>
        <v>0.21499999999999997</v>
      </c>
      <c r="G128" cm="1">
        <f t="array" ref="G128">_xlfn.IFS(AND(I128&gt;J128,I128&gt;0), 1, AND(J128&gt;I128,J128&gt;0), 2, AND(I128&lt;0,J128&lt;0), 0)</f>
        <v>1</v>
      </c>
      <c r="H128">
        <f>ValueWin!H128</f>
        <v>1</v>
      </c>
      <c r="I128">
        <f t="shared" si="4"/>
        <v>0.1</v>
      </c>
      <c r="J128">
        <f t="shared" si="5"/>
        <v>-0.30833333333333335</v>
      </c>
      <c r="K128" cm="1">
        <f t="array" ref="K128">_xlfn.IFS(AND(G128=H128,G128=1),K127-K127*I128+K127*I128*A128, AND(G128=H128,G128=2), K127-K127*J128+K127*J128*B128, AND(G128&lt;&gt;H128,G128=1), K127-K127*I128,AND(G128&lt;&gt;H128,G128=2),K127-K127*J128,G128=0,K127)</f>
        <v>105.44220095474138</v>
      </c>
      <c r="L128" t="str">
        <f>ValueWin!L128</f>
        <v>Joao Sousa</v>
      </c>
      <c r="M128" t="str">
        <f>ValueWin!M128</f>
        <v>Kenny De Schepper</v>
      </c>
      <c r="N128">
        <f>ValueWin!N128</f>
        <v>0.47799999999999998</v>
      </c>
    </row>
    <row r="129" spans="1:17" x14ac:dyDescent="0.25">
      <c r="A129">
        <f>ValueWin!A129</f>
        <v>1.33</v>
      </c>
      <c r="B129">
        <f>ValueWin!B129</f>
        <v>3</v>
      </c>
      <c r="C129">
        <f t="shared" si="3"/>
        <v>0.75187969924812026</v>
      </c>
      <c r="D129">
        <f t="shared" si="3"/>
        <v>0.33333333333333331</v>
      </c>
      <c r="E129">
        <f>ValueWin!E129</f>
        <v>0.80500000000000005</v>
      </c>
      <c r="F129">
        <f>ValueWin!F129</f>
        <v>0.19499999999999995</v>
      </c>
      <c r="G129" cm="1">
        <f t="array" ref="G129">_xlfn.IFS(AND(I129&gt;J129,I129&gt;0), 1, AND(J129&gt;I129,J129&gt;0), 2, AND(I129&lt;0,J129&lt;0), 0)</f>
        <v>1</v>
      </c>
      <c r="H129">
        <f>ValueWin!H129</f>
        <v>2</v>
      </c>
      <c r="I129">
        <f t="shared" si="4"/>
        <v>0.1</v>
      </c>
      <c r="J129">
        <f t="shared" si="5"/>
        <v>-0.20750000000000007</v>
      </c>
      <c r="K129" cm="1">
        <f t="array" ref="K129">_xlfn.IFS(AND(G129=H129,G129=1),K128-K128*I129+K128*I129*A129, AND(G129=H129,G129=2), K128-K128*J129+K128*J129*B129, AND(G129&lt;&gt;H129,G129=1), K128-K128*I129,AND(G129&lt;&gt;H129,G129=2),K128-K128*J129,G129=0,K128)</f>
        <v>94.89798085926725</v>
      </c>
      <c r="L129" t="str">
        <f>ValueWin!L129</f>
        <v>Hugo Gaston</v>
      </c>
      <c r="M129" t="str">
        <f>ValueWin!M129</f>
        <v>Maxime Janvier</v>
      </c>
      <c r="N129">
        <f>ValueWin!N129</f>
        <v>0.48199999999999998</v>
      </c>
    </row>
    <row r="130" spans="1:17" x14ac:dyDescent="0.25">
      <c r="A130">
        <f>ValueWin!A130</f>
        <v>1.66</v>
      </c>
      <c r="B130">
        <f>ValueWin!B130</f>
        <v>2.1</v>
      </c>
      <c r="C130">
        <f t="shared" si="3"/>
        <v>0.60240963855421692</v>
      </c>
      <c r="D130">
        <f t="shared" si="3"/>
        <v>0.47619047619047616</v>
      </c>
      <c r="E130">
        <f>ValueWin!E130</f>
        <v>0.94599999999999995</v>
      </c>
      <c r="F130">
        <f>ValueWin!F130</f>
        <v>5.4000000000000048E-2</v>
      </c>
      <c r="G130" cm="1">
        <f t="array" ref="G130">_xlfn.IFS(AND(I130&gt;J130,I130&gt;0), 1, AND(J130&gt;I130,J130&gt;0), 2, AND(I130&lt;0,J130&lt;0), 0)</f>
        <v>1</v>
      </c>
      <c r="H130">
        <f>ValueWin!H130</f>
        <v>2</v>
      </c>
      <c r="I130">
        <f t="shared" si="4"/>
        <v>0.1</v>
      </c>
      <c r="J130">
        <f t="shared" si="5"/>
        <v>-0.80599999999999983</v>
      </c>
      <c r="K130" cm="1">
        <f t="array" ref="K130">_xlfn.IFS(AND(G130=H130,G130=1),K129-K129*I130+K129*I130*A130, AND(G130=H130,G130=2), K129-K129*J130+K129*J130*B130, AND(G130&lt;&gt;H130,G130=1), K129-K129*I130,AND(G130&lt;&gt;H130,G130=2),K129-K129*J130,G130=0,K129)</f>
        <v>85.408182773340528</v>
      </c>
      <c r="L130" t="str">
        <f>ValueWin!L130</f>
        <v>Manuel Guinard</v>
      </c>
      <c r="M130" t="str">
        <f>ValueWin!M130</f>
        <v>Luca van Assche</v>
      </c>
      <c r="N130">
        <f>ValueWin!N130</f>
        <v>0.17599999999999999</v>
      </c>
    </row>
    <row r="131" spans="1:17" x14ac:dyDescent="0.25">
      <c r="A131">
        <f>ValueWin!A131</f>
        <v>1.46</v>
      </c>
      <c r="B131">
        <f>ValueWin!B131</f>
        <v>2.58</v>
      </c>
      <c r="C131">
        <f t="shared" si="3"/>
        <v>0.68493150684931503</v>
      </c>
      <c r="D131">
        <f t="shared" si="3"/>
        <v>0.38759689922480617</v>
      </c>
      <c r="E131">
        <f>ValueWin!E131</f>
        <v>0.61399999999999999</v>
      </c>
      <c r="F131">
        <f>ValueWin!F131</f>
        <v>0.38600000000000001</v>
      </c>
      <c r="G131" cm="1">
        <f t="array" ref="G131">_xlfn.IFS(AND(I131&gt;J131,I131&gt;0), 1, AND(J131&gt;I131,J131&gt;0), 2, AND(I131&lt;0,J131&lt;0), 0)</f>
        <v>0</v>
      </c>
      <c r="H131">
        <f>ValueWin!H131</f>
        <v>1</v>
      </c>
      <c r="I131">
        <f t="shared" si="4"/>
        <v>-0.22513043478260875</v>
      </c>
      <c r="J131">
        <f t="shared" si="5"/>
        <v>-2.6075949367088125E-3</v>
      </c>
      <c r="K131" cm="1">
        <f t="array" ref="K131">_xlfn.IFS(AND(G131=H131,G131=1),K130-K130*I131+K130*I131*A131, AND(G131=H131,G131=2), K130-K130*J131+K130*J131*B131, AND(G131&lt;&gt;H131,G131=1), K130-K130*I131,AND(G131&lt;&gt;H131,G131=2),K130-K130*J131,G131=0,K130)</f>
        <v>85.408182773340528</v>
      </c>
      <c r="L131" t="str">
        <f>ValueWin!L131</f>
        <v>Taylor Fritz</v>
      </c>
      <c r="M131" t="str">
        <f>ValueWin!M131</f>
        <v>Jan Lennard Struff</v>
      </c>
      <c r="N131">
        <f>ValueWin!N131</f>
        <v>0.84499999999999997</v>
      </c>
    </row>
    <row r="132" spans="1:17" x14ac:dyDescent="0.25">
      <c r="A132">
        <f>ValueWin!A132</f>
        <v>1.86</v>
      </c>
      <c r="B132">
        <f>ValueWin!B132</f>
        <v>1.92</v>
      </c>
      <c r="C132">
        <f t="shared" ref="C132:D176" si="6">1/A132</f>
        <v>0.5376344086021505</v>
      </c>
      <c r="D132">
        <f t="shared" si="6"/>
        <v>0.52083333333333337</v>
      </c>
      <c r="E132">
        <f>ValueWin!E132</f>
        <v>0.42</v>
      </c>
      <c r="F132">
        <f>ValueWin!F132</f>
        <v>0.58000000000000007</v>
      </c>
      <c r="G132" cm="1">
        <f t="array" ref="G132">_xlfn.IFS(AND(I132&gt;J132,I132&gt;0), 1, AND(J132&gt;I132,J132&gt;0), 2, AND(I132&lt;0,J132&lt;0), 0)</f>
        <v>2</v>
      </c>
      <c r="H132">
        <f>ValueWin!H132</f>
        <v>2</v>
      </c>
      <c r="I132">
        <f t="shared" ref="I132:I195" si="7">IF(E132-(F132/(A132-1))&gt;0.1, 0.1, E132-(F132/(A132-1)))</f>
        <v>-0.25441860465116278</v>
      </c>
      <c r="J132">
        <f t="shared" ref="J132:J160" si="8">IF(F132-(E132/(B132-1))&gt;0.1, 0.1, F132-(E132/(B132-1)))</f>
        <v>0.1</v>
      </c>
      <c r="K132" cm="1">
        <f t="array" ref="K132">_xlfn.IFS(AND(G132=H132,G132=1),K131-K131*I132+K131*I132*A132, AND(G132=H132,G132=2), K131-K131*J132+K131*J132*B132, AND(G132&lt;&gt;H132,G132=1), K131-K131*I132,AND(G132&lt;&gt;H132,G132=2),K131-K131*J132,G132=0,K131)</f>
        <v>93.265735588487857</v>
      </c>
      <c r="L132" t="str">
        <f>ValueWin!L132</f>
        <v>Botic Van De Zandschulp</v>
      </c>
      <c r="M132" t="str">
        <f>ValueWin!M132</f>
        <v>Marin Cilic</v>
      </c>
      <c r="N132">
        <f>ValueWin!N132</f>
        <v>0.83499999999999996</v>
      </c>
    </row>
    <row r="133" spans="1:17" x14ac:dyDescent="0.25">
      <c r="A133">
        <f>ValueWin!A133</f>
        <v>4.05</v>
      </c>
      <c r="B133">
        <f>ValueWin!B133</f>
        <v>1.22</v>
      </c>
      <c r="C133">
        <f t="shared" si="6"/>
        <v>0.24691358024691359</v>
      </c>
      <c r="D133">
        <f t="shared" si="6"/>
        <v>0.81967213114754101</v>
      </c>
      <c r="E133">
        <f>ValueWin!E133</f>
        <v>0.21199999999999999</v>
      </c>
      <c r="F133">
        <f>ValueWin!F133</f>
        <v>0.78800000000000003</v>
      </c>
      <c r="G133" cm="1">
        <f t="array" ref="G133">_xlfn.IFS(AND(I133&gt;J133,I133&gt;0), 1, AND(J133&gt;I133,J133&gt;0), 2, AND(I133&lt;0,J133&lt;0), 0)</f>
        <v>0</v>
      </c>
      <c r="H133">
        <f>ValueWin!H133</f>
        <v>2</v>
      </c>
      <c r="I133">
        <f t="shared" si="7"/>
        <v>-4.6360655737704953E-2</v>
      </c>
      <c r="J133">
        <f t="shared" si="8"/>
        <v>-0.1756363636363637</v>
      </c>
      <c r="K133" cm="1">
        <f t="array" ref="K133">_xlfn.IFS(AND(G133=H133,G133=1),K132-K132*I133+K132*I133*A133, AND(G133=H133,G133=2), K132-K132*J133+K132*J133*B133, AND(G133&lt;&gt;H133,G133=1), K132-K132*I133,AND(G133&lt;&gt;H133,G133=2),K132-K132*J133,G133=0,K132)</f>
        <v>93.265735588487857</v>
      </c>
      <c r="L133" t="str">
        <f>ValueWin!L133</f>
        <v>Carlos Alcaraz</v>
      </c>
      <c r="M133" t="str">
        <f>ValueWin!M133</f>
        <v>Alexander Zverev</v>
      </c>
      <c r="N133">
        <f>ValueWin!N133</f>
        <v>0.86499999999999999</v>
      </c>
    </row>
    <row r="134" spans="1:17" x14ac:dyDescent="0.25">
      <c r="A134">
        <f>ValueWin!A134</f>
        <v>2.2000000000000002</v>
      </c>
      <c r="B134">
        <f>ValueWin!B134</f>
        <v>1.61</v>
      </c>
      <c r="C134">
        <f t="shared" si="6"/>
        <v>0.45454545454545453</v>
      </c>
      <c r="D134">
        <f t="shared" si="6"/>
        <v>0.6211180124223602</v>
      </c>
      <c r="E134">
        <f>ValueWin!E134</f>
        <v>0.19900000000000001</v>
      </c>
      <c r="F134">
        <f>ValueWin!F134</f>
        <v>0.80099999999999993</v>
      </c>
      <c r="G134" cm="1">
        <f t="array" ref="G134">_xlfn.IFS(AND(I134&gt;J134,I134&gt;0), 1, AND(J134&gt;I134,J134&gt;0), 2, AND(I134&lt;0,J134&lt;0), 0)</f>
        <v>2</v>
      </c>
      <c r="H134">
        <f>ValueWin!H134</f>
        <v>2</v>
      </c>
      <c r="I134">
        <f t="shared" si="7"/>
        <v>-0.46849999999999986</v>
      </c>
      <c r="J134">
        <f t="shared" si="8"/>
        <v>0.1</v>
      </c>
      <c r="K134" cm="1">
        <f t="array" ref="K134">_xlfn.IFS(AND(G134=H134,G134=1),K133-K133*I134+K133*I134*A134, AND(G134=H134,G134=2), K133-K133*J134+K133*J134*B134, AND(G134&lt;&gt;H134,G134=1), K133-K133*I134,AND(G134&lt;&gt;H134,G134=2),K133-K133*J134,G134=0,K133)</f>
        <v>98.954945459385627</v>
      </c>
      <c r="L134" t="str">
        <f>ValueWin!L134</f>
        <v>Maxime Janvier</v>
      </c>
      <c r="M134" t="str">
        <f>ValueWin!M134</f>
        <v>Joao Sousa</v>
      </c>
      <c r="N134">
        <f>ValueWin!N134</f>
        <v>0.47099999999999997</v>
      </c>
    </row>
    <row r="135" spans="1:17" x14ac:dyDescent="0.25">
      <c r="A135">
        <f>ValueWin!A135</f>
        <v>2.2000000000000002</v>
      </c>
      <c r="B135">
        <f>ValueWin!B135</f>
        <v>1.61</v>
      </c>
      <c r="C135">
        <f t="shared" si="6"/>
        <v>0.45454545454545453</v>
      </c>
      <c r="D135">
        <f t="shared" si="6"/>
        <v>0.6211180124223602</v>
      </c>
      <c r="E135">
        <f>ValueWin!E135</f>
        <v>0.45900000000000002</v>
      </c>
      <c r="F135">
        <f>ValueWin!F135</f>
        <v>0.54099999999999993</v>
      </c>
      <c r="G135" cm="1">
        <f t="array" ref="G135">_xlfn.IFS(AND(I135&gt;J135,I135&gt;0), 1, AND(J135&gt;I135,J135&gt;0), 2, AND(I135&lt;0,J135&lt;0), 0)</f>
        <v>1</v>
      </c>
      <c r="H135">
        <f>ValueWin!H135</f>
        <v>1</v>
      </c>
      <c r="I135">
        <f t="shared" si="7"/>
        <v>8.1666666666668219E-3</v>
      </c>
      <c r="J135">
        <f t="shared" si="8"/>
        <v>-0.21145901639344256</v>
      </c>
      <c r="K135" cm="1">
        <f t="array" ref="K135">_xlfn.IFS(AND(G135=H135,G135=1),K134-K134*I135+K134*I135*A135, AND(G135=H135,G135=2), K134-K134*J135+K134*J135*B135, AND(G135&lt;&gt;H135,G135=1), K134-K134*I135,AND(G135&lt;&gt;H135,G135=2),K134-K134*J135,G135=0,K134)</f>
        <v>99.924703924887623</v>
      </c>
      <c r="L135" t="str">
        <f>ValueWin!L135</f>
        <v>Maxime Cressy</v>
      </c>
      <c r="M135" t="str">
        <f>ValueWin!M135</f>
        <v>Oscar Otte</v>
      </c>
      <c r="N135">
        <f>ValueWin!N135</f>
        <v>0.75700000000000001</v>
      </c>
    </row>
    <row r="136" spans="1:17" x14ac:dyDescent="0.25">
      <c r="A136">
        <f>ValueWin!A136</f>
        <v>4</v>
      </c>
      <c r="B136">
        <f>ValueWin!B136</f>
        <v>1.22</v>
      </c>
      <c r="C136">
        <f t="shared" si="6"/>
        <v>0.25</v>
      </c>
      <c r="D136">
        <f t="shared" si="6"/>
        <v>0.81967213114754101</v>
      </c>
      <c r="E136">
        <f>ValueWin!E136</f>
        <v>0.33300000000000002</v>
      </c>
      <c r="F136">
        <f>ValueWin!F136</f>
        <v>0.66700000000000004</v>
      </c>
      <c r="G136" cm="1">
        <f t="array" ref="G136">_xlfn.IFS(AND(I136&gt;J136,I136&gt;0), 1, AND(J136&gt;I136,J136&gt;0), 2, AND(I136&lt;0,J136&lt;0), 0)</f>
        <v>1</v>
      </c>
      <c r="H136">
        <f>ValueWin!H136</f>
        <v>1</v>
      </c>
      <c r="I136">
        <f t="shared" si="7"/>
        <v>0.1</v>
      </c>
      <c r="J136">
        <f t="shared" si="8"/>
        <v>-0.84663636363636385</v>
      </c>
      <c r="K136" cm="1">
        <f t="array" ref="K136">_xlfn.IFS(AND(G136=H136,G136=1),K135-K135*I136+K135*I136*A136, AND(G136=H136,G136=2), K135-K135*J136+K135*J136*B136, AND(G136&lt;&gt;H136,G136=1), K135-K135*I136,AND(G136&lt;&gt;H136,G136=2),K135-K135*J136,G136=0,K135)</f>
        <v>129.90211510235392</v>
      </c>
      <c r="L136" t="str">
        <f>ValueWin!L136</f>
        <v>Frances Tiafoe</v>
      </c>
      <c r="M136" t="str">
        <f>ValueWin!M136</f>
        <v>Jannik Sinner</v>
      </c>
      <c r="N136">
        <f>ValueWin!N136</f>
        <v>0.86</v>
      </c>
      <c r="P136">
        <v>115</v>
      </c>
      <c r="Q136">
        <v>14</v>
      </c>
    </row>
    <row r="137" spans="1:17" x14ac:dyDescent="0.25">
      <c r="A137">
        <f>ValueWin!A137</f>
        <v>1.4</v>
      </c>
      <c r="B137">
        <f>ValueWin!B137</f>
        <v>2.75</v>
      </c>
      <c r="C137">
        <f t="shared" si="6"/>
        <v>0.7142857142857143</v>
      </c>
      <c r="D137">
        <f t="shared" si="6"/>
        <v>0.36363636363636365</v>
      </c>
      <c r="E137">
        <f>ValueWin!E137</f>
        <v>0.61599999999999999</v>
      </c>
      <c r="F137">
        <f>ValueWin!F137</f>
        <v>0.38400000000000001</v>
      </c>
      <c r="G137" cm="1">
        <f t="array" ref="G137">_xlfn.IFS(AND(I137&gt;J137,I137&gt;0), 1, AND(J137&gt;I137,J137&gt;0), 2, AND(I137&lt;0,J137&lt;0), 0)</f>
        <v>2</v>
      </c>
      <c r="H137">
        <f>ValueWin!H137</f>
        <v>2</v>
      </c>
      <c r="I137">
        <f t="shared" si="7"/>
        <v>-0.34400000000000019</v>
      </c>
      <c r="J137">
        <f t="shared" si="8"/>
        <v>3.2000000000000028E-2</v>
      </c>
      <c r="K137">
        <f>P136-P136*J137+P136*J137*B137</f>
        <v>121.44</v>
      </c>
      <c r="L137" t="str">
        <f>ValueWin!L137</f>
        <v>Quentin Halys</v>
      </c>
      <c r="M137" t="str">
        <f>ValueWin!M137</f>
        <v>Lukas Lacko</v>
      </c>
      <c r="N137">
        <f>ValueWin!N137</f>
        <v>0.47</v>
      </c>
      <c r="P137">
        <v>115</v>
      </c>
      <c r="Q137">
        <v>6</v>
      </c>
    </row>
    <row r="138" spans="1:17" x14ac:dyDescent="0.25">
      <c r="A138">
        <f>ValueWin!A138</f>
        <v>4.5</v>
      </c>
      <c r="B138">
        <f>ValueWin!B138</f>
        <v>1.18</v>
      </c>
      <c r="C138">
        <f t="shared" si="6"/>
        <v>0.22222222222222221</v>
      </c>
      <c r="D138">
        <f t="shared" si="6"/>
        <v>0.84745762711864414</v>
      </c>
      <c r="E138">
        <f>ValueWin!E138</f>
        <v>0.161</v>
      </c>
      <c r="F138">
        <f>ValueWin!F138</f>
        <v>0.83899999999999997</v>
      </c>
      <c r="G138" cm="1">
        <f t="array" ref="G138">_xlfn.IFS(AND(I138&gt;J138,I138&gt;0), 1, AND(J138&gt;I138,J138&gt;0), 2, AND(I138&lt;0,J138&lt;0), 0)</f>
        <v>0</v>
      </c>
      <c r="H138">
        <f>ValueWin!H138</f>
        <v>2</v>
      </c>
      <c r="I138">
        <f t="shared" si="7"/>
        <v>-7.8714285714285709E-2</v>
      </c>
      <c r="J138">
        <f t="shared" si="8"/>
        <v>-5.5444444444444851E-2</v>
      </c>
      <c r="K138">
        <f>P137</f>
        <v>115</v>
      </c>
      <c r="L138" t="str">
        <f>ValueWin!L138</f>
        <v>Alexandre Muller</v>
      </c>
      <c r="M138" t="str">
        <f>ValueWin!M138</f>
        <v>Brandon Nakashima</v>
      </c>
      <c r="N138">
        <f>ValueWin!N138</f>
        <v>0.499</v>
      </c>
    </row>
    <row r="139" spans="1:17" x14ac:dyDescent="0.25">
      <c r="A139">
        <f>ValueWin!A139</f>
        <v>1.53</v>
      </c>
      <c r="B139">
        <f>ValueWin!B139</f>
        <v>2.37</v>
      </c>
      <c r="C139">
        <f t="shared" si="6"/>
        <v>0.65359477124183007</v>
      </c>
      <c r="D139">
        <f t="shared" si="6"/>
        <v>0.42194092827004215</v>
      </c>
      <c r="E139">
        <f>ValueWin!E139</f>
        <v>0.47499999999999998</v>
      </c>
      <c r="F139">
        <f>ValueWin!F139</f>
        <v>0.52500000000000002</v>
      </c>
      <c r="G139" cm="1">
        <f t="array" ref="G139">_xlfn.IFS(AND(I139&gt;J139,I139&gt;0), 1, AND(J139&gt;I139,J139&gt;0), 2, AND(I139&lt;0,J139&lt;0), 0)</f>
        <v>2</v>
      </c>
      <c r="H139">
        <f>ValueWin!H139</f>
        <v>2</v>
      </c>
      <c r="I139">
        <f t="shared" si="7"/>
        <v>-0.51556603773584908</v>
      </c>
      <c r="J139">
        <f t="shared" si="8"/>
        <v>0.1</v>
      </c>
      <c r="K139" cm="1">
        <f t="array" ref="K139">_xlfn.IFS(AND(G139=H139,G139=1),K138-K138*I139+K138*I139*A139, AND(G139=H139,G139=2), K138-K138*J139+K138*J139*B139, AND(G139&lt;&gt;H139,G139=1), K138-K138*I139,AND(G139&lt;&gt;H139,G139=2),K138-K138*J139,G139=0,K138)</f>
        <v>130.755</v>
      </c>
      <c r="L139" t="str">
        <f>ValueWin!L139</f>
        <v>Yoshihito Nishioka</v>
      </c>
      <c r="M139" t="str">
        <f>ValueWin!M139</f>
        <v>Gianluca Mager</v>
      </c>
      <c r="N139">
        <f>ValueWin!N139</f>
        <v>0.80300000000000005</v>
      </c>
      <c r="P139">
        <v>115</v>
      </c>
      <c r="Q139">
        <v>15</v>
      </c>
    </row>
    <row r="140" spans="1:17" x14ac:dyDescent="0.25">
      <c r="A140">
        <f>ValueWin!A140</f>
        <v>2.62</v>
      </c>
      <c r="B140">
        <f>ValueWin!B140</f>
        <v>1.5</v>
      </c>
      <c r="C140">
        <f t="shared" si="6"/>
        <v>0.38167938931297707</v>
      </c>
      <c r="D140">
        <f t="shared" si="6"/>
        <v>0.66666666666666663</v>
      </c>
      <c r="E140">
        <f>ValueWin!E140</f>
        <v>0.35299999999999998</v>
      </c>
      <c r="F140">
        <f>ValueWin!F140</f>
        <v>0.64700000000000002</v>
      </c>
      <c r="G140" cm="1">
        <f t="array" ref="G140">_xlfn.IFS(AND(I140&gt;J140,I140&gt;0), 1, AND(J140&gt;I140,J140&gt;0), 2, AND(I140&lt;0,J140&lt;0), 0)</f>
        <v>0</v>
      </c>
      <c r="H140">
        <f>ValueWin!H140</f>
        <v>1</v>
      </c>
      <c r="I140">
        <f t="shared" si="7"/>
        <v>-4.6382716049382711E-2</v>
      </c>
      <c r="J140">
        <f t="shared" si="8"/>
        <v>-5.8999999999999941E-2</v>
      </c>
      <c r="K140">
        <f>P139</f>
        <v>115</v>
      </c>
      <c r="L140" t="str">
        <f>ValueWin!L140</f>
        <v>Adrian Mannarino</v>
      </c>
      <c r="M140" t="str">
        <f>ValueWin!M140</f>
        <v>Nikoloz Basilashvili</v>
      </c>
      <c r="N140">
        <f>ValueWin!N140</f>
        <v>0.85599999999999998</v>
      </c>
    </row>
    <row r="141" spans="1:17" x14ac:dyDescent="0.25">
      <c r="A141">
        <f>ValueWin!A141</f>
        <v>2.2000000000000002</v>
      </c>
      <c r="B141">
        <f>ValueWin!B141</f>
        <v>1.66</v>
      </c>
      <c r="C141">
        <f t="shared" si="6"/>
        <v>0.45454545454545453</v>
      </c>
      <c r="D141">
        <f t="shared" si="6"/>
        <v>0.60240963855421692</v>
      </c>
      <c r="E141">
        <f>ValueWin!E141</f>
        <v>0.438</v>
      </c>
      <c r="F141">
        <f>ValueWin!F141</f>
        <v>0.56200000000000006</v>
      </c>
      <c r="G141" cm="1">
        <f t="array" ref="G141">_xlfn.IFS(AND(I141&gt;J141,I141&gt;0), 1, AND(J141&gt;I141,J141&gt;0), 2, AND(I141&lt;0,J141&lt;0), 0)</f>
        <v>0</v>
      </c>
      <c r="H141">
        <f>ValueWin!H141</f>
        <v>1</v>
      </c>
      <c r="I141">
        <f t="shared" si="7"/>
        <v>-3.0333333333333323E-2</v>
      </c>
      <c r="J141">
        <f t="shared" si="8"/>
        <v>-0.10163636363636364</v>
      </c>
      <c r="K141" cm="1">
        <f t="array" ref="K141">_xlfn.IFS(AND(G141=H141,G141=1),K140-K140*I141+K140*I141*A141, AND(G141=H141,G141=2), K140-K140*J141+K140*J141*B141, AND(G141&lt;&gt;H141,G141=1), K140-K140*I141,AND(G141&lt;&gt;H141,G141=2),K140-K140*J141,G141=0,K140)</f>
        <v>115</v>
      </c>
      <c r="L141" t="str">
        <f>ValueWin!L141</f>
        <v>Alexander Bublik</v>
      </c>
      <c r="M141" t="str">
        <f>ValueWin!M141</f>
        <v>Daniel Evans</v>
      </c>
      <c r="N141">
        <f>ValueWin!N141</f>
        <v>0.89200000000000002</v>
      </c>
    </row>
    <row r="142" spans="1:17" x14ac:dyDescent="0.25">
      <c r="A142">
        <f>ValueWin!A142</f>
        <v>1.57</v>
      </c>
      <c r="B142">
        <f>ValueWin!B142</f>
        <v>2.37</v>
      </c>
      <c r="C142">
        <f t="shared" si="6"/>
        <v>0.63694267515923564</v>
      </c>
      <c r="D142">
        <f t="shared" si="6"/>
        <v>0.42194092827004215</v>
      </c>
      <c r="E142">
        <f>ValueWin!E142</f>
        <v>0.55700000000000005</v>
      </c>
      <c r="F142">
        <f>ValueWin!F142</f>
        <v>0.44299999999999995</v>
      </c>
      <c r="G142" cm="1">
        <f t="array" ref="G142">_xlfn.IFS(AND(I142&gt;J142,I142&gt;0), 1, AND(J142&gt;I142,J142&gt;0), 2, AND(I142&lt;0,J142&lt;0), 0)</f>
        <v>2</v>
      </c>
      <c r="H142">
        <f>ValueWin!H142</f>
        <v>2</v>
      </c>
      <c r="I142">
        <f t="shared" si="7"/>
        <v>-0.22019298245614016</v>
      </c>
      <c r="J142">
        <f t="shared" si="8"/>
        <v>3.6430656934306527E-2</v>
      </c>
      <c r="K142" cm="1">
        <f t="array" ref="K142">_xlfn.IFS(AND(G142=H142,G142=1),K141-K141*I142+K141*I142*A142, AND(G142=H142,G142=2), K141-K141*J142+K141*J142*B142, AND(G142&lt;&gt;H142,G142=1), K141-K141*I142,AND(G142&lt;&gt;H142,G142=2),K141-K141*J142,G142=0,K141)</f>
        <v>120.73964999999998</v>
      </c>
      <c r="L142" t="str">
        <f>ValueWin!L142</f>
        <v>Aslan Karatsev</v>
      </c>
      <c r="M142" t="str">
        <f>ValueWin!M142</f>
        <v>Sebastian Korda</v>
      </c>
      <c r="N142">
        <f>ValueWin!N142</f>
        <v>0.86</v>
      </c>
      <c r="P142">
        <v>115</v>
      </c>
      <c r="Q142">
        <v>5</v>
      </c>
    </row>
    <row r="143" spans="1:17" x14ac:dyDescent="0.25">
      <c r="A143">
        <f>ValueWin!A143</f>
        <v>4</v>
      </c>
      <c r="B143">
        <f>ValueWin!B143</f>
        <v>1.25</v>
      </c>
      <c r="C143">
        <f t="shared" si="6"/>
        <v>0.25</v>
      </c>
      <c r="D143">
        <f t="shared" si="6"/>
        <v>0.8</v>
      </c>
      <c r="E143">
        <f>ValueWin!E143</f>
        <v>0.23599999999999999</v>
      </c>
      <c r="F143">
        <f>ValueWin!F143</f>
        <v>0.76400000000000001</v>
      </c>
      <c r="G143" cm="1">
        <f t="array" ref="G143">_xlfn.IFS(AND(I143&gt;J143,I143&gt;0), 1, AND(J143&gt;I143,J143&gt;0), 2, AND(I143&lt;0,J143&lt;0), 0)</f>
        <v>0</v>
      </c>
      <c r="H143">
        <f>ValueWin!H143</f>
        <v>2</v>
      </c>
      <c r="I143">
        <f t="shared" si="7"/>
        <v>-1.8666666666666665E-2</v>
      </c>
      <c r="J143">
        <f t="shared" si="8"/>
        <v>-0.17999999999999994</v>
      </c>
      <c r="K143">
        <f>P142</f>
        <v>115</v>
      </c>
      <c r="L143" t="str">
        <f>ValueWin!L143</f>
        <v>Benoit Paire</v>
      </c>
      <c r="M143" t="str">
        <f>ValueWin!M143</f>
        <v>Pablo Carreno Busta</v>
      </c>
      <c r="N143">
        <f>ValueWin!N143</f>
        <v>0.89700000000000002</v>
      </c>
    </row>
    <row r="144" spans="1:17" x14ac:dyDescent="0.25">
      <c r="A144">
        <f>ValueWin!A144</f>
        <v>1.1100000000000001</v>
      </c>
      <c r="B144">
        <f>ValueWin!B144</f>
        <v>6.5</v>
      </c>
      <c r="C144">
        <f t="shared" si="6"/>
        <v>0.9009009009009008</v>
      </c>
      <c r="D144">
        <f t="shared" si="6"/>
        <v>0.15384615384615385</v>
      </c>
      <c r="E144">
        <f>ValueWin!E144</f>
        <v>0.81200000000000006</v>
      </c>
      <c r="F144">
        <f>ValueWin!F144</f>
        <v>0.18799999999999994</v>
      </c>
      <c r="G144" cm="1">
        <f t="array" ref="G144">_xlfn.IFS(AND(I144&gt;J144,I144&gt;0), 1, AND(J144&gt;I144,J144&gt;0), 2, AND(I144&lt;0,J144&lt;0), 0)</f>
        <v>2</v>
      </c>
      <c r="H144">
        <f>ValueWin!H144</f>
        <v>1</v>
      </c>
      <c r="I144">
        <f t="shared" si="7"/>
        <v>-0.89709090909090694</v>
      </c>
      <c r="J144">
        <f t="shared" si="8"/>
        <v>4.0363636363636296E-2</v>
      </c>
      <c r="K144" cm="1">
        <f t="array" ref="K144">_xlfn.IFS(AND(G144=H144,G144=1),K143-K143*I144+K143*I144*A144, AND(G144=H144,G144=2), K143-K143*J144+K143*J144*B144, AND(G144&lt;&gt;H144,G144=1), K143-K143*I144,AND(G144&lt;&gt;H144,G144=2),K143-K143*J144,G144=0,K143)</f>
        <v>110.35818181818183</v>
      </c>
      <c r="L144" t="str">
        <f>ValueWin!L144</f>
        <v>Cameron Norrie</v>
      </c>
      <c r="M144" t="str">
        <f>ValueWin!M144</f>
        <v>Federico Delbonis</v>
      </c>
      <c r="N144">
        <f>ValueWin!N144</f>
        <v>0.84499999999999997</v>
      </c>
    </row>
    <row r="145" spans="1:17" x14ac:dyDescent="0.25">
      <c r="A145">
        <f>ValueWin!A145</f>
        <v>3</v>
      </c>
      <c r="B145">
        <f>ValueWin!B145</f>
        <v>1.4</v>
      </c>
      <c r="C145">
        <f t="shared" si="6"/>
        <v>0.33333333333333331</v>
      </c>
      <c r="D145">
        <f t="shared" si="6"/>
        <v>0.7142857142857143</v>
      </c>
      <c r="E145">
        <f>ValueWin!E145</f>
        <v>0.38500000000000001</v>
      </c>
      <c r="F145">
        <f>ValueWin!F145</f>
        <v>0.61499999999999999</v>
      </c>
      <c r="G145" cm="1">
        <f t="array" ref="G145">_xlfn.IFS(AND(I145&gt;J145,I145&gt;0), 1, AND(J145&gt;I145,J145&gt;0), 2, AND(I145&lt;0,J145&lt;0), 0)</f>
        <v>1</v>
      </c>
      <c r="H145">
        <f>ValueWin!H145</f>
        <v>1</v>
      </c>
      <c r="I145">
        <f t="shared" si="7"/>
        <v>7.7500000000000013E-2</v>
      </c>
      <c r="J145">
        <f t="shared" si="8"/>
        <v>-0.34750000000000025</v>
      </c>
      <c r="K145" cm="1">
        <f t="array" ref="K145">_xlfn.IFS(AND(G145=H145,G145=1),K144-K144*I145+K144*I145*A145, AND(G145=H145,G145=2), K144-K144*J145+K144*J145*B145, AND(G145&lt;&gt;H145,G145=1), K144-K144*I145,AND(G145&lt;&gt;H145,G145=2),K144-K144*J145,G145=0,K144)</f>
        <v>127.46370000000002</v>
      </c>
      <c r="L145" t="str">
        <f>ValueWin!L145</f>
        <v>Dusan Lajovic</v>
      </c>
      <c r="M145" t="str">
        <f>ValueWin!M145</f>
        <v>Mackenzie McDonald</v>
      </c>
      <c r="N145">
        <f>ValueWin!N145</f>
        <v>0.84399999999999997</v>
      </c>
      <c r="P145">
        <v>115</v>
      </c>
      <c r="Q145">
        <v>12</v>
      </c>
    </row>
    <row r="146" spans="1:17" x14ac:dyDescent="0.25">
      <c r="A146">
        <f>ValueWin!A146</f>
        <v>1.9</v>
      </c>
      <c r="B146">
        <f>ValueWin!B146</f>
        <v>1.9</v>
      </c>
      <c r="C146">
        <f t="shared" si="6"/>
        <v>0.52631578947368418</v>
      </c>
      <c r="D146">
        <f t="shared" si="6"/>
        <v>0.52631578947368418</v>
      </c>
      <c r="E146">
        <f>ValueWin!E146</f>
        <v>0.373</v>
      </c>
      <c r="F146">
        <f>ValueWin!F146</f>
        <v>0.627</v>
      </c>
      <c r="G146" cm="1">
        <f t="array" ref="G146">_xlfn.IFS(AND(I146&gt;J146,I146&gt;0), 1, AND(J146&gt;I146,J146&gt;0), 2, AND(I146&lt;0,J146&lt;0), 0)</f>
        <v>2</v>
      </c>
      <c r="H146">
        <f>ValueWin!H146</f>
        <v>2</v>
      </c>
      <c r="I146">
        <f t="shared" si="7"/>
        <v>-0.32366666666666677</v>
      </c>
      <c r="J146">
        <f t="shared" si="8"/>
        <v>0.1</v>
      </c>
      <c r="K146">
        <f>P145-P145*J146+P145*J146*B146</f>
        <v>125.35</v>
      </c>
      <c r="L146" t="str">
        <f>ValueWin!L146</f>
        <v>Filip Krajinovic</v>
      </c>
      <c r="M146" t="str">
        <f>ValueWin!M146</f>
        <v>Reilly Opelka</v>
      </c>
      <c r="N146">
        <f>ValueWin!N146</f>
        <v>0.84499999999999997</v>
      </c>
      <c r="P146">
        <v>115</v>
      </c>
      <c r="Q146">
        <v>10</v>
      </c>
    </row>
    <row r="147" spans="1:17" x14ac:dyDescent="0.25">
      <c r="A147">
        <f>ValueWin!A147</f>
        <v>1.28</v>
      </c>
      <c r="B147">
        <f>ValueWin!B147</f>
        <v>3.75</v>
      </c>
      <c r="C147">
        <f t="shared" si="6"/>
        <v>0.78125</v>
      </c>
      <c r="D147">
        <f t="shared" si="6"/>
        <v>0.26666666666666666</v>
      </c>
      <c r="E147">
        <f>ValueWin!E147</f>
        <v>0.68700000000000006</v>
      </c>
      <c r="F147">
        <f>ValueWin!F147</f>
        <v>0.31299999999999994</v>
      </c>
      <c r="G147" cm="1">
        <f t="array" ref="G147">_xlfn.IFS(AND(I147&gt;J147,I147&gt;0), 1, AND(J147&gt;I147,J147&gt;0), 2, AND(I147&lt;0,J147&lt;0), 0)</f>
        <v>2</v>
      </c>
      <c r="H147">
        <f>ValueWin!H147</f>
        <v>1</v>
      </c>
      <c r="I147">
        <f t="shared" si="7"/>
        <v>-0.43085714285714261</v>
      </c>
      <c r="J147">
        <f t="shared" si="8"/>
        <v>6.3181818181818117E-2</v>
      </c>
      <c r="K147">
        <f>P146-P146*J147</f>
        <v>107.73409090909092</v>
      </c>
      <c r="L147" t="str">
        <f>ValueWin!L147</f>
        <v>Grigor Dimitrov</v>
      </c>
      <c r="M147" t="str">
        <f>ValueWin!M147</f>
        <v>Richard Gasquet</v>
      </c>
      <c r="N147">
        <f>ValueWin!N147</f>
        <v>0.86299999999999999</v>
      </c>
    </row>
    <row r="148" spans="1:17" x14ac:dyDescent="0.25">
      <c r="A148">
        <f>ValueWin!A148</f>
        <v>1.2</v>
      </c>
      <c r="B148">
        <f>ValueWin!B148</f>
        <v>4.5</v>
      </c>
      <c r="C148">
        <f t="shared" si="6"/>
        <v>0.83333333333333337</v>
      </c>
      <c r="D148">
        <f t="shared" si="6"/>
        <v>0.22222222222222221</v>
      </c>
      <c r="E148">
        <f>ValueWin!E148</f>
        <v>0.68700000000000006</v>
      </c>
      <c r="F148">
        <f>ValueWin!F148</f>
        <v>0.31299999999999994</v>
      </c>
      <c r="G148" cm="1">
        <f t="array" ref="G148">_xlfn.IFS(AND(I148&gt;J148,I148&gt;0), 1, AND(J148&gt;I148,J148&gt;0), 2, AND(I148&lt;0,J148&lt;0), 0)</f>
        <v>2</v>
      </c>
      <c r="H148">
        <f>ValueWin!H148</f>
        <v>1</v>
      </c>
      <c r="I148">
        <f t="shared" si="7"/>
        <v>-0.87800000000000011</v>
      </c>
      <c r="J148">
        <f t="shared" si="8"/>
        <v>0.1</v>
      </c>
      <c r="K148" cm="1">
        <f t="array" ref="K148">_xlfn.IFS(AND(G148=H148,G148=1),K147-K147*I148+K147*I148*A148, AND(G148=H148,G148=2), K147-K147*J148+K147*J148*B148, AND(G148&lt;&gt;H148,G148=1), K147-K147*I148,AND(G148&lt;&gt;H148,G148=2),K147-K147*J148,G148=0,K147)</f>
        <v>96.960681818181826</v>
      </c>
      <c r="L148" t="str">
        <f>ValueWin!L148</f>
        <v>Ilya Ivashka</v>
      </c>
      <c r="M148" t="str">
        <f>ValueWin!M148</f>
        <v>Albert Ramos</v>
      </c>
      <c r="N148">
        <f>ValueWin!N148</f>
        <v>0.82099999999999995</v>
      </c>
    </row>
    <row r="149" spans="1:17" x14ac:dyDescent="0.25">
      <c r="A149">
        <f>ValueWin!A149</f>
        <v>3.4</v>
      </c>
      <c r="B149">
        <f>ValueWin!B149</f>
        <v>1.33</v>
      </c>
      <c r="C149">
        <f t="shared" si="6"/>
        <v>0.29411764705882354</v>
      </c>
      <c r="D149">
        <f t="shared" si="6"/>
        <v>0.75187969924812026</v>
      </c>
      <c r="E149">
        <f>ValueWin!E149</f>
        <v>0.32900000000000001</v>
      </c>
      <c r="F149">
        <f>ValueWin!F149</f>
        <v>0.67100000000000004</v>
      </c>
      <c r="G149" cm="1">
        <f t="array" ref="G149">_xlfn.IFS(AND(I149&gt;J149,I149&gt;0), 1, AND(J149&gt;I149,J149&gt;0), 2, AND(I149&lt;0,J149&lt;0), 0)</f>
        <v>1</v>
      </c>
      <c r="H149">
        <f>ValueWin!H149</f>
        <v>1</v>
      </c>
      <c r="I149">
        <f t="shared" si="7"/>
        <v>4.9416666666666664E-2</v>
      </c>
      <c r="J149">
        <f t="shared" si="8"/>
        <v>-0.3259696969696968</v>
      </c>
      <c r="K149" cm="1">
        <f t="array" ref="K149">_xlfn.IFS(AND(G149=H149,G149=1),K148-K148*I149+K148*I149*A149, AND(G149=H149,G149=2), K148-K148*J149+K148*J149*B149, AND(G149&lt;&gt;H149,G149=1), K148-K148*I149,AND(G149&lt;&gt;H149,G149=2),K148-K148*J149,G149=0,K148)</f>
        <v>108.46021868181819</v>
      </c>
      <c r="L149" t="str">
        <f>ValueWin!L149</f>
        <v>James Duckworth</v>
      </c>
      <c r="M149" t="str">
        <f>ValueWin!M149</f>
        <v>Roberto Bautista Agut</v>
      </c>
      <c r="N149">
        <f>ValueWin!N149</f>
        <v>0.84199999999999997</v>
      </c>
    </row>
    <row r="150" spans="1:17" x14ac:dyDescent="0.25">
      <c r="A150">
        <f>ValueWin!A150</f>
        <v>3.5</v>
      </c>
      <c r="B150">
        <f>ValueWin!B150</f>
        <v>1.3</v>
      </c>
      <c r="C150">
        <f t="shared" si="6"/>
        <v>0.2857142857142857</v>
      </c>
      <c r="D150">
        <f t="shared" si="6"/>
        <v>0.76923076923076916</v>
      </c>
      <c r="E150">
        <f>ValueWin!E150</f>
        <v>0.27500000000000002</v>
      </c>
      <c r="F150">
        <f>ValueWin!F150</f>
        <v>0.72499999999999998</v>
      </c>
      <c r="G150" cm="1">
        <f t="array" ref="G150">_xlfn.IFS(AND(I150&gt;J150,I150&gt;0), 1, AND(J150&gt;I150,J150&gt;0), 2, AND(I150&lt;0,J150&lt;0), 0)</f>
        <v>0</v>
      </c>
      <c r="H150">
        <f>ValueWin!H150</f>
        <v>2</v>
      </c>
      <c r="I150">
        <f t="shared" si="7"/>
        <v>-1.4999999999999958E-2</v>
      </c>
      <c r="J150">
        <f t="shared" si="8"/>
        <v>-0.19166666666666665</v>
      </c>
      <c r="K150" cm="1">
        <f t="array" ref="K150">_xlfn.IFS(AND(G150=H150,G150=1),K149-K149*I150+K149*I150*A150, AND(G150=H150,G150=2), K149-K149*J150+K149*J150*B150, AND(G150&lt;&gt;H150,G150=1), K149-K149*I150,AND(G150&lt;&gt;H150,G150=2),K149-K149*J150,G150=0,K149)</f>
        <v>108.46021868181819</v>
      </c>
      <c r="L150" t="str">
        <f>ValueWin!L150</f>
        <v>John Millman</v>
      </c>
      <c r="M150" t="str">
        <f>ValueWin!M150</f>
        <v>Diego Schwartzman</v>
      </c>
      <c r="N150">
        <f>ValueWin!N150</f>
        <v>0.86599999999999999</v>
      </c>
    </row>
    <row r="151" spans="1:17" x14ac:dyDescent="0.25">
      <c r="A151">
        <f>ValueWin!A151</f>
        <v>1.66</v>
      </c>
      <c r="B151">
        <f>ValueWin!B151</f>
        <v>2.2000000000000002</v>
      </c>
      <c r="C151">
        <f t="shared" si="6"/>
        <v>0.60240963855421692</v>
      </c>
      <c r="D151">
        <f t="shared" si="6"/>
        <v>0.45454545454545453</v>
      </c>
      <c r="E151">
        <f>ValueWin!E151</f>
        <v>0.60199999999999998</v>
      </c>
      <c r="F151">
        <f>ValueWin!F151</f>
        <v>0.39800000000000002</v>
      </c>
      <c r="G151" cm="1">
        <f t="array" ref="G151">_xlfn.IFS(AND(I151&gt;J151,I151&gt;0), 1, AND(J151&gt;I151,J151&gt;0), 2, AND(I151&lt;0,J151&lt;0), 0)</f>
        <v>0</v>
      </c>
      <c r="H151">
        <f>ValueWin!H151</f>
        <v>0</v>
      </c>
      <c r="I151">
        <f t="shared" si="7"/>
        <v>-1.0303030303031591E-3</v>
      </c>
      <c r="J151">
        <f t="shared" si="8"/>
        <v>-0.10366666666666657</v>
      </c>
      <c r="K151" cm="1">
        <f t="array" ref="K151">_xlfn.IFS(AND(G151=H151,G151=1),K150-K150*I151+K150*I151*A151, AND(G151=H151,G151=2), K150-K150*J151+K150*J151*B151, AND(G151&lt;&gt;H151,G151=1), K150-K150*I151,AND(G151&lt;&gt;H151,G151=2),K150-K150*J151,G151=0,K150)</f>
        <v>108.46021868181819</v>
      </c>
      <c r="L151" t="str">
        <f>ValueWin!L151</f>
        <v>Lloyd Harris</v>
      </c>
      <c r="M151" t="str">
        <f>ValueWin!M151</f>
        <v>Alex De Minaur</v>
      </c>
      <c r="N151">
        <f>ValueWin!N151</f>
        <v>0.86699999999999999</v>
      </c>
    </row>
    <row r="152" spans="1:17" x14ac:dyDescent="0.25">
      <c r="A152">
        <f>ValueWin!A152</f>
        <v>1.57</v>
      </c>
      <c r="B152">
        <f>ValueWin!B152</f>
        <v>2.37</v>
      </c>
      <c r="C152">
        <f t="shared" si="6"/>
        <v>0.63694267515923564</v>
      </c>
      <c r="D152">
        <f t="shared" si="6"/>
        <v>0.42194092827004215</v>
      </c>
      <c r="E152">
        <f>ValueWin!E152</f>
        <v>0.48799999999999999</v>
      </c>
      <c r="F152">
        <f>ValueWin!F152</f>
        <v>0.51200000000000001</v>
      </c>
      <c r="G152" cm="1">
        <f t="array" ref="G152">_xlfn.IFS(AND(I152&gt;J152,I152&gt;0), 1, AND(J152&gt;I152,J152&gt;0), 2, AND(I152&lt;0,J152&lt;0), 0)</f>
        <v>2</v>
      </c>
      <c r="H152">
        <f>ValueWin!H152</f>
        <v>1</v>
      </c>
      <c r="I152">
        <f t="shared" si="7"/>
        <v>-0.41024561403508764</v>
      </c>
      <c r="J152">
        <f t="shared" si="8"/>
        <v>0.1</v>
      </c>
      <c r="K152" cm="1">
        <f t="array" ref="K152">_xlfn.IFS(AND(G152=H152,G152=1),K151-K151*I152+K151*I152*A152, AND(G152=H152,G152=2), K151-K151*J152+K151*J152*B152, AND(G152&lt;&gt;H152,G152=1), K151-K151*I152,AND(G152&lt;&gt;H152,G152=2),K151-K151*J152,G152=0,K151)</f>
        <v>97.614196813636369</v>
      </c>
      <c r="L152" t="str">
        <f>ValueWin!L152</f>
        <v>Marton Fucsovics</v>
      </c>
      <c r="M152" t="str">
        <f>ValueWin!M152</f>
        <v>Fabio Fognini</v>
      </c>
      <c r="N152">
        <f>ValueWin!N152</f>
        <v>0.871</v>
      </c>
    </row>
    <row r="153" spans="1:17" x14ac:dyDescent="0.25">
      <c r="A153">
        <f>ValueWin!A153</f>
        <v>3.5</v>
      </c>
      <c r="B153">
        <f>ValueWin!B153</f>
        <v>1.3</v>
      </c>
      <c r="C153">
        <f t="shared" si="6"/>
        <v>0.2857142857142857</v>
      </c>
      <c r="D153">
        <f t="shared" si="6"/>
        <v>0.76923076923076916</v>
      </c>
      <c r="E153">
        <f>ValueWin!E153</f>
        <v>0.40600000000000003</v>
      </c>
      <c r="F153">
        <f>ValueWin!F153</f>
        <v>0.59399999999999997</v>
      </c>
      <c r="G153" cm="1">
        <f t="array" ref="G153">_xlfn.IFS(AND(I153&gt;J153,I153&gt;0), 1, AND(J153&gt;I153,J153&gt;0), 2, AND(I153&lt;0,J153&lt;0), 0)</f>
        <v>1</v>
      </c>
      <c r="H153">
        <f>ValueWin!H153</f>
        <v>0</v>
      </c>
      <c r="I153">
        <f t="shared" si="7"/>
        <v>0.1</v>
      </c>
      <c r="J153">
        <f t="shared" si="8"/>
        <v>-0.7593333333333333</v>
      </c>
      <c r="K153" cm="1">
        <f t="array" ref="K153">_xlfn.IFS(AND(G153=H153,G153=1),K152-K152*I153+K152*I153*A153, AND(G153=H153,G153=2), K152-K152*J153+K152*J153*B153, AND(G153&lt;&gt;H153,G153=1), K152-K152*I153,AND(G153&lt;&gt;H153,G153=2),K152-K152*J153,G153=0,K152)</f>
        <v>87.852777132272735</v>
      </c>
      <c r="L153" t="str">
        <f>ValueWin!L153</f>
        <v>Pierre Herbert</v>
      </c>
      <c r="M153" t="str">
        <f>ValueWin!M153</f>
        <v>Carlos Garfia</v>
      </c>
      <c r="N153">
        <f>ValueWin!N153</f>
        <v>0.81200000000000006</v>
      </c>
    </row>
    <row r="154" spans="1:17" x14ac:dyDescent="0.25">
      <c r="A154">
        <f>ValueWin!A154</f>
        <v>2.2999999999999998</v>
      </c>
      <c r="B154">
        <f>ValueWin!B154</f>
        <v>1.61</v>
      </c>
      <c r="C154">
        <f t="shared" si="6"/>
        <v>0.43478260869565222</v>
      </c>
      <c r="D154">
        <f t="shared" si="6"/>
        <v>0.6211180124223602</v>
      </c>
      <c r="E154">
        <f>ValueWin!E154</f>
        <v>0.439</v>
      </c>
      <c r="F154">
        <f>ValueWin!F154</f>
        <v>0.56099999999999994</v>
      </c>
      <c r="G154" cm="1">
        <f t="array" ref="G154">_xlfn.IFS(AND(I154&gt;J154,I154&gt;0), 1, AND(J154&gt;I154,J154&gt;0), 2, AND(I154&lt;0,J154&lt;0), 0)</f>
        <v>1</v>
      </c>
      <c r="H154">
        <f>ValueWin!H154</f>
        <v>1</v>
      </c>
      <c r="I154">
        <f t="shared" si="7"/>
        <v>7.4615384615384639E-3</v>
      </c>
      <c r="J154">
        <f t="shared" si="8"/>
        <v>-0.15867213114754097</v>
      </c>
      <c r="K154" cm="1">
        <f t="array" ref="K154">_xlfn.IFS(AND(G154=H154,G154=1),K153-K153*I154+K153*I154*A154, AND(G154=H154,G154=2), K153-K153*J154+K153*J154*B154, AND(G154&lt;&gt;H154,G154=1), K153-K153*I154,AND(G154&lt;&gt;H154,G154=2),K153-K153*J154,G154=0,K153)</f>
        <v>88.704949070455783</v>
      </c>
      <c r="L154" t="str">
        <f>ValueWin!L154</f>
        <v>Hugo Gaston</v>
      </c>
      <c r="M154" t="str">
        <f>ValueWin!M154</f>
        <v>Arthur Rinderknech</v>
      </c>
      <c r="N154">
        <f>ValueWin!N154</f>
        <v>0.754</v>
      </c>
    </row>
    <row r="155" spans="1:17" x14ac:dyDescent="0.25">
      <c r="A155">
        <f>ValueWin!A155</f>
        <v>2.2000000000000002</v>
      </c>
      <c r="B155">
        <f>ValueWin!B155</f>
        <v>1.66</v>
      </c>
      <c r="C155">
        <f t="shared" si="6"/>
        <v>0.45454545454545453</v>
      </c>
      <c r="D155">
        <f t="shared" si="6"/>
        <v>0.60240963855421692</v>
      </c>
      <c r="E155">
        <f>ValueWin!E155</f>
        <v>0.45400000000000001</v>
      </c>
      <c r="F155">
        <f>ValueWin!F155</f>
        <v>0.54600000000000004</v>
      </c>
      <c r="G155" cm="1">
        <f t="array" ref="G155">_xlfn.IFS(AND(I155&gt;J155,I155&gt;0), 1, AND(J155&gt;I155,J155&gt;0), 2, AND(I155&lt;0,J155&lt;0), 0)</f>
        <v>0</v>
      </c>
      <c r="H155">
        <f>ValueWin!H155</f>
        <v>2</v>
      </c>
      <c r="I155">
        <f t="shared" si="7"/>
        <v>-9.9999999999994538E-4</v>
      </c>
      <c r="J155">
        <f t="shared" si="8"/>
        <v>-0.14187878787878794</v>
      </c>
      <c r="K155" cm="1">
        <f t="array" ref="K155">_xlfn.IFS(AND(G155=H155,G155=1),K154-K154*I155+K154*I155*A155, AND(G155=H155,G155=2), K154-K154*J155+K154*J155*B155, AND(G155&lt;&gt;H155,G155=1), K154-K154*I155,AND(G155&lt;&gt;H155,G155=2),K154-K154*J155,G155=0,K154)</f>
        <v>88.704949070455783</v>
      </c>
      <c r="L155" t="str">
        <f>ValueWin!L155</f>
        <v>Laslo Djere</v>
      </c>
      <c r="M155" t="str">
        <f>ValueWin!M155</f>
        <v>Lorenzo Musetti</v>
      </c>
      <c r="N155">
        <f>ValueWin!N155</f>
        <v>0.86099999999999999</v>
      </c>
    </row>
    <row r="156" spans="1:17" x14ac:dyDescent="0.25">
      <c r="A156">
        <f>ValueWin!A156</f>
        <v>1.57</v>
      </c>
      <c r="B156">
        <f>ValueWin!B156</f>
        <v>2.37</v>
      </c>
      <c r="C156">
        <f t="shared" si="6"/>
        <v>0.63694267515923564</v>
      </c>
      <c r="D156">
        <f t="shared" si="6"/>
        <v>0.42194092827004215</v>
      </c>
      <c r="E156">
        <f>ValueWin!E156</f>
        <v>0.52900000000000003</v>
      </c>
      <c r="F156">
        <f>ValueWin!F156</f>
        <v>0.47099999999999997</v>
      </c>
      <c r="G156" cm="1">
        <f t="array" ref="G156">_xlfn.IFS(AND(I156&gt;J156,I156&gt;0), 1, AND(J156&gt;I156,J156&gt;0), 2, AND(I156&lt;0,J156&lt;0), 0)</f>
        <v>2</v>
      </c>
      <c r="H156">
        <f>ValueWin!H156</f>
        <v>0</v>
      </c>
      <c r="I156">
        <f t="shared" si="7"/>
        <v>-0.29731578947368409</v>
      </c>
      <c r="J156">
        <f t="shared" si="8"/>
        <v>8.48686131386861E-2</v>
      </c>
      <c r="K156" cm="1">
        <f t="array" ref="K156">_xlfn.IFS(AND(G156=H156,G156=1),K155-K155*I156+K155*I156*A156, AND(G156=H156,G156=2), K155-K155*J156+K155*J156*B156, AND(G156&lt;&gt;H156,G156=1), K155-K155*I156,AND(G156&lt;&gt;H156,G156=2),K155-K155*J156,G156=0,K155)</f>
        <v>81.176683064308421</v>
      </c>
      <c r="L156" t="str">
        <f>ValueWin!L156</f>
        <v>Andy Murray</v>
      </c>
      <c r="M156" t="str">
        <f>ValueWin!M156</f>
        <v>Jenson Brooksby</v>
      </c>
      <c r="N156">
        <f>ValueWin!N156</f>
        <v>0.81</v>
      </c>
      <c r="P156">
        <v>85</v>
      </c>
      <c r="Q156">
        <v>-4</v>
      </c>
    </row>
    <row r="157" spans="1:17" x14ac:dyDescent="0.25">
      <c r="A157">
        <f>ValueWin!A157</f>
        <v>1.1599999999999999</v>
      </c>
      <c r="B157">
        <f>ValueWin!B157</f>
        <v>5</v>
      </c>
      <c r="C157">
        <f t="shared" si="6"/>
        <v>0.86206896551724144</v>
      </c>
      <c r="D157">
        <f t="shared" si="6"/>
        <v>0.2</v>
      </c>
      <c r="E157">
        <f>ValueWin!E157</f>
        <v>0.78</v>
      </c>
      <c r="F157">
        <f>ValueWin!F157</f>
        <v>0.21999999999999997</v>
      </c>
      <c r="G157" cm="1">
        <f t="array" ref="G157">_xlfn.IFS(AND(I157&gt;J157,I157&gt;0), 1, AND(J157&gt;I157,J157&gt;0), 2, AND(I157&lt;0,J157&lt;0), 0)</f>
        <v>2</v>
      </c>
      <c r="H157">
        <f>ValueWin!H157</f>
        <v>1</v>
      </c>
      <c r="I157">
        <f t="shared" si="7"/>
        <v>-0.59500000000000042</v>
      </c>
      <c r="J157">
        <f t="shared" si="8"/>
        <v>2.4999999999999967E-2</v>
      </c>
      <c r="K157">
        <f>P156-P156*J157</f>
        <v>82.875</v>
      </c>
      <c r="L157" t="str">
        <f>ValueWin!L157</f>
        <v>Felix Auger Aliassime</v>
      </c>
      <c r="M157" t="str">
        <f>ValueWin!M157</f>
        <v>Gianluca Mager</v>
      </c>
      <c r="N157">
        <f>ValueWin!N157</f>
        <v>0.82499999999999996</v>
      </c>
      <c r="P157">
        <v>85</v>
      </c>
      <c r="Q157">
        <v>-3</v>
      </c>
    </row>
    <row r="158" spans="1:17" x14ac:dyDescent="0.25">
      <c r="A158">
        <f>ValueWin!A158</f>
        <v>1.72</v>
      </c>
      <c r="B158">
        <f>ValueWin!B158</f>
        <v>2.1</v>
      </c>
      <c r="C158">
        <f t="shared" si="6"/>
        <v>0.58139534883720934</v>
      </c>
      <c r="D158">
        <f t="shared" si="6"/>
        <v>0.47619047619047616</v>
      </c>
      <c r="E158">
        <f>ValueWin!E158</f>
        <v>0.48899999999999999</v>
      </c>
      <c r="F158">
        <f>ValueWin!F158</f>
        <v>0.51100000000000001</v>
      </c>
      <c r="G158" cm="1">
        <f t="array" ref="G158">_xlfn.IFS(AND(I158&gt;J158,I158&gt;0), 1, AND(J158&gt;I158,J158&gt;0), 2, AND(I158&lt;0,J158&lt;0), 0)</f>
        <v>2</v>
      </c>
      <c r="H158">
        <f>ValueWin!H158</f>
        <v>1</v>
      </c>
      <c r="I158">
        <f t="shared" si="7"/>
        <v>-0.22072222222222226</v>
      </c>
      <c r="J158">
        <f t="shared" si="8"/>
        <v>6.6454545454545488E-2</v>
      </c>
      <c r="K158">
        <f>P157-P157*J158</f>
        <v>79.351363636363629</v>
      </c>
      <c r="L158" t="str">
        <f>ValueWin!L158</f>
        <v>Tommy Paul</v>
      </c>
      <c r="M158" t="str">
        <f>ValueWin!M158</f>
        <v>Jan Lennard Struff</v>
      </c>
      <c r="N158">
        <f>ValueWin!N158</f>
        <v>0.85499999999999998</v>
      </c>
      <c r="P158">
        <v>85</v>
      </c>
      <c r="Q158">
        <v>-6</v>
      </c>
    </row>
    <row r="159" spans="1:17" x14ac:dyDescent="0.25">
      <c r="A159">
        <f>ValueWin!A159</f>
        <v>1.28</v>
      </c>
      <c r="B159">
        <f>ValueWin!B159</f>
        <v>3.75</v>
      </c>
      <c r="C159">
        <f t="shared" si="6"/>
        <v>0.78125</v>
      </c>
      <c r="D159">
        <f t="shared" si="6"/>
        <v>0.26666666666666666</v>
      </c>
      <c r="E159">
        <f>ValueWin!E159</f>
        <v>0.68200000000000005</v>
      </c>
      <c r="F159">
        <f>ValueWin!F159</f>
        <v>0.31799999999999995</v>
      </c>
      <c r="G159" cm="1">
        <f t="array" ref="G159">_xlfn.IFS(AND(I159&gt;J159,I159&gt;0), 1, AND(J159&gt;I159,J159&gt;0), 2, AND(I159&lt;0,J159&lt;0), 0)</f>
        <v>2</v>
      </c>
      <c r="H159">
        <f>ValueWin!H159</f>
        <v>1</v>
      </c>
      <c r="I159">
        <f t="shared" si="7"/>
        <v>-0.4537142857142854</v>
      </c>
      <c r="J159">
        <f t="shared" si="8"/>
        <v>6.9999999999999923E-2</v>
      </c>
      <c r="K159">
        <f>P158-P158*J159</f>
        <v>79.050000000000011</v>
      </c>
      <c r="L159" t="str">
        <f>ValueWin!L159</f>
        <v>Karen Khachanov</v>
      </c>
      <c r="M159" t="str">
        <f>ValueWin!M159</f>
        <v>Mikael Ymer</v>
      </c>
      <c r="N159">
        <f>ValueWin!N159</f>
        <v>0.83799999999999997</v>
      </c>
      <c r="P159">
        <v>85</v>
      </c>
      <c r="Q159">
        <v>-6</v>
      </c>
    </row>
    <row r="160" spans="1:17" x14ac:dyDescent="0.25">
      <c r="A160">
        <f>ValueWin!A160</f>
        <v>2.2999999999999998</v>
      </c>
      <c r="B160">
        <f>ValueWin!B160</f>
        <v>1.61</v>
      </c>
      <c r="C160">
        <f t="shared" si="6"/>
        <v>0.43478260869565222</v>
      </c>
      <c r="D160">
        <f t="shared" si="6"/>
        <v>0.6211180124223602</v>
      </c>
      <c r="E160">
        <f>ValueWin!E160</f>
        <v>0.43</v>
      </c>
      <c r="F160">
        <f>ValueWin!F160</f>
        <v>0.57000000000000006</v>
      </c>
      <c r="G160" cm="1">
        <f t="array" ref="G160">_xlfn.IFS(AND(I160&gt;J160,I160&gt;0), 1, AND(J160&gt;I160,J160&gt;0), 2, AND(I160&lt;0,J160&lt;0), 0)</f>
        <v>0</v>
      </c>
      <c r="H160">
        <f>ValueWin!H160</f>
        <v>2</v>
      </c>
      <c r="I160">
        <f t="shared" si="7"/>
        <v>-8.4615384615385758E-3</v>
      </c>
      <c r="J160">
        <f t="shared" si="8"/>
        <v>-0.13491803278688508</v>
      </c>
      <c r="K160">
        <f>P159</f>
        <v>85</v>
      </c>
      <c r="L160" t="str">
        <f>ValueWin!L160</f>
        <v>Lorenzo Sonego</v>
      </c>
      <c r="M160" t="str">
        <f>ValueWin!M160</f>
        <v>Taylor Fritz</v>
      </c>
      <c r="N160">
        <f>ValueWin!N160</f>
        <v>0.86899999999999999</v>
      </c>
    </row>
    <row r="161" spans="1:17" x14ac:dyDescent="0.25">
      <c r="A161">
        <f>ValueWin!A161</f>
        <v>3.5</v>
      </c>
      <c r="B161">
        <f>ValueWin!B161</f>
        <v>1.3</v>
      </c>
      <c r="C161">
        <f t="shared" si="6"/>
        <v>0.2857142857142857</v>
      </c>
      <c r="D161">
        <f>1/B161</f>
        <v>0.76923076923076916</v>
      </c>
      <c r="E161">
        <f>ValueWin!E161</f>
        <v>0.36199999999999999</v>
      </c>
      <c r="F161">
        <f>ValueWin!F161</f>
        <v>0.63800000000000001</v>
      </c>
      <c r="G161" cm="1">
        <f t="array" ref="G161">_xlfn.IFS(AND(I161&gt;J161,I161&gt;0), 1, AND(J161&gt;I161,J161&gt;0), 2, AND(I161&lt;0,J161&lt;0), 0)</f>
        <v>1</v>
      </c>
      <c r="H161">
        <f>ValueWin!H161</f>
        <v>2</v>
      </c>
      <c r="I161">
        <f t="shared" si="7"/>
        <v>0.1</v>
      </c>
      <c r="J161">
        <f>IF(F161-(E161/(B161-1))&gt;0.1, 0.1, F161-(E161/(B161-1)))</f>
        <v>-0.56866666666666654</v>
      </c>
      <c r="K161" cm="1">
        <f t="array" ref="K161">_xlfn.IFS(AND(G161=H161,G161=1),K160-K160*I161+K160*I161*A161, AND(G161=H161,G161=2), K160-K160*J161+K160*J161*B161, AND(G161&lt;&gt;H161,G161=1), K160-K160*I161,AND(G161&lt;&gt;H161,G161=2),K160-K160*J161,G161=0,K160)</f>
        <v>76.5</v>
      </c>
      <c r="L161" t="str">
        <f>ValueWin!L161</f>
        <v>Pierre Hubert</v>
      </c>
      <c r="M161" t="str">
        <f>ValueWin!M161</f>
        <v>Carlos Alcaraz</v>
      </c>
      <c r="N161">
        <f>ValueWin!N161</f>
        <v>0.81200000000000006</v>
      </c>
      <c r="P161">
        <v>85</v>
      </c>
      <c r="Q161">
        <v>-9</v>
      </c>
    </row>
    <row r="162" spans="1:17" x14ac:dyDescent="0.25">
      <c r="A162">
        <f>ValueWin!A162</f>
        <v>1.53</v>
      </c>
      <c r="B162">
        <f>ValueWin!B162</f>
        <v>2.5</v>
      </c>
      <c r="C162">
        <f t="shared" si="6"/>
        <v>0.65359477124183007</v>
      </c>
      <c r="D162">
        <f t="shared" si="6"/>
        <v>0.4</v>
      </c>
      <c r="E162">
        <f>ValueWin!E162</f>
        <v>0.62</v>
      </c>
      <c r="F162">
        <f>ValueWin!F162</f>
        <v>0.38</v>
      </c>
      <c r="G162" cm="1">
        <f t="array" ref="G162">_xlfn.IFS(AND(I162&gt;J162,I162&gt;0), 1, AND(J162&gt;I162,J162&gt;0), 2, AND(I162&lt;0,J162&lt;0), 0)</f>
        <v>0</v>
      </c>
      <c r="H162">
        <f>ValueWin!H162</f>
        <v>1</v>
      </c>
      <c r="I162">
        <f t="shared" si="7"/>
        <v>-9.6981132075471654E-2</v>
      </c>
      <c r="J162">
        <f t="shared" ref="J162:J196" si="9">IF(F162-(E162/(B162-1))&gt;0.1, 0.1, F162-(E162/(B162-1)))</f>
        <v>-3.3333333333333326E-2</v>
      </c>
      <c r="K162">
        <f>P161</f>
        <v>85</v>
      </c>
      <c r="L162" t="str">
        <f>ValueWin!L162</f>
        <v>Marin Cilic</v>
      </c>
      <c r="M162" t="str">
        <f>ValueWin!M162</f>
        <v>Alejandro Davidovich Fokina</v>
      </c>
      <c r="N162">
        <f>ValueWin!N162</f>
        <v>0.86599999999999999</v>
      </c>
    </row>
    <row r="163" spans="1:17" x14ac:dyDescent="0.25">
      <c r="A163">
        <f>ValueWin!A163</f>
        <v>3.4</v>
      </c>
      <c r="B163">
        <f>ValueWin!B163</f>
        <v>1.33</v>
      </c>
      <c r="C163">
        <f t="shared" si="6"/>
        <v>0.29411764705882354</v>
      </c>
      <c r="D163">
        <f t="shared" si="6"/>
        <v>0.75187969924812026</v>
      </c>
      <c r="E163">
        <f>ValueWin!E163</f>
        <v>0.252</v>
      </c>
      <c r="F163">
        <f>ValueWin!F163</f>
        <v>0.748</v>
      </c>
      <c r="G163" cm="1">
        <f t="array" ref="G163">_xlfn.IFS(AND(I163&gt;J163,I163&gt;0), 1, AND(J163&gt;I163,J163&gt;0), 2, AND(I163&lt;0,J163&lt;0), 0)</f>
        <v>0</v>
      </c>
      <c r="H163">
        <f>ValueWin!H163</f>
        <v>2</v>
      </c>
      <c r="I163">
        <f t="shared" si="7"/>
        <v>-5.9666666666666701E-2</v>
      </c>
      <c r="J163">
        <f t="shared" si="9"/>
        <v>-1.5636363636363448E-2</v>
      </c>
      <c r="K163" cm="1">
        <f t="array" ref="K163">_xlfn.IFS(AND(G163=H163,G163=1),K162-K162*I163+K162*I163*A163, AND(G163=H163,G163=2), K162-K162*J163+K162*J163*B163, AND(G163&lt;&gt;H163,G163=1), K162-K162*I163,AND(G163&lt;&gt;H163,G163=2),K162-K162*J163,G163=0,K162)</f>
        <v>85</v>
      </c>
      <c r="L163" t="str">
        <f>ValueWin!L163</f>
        <v>Miomir Kecmanovic</v>
      </c>
      <c r="M163" t="str">
        <f>ValueWin!M163</f>
        <v>Gael Monfils</v>
      </c>
      <c r="N163">
        <f>ValueWin!N163</f>
        <v>0.84899999999999998</v>
      </c>
    </row>
    <row r="164" spans="1:17" x14ac:dyDescent="0.25">
      <c r="A164">
        <f>ValueWin!A164</f>
        <v>1.5</v>
      </c>
      <c r="B164">
        <f>ValueWin!B164</f>
        <v>2.62</v>
      </c>
      <c r="C164">
        <f t="shared" si="6"/>
        <v>0.66666666666666663</v>
      </c>
      <c r="D164">
        <f t="shared" si="6"/>
        <v>0.38167938931297707</v>
      </c>
      <c r="E164">
        <f>ValueWin!E164</f>
        <v>0.64700000000000002</v>
      </c>
      <c r="F164">
        <f>ValueWin!F164</f>
        <v>0.35299999999999998</v>
      </c>
      <c r="G164" cm="1">
        <f t="array" ref="G164">_xlfn.IFS(AND(I164&gt;J164,I164&gt;0), 1, AND(J164&gt;I164,J164&gt;0), 2, AND(I164&lt;0,J164&lt;0), 0)</f>
        <v>0</v>
      </c>
      <c r="H164">
        <f>ValueWin!H164</f>
        <v>2</v>
      </c>
      <c r="I164">
        <f t="shared" si="7"/>
        <v>-5.8999999999999941E-2</v>
      </c>
      <c r="J164">
        <f t="shared" si="9"/>
        <v>-4.6382716049382711E-2</v>
      </c>
      <c r="K164" cm="1">
        <f t="array" ref="K164">_xlfn.IFS(AND(G164=H164,G164=1),K163-K163*I164+K163*I164*A164, AND(G164=H164,G164=2), K163-K163*J164+K163*J164*B164, AND(G164&lt;&gt;H164,G164=1), K163-K163*I164,AND(G164&lt;&gt;H164,G164=2),K163-K163*J164,G164=0,K163)</f>
        <v>85</v>
      </c>
      <c r="L164" t="str">
        <f>ValueWin!L164</f>
        <v>Frances Tiafoe</v>
      </c>
      <c r="M164" t="str">
        <f>ValueWin!M164</f>
        <v>Marcos Giron</v>
      </c>
      <c r="N164">
        <f>ValueWin!N164</f>
        <v>0.85</v>
      </c>
    </row>
    <row r="165" spans="1:17" x14ac:dyDescent="0.25">
      <c r="A165">
        <f>ValueWin!A165</f>
        <v>1.083</v>
      </c>
      <c r="B165">
        <f>ValueWin!B165</f>
        <v>8</v>
      </c>
      <c r="C165">
        <f t="shared" si="6"/>
        <v>0.92336103416435833</v>
      </c>
      <c r="D165">
        <f t="shared" si="6"/>
        <v>0.125</v>
      </c>
      <c r="E165">
        <f>ValueWin!E165</f>
        <v>0.89600000000000002</v>
      </c>
      <c r="F165">
        <f>ValueWin!F165</f>
        <v>0.10399999999999998</v>
      </c>
      <c r="G165" cm="1">
        <f t="array" ref="G165">_xlfn.IFS(AND(I165&gt;J165,I165&gt;0), 1, AND(J165&gt;I165,J165&gt;0), 2, AND(I165&lt;0,J165&lt;0), 0)</f>
        <v>0</v>
      </c>
      <c r="H165">
        <f>ValueWin!H165</f>
        <v>1</v>
      </c>
      <c r="I165">
        <f t="shared" si="7"/>
        <v>-0.35701204819277133</v>
      </c>
      <c r="J165">
        <f t="shared" si="9"/>
        <v>-2.4000000000000021E-2</v>
      </c>
      <c r="K165" cm="1">
        <f t="array" ref="K165">_xlfn.IFS(AND(G165=H165,G165=1),K164-K164*I165+K164*I165*A165, AND(G165=H165,G165=2), K164-K164*J165+K164*J165*B165, AND(G165&lt;&gt;H165,G165=1), K164-K164*I165,AND(G165&lt;&gt;H165,G165=2),K164-K164*J165,G165=0,K164)</f>
        <v>85</v>
      </c>
      <c r="L165" t="str">
        <f>ValueWin!L165</f>
        <v>Novak Djokovic</v>
      </c>
      <c r="M165" t="str">
        <f>ValueWin!M165</f>
        <v>Marton Fucsovics</v>
      </c>
      <c r="N165">
        <f>ValueWin!N165</f>
        <v>0.879</v>
      </c>
    </row>
    <row r="166" spans="1:17" x14ac:dyDescent="0.25">
      <c r="A166">
        <f>ValueWin!A166</f>
        <v>1.3</v>
      </c>
      <c r="B166">
        <f>ValueWin!B166</f>
        <v>3.5</v>
      </c>
      <c r="C166">
        <f t="shared" si="6"/>
        <v>0.76923076923076916</v>
      </c>
      <c r="D166">
        <f t="shared" si="6"/>
        <v>0.2857142857142857</v>
      </c>
      <c r="E166">
        <f>ValueWin!E166</f>
        <v>0.71799999999999997</v>
      </c>
      <c r="F166">
        <f>ValueWin!F166</f>
        <v>0.28200000000000003</v>
      </c>
      <c r="G166" cm="1">
        <f t="array" ref="G166">_xlfn.IFS(AND(I166&gt;J166,I166&gt;0), 1, AND(J166&gt;I166,J166&gt;0), 2, AND(I166&lt;0,J166&lt;0), 0)</f>
        <v>0</v>
      </c>
      <c r="H166">
        <f>ValueWin!H166</f>
        <v>1</v>
      </c>
      <c r="I166">
        <f t="shared" si="7"/>
        <v>-0.22199999999999998</v>
      </c>
      <c r="J166">
        <f t="shared" si="9"/>
        <v>-5.1999999999999824E-3</v>
      </c>
      <c r="K166" cm="1">
        <f t="array" ref="K166">_xlfn.IFS(AND(G166=H166,G166=1),K165-K165*I166+K165*I166*A166, AND(G166=H166,G166=2), K165-K165*J166+K165*J166*B166, AND(G166&lt;&gt;H166,G166=1), K165-K165*I166,AND(G166&lt;&gt;H166,G166=2),K165-K165*J166,G166=0,K165)</f>
        <v>85</v>
      </c>
      <c r="L166" t="str">
        <f>ValueWin!L166</f>
        <v>Casper Ruud</v>
      </c>
      <c r="M166" t="str">
        <f>ValueWin!M166</f>
        <v>Alexander Bublik</v>
      </c>
      <c r="N166">
        <f>ValueWin!N166</f>
        <v>0.872</v>
      </c>
    </row>
    <row r="167" spans="1:17" x14ac:dyDescent="0.25">
      <c r="A167">
        <f>ValueWin!A167</f>
        <v>3</v>
      </c>
      <c r="B167">
        <f>ValueWin!B167</f>
        <v>1.4</v>
      </c>
      <c r="C167">
        <f t="shared" si="6"/>
        <v>0.33333333333333331</v>
      </c>
      <c r="D167">
        <f t="shared" si="6"/>
        <v>0.7142857142857143</v>
      </c>
      <c r="E167">
        <f>ValueWin!E167</f>
        <v>0.28399999999999997</v>
      </c>
      <c r="F167">
        <f>ValueWin!F167</f>
        <v>0.71599999999999997</v>
      </c>
      <c r="G167" cm="1">
        <f t="array" ref="G167">_xlfn.IFS(AND(I167&gt;J167,I167&gt;0), 1, AND(J167&gt;I167,J167&gt;0), 2, AND(I167&lt;0,J167&lt;0), 0)</f>
        <v>2</v>
      </c>
      <c r="H167">
        <f>ValueWin!H167</f>
        <v>2</v>
      </c>
      <c r="I167">
        <f t="shared" si="7"/>
        <v>-7.400000000000001E-2</v>
      </c>
      <c r="J167">
        <f t="shared" si="9"/>
        <v>5.9999999999998943E-3</v>
      </c>
      <c r="K167" cm="1">
        <f t="array" ref="K167">_xlfn.IFS(AND(G167=H167,G167=1),K166-K166*I167+K166*I167*A167, AND(G167=H167,G167=2), K166-K166*J167+K166*J167*B167, AND(G167&lt;&gt;H167,G167=1), K166-K166*I167,AND(G167&lt;&gt;H167,G167=2),K166-K166*J167,G167=0,K166)</f>
        <v>85.203999999999994</v>
      </c>
      <c r="L167" t="str">
        <f>ValueWin!L167</f>
        <v>Tommy Paul</v>
      </c>
      <c r="M167" t="str">
        <f>ValueWin!M167</f>
        <v>Hubert Hurkacz</v>
      </c>
      <c r="N167">
        <f>ValueWin!N167</f>
        <v>0.84899999999999998</v>
      </c>
    </row>
    <row r="168" spans="1:17" x14ac:dyDescent="0.25">
      <c r="A168">
        <f>ValueWin!A168</f>
        <v>1.8</v>
      </c>
      <c r="B168">
        <f>ValueWin!B168</f>
        <v>2</v>
      </c>
      <c r="C168">
        <f t="shared" si="6"/>
        <v>0.55555555555555558</v>
      </c>
      <c r="D168">
        <f t="shared" si="6"/>
        <v>0.5</v>
      </c>
      <c r="E168">
        <f>ValueWin!E168</f>
        <v>0.51200000000000001</v>
      </c>
      <c r="F168">
        <f>ValueWin!F168</f>
        <v>0.48799999999999999</v>
      </c>
      <c r="G168" cm="1">
        <f t="array" ref="G168">_xlfn.IFS(AND(I168&gt;J168,I168&gt;0), 1, AND(J168&gt;I168,J168&gt;0), 2, AND(I168&lt;0,J168&lt;0), 0)</f>
        <v>0</v>
      </c>
      <c r="H168">
        <f>ValueWin!H168</f>
        <v>1</v>
      </c>
      <c r="I168">
        <f t="shared" si="7"/>
        <v>-9.7999999999999976E-2</v>
      </c>
      <c r="J168">
        <f t="shared" si="9"/>
        <v>-2.4000000000000021E-2</v>
      </c>
      <c r="K168" cm="1">
        <f t="array" ref="K168">_xlfn.IFS(AND(G168=H168,G168=1),K167-K167*I168+K167*I168*A168, AND(G168=H168,G168=2), K167-K167*J168+K167*J168*B168, AND(G168&lt;&gt;H168,G168=1), K167-K167*I168,AND(G168&lt;&gt;H168,G168=2),K167-K167*J168,G168=0,K167)</f>
        <v>85.203999999999994</v>
      </c>
      <c r="L168" t="str">
        <f>ValueWin!L168</f>
        <v>Grigor Dimitrov</v>
      </c>
      <c r="M168" t="str">
        <f>ValueWin!M168</f>
        <v>Karen Khachanov</v>
      </c>
      <c r="N168">
        <f>ValueWin!N168</f>
        <v>0.86399999999999999</v>
      </c>
    </row>
    <row r="169" spans="1:17" x14ac:dyDescent="0.25">
      <c r="A169">
        <f>ValueWin!A169</f>
        <v>1.44</v>
      </c>
      <c r="B169">
        <f>ValueWin!B169</f>
        <v>2.75</v>
      </c>
      <c r="C169">
        <f t="shared" si="6"/>
        <v>0.69444444444444442</v>
      </c>
      <c r="D169">
        <f t="shared" si="6"/>
        <v>0.36363636363636365</v>
      </c>
      <c r="E169">
        <f>ValueWin!E169</f>
        <v>0.59699999999999998</v>
      </c>
      <c r="F169">
        <f>ValueWin!F169</f>
        <v>0.40300000000000002</v>
      </c>
      <c r="G169" cm="1">
        <f t="array" ref="G169">_xlfn.IFS(AND(I169&gt;J169,I169&gt;0), 1, AND(J169&gt;I169,J169&gt;0), 2, AND(I169&lt;0,J169&lt;0), 0)</f>
        <v>2</v>
      </c>
      <c r="H169">
        <f>ValueWin!H169</f>
        <v>1</v>
      </c>
      <c r="I169">
        <f t="shared" si="7"/>
        <v>-0.31890909090909114</v>
      </c>
      <c r="J169">
        <f t="shared" si="9"/>
        <v>6.1857142857142888E-2</v>
      </c>
      <c r="K169" cm="1">
        <f t="array" ref="K169">_xlfn.IFS(AND(G169=H169,G169=1),K168-K168*I169+K168*I169*A169, AND(G169=H169,G169=2), K168-K168*J169+K168*J169*B169, AND(G169&lt;&gt;H169,G169=1), K168-K168*I169,AND(G169&lt;&gt;H169,G169=2),K168-K168*J169,G169=0,K168)</f>
        <v>79.933523999999991</v>
      </c>
      <c r="L169" t="str">
        <f>ValueWin!L169</f>
        <v>Cameron Norrie</v>
      </c>
      <c r="M169" t="str">
        <f>ValueWin!M169</f>
        <v>Reilly Opelka</v>
      </c>
      <c r="N169">
        <f>ValueWin!N169</f>
        <v>0.86199999999999999</v>
      </c>
      <c r="P169">
        <v>85</v>
      </c>
      <c r="Q169">
        <v>-6</v>
      </c>
    </row>
    <row r="170" spans="1:17" x14ac:dyDescent="0.25">
      <c r="A170">
        <f>ValueWin!A170</f>
        <v>1.1599999999999999</v>
      </c>
      <c r="B170">
        <f>ValueWin!B170</f>
        <v>5</v>
      </c>
      <c r="C170">
        <f t="shared" si="6"/>
        <v>0.86206896551724144</v>
      </c>
      <c r="D170">
        <f t="shared" si="6"/>
        <v>0.2</v>
      </c>
      <c r="E170">
        <f>ValueWin!E170</f>
        <v>0.79200000000000004</v>
      </c>
      <c r="F170">
        <f>ValueWin!F170</f>
        <v>0.20799999999999996</v>
      </c>
      <c r="G170" cm="1">
        <f t="array" ref="G170">_xlfn.IFS(AND(I170&gt;J170,I170&gt;0), 1, AND(J170&gt;I170,J170&gt;0), 2, AND(I170&lt;0,J170&lt;0), 0)</f>
        <v>2</v>
      </c>
      <c r="H170">
        <f>ValueWin!H170</f>
        <v>2</v>
      </c>
      <c r="I170">
        <f t="shared" si="7"/>
        <v>-0.50800000000000045</v>
      </c>
      <c r="J170">
        <f t="shared" si="9"/>
        <v>9.9999999999999534E-3</v>
      </c>
      <c r="K170">
        <f>P169-P169*J170+P169*J170*B170</f>
        <v>88.399999999999991</v>
      </c>
      <c r="L170" t="str">
        <f>ValueWin!L170</f>
        <v>Stefanos Tsitsipas</v>
      </c>
      <c r="M170" t="str">
        <f>ValueWin!M170</f>
        <v>Alexei Popyrin</v>
      </c>
      <c r="N170">
        <f>ValueWin!N170</f>
        <v>0.84799999999999998</v>
      </c>
    </row>
    <row r="171" spans="1:17" x14ac:dyDescent="0.25">
      <c r="A171">
        <f>ValueWin!A171</f>
        <v>1.36</v>
      </c>
      <c r="B171">
        <f>ValueWin!B171</f>
        <v>3.2</v>
      </c>
      <c r="C171">
        <f t="shared" si="6"/>
        <v>0.73529411764705876</v>
      </c>
      <c r="D171">
        <f t="shared" si="6"/>
        <v>0.3125</v>
      </c>
      <c r="E171">
        <f>ValueWin!E171</f>
        <v>0.66600000000000004</v>
      </c>
      <c r="F171">
        <f>ValueWin!F171</f>
        <v>0.33399999999999996</v>
      </c>
      <c r="G171" cm="1">
        <f t="array" ref="G171">_xlfn.IFS(AND(I171&gt;J171,I171&gt;0), 1, AND(J171&gt;I171,J171&gt;0), 2, AND(I171&lt;0,J171&lt;0), 0)</f>
        <v>2</v>
      </c>
      <c r="H171">
        <f>ValueWin!H171</f>
        <v>2</v>
      </c>
      <c r="I171">
        <f t="shared" si="7"/>
        <v>-0.26177777777777744</v>
      </c>
      <c r="J171">
        <f t="shared" si="9"/>
        <v>3.127272727272723E-2</v>
      </c>
      <c r="K171" cm="1">
        <f t="array" ref="K171">_xlfn.IFS(AND(G171=H171,G171=1),K170-K170*I171+K170*I171*A171, AND(G171=H171,G171=2), K170-K170*J171+K170*J171*B171, AND(G171&lt;&gt;H171,G171=1), K170-K170*I171,AND(G171&lt;&gt;H171,G171=2),K170-K170*J171,G171=0,K170)</f>
        <v>94.481919999999988</v>
      </c>
      <c r="L171" t="str">
        <f>ValueWin!L171</f>
        <v>Jannik Sinner</v>
      </c>
      <c r="M171" t="str">
        <f>ValueWin!M171</f>
        <v>Carlos Alcaraz</v>
      </c>
      <c r="N171">
        <f>ValueWin!N171</f>
        <v>0.82899999999999996</v>
      </c>
    </row>
    <row r="172" spans="1:17" x14ac:dyDescent="0.25">
      <c r="A172">
        <f>ValueWin!A172</f>
        <v>3.5</v>
      </c>
      <c r="B172">
        <f>ValueWin!B172</f>
        <v>1.3</v>
      </c>
      <c r="C172">
        <f t="shared" si="6"/>
        <v>0.2857142857142857</v>
      </c>
      <c r="D172">
        <f t="shared" si="6"/>
        <v>0.76923076923076916</v>
      </c>
      <c r="E172">
        <f>ValueWin!E172</f>
        <v>0.309</v>
      </c>
      <c r="F172">
        <f>ValueWin!F172</f>
        <v>0.69100000000000006</v>
      </c>
      <c r="G172" cm="1">
        <f t="array" ref="G172">_xlfn.IFS(AND(I172&gt;J172,I172&gt;0), 1, AND(J172&gt;I172,J172&gt;0), 2, AND(I172&lt;0,J172&lt;0), 0)</f>
        <v>1</v>
      </c>
      <c r="H172">
        <f>ValueWin!H172</f>
        <v>2</v>
      </c>
      <c r="I172">
        <f t="shared" si="7"/>
        <v>3.2599999999999962E-2</v>
      </c>
      <c r="J172">
        <f t="shared" si="9"/>
        <v>-0.33899999999999975</v>
      </c>
      <c r="K172" cm="1">
        <f t="array" ref="K172">_xlfn.IFS(AND(G172=H172,G172=1),K171-K171*I172+K171*I172*A172, AND(G172=H172,G172=2), K171-K171*J172+K171*J172*B172, AND(G172&lt;&gt;H172,G172=1), K171-K171*I172,AND(G172&lt;&gt;H172,G172=2),K171-K171*J172,G172=0,K171)</f>
        <v>91.401809407999991</v>
      </c>
      <c r="L172" t="str">
        <f>ValueWin!L172</f>
        <v>Adrian Mannarino</v>
      </c>
      <c r="M172" t="str">
        <f>ValueWin!M172</f>
        <v>Gael Monfils</v>
      </c>
      <c r="N172">
        <f>ValueWin!N172</f>
        <v>0.86399999999999999</v>
      </c>
    </row>
    <row r="173" spans="1:17" x14ac:dyDescent="0.25">
      <c r="A173">
        <f>ValueWin!A173</f>
        <v>3.2</v>
      </c>
      <c r="B173">
        <f>ValueWin!B173</f>
        <v>1.36</v>
      </c>
      <c r="C173">
        <f t="shared" si="6"/>
        <v>0.3125</v>
      </c>
      <c r="D173">
        <f t="shared" si="6"/>
        <v>0.73529411764705876</v>
      </c>
      <c r="E173">
        <f>ValueWin!E173</f>
        <v>0.32</v>
      </c>
      <c r="F173">
        <f>ValueWin!F173</f>
        <v>0.67999999999999994</v>
      </c>
      <c r="G173" cm="1">
        <f t="array" ref="G173">_xlfn.IFS(AND(I173&gt;J173,I173&gt;0), 1, AND(J173&gt;I173,J173&gt;0), 2, AND(I173&lt;0,J173&lt;0), 0)</f>
        <v>1</v>
      </c>
      <c r="H173">
        <f>ValueWin!H173</f>
        <v>1</v>
      </c>
      <c r="I173">
        <f t="shared" si="7"/>
        <v>1.0909090909090979E-2</v>
      </c>
      <c r="J173">
        <f t="shared" si="9"/>
        <v>-0.20888888888888868</v>
      </c>
      <c r="K173" cm="1">
        <f t="array" ref="K173">_xlfn.IFS(AND(G173=H173,G173=1),K172-K172*I173+K172*I173*A173, AND(G173=H173,G173=2), K172-K172*J173+K172*J173*B173, AND(G173&lt;&gt;H173,G173=1), K172-K172*I173,AND(G173&lt;&gt;H173,G173=2),K172-K172*J173,G173=0,K172)</f>
        <v>93.59545283379201</v>
      </c>
      <c r="L173" t="str">
        <f>ValueWin!L173</f>
        <v>Marcos Giron</v>
      </c>
      <c r="M173" t="str">
        <f>ValueWin!M173</f>
        <v>Diego Schwartzman</v>
      </c>
      <c r="N173">
        <f>ValueWin!N173</f>
        <v>0.85199999999999998</v>
      </c>
    </row>
    <row r="174" spans="1:17" x14ac:dyDescent="0.25">
      <c r="A174">
        <f>ValueWin!A174</f>
        <v>2</v>
      </c>
      <c r="B174">
        <f>ValueWin!B174</f>
        <v>1.8</v>
      </c>
      <c r="C174">
        <f t="shared" si="6"/>
        <v>0.5</v>
      </c>
      <c r="D174">
        <f t="shared" si="6"/>
        <v>0.55555555555555558</v>
      </c>
      <c r="E174">
        <f>ValueWin!E174</f>
        <v>0.42899999999999999</v>
      </c>
      <c r="F174">
        <f>ValueWin!F174</f>
        <v>0.57099999999999995</v>
      </c>
      <c r="G174" cm="1">
        <f t="array" ref="G174">_xlfn.IFS(AND(I174&gt;J174,I174&gt;0), 1, AND(J174&gt;I174,J174&gt;0), 2, AND(I174&lt;0,J174&lt;0), 0)</f>
        <v>2</v>
      </c>
      <c r="H174">
        <f>ValueWin!H174</f>
        <v>1</v>
      </c>
      <c r="I174">
        <f t="shared" si="7"/>
        <v>-0.14199999999999996</v>
      </c>
      <c r="J174">
        <f t="shared" si="9"/>
        <v>3.4749999999999948E-2</v>
      </c>
      <c r="K174" cm="1">
        <f t="array" ref="K174">_xlfn.IFS(AND(G174=H174,G174=1),K173-K173*I174+K173*I174*A174, AND(G174=H174,G174=2), K173-K173*J174+K173*J174*B174, AND(G174&lt;&gt;H174,G174=1), K173-K173*I174,AND(G174&lt;&gt;H174,G174=2),K173-K173*J174,G174=0,K173)</f>
        <v>90.343010847817737</v>
      </c>
      <c r="L174" t="str">
        <f>ValueWin!L174</f>
        <v>Sebastian Korda</v>
      </c>
      <c r="M174" t="str">
        <f>ValueWin!M174</f>
        <v>Marin Cilic</v>
      </c>
      <c r="N174">
        <f>ValueWin!N174</f>
        <v>0.86099999999999999</v>
      </c>
    </row>
    <row r="175" spans="1:17" x14ac:dyDescent="0.25">
      <c r="A175">
        <f>ValueWin!A175</f>
        <v>10</v>
      </c>
      <c r="B175">
        <f>ValueWin!B175</f>
        <v>1.06</v>
      </c>
      <c r="C175">
        <f t="shared" si="6"/>
        <v>0.1</v>
      </c>
      <c r="D175">
        <f t="shared" si="6"/>
        <v>0.94339622641509424</v>
      </c>
      <c r="E175">
        <f>ValueWin!E175</f>
        <v>9.5000000000000001E-2</v>
      </c>
      <c r="F175">
        <f>ValueWin!F175</f>
        <v>0.90500000000000003</v>
      </c>
      <c r="G175" cm="1">
        <f t="array" ref="G175">_xlfn.IFS(AND(I175&gt;J175,I175&gt;0), 1, AND(J175&gt;I175,J175&gt;0), 2, AND(I175&lt;0,J175&lt;0), 0)</f>
        <v>0</v>
      </c>
      <c r="H175">
        <f>ValueWin!H175</f>
        <v>2</v>
      </c>
      <c r="I175">
        <f t="shared" si="7"/>
        <v>-5.5555555555555636E-3</v>
      </c>
      <c r="J175">
        <f t="shared" si="9"/>
        <v>-0.6783333333333319</v>
      </c>
      <c r="K175" cm="1">
        <f t="array" ref="K175">_xlfn.IFS(AND(G175=H175,G175=1),K174-K174*I175+K174*I175*A175, AND(G175=H175,G175=2), K174-K174*J175+K174*J175*B175, AND(G175&lt;&gt;H175,G175=1), K174-K174*I175,AND(G175&lt;&gt;H175,G175=2),K174-K174*J175,G175=0,K174)</f>
        <v>90.343010847817737</v>
      </c>
      <c r="L175" t="str">
        <f>ValueWin!L175</f>
        <v>Dusan Lajovic</v>
      </c>
      <c r="M175" t="str">
        <f>ValueWin!M175</f>
        <v>Alexander Zverev</v>
      </c>
      <c r="N175">
        <f>ValueWin!N175</f>
        <v>0.871</v>
      </c>
    </row>
    <row r="176" spans="1:17" x14ac:dyDescent="0.25">
      <c r="A176">
        <f>ValueWin!A176</f>
        <v>6</v>
      </c>
      <c r="B176">
        <f>ValueWin!B176</f>
        <v>1.1200000000000001</v>
      </c>
      <c r="C176">
        <f t="shared" si="6"/>
        <v>0.16666666666666666</v>
      </c>
      <c r="D176">
        <f t="shared" si="6"/>
        <v>0.89285714285714279</v>
      </c>
      <c r="E176">
        <f>ValueWin!E176</f>
        <v>0.20499999999999999</v>
      </c>
      <c r="F176">
        <f>ValueWin!F176</f>
        <v>0.79500000000000004</v>
      </c>
      <c r="G176" cm="1">
        <f t="array" ref="G176">_xlfn.IFS(AND(I176&gt;J176,I176&gt;0), 1, AND(J176&gt;I176,J176&gt;0), 2, AND(I176&lt;0,J176&lt;0), 0)</f>
        <v>1</v>
      </c>
      <c r="H176">
        <f>ValueWin!H176</f>
        <v>2</v>
      </c>
      <c r="I176">
        <f t="shared" si="7"/>
        <v>4.5999999999999985E-2</v>
      </c>
      <c r="J176">
        <f t="shared" si="9"/>
        <v>-0.91333333333333167</v>
      </c>
      <c r="K176" cm="1">
        <f t="array" ref="K176">_xlfn.IFS(AND(G176=H176,G176=1),K175-K175*I176+K175*I176*A176, AND(G176=H176,G176=2), K175-K175*J176+K175*J176*B176, AND(G176&lt;&gt;H176,G176=1), K175-K175*I176,AND(G176&lt;&gt;H176,G176=2),K175-K175*J176,G176=0,K175)</f>
        <v>86.187232348818128</v>
      </c>
      <c r="L176" t="str">
        <f>ValueWin!L176</f>
        <v>Ilya Ivashka</v>
      </c>
      <c r="M176" t="str">
        <f>ValueWin!M176</f>
        <v>Daniil Medvedev</v>
      </c>
      <c r="N176">
        <f>ValueWin!N176</f>
        <v>0.83299999999999996</v>
      </c>
    </row>
    <row r="177" spans="1:17" x14ac:dyDescent="0.25">
      <c r="A177">
        <f>ValueWin!A177</f>
        <v>1.57</v>
      </c>
      <c r="B177">
        <f>ValueWin!B177</f>
        <v>2.37</v>
      </c>
      <c r="C177">
        <f t="shared" ref="C177:D192" si="10">1/A177</f>
        <v>0.63694267515923564</v>
      </c>
      <c r="D177">
        <f t="shared" si="10"/>
        <v>0.42194092827004215</v>
      </c>
      <c r="E177">
        <f>ValueWin!E177</f>
        <v>0.52300000000000002</v>
      </c>
      <c r="F177">
        <f>ValueWin!F177</f>
        <v>0.47699999999999998</v>
      </c>
      <c r="G177" cm="1">
        <f t="array" ref="G177">_xlfn.IFS(AND(I177&gt;J177,I177&gt;0), 1, AND(J177&gt;I177,J177&gt;0), 2, AND(I177&lt;0,J177&lt;0), 0)</f>
        <v>2</v>
      </c>
      <c r="H177">
        <f>ValueWin!H177</f>
        <v>2</v>
      </c>
      <c r="I177">
        <f t="shared" si="7"/>
        <v>-0.3138421052631577</v>
      </c>
      <c r="J177">
        <f t="shared" si="9"/>
        <v>9.5248175182481742E-2</v>
      </c>
      <c r="K177" cm="1">
        <f t="array" ref="K177">_xlfn.IFS(AND(G177=H177,G177=1),K176-K176*I177+K176*I177*A177, AND(G177=H177,G177=2), K176-K176*J177+K176*J177*B177, AND(G177&lt;&gt;H177,G177=1), K176-K176*I177,AND(G177&lt;&gt;H177,G177=2),K176-K176*J177,G177=0,K176)</f>
        <v>97.433804298015403</v>
      </c>
      <c r="L177" t="str">
        <f>ValueWin!L177</f>
        <v>Alexei Popyrin</v>
      </c>
      <c r="M177" t="str">
        <f>ValueWin!M177</f>
        <v>James Duckworth</v>
      </c>
      <c r="N177">
        <f>ValueWin!N177</f>
        <v>0.84799999999999998</v>
      </c>
    </row>
    <row r="178" spans="1:17" x14ac:dyDescent="0.25">
      <c r="A178">
        <f>ValueWin!A178</f>
        <v>4</v>
      </c>
      <c r="B178">
        <f>ValueWin!B178</f>
        <v>1.25</v>
      </c>
      <c r="C178">
        <f t="shared" si="10"/>
        <v>0.25</v>
      </c>
      <c r="D178">
        <f t="shared" si="10"/>
        <v>0.8</v>
      </c>
      <c r="E178">
        <f>ValueWin!E178</f>
        <v>0.26900000000000002</v>
      </c>
      <c r="F178">
        <f>ValueWin!F178</f>
        <v>0.73099999999999998</v>
      </c>
      <c r="G178" cm="1">
        <f t="array" ref="G178">_xlfn.IFS(AND(I178&gt;J178,I178&gt;0), 1, AND(J178&gt;I178,J178&gt;0), 2, AND(I178&lt;0,J178&lt;0), 0)</f>
        <v>1</v>
      </c>
      <c r="H178">
        <f>ValueWin!H178</f>
        <v>2</v>
      </c>
      <c r="I178">
        <f t="shared" si="7"/>
        <v>2.5333333333333347E-2</v>
      </c>
      <c r="J178">
        <f t="shared" si="9"/>
        <v>-0.34500000000000008</v>
      </c>
      <c r="K178" cm="1">
        <f t="array" ref="K178">_xlfn.IFS(AND(G178=H178,G178=1),K177-K177*I178+K177*I178*A178, AND(G178=H178,G178=2), K177-K177*J178+K177*J178*B178, AND(G178&lt;&gt;H178,G178=1), K177-K177*I178,AND(G178&lt;&gt;H178,G178=2),K177-K177*J178,G178=0,K177)</f>
        <v>94.965481255799006</v>
      </c>
      <c r="L178" t="str">
        <f>ValueWin!L178</f>
        <v>Dominik Koepfer</v>
      </c>
      <c r="M178" t="str">
        <f>ValueWin!M178</f>
        <v>Hubert Hurkacz</v>
      </c>
      <c r="N178">
        <f>ValueWin!N178</f>
        <v>0.84899999999999998</v>
      </c>
    </row>
    <row r="179" spans="1:17" x14ac:dyDescent="0.25">
      <c r="A179">
        <f>ValueWin!A179</f>
        <v>1.61</v>
      </c>
      <c r="B179">
        <f>ValueWin!B179</f>
        <v>2.2999999999999998</v>
      </c>
      <c r="C179">
        <f t="shared" si="10"/>
        <v>0.6211180124223602</v>
      </c>
      <c r="D179">
        <f t="shared" si="10"/>
        <v>0.43478260869565222</v>
      </c>
      <c r="E179">
        <f>ValueWin!E179</f>
        <v>0.60199999999999998</v>
      </c>
      <c r="F179">
        <f>ValueWin!F179</f>
        <v>0.39800000000000002</v>
      </c>
      <c r="G179" cm="1">
        <f t="array" ref="G179">_xlfn.IFS(AND(I179&gt;J179,I179&gt;0), 1, AND(J179&gt;I179,J179&gt;0), 2, AND(I179&lt;0,J179&lt;0), 0)</f>
        <v>0</v>
      </c>
      <c r="H179">
        <f>ValueWin!H179</f>
        <v>2</v>
      </c>
      <c r="I179">
        <f t="shared" si="7"/>
        <v>-5.0459016393442524E-2</v>
      </c>
      <c r="J179">
        <f t="shared" si="9"/>
        <v>-6.5076923076923088E-2</v>
      </c>
      <c r="K179" cm="1">
        <f t="array" ref="K179">_xlfn.IFS(AND(G179=H179,G179=1),K178-K178*I179+K178*I179*A179, AND(G179=H179,G179=2), K178-K178*J179+K178*J179*B179, AND(G179&lt;&gt;H179,G179=1), K178-K178*I179,AND(G179&lt;&gt;H179,G179=2),K178-K178*J179,G179=0,K178)</f>
        <v>94.965481255799006</v>
      </c>
      <c r="L179" t="str">
        <f>ValueWin!L179</f>
        <v>Cameron Norrie</v>
      </c>
      <c r="M179" t="str">
        <f>ValueWin!M179</f>
        <v>Taylor Fritz</v>
      </c>
      <c r="N179">
        <f>ValueWin!N179</f>
        <v>0.93300000000000005</v>
      </c>
    </row>
    <row r="180" spans="1:17" x14ac:dyDescent="0.25">
      <c r="A180">
        <f>ValueWin!A180</f>
        <v>1.1399999999999999</v>
      </c>
      <c r="B180">
        <f>ValueWin!B180</f>
        <v>5.5</v>
      </c>
      <c r="C180">
        <f t="shared" si="10"/>
        <v>0.87719298245614041</v>
      </c>
      <c r="D180">
        <f t="shared" si="10"/>
        <v>0.18181818181818182</v>
      </c>
      <c r="E180">
        <f>ValueWin!E180</f>
        <v>0.85</v>
      </c>
      <c r="F180">
        <f>ValueWin!F180</f>
        <v>0.15000000000000002</v>
      </c>
      <c r="G180" cm="1">
        <f t="array" ref="G180">_xlfn.IFS(AND(I180&gt;J180,I180&gt;0), 1, AND(J180&gt;I180,J180&gt;0), 2, AND(I180&lt;0,J180&lt;0), 0)</f>
        <v>0</v>
      </c>
      <c r="H180">
        <f>ValueWin!H180</f>
        <v>1</v>
      </c>
      <c r="I180">
        <f t="shared" si="7"/>
        <v>-0.22142857142857231</v>
      </c>
      <c r="J180">
        <f t="shared" si="9"/>
        <v>-3.8888888888888862E-2</v>
      </c>
      <c r="K180" cm="1">
        <f t="array" ref="K180">_xlfn.IFS(AND(G180=H180,G180=1),K179-K179*I180+K179*I180*A180, AND(G180=H180,G180=2), K179-K179*J180+K179*J180*B180, AND(G180&lt;&gt;H180,G180=1), K179-K179*I180,AND(G180&lt;&gt;H180,G180=2),K179-K179*J180,G180=0,K179)</f>
        <v>94.965481255799006</v>
      </c>
      <c r="L180" t="str">
        <f>ValueWin!L180</f>
        <v>Novak Djokovic</v>
      </c>
      <c r="M180" t="str">
        <f>ValueWin!M180</f>
        <v>Gael Monfils</v>
      </c>
      <c r="N180">
        <f>ValueWin!N180</f>
        <v>0.89700000000000002</v>
      </c>
    </row>
    <row r="181" spans="1:17" x14ac:dyDescent="0.25">
      <c r="A181">
        <f>ValueWin!A181</f>
        <v>4</v>
      </c>
      <c r="B181">
        <f>ValueWin!B181</f>
        <v>1.25</v>
      </c>
      <c r="C181">
        <f t="shared" si="10"/>
        <v>0.25</v>
      </c>
      <c r="D181">
        <f t="shared" si="10"/>
        <v>0.8</v>
      </c>
      <c r="E181">
        <f>ValueWin!E181</f>
        <v>0.217</v>
      </c>
      <c r="F181">
        <f>ValueWin!F181</f>
        <v>0.78300000000000003</v>
      </c>
      <c r="G181" cm="1">
        <f t="array" ref="G181">_xlfn.IFS(AND(I181&gt;J181,I181&gt;0), 1, AND(J181&gt;I181,J181&gt;0), 2, AND(I181&lt;0,J181&lt;0), 0)</f>
        <v>0</v>
      </c>
      <c r="H181">
        <f>ValueWin!H181</f>
        <v>2</v>
      </c>
      <c r="I181">
        <f t="shared" si="7"/>
        <v>-4.4000000000000011E-2</v>
      </c>
      <c r="J181">
        <f t="shared" si="9"/>
        <v>-8.4999999999999964E-2</v>
      </c>
      <c r="K181" cm="1">
        <f t="array" ref="K181">_xlfn.IFS(AND(G181=H181,G181=1),K180-K180*I181+K180*I181*A181, AND(G181=H181,G181=2), K180-K180*J181+K180*J181*B181, AND(G181&lt;&gt;H181,G181=1), K180-K180*I181,AND(G181&lt;&gt;H181,G181=2),K180-K180*J181,G181=0,K180)</f>
        <v>94.965481255799006</v>
      </c>
      <c r="L181" t="str">
        <f>ValueWin!L181</f>
        <v>Grigor Dimitrov</v>
      </c>
      <c r="M181" t="str">
        <f>ValueWin!M181</f>
        <v>Alexander Zverev</v>
      </c>
      <c r="N181">
        <f>ValueWin!N181</f>
        <v>0.86599999999999999</v>
      </c>
    </row>
    <row r="182" spans="1:17" x14ac:dyDescent="0.25">
      <c r="A182">
        <f>ValueWin!A182</f>
        <v>1.33</v>
      </c>
      <c r="B182">
        <f>ValueWin!B182</f>
        <v>3.4</v>
      </c>
      <c r="C182">
        <f t="shared" si="10"/>
        <v>0.75187969924812026</v>
      </c>
      <c r="D182">
        <f t="shared" si="10"/>
        <v>0.29411764705882354</v>
      </c>
      <c r="E182">
        <f>ValueWin!E182</f>
        <v>0.69299999999999995</v>
      </c>
      <c r="F182">
        <f>ValueWin!F182</f>
        <v>0.30700000000000005</v>
      </c>
      <c r="G182" cm="1">
        <f t="array" ref="G182">_xlfn.IFS(AND(I182&gt;J182,I182&gt;0), 1, AND(J182&gt;I182,J182&gt;0), 2, AND(I182&lt;0,J182&lt;0), 0)</f>
        <v>2</v>
      </c>
      <c r="H182">
        <f>ValueWin!H182</f>
        <v>1</v>
      </c>
      <c r="I182">
        <f t="shared" si="7"/>
        <v>-0.23730303030303035</v>
      </c>
      <c r="J182">
        <f t="shared" si="9"/>
        <v>1.8250000000000044E-2</v>
      </c>
      <c r="K182" cm="1">
        <f t="array" ref="K182">_xlfn.IFS(AND(G182=H182,G182=1),K181-K181*I182+K181*I182*A182, AND(G182=H182,G182=2), K181-K181*J182+K181*J182*B182, AND(G182&lt;&gt;H182,G182=1), K181-K181*I182,AND(G182&lt;&gt;H182,G182=2),K181-K181*J182,G182=0,K181)</f>
        <v>93.23236122288067</v>
      </c>
      <c r="L182" t="str">
        <f>ValueWin!L182</f>
        <v>Casper Ruud</v>
      </c>
      <c r="M182" t="str">
        <f>ValueWin!M182</f>
        <v>Marcos Giron</v>
      </c>
      <c r="N182">
        <f>ValueWin!N182</f>
        <v>0.85099999999999998</v>
      </c>
    </row>
    <row r="183" spans="1:17" x14ac:dyDescent="0.25">
      <c r="A183">
        <f>ValueWin!A183</f>
        <v>5</v>
      </c>
      <c r="B183">
        <f>ValueWin!B183</f>
        <v>1.1599999999999999</v>
      </c>
      <c r="C183">
        <f t="shared" si="10"/>
        <v>0.2</v>
      </c>
      <c r="D183">
        <f t="shared" si="10"/>
        <v>0.86206896551724144</v>
      </c>
      <c r="E183">
        <f>ValueWin!E183</f>
        <v>0.17499999999999999</v>
      </c>
      <c r="F183">
        <f>ValueWin!F183</f>
        <v>0.82499999999999996</v>
      </c>
      <c r="G183" cm="1">
        <f t="array" ref="G183">_xlfn.IFS(AND(I183&gt;J183,I183&gt;0), 1, AND(J183&gt;I183,J183&gt;0), 2, AND(I183&lt;0,J183&lt;0), 0)</f>
        <v>0</v>
      </c>
      <c r="H183">
        <f>ValueWin!H183</f>
        <v>2</v>
      </c>
      <c r="I183">
        <f t="shared" si="7"/>
        <v>-3.125E-2</v>
      </c>
      <c r="J183">
        <f t="shared" si="9"/>
        <v>-0.26875000000000049</v>
      </c>
      <c r="K183" cm="1">
        <f t="array" ref="K183">_xlfn.IFS(AND(G183=H183,G183=1),K182-K182*I183+K182*I183*A183, AND(G183=H183,G183=2), K182-K182*J183+K182*J183*B183, AND(G183&lt;&gt;H183,G183=1), K182-K182*I183,AND(G183&lt;&gt;H183,G183=2),K182-K182*J183,G183=0,K182)</f>
        <v>93.23236122288067</v>
      </c>
      <c r="L183" t="str">
        <f>ValueWin!L183</f>
        <v>Sebastian Korda</v>
      </c>
      <c r="M183" t="str">
        <f>ValueWin!M183</f>
        <v>Daniil Medvedev</v>
      </c>
      <c r="N183">
        <f>ValueWin!N183</f>
        <v>0.84899999999999998</v>
      </c>
    </row>
    <row r="184" spans="1:17" x14ac:dyDescent="0.25">
      <c r="A184">
        <f>ValueWin!A184</f>
        <v>1.2</v>
      </c>
      <c r="B184">
        <f>ValueWin!B184</f>
        <v>4.5</v>
      </c>
      <c r="C184">
        <f t="shared" si="10"/>
        <v>0.83333333333333337</v>
      </c>
      <c r="D184">
        <f t="shared" si="10"/>
        <v>0.22222222222222221</v>
      </c>
      <c r="E184">
        <f>ValueWin!E184</f>
        <v>0.67500000000000004</v>
      </c>
      <c r="F184">
        <f>ValueWin!F184</f>
        <v>0.32499999999999996</v>
      </c>
      <c r="G184" cm="1">
        <f t="array" ref="G184">_xlfn.IFS(AND(I184&gt;J184,I184&gt;0), 1, AND(J184&gt;I184,J184&gt;0), 2, AND(I184&lt;0,J184&lt;0), 0)</f>
        <v>2</v>
      </c>
      <c r="H184">
        <f>ValueWin!H184</f>
        <v>2</v>
      </c>
      <c r="I184">
        <f t="shared" si="7"/>
        <v>-0.95000000000000018</v>
      </c>
      <c r="J184">
        <f t="shared" si="9"/>
        <v>0.1</v>
      </c>
      <c r="K184" cm="1">
        <f t="array" ref="K184">_xlfn.IFS(AND(G184=H184,G184=1),K183-K183*I184+K183*I184*A184, AND(G184=H184,G184=2), K183-K183*J184+K183*J184*B184, AND(G184&lt;&gt;H184,G184=1), K183-K183*I184,AND(G184&lt;&gt;H184,G184=2),K183-K183*J184,G184=0,K183)</f>
        <v>125.86368765088891</v>
      </c>
      <c r="L184" t="str">
        <f>ValueWin!L184</f>
        <v>Carlos Alcaraz</v>
      </c>
      <c r="M184" t="str">
        <f>ValueWin!M184</f>
        <v>Hugo Gaston</v>
      </c>
      <c r="N184">
        <f>ValueWin!N184</f>
        <v>0.81200000000000006</v>
      </c>
      <c r="P184">
        <v>115</v>
      </c>
      <c r="Q184">
        <v>10</v>
      </c>
    </row>
    <row r="185" spans="1:17" x14ac:dyDescent="0.25">
      <c r="A185">
        <f>ValueWin!A185</f>
        <v>3.75</v>
      </c>
      <c r="B185">
        <f>ValueWin!B185</f>
        <v>1.28</v>
      </c>
      <c r="C185">
        <f t="shared" si="10"/>
        <v>0.26666666666666666</v>
      </c>
      <c r="D185">
        <f t="shared" si="10"/>
        <v>0.78125</v>
      </c>
      <c r="E185">
        <f>ValueWin!E185</f>
        <v>0.29099999999999998</v>
      </c>
      <c r="F185">
        <f>ValueWin!F185</f>
        <v>0.70900000000000007</v>
      </c>
      <c r="G185" cm="1">
        <f t="array" ref="G185">_xlfn.IFS(AND(I185&gt;J185,I185&gt;0), 1, AND(J185&gt;I185,J185&gt;0), 2, AND(I185&lt;0,J185&lt;0), 0)</f>
        <v>1</v>
      </c>
      <c r="H185">
        <f>ValueWin!H185</f>
        <v>2</v>
      </c>
      <c r="I185">
        <f t="shared" si="7"/>
        <v>3.3181818181818146E-2</v>
      </c>
      <c r="J185">
        <f t="shared" si="9"/>
        <v>-0.33028571428571407</v>
      </c>
      <c r="K185">
        <f>P184-P184*I185</f>
        <v>111.18409090909091</v>
      </c>
      <c r="L185" t="str">
        <f>ValueWin!L185</f>
        <v>James Duckworth</v>
      </c>
      <c r="M185" t="str">
        <f>ValueWin!M185</f>
        <v>Hubert Hurkacz</v>
      </c>
      <c r="N185">
        <f>ValueWin!N185</f>
        <v>0.84699999999999998</v>
      </c>
    </row>
    <row r="186" spans="1:17" x14ac:dyDescent="0.25">
      <c r="A186">
        <f>ValueWin!A186</f>
        <v>1.1599999999999999</v>
      </c>
      <c r="B186">
        <f>ValueWin!B186</f>
        <v>5</v>
      </c>
      <c r="C186">
        <f t="shared" si="10"/>
        <v>0.86206896551724144</v>
      </c>
      <c r="D186">
        <f t="shared" si="10"/>
        <v>0.2</v>
      </c>
      <c r="E186">
        <f>ValueWin!E186</f>
        <v>0.83099999999999996</v>
      </c>
      <c r="F186">
        <f>ValueWin!F186</f>
        <v>0.16900000000000004</v>
      </c>
      <c r="G186" cm="1">
        <f t="array" ref="G186">_xlfn.IFS(AND(I186&gt;J186,I186&gt;0), 1, AND(J186&gt;I186,J186&gt;0), 2, AND(I186&lt;0,J186&lt;0), 0)</f>
        <v>0</v>
      </c>
      <c r="H186">
        <f>ValueWin!H186</f>
        <v>1</v>
      </c>
      <c r="I186">
        <f t="shared" si="7"/>
        <v>-0.22525000000000084</v>
      </c>
      <c r="J186">
        <f t="shared" si="9"/>
        <v>-3.8749999999999951E-2</v>
      </c>
      <c r="K186" cm="1">
        <f t="array" ref="K186">_xlfn.IFS(AND(G186=H186,G186=1),K185-K185*I186+K185*I186*A186, AND(G186=H186,G186=2), K185-K185*J186+K185*J186*B186, AND(G186&lt;&gt;H186,G186=1), K185-K185*I186,AND(G186&lt;&gt;H186,G186=2),K185-K185*J186,G186=0,K185)</f>
        <v>111.18409090909091</v>
      </c>
      <c r="L186" t="str">
        <f>ValueWin!L186</f>
        <v>Novak Djokovic</v>
      </c>
      <c r="M186" t="str">
        <f>ValueWin!M186</f>
        <v>Taylor Fritz</v>
      </c>
      <c r="N186">
        <f>ValueWin!N186</f>
        <v>0.9</v>
      </c>
    </row>
    <row r="187" spans="1:17" x14ac:dyDescent="0.25">
      <c r="A187">
        <f>ValueWin!A187</f>
        <v>10</v>
      </c>
      <c r="B187">
        <f>ValueWin!B187</f>
        <v>1.0620000000000001</v>
      </c>
      <c r="C187">
        <f t="shared" si="10"/>
        <v>0.1</v>
      </c>
      <c r="D187">
        <f t="shared" si="10"/>
        <v>0.94161958568738224</v>
      </c>
      <c r="E187">
        <f>ValueWin!E187</f>
        <v>0.13100000000000001</v>
      </c>
      <c r="F187">
        <f>ValueWin!F187</f>
        <v>0.86899999999999999</v>
      </c>
      <c r="G187" cm="1">
        <f t="array" ref="G187">_xlfn.IFS(AND(I187&gt;J187,I187&gt;0), 1, AND(J187&gt;I187,J187&gt;0), 2, AND(I187&lt;0,J187&lt;0), 0)</f>
        <v>1</v>
      </c>
      <c r="H187">
        <f>ValueWin!H187</f>
        <v>2</v>
      </c>
      <c r="I187">
        <f t="shared" si="7"/>
        <v>3.4444444444444444E-2</v>
      </c>
      <c r="J187">
        <f t="shared" si="9"/>
        <v>-1.2439032258064497</v>
      </c>
      <c r="K187" cm="1">
        <f t="array" ref="K187">_xlfn.IFS(AND(G187=H187,G187=1),K186-K186*I187+K186*I187*A187, AND(G187=H187,G187=2), K186-K186*J187+K186*J187*B187, AND(G187&lt;&gt;H187,G187=1), K186-K186*I187,AND(G187&lt;&gt;H187,G187=2),K186-K186*J187,G187=0,K186)</f>
        <v>107.35441666666667</v>
      </c>
      <c r="L187" t="str">
        <f>ValueWin!L187</f>
        <v>Hugo Gaston</v>
      </c>
      <c r="M187" t="str">
        <f>ValueWin!M187</f>
        <v>Daniil Medvedev</v>
      </c>
      <c r="N187">
        <f>ValueWin!N187</f>
        <v>0.82299999999999995</v>
      </c>
    </row>
    <row r="188" spans="1:17" x14ac:dyDescent="0.25">
      <c r="A188">
        <f>ValueWin!A188</f>
        <v>3</v>
      </c>
      <c r="B188">
        <f>ValueWin!B188</f>
        <v>1.4</v>
      </c>
      <c r="C188">
        <f t="shared" si="10"/>
        <v>0.33333333333333331</v>
      </c>
      <c r="D188">
        <f t="shared" si="10"/>
        <v>0.7142857142857143</v>
      </c>
      <c r="E188">
        <f>ValueWin!E188</f>
        <v>0.26800000000000002</v>
      </c>
      <c r="F188">
        <f>ValueWin!F188</f>
        <v>0.73199999999999998</v>
      </c>
      <c r="G188" cm="1">
        <f t="array" ref="G188">_xlfn.IFS(AND(I188&gt;J188,I188&gt;0), 1, AND(J188&gt;I188,J188&gt;0), 2, AND(I188&lt;0,J188&lt;0), 0)</f>
        <v>2</v>
      </c>
      <c r="H188">
        <f>ValueWin!H188</f>
        <v>2</v>
      </c>
      <c r="I188">
        <f t="shared" si="7"/>
        <v>-9.7999999999999976E-2</v>
      </c>
      <c r="J188">
        <f t="shared" si="9"/>
        <v>6.1999999999999833E-2</v>
      </c>
      <c r="K188" cm="1">
        <f t="array" ref="K188">_xlfn.IFS(AND(G188=H188,G188=1),K187-K187*I188+K187*I188*A188, AND(G188=H188,G188=2), K187-K187*J188+K187*J188*B188, AND(G188&lt;&gt;H188,G188=1), K187-K187*I188,AND(G188&lt;&gt;H188,G188=2),K187-K187*J188,G188=0,K187)</f>
        <v>110.01680619999999</v>
      </c>
      <c r="L188" t="str">
        <f>ValueWin!L188</f>
        <v>Casper Ruud</v>
      </c>
      <c r="M188" t="str">
        <f>ValueWin!M188</f>
        <v>Alexander Zverev</v>
      </c>
      <c r="N188">
        <f>ValueWin!N188</f>
        <v>0.86899999999999999</v>
      </c>
    </row>
    <row r="189" spans="1:17" x14ac:dyDescent="0.25">
      <c r="A189">
        <f>ValueWin!A189</f>
        <v>1.1599999999999999</v>
      </c>
      <c r="B189">
        <f>ValueWin!B189</f>
        <v>5</v>
      </c>
      <c r="C189">
        <f t="shared" si="10"/>
        <v>0.86206896551724144</v>
      </c>
      <c r="D189">
        <f t="shared" si="10"/>
        <v>0.2</v>
      </c>
      <c r="E189">
        <f>ValueWin!E189</f>
        <v>0.78600000000000003</v>
      </c>
      <c r="F189">
        <f>ValueWin!F189</f>
        <v>0.21399999999999997</v>
      </c>
      <c r="G189" cm="1">
        <f t="array" ref="G189">_xlfn.IFS(AND(I189&gt;J189,I189&gt;0), 1, AND(J189&gt;I189,J189&gt;0), 2, AND(I189&lt;0,J189&lt;0), 0)</f>
        <v>2</v>
      </c>
      <c r="H189">
        <f>ValueWin!H189</f>
        <v>1</v>
      </c>
      <c r="I189">
        <f t="shared" si="7"/>
        <v>-0.55150000000000055</v>
      </c>
      <c r="J189">
        <f t="shared" si="9"/>
        <v>1.749999999999996E-2</v>
      </c>
      <c r="K189" cm="1">
        <f t="array" ref="K189">_xlfn.IFS(AND(G189=H189,G189=1),K188-K188*I189+K188*I189*A189, AND(G189=H189,G189=2), K188-K188*J189+K188*J189*B189, AND(G189&lt;&gt;H189,G189=1), K188-K188*I189,AND(G189&lt;&gt;H189,G189=2),K188-K188*J189,G189=0,K188)</f>
        <v>108.09151209149999</v>
      </c>
      <c r="L189" t="str">
        <f>ValueWin!L189</f>
        <v>Novak Djokovic</v>
      </c>
      <c r="M189" t="str">
        <f>ValueWin!M189</f>
        <v>Hubert Hurkacz</v>
      </c>
      <c r="N189">
        <f>ValueWin!N189</f>
        <v>0.85799999999999998</v>
      </c>
    </row>
    <row r="190" spans="1:17" x14ac:dyDescent="0.25">
      <c r="A190">
        <f>ValueWin!A190</f>
        <v>2.1</v>
      </c>
      <c r="B190">
        <f>ValueWin!B190</f>
        <v>1.72</v>
      </c>
      <c r="C190">
        <f t="shared" si="10"/>
        <v>0.47619047619047616</v>
      </c>
      <c r="D190">
        <f t="shared" si="10"/>
        <v>0.58139534883720934</v>
      </c>
      <c r="E190">
        <f>ValueWin!E190</f>
        <v>0.48599999999999999</v>
      </c>
      <c r="F190">
        <f>ValueWin!F190</f>
        <v>0.51400000000000001</v>
      </c>
      <c r="G190" cm="1">
        <f t="array" ref="G190">_xlfn.IFS(AND(I190&gt;J190,I190&gt;0), 1, AND(J190&gt;I190,J190&gt;0), 2, AND(I190&lt;0,J190&lt;0), 0)</f>
        <v>1</v>
      </c>
      <c r="H190">
        <f>ValueWin!H190</f>
        <v>2</v>
      </c>
      <c r="I190">
        <f t="shared" si="7"/>
        <v>1.8727272727272759E-2</v>
      </c>
      <c r="J190">
        <f t="shared" si="9"/>
        <v>-0.16100000000000003</v>
      </c>
      <c r="K190" cm="1">
        <f t="array" ref="K190">_xlfn.IFS(AND(G190=H190,G190=1),K189-K189*I190+K189*I190*A190, AND(G190=H190,G190=2), K189-K189*J190+K189*J190*B190, AND(G190&lt;&gt;H190,G190=1), K189-K189*I190,AND(G190&lt;&gt;H190,G190=2),K189-K189*J190,G190=0,K189)</f>
        <v>106.06725286505917</v>
      </c>
      <c r="L190" t="str">
        <f>ValueWin!L190</f>
        <v>Alexander Zverev</v>
      </c>
      <c r="M190" t="str">
        <f>ValueWin!M190</f>
        <v>Daniil Medvedev</v>
      </c>
      <c r="N190">
        <f>ValueWin!N190</f>
        <v>0.92900000000000005</v>
      </c>
    </row>
    <row r="191" spans="1:17" x14ac:dyDescent="0.25">
      <c r="A191">
        <f>ValueWin!A191</f>
        <v>2</v>
      </c>
      <c r="B191">
        <f>ValueWin!B191</f>
        <v>1.8</v>
      </c>
      <c r="C191">
        <f t="shared" si="10"/>
        <v>0.5</v>
      </c>
      <c r="D191">
        <f t="shared" si="10"/>
        <v>0.55555555555555558</v>
      </c>
      <c r="E191">
        <f>ValueWin!E191</f>
        <v>0.54</v>
      </c>
      <c r="F191">
        <f>ValueWin!F191</f>
        <v>0.45999999999999996</v>
      </c>
      <c r="G191" cm="1">
        <f t="array" ref="G191">_xlfn.IFS(AND(I191&gt;J191,I191&gt;0), 1, AND(J191&gt;I191,J191&gt;0), 2, AND(I191&lt;0,J191&lt;0), 0)</f>
        <v>1</v>
      </c>
      <c r="H191">
        <f>ValueWin!H191</f>
        <v>1</v>
      </c>
      <c r="I191">
        <f t="shared" si="7"/>
        <v>8.0000000000000071E-2</v>
      </c>
      <c r="J191">
        <f t="shared" si="9"/>
        <v>-0.21500000000000008</v>
      </c>
      <c r="K191" cm="1">
        <f t="array" ref="K191">_xlfn.IFS(AND(G191=H191,G191=1),K190-K190*I191+K190*I191*A191, AND(G191=H191,G191=2), K190-K190*J191+K190*J191*B191, AND(G191&lt;&gt;H191,G191=1), K190-K190*I191,AND(G191&lt;&gt;H191,G191=2),K190-K190*J191,G191=0,K190)</f>
        <v>114.55263309426392</v>
      </c>
      <c r="L191" t="str">
        <f>ValueWin!L191</f>
        <v>Novak Djokovic</v>
      </c>
      <c r="M191" t="str">
        <f>ValueWin!M191</f>
        <v>Daniil Medvedev</v>
      </c>
      <c r="N191">
        <f>ValueWin!N191</f>
        <v>0.93300000000000005</v>
      </c>
    </row>
    <row r="192" spans="1:17" x14ac:dyDescent="0.25">
      <c r="A192">
        <f>ValueWin!A192</f>
        <v>29</v>
      </c>
      <c r="B192">
        <f>ValueWin!B192</f>
        <v>1.0005999999999999</v>
      </c>
      <c r="C192">
        <f t="shared" si="10"/>
        <v>3.4482758620689655E-2</v>
      </c>
      <c r="D192">
        <f t="shared" si="10"/>
        <v>0.99940035978412955</v>
      </c>
      <c r="E192">
        <f>ValueWin!E192</f>
        <v>7.9000000000000001E-2</v>
      </c>
      <c r="F192">
        <f>ValueWin!F192</f>
        <v>0.92100000000000004</v>
      </c>
      <c r="G192" cm="1">
        <f t="array" ref="G192">_xlfn.IFS(AND(I192&gt;J192,I192&gt;0), 1, AND(J192&gt;I192,J192&gt;0), 2, AND(I192&lt;0,J192&lt;0), 0)</f>
        <v>1</v>
      </c>
      <c r="H192">
        <f>ValueWin!H192</f>
        <v>2</v>
      </c>
      <c r="I192">
        <f t="shared" si="7"/>
        <v>4.6107142857142853E-2</v>
      </c>
      <c r="J192">
        <f t="shared" si="9"/>
        <v>-130.74566666668119</v>
      </c>
      <c r="K192" cm="1">
        <f t="array" ref="K192">_xlfn.IFS(AND(G192=H192,G192=1),K191-K191*I192+K191*I192*A192, AND(G192=H192,G192=2), K191-K191*J192+K191*J192*B192, AND(G192&lt;&gt;H192,G192=1), K191-K191*I192,AND(G192&lt;&gt;H192,G192=2),K191-K191*J192,G192=0,K191)</f>
        <v>109.27093847552483</v>
      </c>
      <c r="L192" t="str">
        <f>ValueWin!L192</f>
        <v>Leo Borg</v>
      </c>
      <c r="M192" t="str">
        <f>ValueWin!M192</f>
        <v>Tommy Paul</v>
      </c>
      <c r="N192">
        <f>ValueWin!N192</f>
        <v>0.30299999999999999</v>
      </c>
    </row>
    <row r="193" spans="1:17" x14ac:dyDescent="0.25">
      <c r="A193">
        <f>ValueWin!A193</f>
        <v>1.5</v>
      </c>
      <c r="B193">
        <f>ValueWin!B193</f>
        <v>2.62</v>
      </c>
      <c r="C193">
        <f t="shared" ref="C193:D196" si="11">1/A193</f>
        <v>0.66666666666666663</v>
      </c>
      <c r="D193">
        <f t="shared" si="11"/>
        <v>0.38167938931297707</v>
      </c>
      <c r="E193">
        <f>ValueWin!E193</f>
        <v>0.6</v>
      </c>
      <c r="F193">
        <f>ValueWin!F193</f>
        <v>0.4</v>
      </c>
      <c r="G193" cm="1">
        <f t="array" ref="G193">_xlfn.IFS(AND(I193&gt;J193,I193&gt;0), 1, AND(J193&gt;I193,J193&gt;0), 2, AND(I193&lt;0,J193&lt;0), 0)</f>
        <v>2</v>
      </c>
      <c r="H193">
        <f>ValueWin!H193</f>
        <v>1</v>
      </c>
      <c r="I193">
        <f t="shared" si="7"/>
        <v>-0.20000000000000007</v>
      </c>
      <c r="J193">
        <f t="shared" si="9"/>
        <v>2.9629629629629672E-2</v>
      </c>
      <c r="K193" cm="1">
        <f t="array" ref="K193">_xlfn.IFS(AND(G193=H193,G193=1),K192-K192*I193+K192*I193*A193, AND(G193=H193,G193=2), K192-K192*J193+K192*J193*B193, AND(G193&lt;&gt;H193,G193=1), K192-K192*I193,AND(G193&lt;&gt;H193,G193=2),K192-K192*J193,G193=0,K192)</f>
        <v>106.03328103921298</v>
      </c>
      <c r="L193" t="str">
        <f>ValueWin!L193</f>
        <v>Marton Fucsovics</v>
      </c>
      <c r="M193" t="str">
        <f>ValueWin!M193</f>
        <v>Adrian Mannarino</v>
      </c>
      <c r="N193">
        <f>ValueWin!N193</f>
        <v>0.85199999999999998</v>
      </c>
    </row>
    <row r="194" spans="1:17" x14ac:dyDescent="0.25">
      <c r="A194">
        <f>ValueWin!A194</f>
        <v>1.9</v>
      </c>
      <c r="B194">
        <f>ValueWin!B194</f>
        <v>1.9</v>
      </c>
      <c r="C194">
        <f t="shared" si="11"/>
        <v>0.52631578947368418</v>
      </c>
      <c r="D194">
        <f t="shared" si="11"/>
        <v>0.52631578947368418</v>
      </c>
      <c r="E194">
        <f>ValueWin!E194</f>
        <v>0.49099999999999999</v>
      </c>
      <c r="F194">
        <f>ValueWin!F194</f>
        <v>0.50900000000000001</v>
      </c>
      <c r="G194" cm="1">
        <f t="array" ref="G194">_xlfn.IFS(AND(I194&gt;J194,I194&gt;0), 1, AND(J194&gt;I194,J194&gt;0), 2, AND(I194&lt;0,J194&lt;0), 0)</f>
        <v>0</v>
      </c>
      <c r="H194">
        <f>ValueWin!H194</f>
        <v>1</v>
      </c>
      <c r="I194">
        <f t="shared" si="7"/>
        <v>-7.4555555555555597E-2</v>
      </c>
      <c r="J194">
        <f t="shared" si="9"/>
        <v>-3.6555555555555563E-2</v>
      </c>
      <c r="K194" cm="1">
        <f t="array" ref="K194">_xlfn.IFS(AND(G194=H194,G194=1),K193-K193*I194+K193*I194*A194, AND(G194=H194,G194=2), K193-K193*J194+K193*J194*B194, AND(G194&lt;&gt;H194,G194=1), K193-K193*I194,AND(G194&lt;&gt;H194,G194=2),K193-K193*J194,G194=0,K193)</f>
        <v>106.03328103921298</v>
      </c>
      <c r="L194" t="str">
        <f>ValueWin!L194</f>
        <v>Alejandro Davidovich Fokina</v>
      </c>
      <c r="M194" t="str">
        <f>ValueWin!M194</f>
        <v>Mackenzie McDonald</v>
      </c>
      <c r="N194">
        <f>ValueWin!N194</f>
        <v>0.84499999999999997</v>
      </c>
    </row>
    <row r="195" spans="1:17" x14ac:dyDescent="0.25">
      <c r="A195">
        <f>ValueWin!A195</f>
        <v>2.1</v>
      </c>
      <c r="B195">
        <f>ValueWin!B195</f>
        <v>1.66</v>
      </c>
      <c r="C195">
        <f t="shared" si="11"/>
        <v>0.47619047619047616</v>
      </c>
      <c r="D195">
        <f t="shared" si="11"/>
        <v>0.60240963855421692</v>
      </c>
      <c r="E195">
        <f>ValueWin!E195</f>
        <v>0.17699999999999999</v>
      </c>
      <c r="F195">
        <f>ValueWin!F195</f>
        <v>0.82299999999999995</v>
      </c>
      <c r="G195" cm="1">
        <f t="array" ref="G195">_xlfn.IFS(AND(I195&gt;J195,I195&gt;0), 1, AND(J195&gt;I195,J195&gt;0), 2, AND(I195&lt;0,J195&lt;0), 0)</f>
        <v>2</v>
      </c>
      <c r="H195">
        <f>ValueWin!H195</f>
        <v>1</v>
      </c>
      <c r="I195">
        <f t="shared" si="7"/>
        <v>-0.57118181818181801</v>
      </c>
      <c r="J195">
        <f t="shared" si="9"/>
        <v>0.1</v>
      </c>
      <c r="K195" cm="1">
        <f t="array" ref="K195">_xlfn.IFS(AND(G195=H195,G195=1),K194-K194*I195+K194*I195*A195, AND(G195=H195,G195=2), K194-K194*J195+K194*J195*B195, AND(G195&lt;&gt;H195,G195=1), K194-K194*I195,AND(G195&lt;&gt;H195,G195=2),K194-K194*J195,G195=0,K194)</f>
        <v>95.429952935291681</v>
      </c>
      <c r="L195" t="str">
        <f>ValueWin!L195</f>
        <v>Daniel Masur</v>
      </c>
      <c r="M195" t="str">
        <f>ValueWin!M195</f>
        <v>Maxime Cressy</v>
      </c>
      <c r="N195">
        <f>ValueWin!N195</f>
        <v>0.33400000000000002</v>
      </c>
      <c r="P195">
        <v>85</v>
      </c>
      <c r="Q195">
        <v>-4</v>
      </c>
    </row>
    <row r="196" spans="1:17" x14ac:dyDescent="0.25">
      <c r="A196">
        <f>ValueWin!A196</f>
        <v>1.4</v>
      </c>
      <c r="B196">
        <f>ValueWin!B196</f>
        <v>2.75</v>
      </c>
      <c r="C196">
        <f t="shared" si="11"/>
        <v>0.7142857142857143</v>
      </c>
      <c r="D196">
        <f t="shared" si="11"/>
        <v>0.36363636363636365</v>
      </c>
      <c r="E196">
        <f>ValueWin!E196</f>
        <v>0.53600000000000003</v>
      </c>
      <c r="F196">
        <f>ValueWin!F196</f>
        <v>0.46399999999999997</v>
      </c>
      <c r="G196" cm="1">
        <f t="array" ref="G196">_xlfn.IFS(AND(I196&gt;J196,I196&gt;0), 1, AND(J196&gt;I196,J196&gt;0), 2, AND(I196&lt;0,J196&lt;0), 0)</f>
        <v>2</v>
      </c>
      <c r="H196">
        <f>ValueWin!H196</f>
        <v>1</v>
      </c>
      <c r="I196">
        <f>IF(E196-(F196/(A196-1))&gt;0.1, 0.1, E196-(F196/(A196-1)))</f>
        <v>-0.62400000000000011</v>
      </c>
      <c r="J196">
        <f t="shared" si="9"/>
        <v>0.1</v>
      </c>
      <c r="K196">
        <f>P195-P195*J196</f>
        <v>76.5</v>
      </c>
      <c r="L196" t="str">
        <f>ValueWin!L196</f>
        <v>Tallon Griekspoor</v>
      </c>
      <c r="M196" t="str">
        <f>ValueWin!M196</f>
        <v>Feliciano Lopez</v>
      </c>
      <c r="N196">
        <f>ValueWin!N196</f>
        <v>0.76600000000000001</v>
      </c>
      <c r="P196">
        <v>85</v>
      </c>
      <c r="Q196">
        <v>-9</v>
      </c>
    </row>
    <row r="197" spans="1:17" x14ac:dyDescent="0.25">
      <c r="A197">
        <f>ValueWin!A197</f>
        <v>2.2999999999999998</v>
      </c>
      <c r="B197">
        <f>ValueWin!B197</f>
        <v>1.61</v>
      </c>
      <c r="C197">
        <f t="shared" ref="C197:C205" si="12">1/A197</f>
        <v>0.43478260869565222</v>
      </c>
      <c r="D197">
        <f t="shared" ref="D197:D205" si="13">1/B197</f>
        <v>0.6211180124223602</v>
      </c>
      <c r="E197">
        <f>ValueWin!E197</f>
        <v>0.499</v>
      </c>
      <c r="F197">
        <f>ValueWin!F197</f>
        <v>0.501</v>
      </c>
      <c r="G197">
        <v>0</v>
      </c>
      <c r="H197">
        <f>ValueWin!H197</f>
        <v>0</v>
      </c>
      <c r="I197">
        <f t="shared" ref="I197:I205" si="14">IF(E197-(F197/(A197-1))&gt;0.1, 0.1, E197-(F197/(A197-1)))</f>
        <v>0.1</v>
      </c>
      <c r="J197">
        <f t="shared" ref="J197:J205" si="15">IF(F197-(E197/(B197-1))&gt;0.1, 0.1, F197-(E197/(B197-1)))</f>
        <v>-0.31703278688524572</v>
      </c>
      <c r="K197">
        <f t="shared" ref="K197:K205" si="16">P196-P196*J197</f>
        <v>111.94778688524589</v>
      </c>
      <c r="L197" t="str">
        <f>ValueWin!L197</f>
        <v>Peter Gojowczyk</v>
      </c>
      <c r="M197" t="str">
        <f>ValueWin!M197</f>
        <v>Marcos Giron</v>
      </c>
      <c r="N197">
        <f>ValueWin!N197</f>
        <v>0.86699999999999999</v>
      </c>
      <c r="Q197">
        <f>SUM(Q1:Q196)</f>
        <v>105</v>
      </c>
    </row>
    <row r="198" spans="1:17" x14ac:dyDescent="0.25">
      <c r="A198">
        <f>ValueWin!A198</f>
        <v>2.1</v>
      </c>
      <c r="B198">
        <f>ValueWin!B198</f>
        <v>1.72</v>
      </c>
      <c r="C198">
        <f t="shared" si="12"/>
        <v>0.47619047619047616</v>
      </c>
      <c r="D198">
        <f t="shared" si="13"/>
        <v>0.58139534883720934</v>
      </c>
      <c r="E198">
        <f>ValueWin!E198</f>
        <v>0.48799999999999999</v>
      </c>
      <c r="F198">
        <f>ValueWin!F198</f>
        <v>0.51200000000000001</v>
      </c>
      <c r="G198" cm="1">
        <f t="array" ref="G198">_xlfn.IFS(AND(I198&gt;J198,I198&gt;0), 1, AND(J198&gt;I198,J198&gt;0), 2, AND(I198&lt;0,J198&lt;0), 0)</f>
        <v>1</v>
      </c>
      <c r="H198">
        <f>ValueWin!H198</f>
        <v>1</v>
      </c>
      <c r="I198">
        <f t="shared" si="14"/>
        <v>2.2545454545454535E-2</v>
      </c>
      <c r="J198">
        <f t="shared" si="15"/>
        <v>-0.1657777777777778</v>
      </c>
      <c r="K198">
        <f t="shared" si="16"/>
        <v>0</v>
      </c>
      <c r="L198" t="str">
        <f>ValueWin!L198</f>
        <v>Andrea Vavassori</v>
      </c>
      <c r="M198" t="str">
        <f>ValueWin!M198</f>
        <v>Pavel Kotov</v>
      </c>
      <c r="N198">
        <f>ValueWin!N198</f>
        <v>9.0999999999999998E-2</v>
      </c>
    </row>
    <row r="199" spans="1:17" x14ac:dyDescent="0.25">
      <c r="A199">
        <f>ValueWin!A199</f>
        <v>4</v>
      </c>
      <c r="B199">
        <f>ValueWin!B199</f>
        <v>1.25</v>
      </c>
      <c r="C199">
        <f t="shared" si="12"/>
        <v>0.25</v>
      </c>
      <c r="D199">
        <f t="shared" si="13"/>
        <v>0.8</v>
      </c>
      <c r="E199">
        <f>ValueWin!E199</f>
        <v>0.17</v>
      </c>
      <c r="F199">
        <f>ValueWin!F199</f>
        <v>0.83</v>
      </c>
      <c r="G199" cm="1">
        <f t="array" ref="G199">_xlfn.IFS(AND(I199&gt;J199,I199&gt;0), 1, AND(J199&gt;I199,J199&gt;0), 2, AND(I199&lt;0,J199&lt;0), 0)</f>
        <v>2</v>
      </c>
      <c r="H199">
        <f>ValueWin!H199</f>
        <v>2</v>
      </c>
      <c r="I199">
        <f t="shared" si="14"/>
        <v>-0.10666666666666666</v>
      </c>
      <c r="J199">
        <f t="shared" si="15"/>
        <v>0.1</v>
      </c>
      <c r="K199">
        <f t="shared" si="16"/>
        <v>0</v>
      </c>
      <c r="L199" t="str">
        <f>ValueWin!L199</f>
        <v>Elias Ymer</v>
      </c>
      <c r="M199" t="str">
        <f>ValueWin!M199</f>
        <v>Frances Tiafoe</v>
      </c>
      <c r="N199">
        <f>ValueWin!N199</f>
        <v>0.82699999999999996</v>
      </c>
    </row>
    <row r="200" spans="1:17" x14ac:dyDescent="0.25">
      <c r="A200">
        <f>ValueWin!A200</f>
        <v>4.33</v>
      </c>
      <c r="B200">
        <f>ValueWin!B200</f>
        <v>1.22</v>
      </c>
      <c r="C200">
        <f t="shared" si="12"/>
        <v>0.23094688221709006</v>
      </c>
      <c r="D200">
        <f t="shared" si="13"/>
        <v>0.81967213114754101</v>
      </c>
      <c r="E200">
        <f>ValueWin!E200</f>
        <v>0.24399999999999999</v>
      </c>
      <c r="F200">
        <f>ValueWin!F200</f>
        <v>0.75600000000000001</v>
      </c>
      <c r="G200" cm="1">
        <f t="array" ref="G200">_xlfn.IFS(AND(I200&gt;J200,I200&gt;0), 1, AND(J200&gt;I200,J200&gt;0), 2, AND(I200&lt;0,J200&lt;0), 0)</f>
        <v>1</v>
      </c>
      <c r="H200">
        <f>ValueWin!H200</f>
        <v>2</v>
      </c>
      <c r="I200">
        <f t="shared" si="14"/>
        <v>1.6972972972972983E-2</v>
      </c>
      <c r="J200">
        <f t="shared" si="15"/>
        <v>-0.35309090909090912</v>
      </c>
      <c r="K200">
        <f t="shared" si="16"/>
        <v>0</v>
      </c>
      <c r="L200" t="str">
        <f>ValueWin!L200</f>
        <v>Denis Istomin</v>
      </c>
      <c r="M200" t="str">
        <f>ValueWin!M200</f>
        <v>Filip Krajinovic</v>
      </c>
      <c r="N200">
        <f>ValueWin!N200</f>
        <v>0.746</v>
      </c>
    </row>
    <row r="201" spans="1:17" x14ac:dyDescent="0.25">
      <c r="A201">
        <f>ValueWin!A201</f>
        <v>2.2000000000000002</v>
      </c>
      <c r="B201">
        <f>ValueWin!B201</f>
        <v>1.66</v>
      </c>
      <c r="C201">
        <f t="shared" si="12"/>
        <v>0.45454545454545453</v>
      </c>
      <c r="D201">
        <f t="shared" si="13"/>
        <v>0.60240963855421692</v>
      </c>
      <c r="E201">
        <f>ValueWin!E201</f>
        <v>0.56399999999999995</v>
      </c>
      <c r="F201">
        <f>ValueWin!F201</f>
        <v>0.43600000000000005</v>
      </c>
      <c r="G201" cm="1">
        <f t="array" ref="G201">_xlfn.IFS(AND(I201&gt;J201,I201&gt;0), 1, AND(J201&gt;I201,J201&gt;0), 2, AND(I201&lt;0,J201&lt;0), 0)</f>
        <v>1</v>
      </c>
      <c r="H201">
        <f>ValueWin!H201</f>
        <v>2</v>
      </c>
      <c r="I201">
        <f t="shared" si="14"/>
        <v>0.1</v>
      </c>
      <c r="J201">
        <f t="shared" si="15"/>
        <v>-0.41854545454545455</v>
      </c>
      <c r="K201">
        <f t="shared" si="16"/>
        <v>0</v>
      </c>
      <c r="L201" t="str">
        <f>ValueWin!L201</f>
        <v>Alexander Bublik</v>
      </c>
      <c r="M201" t="str">
        <f>ValueWin!M201</f>
        <v>Arthur Rinderknech</v>
      </c>
      <c r="N201">
        <f>ValueWin!N201</f>
        <v>0.84499999999999997</v>
      </c>
    </row>
    <row r="202" spans="1:17" x14ac:dyDescent="0.25">
      <c r="A202">
        <f>ValueWin!A202</f>
        <v>1.1399999999999999</v>
      </c>
      <c r="B202">
        <f>ValueWin!B202</f>
        <v>5.5</v>
      </c>
      <c r="C202">
        <f t="shared" si="12"/>
        <v>0.87719298245614041</v>
      </c>
      <c r="D202">
        <f t="shared" si="13"/>
        <v>0.18181818181818182</v>
      </c>
      <c r="E202">
        <f>ValueWin!E202</f>
        <v>0.89800000000000002</v>
      </c>
      <c r="F202">
        <f>ValueWin!F202</f>
        <v>0.10199999999999998</v>
      </c>
      <c r="G202" cm="1">
        <f t="array" ref="G202">_xlfn.IFS(AND(I202&gt;J202,I202&gt;0), 1, AND(J202&gt;I202,J202&gt;0), 2, AND(I202&lt;0,J202&lt;0), 0)</f>
        <v>1</v>
      </c>
      <c r="H202">
        <f>ValueWin!H202</f>
        <v>1</v>
      </c>
      <c r="I202">
        <f t="shared" si="14"/>
        <v>0.1</v>
      </c>
      <c r="J202">
        <f t="shared" si="15"/>
        <v>-9.755555555555559E-2</v>
      </c>
      <c r="K202">
        <f t="shared" si="16"/>
        <v>0</v>
      </c>
      <c r="L202" t="str">
        <f>ValueWin!L202</f>
        <v>Botic Van De Zandschulp</v>
      </c>
      <c r="M202" t="str">
        <f>ValueWin!M202</f>
        <v>Nino Serdarusic</v>
      </c>
      <c r="N202">
        <f>ValueWin!N202</f>
        <v>0.48599999999999999</v>
      </c>
    </row>
    <row r="203" spans="1:17" x14ac:dyDescent="0.25">
      <c r="A203">
        <f>ValueWin!A203</f>
        <v>3.2</v>
      </c>
      <c r="B203">
        <f>ValueWin!B203</f>
        <v>1.36</v>
      </c>
      <c r="C203">
        <f t="shared" si="12"/>
        <v>0.3125</v>
      </c>
      <c r="D203">
        <f t="shared" si="13"/>
        <v>0.73529411764705876</v>
      </c>
      <c r="E203">
        <f>ValueWin!E203</f>
        <v>0.49</v>
      </c>
      <c r="F203">
        <f>ValueWin!F203</f>
        <v>0.51</v>
      </c>
      <c r="G203" cm="1">
        <f t="array" ref="G203">_xlfn.IFS(AND(I203&gt;J203,I203&gt;0), 1, AND(J203&gt;I203,J203&gt;0), 2, AND(I203&lt;0,J203&lt;0), 0)</f>
        <v>1</v>
      </c>
      <c r="H203">
        <f>ValueWin!H203</f>
        <v>1</v>
      </c>
      <c r="I203">
        <f t="shared" si="14"/>
        <v>0.1</v>
      </c>
      <c r="J203">
        <f t="shared" si="15"/>
        <v>-0.85111111111111071</v>
      </c>
      <c r="K203">
        <f t="shared" si="16"/>
        <v>0</v>
      </c>
      <c r="L203" t="str">
        <f>ValueWin!L203</f>
        <v>Pedro Martinez</v>
      </c>
      <c r="M203" t="str">
        <f>ValueWin!M203</f>
        <v>Emil Ruusuvuori</v>
      </c>
      <c r="N203">
        <f>ValueWin!N203</f>
        <v>0.86399999999999999</v>
      </c>
    </row>
    <row r="204" spans="1:17" x14ac:dyDescent="0.25">
      <c r="A204">
        <f>ValueWin!A204</f>
        <v>1.083</v>
      </c>
      <c r="B204">
        <f>ValueWin!B204</f>
        <v>8</v>
      </c>
      <c r="C204">
        <f t="shared" si="12"/>
        <v>0.92336103416435833</v>
      </c>
      <c r="D204">
        <f t="shared" si="13"/>
        <v>0.125</v>
      </c>
      <c r="E204">
        <f>ValueWin!E204</f>
        <v>0.86799999999999999</v>
      </c>
      <c r="F204">
        <f>ValueWin!F204</f>
        <v>0.13200000000000001</v>
      </c>
      <c r="G204" cm="1">
        <f t="array" ref="G204">_xlfn.IFS(AND(I204&gt;J204,I204&gt;0), 1, AND(J204&gt;I204,J204&gt;0), 2, AND(I204&lt;0,J204&lt;0), 0)</f>
        <v>2</v>
      </c>
      <c r="H204">
        <f>ValueWin!H204</f>
        <v>1</v>
      </c>
      <c r="I204">
        <f t="shared" si="14"/>
        <v>-0.72236144578313322</v>
      </c>
      <c r="J204">
        <f t="shared" si="15"/>
        <v>8.0000000000000071E-3</v>
      </c>
      <c r="K204">
        <f t="shared" si="16"/>
        <v>0</v>
      </c>
      <c r="L204" t="str">
        <f>ValueWin!L204</f>
        <v>Andy Murray</v>
      </c>
      <c r="M204" t="str">
        <f>ValueWin!M204</f>
        <v>Viktor Durasovic</v>
      </c>
      <c r="N204">
        <f>ValueWin!N204</f>
        <v>0.55900000000000005</v>
      </c>
    </row>
    <row r="205" spans="1:17" x14ac:dyDescent="0.25">
      <c r="A205">
        <f>ValueWin!A205</f>
        <v>4.5</v>
      </c>
      <c r="B205">
        <f>ValueWin!B205</f>
        <v>1.2</v>
      </c>
      <c r="C205">
        <f t="shared" si="12"/>
        <v>0.22222222222222221</v>
      </c>
      <c r="D205">
        <f t="shared" si="13"/>
        <v>0.83333333333333337</v>
      </c>
      <c r="E205">
        <f>ValueWin!E205</f>
        <v>0.252</v>
      </c>
      <c r="F205">
        <f>ValueWin!F205</f>
        <v>0.748</v>
      </c>
      <c r="G205" cm="1">
        <f t="array" ref="G205">_xlfn.IFS(AND(I205&gt;J205,I205&gt;0), 1, AND(J205&gt;I205,J205&gt;0), 2, AND(I205&lt;0,J205&lt;0), 0)</f>
        <v>1</v>
      </c>
      <c r="H205">
        <f>ValueWin!H205</f>
        <v>2</v>
      </c>
      <c r="I205">
        <f t="shared" si="14"/>
        <v>3.8285714285714284E-2</v>
      </c>
      <c r="J205">
        <f t="shared" si="15"/>
        <v>-0.51200000000000023</v>
      </c>
      <c r="K205">
        <f t="shared" si="16"/>
        <v>0</v>
      </c>
      <c r="L205" t="str">
        <f>ValueWin!L205</f>
        <v>Egor Gerasimov</v>
      </c>
      <c r="M205" t="str">
        <f>ValueWin!M205</f>
        <v>Taylor Fritz</v>
      </c>
      <c r="N205">
        <f>ValueWin!N205</f>
        <v>0.84499999999999997</v>
      </c>
    </row>
    <row r="206" spans="1:17" x14ac:dyDescent="0.25">
      <c r="A206">
        <f>ValueWin!A206</f>
        <v>1.9</v>
      </c>
    </row>
    <row r="207" spans="1:17" x14ac:dyDescent="0.25">
      <c r="A207">
        <f>ValueWin!A207</f>
        <v>3.5</v>
      </c>
    </row>
    <row r="208" spans="1:17" x14ac:dyDescent="0.25">
      <c r="A208">
        <f>ValueWin!A208</f>
        <v>7</v>
      </c>
    </row>
    <row r="209" spans="1:1" x14ac:dyDescent="0.25">
      <c r="A209">
        <f>ValueWin!A209</f>
        <v>1.1399999999999999</v>
      </c>
    </row>
    <row r="210" spans="1:1" x14ac:dyDescent="0.25">
      <c r="A210">
        <f>ValueWin!A210</f>
        <v>1.8</v>
      </c>
    </row>
    <row r="211" spans="1:1" x14ac:dyDescent="0.25">
      <c r="A211">
        <f>ValueWin!A211</f>
        <v>3</v>
      </c>
    </row>
    <row r="212" spans="1:1" x14ac:dyDescent="0.25">
      <c r="A212">
        <f>ValueWin!A212</f>
        <v>1.33</v>
      </c>
    </row>
    <row r="213" spans="1:1" x14ac:dyDescent="0.25">
      <c r="A213">
        <f>ValueWin!A213</f>
        <v>2.75</v>
      </c>
    </row>
    <row r="214" spans="1:1" x14ac:dyDescent="0.25">
      <c r="A214">
        <f>ValueWin!A214</f>
        <v>2.75</v>
      </c>
    </row>
    <row r="215" spans="1:1" x14ac:dyDescent="0.25">
      <c r="A215">
        <f>ValueWin!A215</f>
        <v>1.53</v>
      </c>
    </row>
    <row r="216" spans="1:1" x14ac:dyDescent="0.25">
      <c r="A216">
        <f>ValueWin!A216</f>
        <v>2.75</v>
      </c>
    </row>
    <row r="217" spans="1:1" x14ac:dyDescent="0.25">
      <c r="A217">
        <f>ValueWin!A217</f>
        <v>1.72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F95C8-9D1B-424D-B990-DE9A718C8E5C}">
  <dimension ref="A1:Q205"/>
  <sheetViews>
    <sheetView topLeftCell="A194" zoomScale="85" zoomScaleNormal="85" workbookViewId="0">
      <selection activeCell="Q198" sqref="Q198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3</v>
      </c>
      <c r="D1" t="s">
        <v>4</v>
      </c>
      <c r="E1" t="s">
        <v>2</v>
      </c>
      <c r="F1" t="s">
        <v>5</v>
      </c>
      <c r="G1" t="s">
        <v>7</v>
      </c>
      <c r="H1" t="s">
        <v>8</v>
      </c>
      <c r="I1" t="s">
        <v>57</v>
      </c>
      <c r="J1" t="s">
        <v>58</v>
      </c>
      <c r="K1" t="s">
        <v>6</v>
      </c>
      <c r="L1" t="s">
        <v>9</v>
      </c>
      <c r="M1" t="s">
        <v>10</v>
      </c>
    </row>
    <row r="2" spans="1:17" x14ac:dyDescent="0.25">
      <c r="K2">
        <v>100</v>
      </c>
    </row>
    <row r="3" spans="1:17" x14ac:dyDescent="0.25">
      <c r="A3">
        <f>ValueWin!A3</f>
        <v>2.0499999999999998</v>
      </c>
      <c r="B3">
        <f>ValueWin!B3</f>
        <v>1.8</v>
      </c>
      <c r="C3">
        <f>1/A3</f>
        <v>0.48780487804878053</v>
      </c>
      <c r="D3">
        <f>1/B3</f>
        <v>0.55555555555555558</v>
      </c>
      <c r="E3">
        <f>ValueWin!E3</f>
        <v>0.67500000000000004</v>
      </c>
      <c r="F3">
        <f>ValueWin!F3</f>
        <v>0.32499999999999996</v>
      </c>
      <c r="G3" cm="1">
        <f t="array" ref="G3">_xlfn.IFS(AND(I3&gt;J3,I3&gt;0), 1, AND(J3&gt;I3,J3&gt;0), 2, AND(I3&lt;0,J3&lt;0), 0)</f>
        <v>1</v>
      </c>
      <c r="H3">
        <f>ValueWin!H3</f>
        <v>1</v>
      </c>
      <c r="I3">
        <f>IF(E3-(F3/(A3-1))&gt;0.1, 0.1, E3-(F3/(A3-1)))</f>
        <v>0.1</v>
      </c>
      <c r="J3">
        <f>IF(F3-(E3/(B3-1))&gt;0.1, 0.1, F3-(E3/(B3-1)))</f>
        <v>-0.51875000000000004</v>
      </c>
      <c r="K3" cm="1">
        <f t="array" ref="K3">_xlfn.IFS(AND(G3=H3,G3=1),K2-K2*I3+K2*I3*A3, AND(G3=H3,G3=2), K2-K2*J3+K2*J3*B3, AND(G3&lt;&gt;H3,G3=1), K2-K2*I3,AND(G3&lt;&gt;H3,G3=2),K2-K2*J3,G3=0,K2)</f>
        <v>110.5</v>
      </c>
      <c r="L3" t="str">
        <f>ValueWin!L3</f>
        <v>John Millman</v>
      </c>
      <c r="M3" t="str">
        <f>ValueWin!M3</f>
        <v>Benjamin Bonzi</v>
      </c>
    </row>
    <row r="4" spans="1:17" x14ac:dyDescent="0.25">
      <c r="A4">
        <f>ValueWin!A4</f>
        <v>2.61</v>
      </c>
      <c r="B4">
        <f>ValueWin!B4</f>
        <v>1.46</v>
      </c>
      <c r="C4">
        <f t="shared" ref="C4:D67" si="0">1/A4</f>
        <v>0.38314176245210729</v>
      </c>
      <c r="D4">
        <f t="shared" si="0"/>
        <v>0.68493150684931503</v>
      </c>
      <c r="E4">
        <f>ValueWin!E4</f>
        <v>0.24099999999999999</v>
      </c>
      <c r="F4">
        <f>ValueWin!F4</f>
        <v>0.75900000000000001</v>
      </c>
      <c r="G4" cm="1">
        <f t="array" ref="G4">_xlfn.IFS(AND(I4&gt;J4,I4&gt;0), 1, AND(J4&gt;I4,J4&gt;0), 2, AND(I4&lt;0,J4&lt;0), 0)</f>
        <v>2</v>
      </c>
      <c r="H4">
        <f>ValueWin!H4</f>
        <v>2</v>
      </c>
      <c r="I4">
        <f t="shared" ref="I4:I67" si="1">IF(E4-(F4/(A4-1))&gt;0.1, 0.1, E4-(F4/(A4-1)))</f>
        <v>-0.23042857142857148</v>
      </c>
      <c r="J4">
        <f t="shared" ref="J4:J67" si="2">IF(F4-(E4/(B4-1))&gt;0.1, 0.1, F4-(E4/(B4-1)))</f>
        <v>0.1</v>
      </c>
      <c r="K4" cm="1">
        <f t="array" ref="K4">_xlfn.IFS(AND(G4=H4,G4=1),K3-K3*I4+K3*I4*A4, AND(G4=H4,G4=2), K3-K3*J4+K3*J4*B4, AND(G4&lt;&gt;H4,G4=1), K3-K3*I4,AND(G4&lt;&gt;H4,G4=2),K3-K3*J4,G4=0,K3)</f>
        <v>115.583</v>
      </c>
      <c r="L4" t="str">
        <f>ValueWin!L4</f>
        <v>Damir Dzumhur</v>
      </c>
      <c r="M4" t="str">
        <f>ValueWin!M4</f>
        <v>Marin Cilic</v>
      </c>
    </row>
    <row r="5" spans="1:17" x14ac:dyDescent="0.25">
      <c r="A5">
        <f>ValueWin!A5</f>
        <v>1.29</v>
      </c>
      <c r="B5">
        <f>ValueWin!B5</f>
        <v>3.3</v>
      </c>
      <c r="C5">
        <f t="shared" si="0"/>
        <v>0.77519379844961234</v>
      </c>
      <c r="D5">
        <f t="shared" si="0"/>
        <v>0.30303030303030304</v>
      </c>
      <c r="E5">
        <f>ValueWin!E5</f>
        <v>0.87</v>
      </c>
      <c r="F5">
        <f>ValueWin!F5</f>
        <v>0.13</v>
      </c>
      <c r="G5" cm="1">
        <f t="array" ref="G5">_xlfn.IFS(AND(I5&gt;J5,I5&gt;0), 1, AND(J5&gt;I5,J5&gt;0), 2, AND(I5&lt;0,J5&lt;0), 0)</f>
        <v>1</v>
      </c>
      <c r="H5">
        <f>ValueWin!H5</f>
        <v>1</v>
      </c>
      <c r="I5">
        <f t="shared" si="1"/>
        <v>0.1</v>
      </c>
      <c r="J5">
        <f t="shared" si="2"/>
        <v>-0.24826086956521742</v>
      </c>
      <c r="K5" cm="1">
        <f t="array" ref="K5">_xlfn.IFS(AND(G5=H5,G5=1),K4-K4*I5+K4*I5*A5, AND(G5=H5,G5=2), K4-K4*J5+K4*J5*B5, AND(G5&lt;&gt;H5,G5=1), K4-K4*I5,AND(G5&lt;&gt;H5,G5=2),K4-K4*J5,G5=0,K4)</f>
        <v>118.934907</v>
      </c>
      <c r="L5" t="str">
        <f>ValueWin!L5</f>
        <v>James Duckworth</v>
      </c>
      <c r="M5" t="str">
        <f>ValueWin!M5</f>
        <v>Borna Gojo</v>
      </c>
    </row>
    <row r="6" spans="1:17" x14ac:dyDescent="0.25">
      <c r="A6">
        <f>ValueWin!A6</f>
        <v>1.47</v>
      </c>
      <c r="B6">
        <f>ValueWin!B6</f>
        <v>2.56</v>
      </c>
      <c r="C6">
        <f t="shared" si="0"/>
        <v>0.68027210884353739</v>
      </c>
      <c r="D6">
        <f t="shared" si="0"/>
        <v>0.390625</v>
      </c>
      <c r="E6">
        <f>ValueWin!E6</f>
        <v>0.55800000000000005</v>
      </c>
      <c r="F6">
        <f>ValueWin!F6</f>
        <v>0.44199999999999995</v>
      </c>
      <c r="G6" cm="1">
        <f t="array" ref="G6">_xlfn.IFS(AND(I6&gt;J6,I6&gt;0), 1, AND(J6&gt;I6,J6&gt;0), 2, AND(I6&lt;0,J6&lt;0), 0)</f>
        <v>2</v>
      </c>
      <c r="H6">
        <f>ValueWin!H6</f>
        <v>2</v>
      </c>
      <c r="I6">
        <f t="shared" si="1"/>
        <v>-0.38242553191489348</v>
      </c>
      <c r="J6">
        <f t="shared" si="2"/>
        <v>8.430769230769225E-2</v>
      </c>
      <c r="K6" cm="1">
        <f t="array" ref="K6">_xlfn.IFS(AND(G6=H6,G6=1),K5-K5*I6+K5*I6*A6, AND(G6=H6,G6=2), K5-K5*J6+K5*J6*B6, AND(G6&lt;&gt;H6,G6=1), K5-K5*I6,AND(G6&lt;&gt;H6,G6=2),K5-K5*J6,G6=0,K5)</f>
        <v>134.57722596863999</v>
      </c>
      <c r="L6" t="str">
        <f>ValueWin!L6</f>
        <v>Richard Gasquet</v>
      </c>
      <c r="M6" t="str">
        <f>ValueWin!M6</f>
        <v>Dusan Lajovic</v>
      </c>
      <c r="P6">
        <v>130</v>
      </c>
      <c r="Q6">
        <v>4</v>
      </c>
    </row>
    <row r="7" spans="1:17" x14ac:dyDescent="0.25">
      <c r="A7">
        <f>ValueWin!A7</f>
        <v>1.35</v>
      </c>
      <c r="B7">
        <f>ValueWin!B7</f>
        <v>3.05</v>
      </c>
      <c r="C7">
        <f t="shared" si="0"/>
        <v>0.7407407407407407</v>
      </c>
      <c r="D7">
        <f t="shared" si="0"/>
        <v>0.32786885245901642</v>
      </c>
      <c r="E7">
        <f>ValueWin!E7</f>
        <v>0.80500000000000005</v>
      </c>
      <c r="F7">
        <f>ValueWin!F7</f>
        <v>0.19499999999999995</v>
      </c>
      <c r="G7" cm="1">
        <f t="array" ref="G7">_xlfn.IFS(AND(I7&gt;J7,I7&gt;0), 1, AND(J7&gt;I7,J7&gt;0), 2, AND(I7&lt;0,J7&lt;0), 0)</f>
        <v>1</v>
      </c>
      <c r="H7">
        <f>ValueWin!H7</f>
        <v>1</v>
      </c>
      <c r="I7">
        <f t="shared" si="1"/>
        <v>0.1</v>
      </c>
      <c r="J7">
        <f t="shared" si="2"/>
        <v>-0.19768292682926841</v>
      </c>
      <c r="K7">
        <f>P6-P6*I7+P6*I7*A7</f>
        <v>134.55000000000001</v>
      </c>
      <c r="L7" t="str">
        <f>ValueWin!L7</f>
        <v>Frederico Coria</v>
      </c>
      <c r="M7" t="str">
        <f>ValueWin!M7</f>
        <v>Alibek Kachmazov</v>
      </c>
      <c r="P7">
        <v>130</v>
      </c>
      <c r="Q7">
        <v>4</v>
      </c>
    </row>
    <row r="8" spans="1:17" x14ac:dyDescent="0.25">
      <c r="A8">
        <f>ValueWin!A8</f>
        <v>1.33</v>
      </c>
      <c r="B8">
        <f>ValueWin!B8</f>
        <v>3.14</v>
      </c>
      <c r="C8">
        <f t="shared" si="0"/>
        <v>0.75187969924812026</v>
      </c>
      <c r="D8">
        <f t="shared" si="0"/>
        <v>0.31847133757961782</v>
      </c>
      <c r="E8">
        <f>ValueWin!E8</f>
        <v>0.626</v>
      </c>
      <c r="F8">
        <f>ValueWin!F8</f>
        <v>0.374</v>
      </c>
      <c r="G8" cm="1">
        <f t="array" ref="G8">_xlfn.IFS(AND(I8&gt;J8,I8&gt;0), 1, AND(J8&gt;I8,J8&gt;0), 2, AND(I8&lt;0,J8&lt;0), 0)</f>
        <v>2</v>
      </c>
      <c r="H8">
        <f>ValueWin!H8</f>
        <v>1</v>
      </c>
      <c r="I8">
        <f t="shared" si="1"/>
        <v>-0.50733333333333308</v>
      </c>
      <c r="J8">
        <f t="shared" si="2"/>
        <v>8.147663551401868E-2</v>
      </c>
      <c r="K8">
        <f>P7-P7*J8</f>
        <v>119.40803738317757</v>
      </c>
      <c r="L8" t="str">
        <f>ValueWin!L8</f>
        <v>Mackenzie McDonald</v>
      </c>
      <c r="M8" t="str">
        <f>ValueWin!M8</f>
        <v>Yoshihito Nishioka</v>
      </c>
    </row>
    <row r="9" spans="1:17" x14ac:dyDescent="0.25">
      <c r="A9">
        <f>ValueWin!A9</f>
        <v>1.85</v>
      </c>
      <c r="B9">
        <f>ValueWin!B9</f>
        <v>1.95</v>
      </c>
      <c r="C9">
        <f t="shared" si="0"/>
        <v>0.54054054054054046</v>
      </c>
      <c r="D9">
        <f t="shared" si="0"/>
        <v>0.51282051282051289</v>
      </c>
      <c r="E9">
        <f>ValueWin!E9</f>
        <v>0.23100000000000001</v>
      </c>
      <c r="F9">
        <f>ValueWin!F9</f>
        <v>0.76900000000000002</v>
      </c>
      <c r="G9" cm="1">
        <f t="array" ref="G9">_xlfn.IFS(AND(I9&gt;J9,I9&gt;0), 1, AND(J9&gt;I9,J9&gt;0), 2, AND(I9&lt;0,J9&lt;0), 0)</f>
        <v>2</v>
      </c>
      <c r="H9">
        <f>ValueWin!H9</f>
        <v>2</v>
      </c>
      <c r="I9">
        <f t="shared" si="1"/>
        <v>-0.67370588235294115</v>
      </c>
      <c r="J9">
        <f t="shared" si="2"/>
        <v>0.1</v>
      </c>
      <c r="K9" cm="1">
        <f t="array" ref="K9">_xlfn.IFS(AND(G9=H9,G9=1),K8-K8*I9+K8*I9*A9, AND(G9=H9,G9=2), K8-K8*J9+K8*J9*B9, AND(G9&lt;&gt;H9,G9=1), K8-K8*I9,AND(G9&lt;&gt;H9,G9=2),K8-K8*J9,G9=0,K8)</f>
        <v>130.75180093457945</v>
      </c>
      <c r="L9" t="str">
        <f>ValueWin!L9</f>
        <v>Roman Safiullin</v>
      </c>
      <c r="M9" t="str">
        <f>ValueWin!M9</f>
        <v>Adrian Mannarino</v>
      </c>
    </row>
    <row r="10" spans="1:17" x14ac:dyDescent="0.25">
      <c r="A10">
        <f>ValueWin!A10</f>
        <v>2.1</v>
      </c>
      <c r="B10">
        <f>ValueWin!B10</f>
        <v>1.72</v>
      </c>
      <c r="C10">
        <f t="shared" si="0"/>
        <v>0.47619047619047616</v>
      </c>
      <c r="D10">
        <f t="shared" si="0"/>
        <v>0.58139534883720934</v>
      </c>
      <c r="E10">
        <f>ValueWin!E10</f>
        <v>0.51400000000000001</v>
      </c>
      <c r="F10">
        <f>ValueWin!F10</f>
        <v>0.48599999999999999</v>
      </c>
      <c r="G10" cm="1">
        <f t="array" ref="G10">_xlfn.IFS(AND(I10&gt;J10,I10&gt;0), 1, AND(J10&gt;I10,J10&gt;0), 2, AND(I10&lt;0,J10&lt;0), 0)</f>
        <v>1</v>
      </c>
      <c r="H10">
        <f>ValueWin!H10</f>
        <v>2</v>
      </c>
      <c r="I10">
        <f t="shared" si="1"/>
        <v>7.2181818181818236E-2</v>
      </c>
      <c r="J10">
        <f t="shared" si="2"/>
        <v>-0.22788888888888892</v>
      </c>
      <c r="K10" cm="1">
        <f t="array" ref="K10">_xlfn.IFS(AND(G10=H10,G10=1),K9-K9*I10+K9*I10*A10, AND(G10=H10,G10=2), K9-K9*J10+K9*J10*B10, AND(G10&lt;&gt;H10,G10=1), K9-K9*I10,AND(G10&lt;&gt;H10,G10=2),K9-K9*J10,G10=0,K9)</f>
        <v>121.31389821257434</v>
      </c>
      <c r="L10" t="str">
        <f>ValueWin!L10</f>
        <v>Alexei Popyrin</v>
      </c>
      <c r="M10" t="str">
        <f>ValueWin!M10</f>
        <v>Botic Van De Zandschulp</v>
      </c>
    </row>
    <row r="11" spans="1:17" x14ac:dyDescent="0.25">
      <c r="A11">
        <f>ValueWin!A11</f>
        <v>1.53</v>
      </c>
      <c r="B11">
        <f>ValueWin!B11</f>
        <v>2.46</v>
      </c>
      <c r="C11">
        <f t="shared" si="0"/>
        <v>0.65359477124183007</v>
      </c>
      <c r="D11">
        <f t="shared" si="0"/>
        <v>0.4065040650406504</v>
      </c>
      <c r="E11">
        <f>ValueWin!E11</f>
        <v>0.5</v>
      </c>
      <c r="F11">
        <f>ValueWin!F11</f>
        <v>0.5</v>
      </c>
      <c r="G11" cm="1">
        <f t="array" ref="G11">_xlfn.IFS(AND(I11&gt;J11,I11&gt;0), 1, AND(J11&gt;I11,J11&gt;0), 2, AND(I11&lt;0,J11&lt;0), 0)</f>
        <v>2</v>
      </c>
      <c r="H11">
        <f>ValueWin!H11</f>
        <v>1</v>
      </c>
      <c r="I11">
        <f t="shared" si="1"/>
        <v>-0.44339622641509424</v>
      </c>
      <c r="J11">
        <f t="shared" si="2"/>
        <v>0.1</v>
      </c>
      <c r="K11" cm="1">
        <f t="array" ref="K11">_xlfn.IFS(AND(G11=H11,G11=1),K10-K10*I11+K10*I11*A11, AND(G11=H11,G11=2), K10-K10*J11+K10*J11*B11, AND(G11&lt;&gt;H11,G11=1), K10-K10*I11,AND(G11&lt;&gt;H11,G11=2),K10-K10*J11,G11=0,K10)</f>
        <v>109.1825083913169</v>
      </c>
      <c r="L11" t="str">
        <f>ValueWin!L11</f>
        <v>Tommy Paul</v>
      </c>
      <c r="M11" t="str">
        <f>ValueWin!M11</f>
        <v>Mikael Ymer</v>
      </c>
    </row>
    <row r="12" spans="1:17" x14ac:dyDescent="0.25">
      <c r="A12">
        <f>ValueWin!A12</f>
        <v>1.37</v>
      </c>
      <c r="B12">
        <f>ValueWin!B12</f>
        <v>3.02</v>
      </c>
      <c r="C12">
        <f t="shared" si="0"/>
        <v>0.72992700729927007</v>
      </c>
      <c r="D12">
        <f t="shared" si="0"/>
        <v>0.33112582781456956</v>
      </c>
      <c r="E12">
        <f>ValueWin!E12</f>
        <v>0.72</v>
      </c>
      <c r="F12">
        <f>ValueWin!F12</f>
        <v>0.28000000000000003</v>
      </c>
      <c r="G12" cm="1">
        <f t="array" ref="G12">_xlfn.IFS(AND(I12&gt;J12,I12&gt;0), 1, AND(J12&gt;I12,J12&gt;0), 2, AND(I12&lt;0,J12&lt;0), 0)</f>
        <v>0</v>
      </c>
      <c r="H12">
        <f>ValueWin!H12</f>
        <v>2</v>
      </c>
      <c r="I12">
        <f t="shared" si="1"/>
        <v>-3.6756756756756603E-2</v>
      </c>
      <c r="J12">
        <f t="shared" si="2"/>
        <v>-7.6435643564356393E-2</v>
      </c>
      <c r="K12" cm="1">
        <f t="array" ref="K12">_xlfn.IFS(AND(G12=H12,G12=1),K11-K11*I12+K11*I12*A12, AND(G12=H12,G12=2), K11-K11*J12+K11*J12*B12, AND(G12&lt;&gt;H12,G12=1), K11-K11*I12,AND(G12&lt;&gt;H12,G12=2),K11-K11*J12,G12=0,K11)</f>
        <v>109.1825083913169</v>
      </c>
      <c r="L12" t="str">
        <f>ValueWin!L12</f>
        <v>Alexander Bublik</v>
      </c>
      <c r="M12" t="str">
        <f>ValueWin!M12</f>
        <v>Ilya Marchenko</v>
      </c>
    </row>
    <row r="13" spans="1:17" x14ac:dyDescent="0.25">
      <c r="A13">
        <f>ValueWin!A13</f>
        <v>2.37</v>
      </c>
      <c r="B13">
        <f>ValueWin!B13</f>
        <v>1.54</v>
      </c>
      <c r="C13">
        <f t="shared" si="0"/>
        <v>0.42194092827004215</v>
      </c>
      <c r="D13">
        <f t="shared" si="0"/>
        <v>0.64935064935064934</v>
      </c>
      <c r="E13">
        <f>ValueWin!E13</f>
        <v>0.46800000000000003</v>
      </c>
      <c r="F13">
        <f>ValueWin!F13</f>
        <v>0.53200000000000003</v>
      </c>
      <c r="G13" cm="1">
        <f t="array" ref="G13">_xlfn.IFS(AND(I13&gt;J13,I13&gt;0), 1, AND(J13&gt;I13,J13&gt;0), 2, AND(I13&lt;0,J13&lt;0), 0)</f>
        <v>1</v>
      </c>
      <c r="H13">
        <f>ValueWin!H13</f>
        <v>2</v>
      </c>
      <c r="I13">
        <f t="shared" si="1"/>
        <v>7.9678832116788334E-2</v>
      </c>
      <c r="J13">
        <f t="shared" si="2"/>
        <v>-0.33466666666666667</v>
      </c>
      <c r="K13" cm="1">
        <f t="array" ref="K13">_xlfn.IFS(AND(G13=H13,G13=1),K12-K12*I13+K12*I13*A13, AND(G13=H13,G13=2), K12-K12*J13+K12*J13*B13, AND(G13&lt;&gt;H13,G13=1), K12-K12*I13,AND(G13&lt;&gt;H13,G13=2),K12-K12*J13,G13=0,K12)</f>
        <v>100.48297363511533</v>
      </c>
      <c r="L13" t="str">
        <f>ValueWin!L13</f>
        <v>Guido Pella</v>
      </c>
      <c r="M13" t="str">
        <f>ValueWin!M13</f>
        <v>Pedro Martinez</v>
      </c>
    </row>
    <row r="14" spans="1:17" x14ac:dyDescent="0.25">
      <c r="A14">
        <f>ValueWin!A14</f>
        <v>1.88</v>
      </c>
      <c r="B14">
        <f>ValueWin!B14</f>
        <v>1.92</v>
      </c>
      <c r="C14">
        <f t="shared" si="0"/>
        <v>0.53191489361702127</v>
      </c>
      <c r="D14">
        <f t="shared" si="0"/>
        <v>0.52083333333333337</v>
      </c>
      <c r="E14">
        <f>ValueWin!E14</f>
        <v>0.504</v>
      </c>
      <c r="F14">
        <f>ValueWin!F14</f>
        <v>0.496</v>
      </c>
      <c r="G14" cm="1">
        <f t="array" ref="G14">_xlfn.IFS(AND(I14&gt;J14,I14&gt;0), 1, AND(J14&gt;I14,J14&gt;0), 2, AND(I14&lt;0,J14&lt;0), 0)</f>
        <v>0</v>
      </c>
      <c r="H14">
        <f>ValueWin!H14</f>
        <v>2</v>
      </c>
      <c r="I14">
        <f t="shared" si="1"/>
        <v>-5.963636363636371E-2</v>
      </c>
      <c r="J14">
        <f t="shared" si="2"/>
        <v>-5.18260869565218E-2</v>
      </c>
      <c r="K14" cm="1">
        <f t="array" ref="K14">_xlfn.IFS(AND(G14=H14,G14=1),K13-K13*I14+K13*I14*A14, AND(G14=H14,G14=2), K13-K13*J14+K13*J14*B14, AND(G14&lt;&gt;H14,G14=1), K13-K13*I14,AND(G14&lt;&gt;H14,G14=2),K13-K13*J14,G14=0,K13)</f>
        <v>100.48297363511533</v>
      </c>
      <c r="L14" t="str">
        <f>ValueWin!L14</f>
        <v>Miomir Kecmanovic</v>
      </c>
      <c r="M14" t="str">
        <f>ValueWin!M14</f>
        <v>Egor Gerasimov</v>
      </c>
    </row>
    <row r="15" spans="1:17" x14ac:dyDescent="0.25">
      <c r="A15">
        <f>ValueWin!A15</f>
        <v>1.55</v>
      </c>
      <c r="B15">
        <f>ValueWin!B15</f>
        <v>2.35</v>
      </c>
      <c r="C15">
        <f t="shared" si="0"/>
        <v>0.64516129032258063</v>
      </c>
      <c r="D15">
        <f t="shared" si="0"/>
        <v>0.42553191489361702</v>
      </c>
      <c r="E15">
        <f>ValueWin!E15</f>
        <v>0.57499999999999996</v>
      </c>
      <c r="F15">
        <f>ValueWin!F15</f>
        <v>0.42500000000000004</v>
      </c>
      <c r="G15" cm="1">
        <f t="array" ref="G15">_xlfn.IFS(AND(I15&gt;J15,I15&gt;0), 1, AND(J15&gt;I15,J15&gt;0), 2, AND(I15&lt;0,J15&lt;0), 0)</f>
        <v>0</v>
      </c>
      <c r="H15">
        <f>ValueWin!H15</f>
        <v>1</v>
      </c>
      <c r="I15">
        <f t="shared" si="1"/>
        <v>-0.19772727272727275</v>
      </c>
      <c r="J15">
        <f t="shared" si="2"/>
        <v>-9.2592592592583012E-4</v>
      </c>
      <c r="K15" cm="1">
        <f t="array" ref="K15">_xlfn.IFS(AND(G15=H15,G15=1),K14-K14*I15+K14*I15*A15, AND(G15=H15,G15=2), K14-K14*J15+K14*J15*B15, AND(G15&lt;&gt;H15,G15=1), K14-K14*I15,AND(G15&lt;&gt;H15,G15=2),K14-K14*J15,G15=0,K14)</f>
        <v>100.48297363511533</v>
      </c>
      <c r="L15" t="str">
        <f>ValueWin!L15</f>
        <v>Alejandro Davidovich Fokina</v>
      </c>
      <c r="M15" t="str">
        <f>ValueWin!M15</f>
        <v>Jordan Thompson</v>
      </c>
    </row>
    <row r="16" spans="1:17" x14ac:dyDescent="0.25">
      <c r="A16">
        <f>ValueWin!A16</f>
        <v>1.47</v>
      </c>
      <c r="B16">
        <f>ValueWin!B16</f>
        <v>2.56</v>
      </c>
      <c r="C16">
        <f t="shared" si="0"/>
        <v>0.68027210884353739</v>
      </c>
      <c r="D16">
        <f t="shared" si="0"/>
        <v>0.390625</v>
      </c>
      <c r="E16">
        <f>ValueWin!E16</f>
        <v>0.55800000000000005</v>
      </c>
      <c r="F16">
        <f>ValueWin!F16</f>
        <v>0.44199999999999995</v>
      </c>
      <c r="G16" cm="1">
        <f t="array" ref="G16">_xlfn.IFS(AND(I16&gt;J16,I16&gt;0), 1, AND(J16&gt;I16,J16&gt;0), 2, AND(I16&lt;0,J16&lt;0), 0)</f>
        <v>2</v>
      </c>
      <c r="H16">
        <f>ValueWin!H16</f>
        <v>2</v>
      </c>
      <c r="I16">
        <f t="shared" si="1"/>
        <v>-0.38242553191489348</v>
      </c>
      <c r="J16">
        <f t="shared" si="2"/>
        <v>8.430769230769225E-2</v>
      </c>
      <c r="K16" cm="1">
        <f t="array" ref="K16">_xlfn.IFS(AND(G16=H16,G16=1),K15-K15*I16+K15*I16*A16, AND(G16=H16,G16=2), K15-K15*J16+K15*J16*B16, AND(G16&lt;&gt;H16,G16=1), K15-K15*I16,AND(G16&lt;&gt;H16,G16=2),K15-K15*J16,G16=0,K15)</f>
        <v>113.69849432760569</v>
      </c>
      <c r="L16" t="str">
        <f>ValueWin!L16</f>
        <v>Laslo Djere</v>
      </c>
      <c r="M16" t="str">
        <f>ValueWin!M16</f>
        <v>Gilles Simon</v>
      </c>
    </row>
    <row r="17" spans="1:17" x14ac:dyDescent="0.25">
      <c r="A17">
        <f>ValueWin!A17</f>
        <v>1.76</v>
      </c>
      <c r="B17">
        <f>ValueWin!B17</f>
        <v>2.0499999999999998</v>
      </c>
      <c r="C17">
        <f t="shared" si="0"/>
        <v>0.56818181818181823</v>
      </c>
      <c r="D17">
        <f t="shared" si="0"/>
        <v>0.48780487804878053</v>
      </c>
      <c r="E17">
        <f>ValueWin!E17</f>
        <v>0.56200000000000006</v>
      </c>
      <c r="F17">
        <f>ValueWin!F17</f>
        <v>0.43799999999999994</v>
      </c>
      <c r="G17" cm="1">
        <f t="array" ref="G17">_xlfn.IFS(AND(I17&gt;J17,I17&gt;0), 1, AND(J17&gt;I17,J17&gt;0), 2, AND(I17&lt;0,J17&lt;0), 0)</f>
        <v>0</v>
      </c>
      <c r="H17">
        <f>ValueWin!H17</f>
        <v>2</v>
      </c>
      <c r="I17">
        <f t="shared" si="1"/>
        <v>-1.431578947368406E-2</v>
      </c>
      <c r="J17">
        <f t="shared" si="2"/>
        <v>-9.7238095238095457E-2</v>
      </c>
      <c r="K17" cm="1">
        <f t="array" ref="K17">_xlfn.IFS(AND(G17=H17,G17=1),K16-K16*I17+K16*I17*A17, AND(G17=H17,G17=2), K16-K16*J17+K16*J17*B17, AND(G17&lt;&gt;H17,G17=1), K16-K16*I17,AND(G17&lt;&gt;H17,G17=2),K16-K16*J17,G17=0,K16)</f>
        <v>113.69849432760569</v>
      </c>
      <c r="L17" t="str">
        <f>ValueWin!L17</f>
        <v>Alex De Minaur</v>
      </c>
      <c r="M17" t="str">
        <f>ValueWin!M17</f>
        <v>Brandon Nakashima</v>
      </c>
    </row>
    <row r="18" spans="1:17" x14ac:dyDescent="0.25">
      <c r="A18">
        <f>ValueWin!A18</f>
        <v>1.47</v>
      </c>
      <c r="B18">
        <f>ValueWin!B18</f>
        <v>2.58</v>
      </c>
      <c r="C18">
        <f t="shared" si="0"/>
        <v>0.68027210884353739</v>
      </c>
      <c r="D18">
        <f t="shared" si="0"/>
        <v>0.38759689922480617</v>
      </c>
      <c r="E18">
        <f>ValueWin!E18</f>
        <v>0.49199999999999999</v>
      </c>
      <c r="F18">
        <f>ValueWin!F18</f>
        <v>0.50800000000000001</v>
      </c>
      <c r="G18" cm="1">
        <f t="array" ref="G18">_xlfn.IFS(AND(I18&gt;J18,I18&gt;0), 1, AND(J18&gt;I18,J18&gt;0), 2, AND(I18&lt;0,J18&lt;0), 0)</f>
        <v>2</v>
      </c>
      <c r="H18">
        <f>ValueWin!H18</f>
        <v>1</v>
      </c>
      <c r="I18">
        <f t="shared" si="1"/>
        <v>-0.58885106382978725</v>
      </c>
      <c r="J18">
        <f t="shared" si="2"/>
        <v>0.1</v>
      </c>
      <c r="K18" cm="1">
        <f t="array" ref="K18">_xlfn.IFS(AND(G18=H18,G18=1),K17-K17*I18+K17*I18*A18, AND(G18=H18,G18=2), K17-K17*J18+K17*J18*B18, AND(G18&lt;&gt;H18,G18=1), K17-K17*I18,AND(G18&lt;&gt;H18,G18=2),K17-K17*J18,G18=0,K17)</f>
        <v>102.32864489484511</v>
      </c>
      <c r="L18" t="str">
        <f>ValueWin!L18</f>
        <v>Henri Laaksonen</v>
      </c>
      <c r="M18" t="str">
        <f>ValueWin!M18</f>
        <v>Benoit Paire</v>
      </c>
    </row>
    <row r="19" spans="1:17" x14ac:dyDescent="0.25">
      <c r="A19">
        <f>ValueWin!A19</f>
        <v>2.08</v>
      </c>
      <c r="B19">
        <f>ValueWin!B19</f>
        <v>1.75</v>
      </c>
      <c r="C19">
        <f t="shared" si="0"/>
        <v>0.48076923076923073</v>
      </c>
      <c r="D19">
        <f t="shared" si="0"/>
        <v>0.5714285714285714</v>
      </c>
      <c r="E19">
        <f>ValueWin!E19</f>
        <v>0.49299999999999999</v>
      </c>
      <c r="F19">
        <f>ValueWin!F19</f>
        <v>0.50700000000000001</v>
      </c>
      <c r="G19" cm="1">
        <f t="array" ref="G19">_xlfn.IFS(AND(I19&gt;J19,I19&gt;0), 1, AND(J19&gt;I19,J19&gt;0), 2, AND(I19&lt;0,J19&lt;0), 0)</f>
        <v>1</v>
      </c>
      <c r="H19">
        <f>ValueWin!H19</f>
        <v>1</v>
      </c>
      <c r="I19">
        <f t="shared" si="1"/>
        <v>2.3555555555555552E-2</v>
      </c>
      <c r="J19">
        <f t="shared" si="2"/>
        <v>-0.15033333333333332</v>
      </c>
      <c r="K19" cm="1">
        <f t="array" ref="K19">_xlfn.IFS(AND(G19=H19,G19=1),K18-K18*I19+K18*I19*A19, AND(G19=H19,G19=2), K18-K18*J19+K18*J19*B19, AND(G19&lt;&gt;H19,G19=1), K18-K18*I19,AND(G19&lt;&gt;H19,G19=2),K18-K18*J19,G19=0,K18)</f>
        <v>104.93188562096998</v>
      </c>
      <c r="L19" t="str">
        <f>ValueWin!L19</f>
        <v>Lorenzo Musetti</v>
      </c>
      <c r="M19" t="str">
        <f>ValueWin!M19</f>
        <v>Gianluca Mager</v>
      </c>
    </row>
    <row r="20" spans="1:17" x14ac:dyDescent="0.25">
      <c r="A20">
        <f>ValueWin!A20</f>
        <v>2.1</v>
      </c>
      <c r="B20">
        <f>ValueWin!B20</f>
        <v>1.72</v>
      </c>
      <c r="C20">
        <f t="shared" si="0"/>
        <v>0.47619047619047616</v>
      </c>
      <c r="D20">
        <f t="shared" si="0"/>
        <v>0.58139534883720934</v>
      </c>
      <c r="E20">
        <f>ValueWin!E20</f>
        <v>0.59899999999999998</v>
      </c>
      <c r="F20">
        <f>ValueWin!F20</f>
        <v>0.40100000000000002</v>
      </c>
      <c r="G20" cm="1">
        <f t="array" ref="G20">_xlfn.IFS(AND(I20&gt;J20,I20&gt;0), 1, AND(J20&gt;I20,J20&gt;0), 2, AND(I20&lt;0,J20&lt;0), 0)</f>
        <v>1</v>
      </c>
      <c r="H20">
        <f>ValueWin!H20</f>
        <v>2</v>
      </c>
      <c r="I20">
        <f t="shared" si="1"/>
        <v>0.1</v>
      </c>
      <c r="J20">
        <f t="shared" si="2"/>
        <v>-0.43094444444444446</v>
      </c>
      <c r="K20" cm="1">
        <f t="array" ref="K20">_xlfn.IFS(AND(G20=H20,G20=1),K19-K19*I20+K19*I20*A20, AND(G20=H20,G20=2), K19-K19*J20+K19*J20*B20, AND(G20&lt;&gt;H20,G20=1), K19-K19*I20,AND(G20&lt;&gt;H20,G20=2),K19-K19*J20,G20=0,K19)</f>
        <v>94.438697058872975</v>
      </c>
      <c r="L20" t="str">
        <f>ValueWin!L20</f>
        <v>Reilly Opelka</v>
      </c>
      <c r="M20" t="str">
        <f>ValueWin!M20</f>
        <v>Jenson Brooksby</v>
      </c>
    </row>
    <row r="21" spans="1:17" x14ac:dyDescent="0.25">
      <c r="A21">
        <f>ValueWin!A21</f>
        <v>1.55</v>
      </c>
      <c r="B21">
        <f>ValueWin!B21</f>
        <v>2.4</v>
      </c>
      <c r="C21">
        <f t="shared" si="0"/>
        <v>0.64516129032258063</v>
      </c>
      <c r="D21">
        <f t="shared" si="0"/>
        <v>0.41666666666666669</v>
      </c>
      <c r="E21">
        <f>ValueWin!E21</f>
        <v>0.496</v>
      </c>
      <c r="F21">
        <f>ValueWin!F21</f>
        <v>0.504</v>
      </c>
      <c r="G21" cm="1">
        <f t="array" ref="G21">_xlfn.IFS(AND(I21&gt;J21,I21&gt;0), 1, AND(J21&gt;I21,J21&gt;0), 2, AND(I21&lt;0,J21&lt;0), 0)</f>
        <v>2</v>
      </c>
      <c r="H21">
        <f>ValueWin!H21</f>
        <v>1</v>
      </c>
      <c r="I21">
        <f t="shared" si="1"/>
        <v>-0.42036363636363627</v>
      </c>
      <c r="J21">
        <f t="shared" si="2"/>
        <v>0.1</v>
      </c>
      <c r="K21" cm="1">
        <f t="array" ref="K21">_xlfn.IFS(AND(G21=H21,G21=1),K20-K20*I21+K20*I21*A21, AND(G21=H21,G21=2), K20-K20*J21+K20*J21*B21, AND(G21&lt;&gt;H21,G21=1), K20-K20*I21,AND(G21&lt;&gt;H21,G21=2),K20-K20*J21,G21=0,K20)</f>
        <v>84.994827352985681</v>
      </c>
      <c r="L21" t="str">
        <f>ValueWin!L21</f>
        <v>Jan Lennard Struff</v>
      </c>
      <c r="M21" t="str">
        <f>ValueWin!M21</f>
        <v>Albert Ramos</v>
      </c>
    </row>
    <row r="22" spans="1:17" x14ac:dyDescent="0.25">
      <c r="A22">
        <f>ValueWin!A22</f>
        <v>4.8499999999999996</v>
      </c>
      <c r="B22">
        <f>ValueWin!B22</f>
        <v>1.17</v>
      </c>
      <c r="C22">
        <f t="shared" si="0"/>
        <v>0.2061855670103093</v>
      </c>
      <c r="D22">
        <f t="shared" si="0"/>
        <v>0.85470085470085477</v>
      </c>
      <c r="E22">
        <f>ValueWin!E22</f>
        <v>0.14899999999999999</v>
      </c>
      <c r="F22">
        <f>ValueWin!F22</f>
        <v>0.85099999999999998</v>
      </c>
      <c r="G22" cm="1">
        <f t="array" ref="G22">_xlfn.IFS(AND(I22&gt;J22,I22&gt;0), 1, AND(J22&gt;I22,J22&gt;0), 2, AND(I22&lt;0,J22&lt;0), 0)</f>
        <v>0</v>
      </c>
      <c r="H22">
        <f>ValueWin!H22</f>
        <v>0</v>
      </c>
      <c r="I22">
        <f t="shared" si="1"/>
        <v>-7.2038961038961069E-2</v>
      </c>
      <c r="J22">
        <f t="shared" si="2"/>
        <v>-2.5470588235294467E-2</v>
      </c>
      <c r="K22" cm="1">
        <f t="array" ref="K22">_xlfn.IFS(AND(G22=H22,G22=1),K21-K21*I22+K21*I22*A22, AND(G22=H22,G22=2), K21-K21*J22+K21*J22*B22, AND(G22&lt;&gt;H22,G22=1), K21-K21*I22,AND(G22&lt;&gt;H22,G22=2),K21-K21*J22,G22=0,K21)</f>
        <v>84.994827352985681</v>
      </c>
      <c r="L22" t="str">
        <f>ValueWin!L22</f>
        <v>Evgeny Donskoy</v>
      </c>
      <c r="M22" t="str">
        <f>ValueWin!M22</f>
        <v>Ilya Ivashka</v>
      </c>
    </row>
    <row r="23" spans="1:17" x14ac:dyDescent="0.25">
      <c r="A23">
        <f>ValueWin!A23</f>
        <v>2.15</v>
      </c>
      <c r="B23">
        <f>ValueWin!B23</f>
        <v>1.68</v>
      </c>
      <c r="C23">
        <f t="shared" si="0"/>
        <v>0.46511627906976744</v>
      </c>
      <c r="D23">
        <f t="shared" si="0"/>
        <v>0.59523809523809523</v>
      </c>
      <c r="E23">
        <f>ValueWin!E23</f>
        <v>0.49</v>
      </c>
      <c r="F23">
        <f>ValueWin!F23</f>
        <v>0.51</v>
      </c>
      <c r="G23" cm="1">
        <f t="array" ref="G23">_xlfn.IFS(AND(I23&gt;J23,I23&gt;0), 1, AND(J23&gt;I23,J23&gt;0), 2, AND(I23&lt;0,J23&lt;0), 0)</f>
        <v>1</v>
      </c>
      <c r="H23">
        <f>ValueWin!H23</f>
        <v>2</v>
      </c>
      <c r="I23">
        <f t="shared" si="1"/>
        <v>4.6521739130434725E-2</v>
      </c>
      <c r="J23">
        <f t="shared" si="2"/>
        <v>-0.21058823529411774</v>
      </c>
      <c r="K23" cm="1">
        <f t="array" ref="K23">_xlfn.IFS(AND(G23=H23,G23=1),K22-K22*I23+K22*I23*A23, AND(G23=H23,G23=2), K22-K22*J23+K22*J23*B23, AND(G23&lt;&gt;H23,G23=1), K22-K22*I23,AND(G23&lt;&gt;H23,G23=2),K22-K22*J23,G23=0,K22)</f>
        <v>81.040720167433747</v>
      </c>
      <c r="L23" t="str">
        <f>ValueWin!L23</f>
        <v>Frances Tiafoe</v>
      </c>
      <c r="M23" t="str">
        <f>ValueWin!M23</f>
        <v>Andy Murray</v>
      </c>
    </row>
    <row r="24" spans="1:17" x14ac:dyDescent="0.25">
      <c r="A24">
        <f>ValueWin!A24</f>
        <v>2.46</v>
      </c>
      <c r="B24">
        <f>ValueWin!B24</f>
        <v>1.53</v>
      </c>
      <c r="C24">
        <f t="shared" si="0"/>
        <v>0.4065040650406504</v>
      </c>
      <c r="D24">
        <f t="shared" si="0"/>
        <v>0.65359477124183007</v>
      </c>
      <c r="E24">
        <f>ValueWin!E24</f>
        <v>0.26</v>
      </c>
      <c r="F24">
        <f>ValueWin!F24</f>
        <v>0.74</v>
      </c>
      <c r="G24" cm="1">
        <f t="array" ref="G24">_xlfn.IFS(AND(I24&gt;J24,I24&gt;0), 1, AND(J24&gt;I24,J24&gt;0), 2, AND(I24&lt;0,J24&lt;0), 0)</f>
        <v>2</v>
      </c>
      <c r="H24">
        <f>ValueWin!H24</f>
        <v>2</v>
      </c>
      <c r="I24">
        <f t="shared" si="1"/>
        <v>-0.24684931506849317</v>
      </c>
      <c r="J24">
        <f t="shared" si="2"/>
        <v>0.1</v>
      </c>
      <c r="K24" cm="1">
        <f t="array" ref="K24">_xlfn.IFS(AND(G24=H24,G24=1),K23-K23*I24+K23*I24*A24, AND(G24=H24,G24=2), K23-K23*J24+K23*J24*B24, AND(G24&lt;&gt;H24,G24=1), K23-K23*I24,AND(G24&lt;&gt;H24,G24=2),K23-K23*J24,G24=0,K23)</f>
        <v>85.335878336307744</v>
      </c>
      <c r="L24" t="str">
        <f>ValueWin!L24</f>
        <v>Dennis Novak</v>
      </c>
      <c r="M24" t="str">
        <f>ValueWin!M24</f>
        <v>Marton Fucsovics</v>
      </c>
    </row>
    <row r="25" spans="1:17" x14ac:dyDescent="0.25">
      <c r="A25">
        <f>ValueWin!A25</f>
        <v>4.4000000000000004</v>
      </c>
      <c r="B25">
        <f>ValueWin!B25</f>
        <v>1.2</v>
      </c>
      <c r="C25">
        <f t="shared" si="0"/>
        <v>0.22727272727272727</v>
      </c>
      <c r="D25">
        <f t="shared" si="0"/>
        <v>0.83333333333333337</v>
      </c>
      <c r="E25">
        <f>ValueWin!E25</f>
        <v>0.19600000000000001</v>
      </c>
      <c r="F25">
        <f>ValueWin!F25</f>
        <v>0.80400000000000005</v>
      </c>
      <c r="G25" cm="1">
        <f t="array" ref="G25">_xlfn.IFS(AND(I25&gt;J25,I25&gt;0), 1, AND(J25&gt;I25,J25&gt;0), 2, AND(I25&lt;0,J25&lt;0), 0)</f>
        <v>0</v>
      </c>
      <c r="H25">
        <f>ValueWin!H25</f>
        <v>2</v>
      </c>
      <c r="I25">
        <f t="shared" si="1"/>
        <v>-4.0470588235294092E-2</v>
      </c>
      <c r="J25">
        <f t="shared" si="2"/>
        <v>-0.17600000000000016</v>
      </c>
      <c r="K25" cm="1">
        <f t="array" ref="K25">_xlfn.IFS(AND(G25=H25,G25=1),K24-K24*I25+K24*I25*A25, AND(G25=H25,G25=2), K24-K24*J25+K24*J25*B25, AND(G25&lt;&gt;H25,G25=1), K24-K24*I25,AND(G25&lt;&gt;H25,G25=2),K24-K24*J25,G25=0,K24)</f>
        <v>85.335878336307744</v>
      </c>
      <c r="L25" t="str">
        <f>ValueWin!L25</f>
        <v>Zizou Bergs</v>
      </c>
      <c r="M25" t="str">
        <f>ValueWin!M25</f>
        <v>Lloyd Harris</v>
      </c>
    </row>
    <row r="26" spans="1:17" x14ac:dyDescent="0.25">
      <c r="A26">
        <f>ValueWin!A26</f>
        <v>1.35</v>
      </c>
      <c r="B26">
        <f>ValueWin!B26</f>
        <v>3</v>
      </c>
      <c r="C26">
        <f t="shared" si="0"/>
        <v>0.7407407407407407</v>
      </c>
      <c r="D26">
        <f t="shared" si="0"/>
        <v>0.33333333333333331</v>
      </c>
      <c r="E26">
        <f>ValueWin!E26</f>
        <v>0.54300000000000004</v>
      </c>
      <c r="F26">
        <f>ValueWin!F26</f>
        <v>0.45699999999999996</v>
      </c>
      <c r="G26" cm="1">
        <f t="array" ref="G26">_xlfn.IFS(AND(I26&gt;J26,I26&gt;0), 1, AND(J26&gt;I26,J26&gt;0), 2, AND(I26&lt;0,J26&lt;0), 0)</f>
        <v>2</v>
      </c>
      <c r="H26">
        <f>ValueWin!H26</f>
        <v>2</v>
      </c>
      <c r="I26">
        <f t="shared" si="1"/>
        <v>-0.76271428571428534</v>
      </c>
      <c r="J26">
        <f t="shared" si="2"/>
        <v>0.1</v>
      </c>
      <c r="K26" cm="1">
        <f t="array" ref="K26">_xlfn.IFS(AND(G26=H26,G26=1),K25-K25*I26+K25*I26*A26, AND(G26=H26,G26=2), K25-K25*J26+K25*J26*B26, AND(G26&lt;&gt;H26,G26=1), K25-K25*I26,AND(G26&lt;&gt;H26,G26=2),K25-K25*J26,G26=0,K25)</f>
        <v>102.40305400356928</v>
      </c>
      <c r="L26" t="str">
        <f>ValueWin!L26</f>
        <v>Filip Krajinovic</v>
      </c>
      <c r="M26" t="str">
        <f>ValueWin!M26</f>
        <v>Pedro Martinez</v>
      </c>
    </row>
    <row r="27" spans="1:17" x14ac:dyDescent="0.25">
      <c r="A27">
        <f>ValueWin!A27</f>
        <v>4.5</v>
      </c>
      <c r="B27">
        <f>ValueWin!B27</f>
        <v>1.17</v>
      </c>
      <c r="C27">
        <f t="shared" si="0"/>
        <v>0.22222222222222221</v>
      </c>
      <c r="D27">
        <f t="shared" si="0"/>
        <v>0.85470085470085477</v>
      </c>
      <c r="E27">
        <f>ValueWin!E27</f>
        <v>0.442</v>
      </c>
      <c r="F27">
        <f>ValueWin!F27</f>
        <v>0.55800000000000005</v>
      </c>
      <c r="G27" cm="1">
        <f t="array" ref="G27">_xlfn.IFS(AND(I27&gt;J27,I27&gt;0), 1, AND(J27&gt;I27,J27&gt;0), 2, AND(I27&lt;0,J27&lt;0), 0)</f>
        <v>1</v>
      </c>
      <c r="H27">
        <f>ValueWin!H27</f>
        <v>2</v>
      </c>
      <c r="I27">
        <f t="shared" si="1"/>
        <v>0.1</v>
      </c>
      <c r="J27">
        <f t="shared" si="2"/>
        <v>-2.0420000000000007</v>
      </c>
      <c r="K27" cm="1">
        <f t="array" ref="K27">_xlfn.IFS(AND(G27=H27,G27=1),K26-K26*I27+K26*I27*A27, AND(G27=H27,G27=2), K26-K26*J27+K26*J27*B27, AND(G27&lt;&gt;H27,G27=1), K26-K26*I27,AND(G27&lt;&gt;H27,G27=2),K26-K26*J27,G27=0,K26)</f>
        <v>92.16274860321235</v>
      </c>
      <c r="L27" t="str">
        <f>ValueWin!L27</f>
        <v>Frederico Coria</v>
      </c>
      <c r="M27" t="str">
        <f>ValueWin!M27</f>
        <v>Ricardas Berankis</v>
      </c>
    </row>
    <row r="28" spans="1:17" x14ac:dyDescent="0.25">
      <c r="A28">
        <f>ValueWin!A28</f>
        <v>2.66</v>
      </c>
      <c r="B28">
        <f>ValueWin!B28</f>
        <v>1.44</v>
      </c>
      <c r="C28">
        <f t="shared" si="0"/>
        <v>0.37593984962406013</v>
      </c>
      <c r="D28">
        <f t="shared" si="0"/>
        <v>0.69444444444444442</v>
      </c>
      <c r="E28">
        <f>ValueWin!E28</f>
        <v>0.35599999999999998</v>
      </c>
      <c r="F28">
        <f>ValueWin!F28</f>
        <v>0.64400000000000002</v>
      </c>
      <c r="G28" cm="1">
        <f t="array" ref="G28">_xlfn.IFS(AND(I28&gt;J28,I28&gt;0), 1, AND(J28&gt;I28,J28&gt;0), 2, AND(I28&lt;0,J28&lt;0), 0)</f>
        <v>0</v>
      </c>
      <c r="H28">
        <f>ValueWin!H28</f>
        <v>2</v>
      </c>
      <c r="I28">
        <f t="shared" si="1"/>
        <v>-3.1951807228915663E-2</v>
      </c>
      <c r="J28">
        <f t="shared" si="2"/>
        <v>-0.16509090909090918</v>
      </c>
      <c r="K28" cm="1">
        <f t="array" ref="K28">_xlfn.IFS(AND(G28=H28,G28=1),K27-K27*I28+K27*I28*A28, AND(G28=H28,G28=2), K27-K27*J28+K27*J28*B28, AND(G28&lt;&gt;H28,G28=1), K27-K27*I28,AND(G28&lt;&gt;H28,G28=2),K27-K27*J28,G28=0,K27)</f>
        <v>92.16274860321235</v>
      </c>
      <c r="L28" t="str">
        <f>ValueWin!L28</f>
        <v>Jan Lennard Struff</v>
      </c>
      <c r="M28" t="str">
        <f>ValueWin!M28</f>
        <v>Lloyd Harris</v>
      </c>
    </row>
    <row r="29" spans="1:17" x14ac:dyDescent="0.25">
      <c r="A29">
        <f>ValueWin!A29</f>
        <v>1.05</v>
      </c>
      <c r="B29">
        <f>ValueWin!B29</f>
        <v>8.5</v>
      </c>
      <c r="C29">
        <f t="shared" si="0"/>
        <v>0.95238095238095233</v>
      </c>
      <c r="D29">
        <f t="shared" si="0"/>
        <v>0.11764705882352941</v>
      </c>
      <c r="E29">
        <f>ValueWin!E29</f>
        <v>0.81599999999999995</v>
      </c>
      <c r="F29">
        <f>ValueWin!F29</f>
        <v>0.18400000000000005</v>
      </c>
      <c r="G29" cm="1">
        <f t="array" ref="G29">_xlfn.IFS(AND(I29&gt;J29,I29&gt;0), 1, AND(J29&gt;I29,J29&gt;0), 2, AND(I29&lt;0,J29&lt;0), 0)</f>
        <v>2</v>
      </c>
      <c r="H29">
        <f>ValueWin!H29</f>
        <v>2</v>
      </c>
      <c r="I29">
        <f t="shared" si="1"/>
        <v>-2.8639999999999981</v>
      </c>
      <c r="J29">
        <f t="shared" si="2"/>
        <v>7.5200000000000058E-2</v>
      </c>
      <c r="K29" cm="1">
        <f t="array" ref="K29">_xlfn.IFS(AND(G29=H29,G29=1),K28-K28*I29+K28*I29*A29, AND(G29=H29,G29=2), K28-K28*J29+K28*J29*B29, AND(G29&lt;&gt;H29,G29=1), K28-K28*I29,AND(G29&lt;&gt;H29,G29=2),K28-K28*J29,G29=0,K28)</f>
        <v>144.14253881542416</v>
      </c>
      <c r="L29" t="str">
        <f>ValueWin!L29</f>
        <v>Andrey Rublev</v>
      </c>
      <c r="M29" t="str">
        <f>ValueWin!M29</f>
        <v>Adrian Mannarino</v>
      </c>
      <c r="P29">
        <v>130</v>
      </c>
      <c r="Q29">
        <v>14</v>
      </c>
    </row>
    <row r="30" spans="1:17" x14ac:dyDescent="0.25">
      <c r="A30">
        <f>ValueWin!A30</f>
        <v>1.51</v>
      </c>
      <c r="B30">
        <f>ValueWin!B30</f>
        <v>2.44</v>
      </c>
      <c r="C30">
        <f t="shared" si="0"/>
        <v>0.66225165562913912</v>
      </c>
      <c r="D30">
        <f t="shared" si="0"/>
        <v>0.4098360655737705</v>
      </c>
      <c r="E30">
        <f>ValueWin!E30</f>
        <v>0.63500000000000001</v>
      </c>
      <c r="F30">
        <f>ValueWin!F30</f>
        <v>0.36499999999999999</v>
      </c>
      <c r="G30" cm="1">
        <f t="array" ref="G30">_xlfn.IFS(AND(I30&gt;J30,I30&gt;0), 1, AND(J30&gt;I30,J30&gt;0), 2, AND(I30&lt;0,J30&lt;0), 0)</f>
        <v>0</v>
      </c>
      <c r="H30">
        <f>ValueWin!H30</f>
        <v>2</v>
      </c>
      <c r="I30">
        <f t="shared" si="1"/>
        <v>-8.0686274509803924E-2</v>
      </c>
      <c r="J30">
        <f t="shared" si="2"/>
        <v>-7.5972222222222274E-2</v>
      </c>
      <c r="K30">
        <f>P29</f>
        <v>130</v>
      </c>
      <c r="L30" t="str">
        <f>ValueWin!L30</f>
        <v>Roberto Bautista Agut</v>
      </c>
      <c r="M30" t="str">
        <f>ValueWin!M30</f>
        <v>Marton Fucsovics</v>
      </c>
    </row>
    <row r="31" spans="1:17" x14ac:dyDescent="0.25">
      <c r="A31">
        <f>ValueWin!A31</f>
        <v>3.02</v>
      </c>
      <c r="B31">
        <f>ValueWin!B31</f>
        <v>1.35</v>
      </c>
      <c r="C31">
        <f t="shared" si="0"/>
        <v>0.33112582781456956</v>
      </c>
      <c r="D31">
        <f t="shared" si="0"/>
        <v>0.7407407407407407</v>
      </c>
      <c r="E31">
        <f>ValueWin!E31</f>
        <v>0.313</v>
      </c>
      <c r="F31">
        <f>ValueWin!F31</f>
        <v>0.68700000000000006</v>
      </c>
      <c r="G31" cm="1">
        <f t="array" ref="G31">_xlfn.IFS(AND(I31&gt;J31,I31&gt;0), 1, AND(J31&gt;I31,J31&gt;0), 2, AND(I31&lt;0,J31&lt;0), 0)</f>
        <v>0</v>
      </c>
      <c r="H31">
        <f>ValueWin!H31</f>
        <v>2</v>
      </c>
      <c r="I31">
        <f t="shared" si="1"/>
        <v>-2.7099009900990123E-2</v>
      </c>
      <c r="J31">
        <f t="shared" si="2"/>
        <v>-0.20728571428571396</v>
      </c>
      <c r="K31" cm="1">
        <f t="array" ref="K31">_xlfn.IFS(AND(G31=H31,G31=1),K30-K30*I31+K30*I31*A31, AND(G31=H31,G31=2), K30-K30*J31+K30*J31*B31, AND(G31&lt;&gt;H31,G31=1), K30-K30*I31,AND(G31&lt;&gt;H31,G31=2),K30-K30*J31,G31=0,K30)</f>
        <v>130</v>
      </c>
      <c r="L31" t="str">
        <f>ValueWin!L31</f>
        <v>Egor Gerasimov</v>
      </c>
      <c r="M31" t="str">
        <f>ValueWin!M31</f>
        <v>Aslan Karatsev</v>
      </c>
    </row>
    <row r="32" spans="1:17" x14ac:dyDescent="0.25">
      <c r="A32">
        <f>ValueWin!A32</f>
        <v>1.8</v>
      </c>
      <c r="B32">
        <f>ValueWin!B32</f>
        <v>1.98</v>
      </c>
      <c r="C32">
        <f t="shared" si="0"/>
        <v>0.55555555555555558</v>
      </c>
      <c r="D32">
        <f t="shared" si="0"/>
        <v>0.50505050505050508</v>
      </c>
      <c r="E32">
        <f>ValueWin!E32</f>
        <v>0.45</v>
      </c>
      <c r="F32">
        <f>ValueWin!F32</f>
        <v>0.55000000000000004</v>
      </c>
      <c r="G32" cm="1">
        <f t="array" ref="G32">_xlfn.IFS(AND(I32&gt;J32,I32&gt;0), 1, AND(J32&gt;I32,J32&gt;0), 2, AND(I32&lt;0,J32&lt;0), 0)</f>
        <v>2</v>
      </c>
      <c r="H32">
        <f>ValueWin!H32</f>
        <v>2</v>
      </c>
      <c r="I32">
        <f t="shared" si="1"/>
        <v>-0.23749999999999999</v>
      </c>
      <c r="J32">
        <f t="shared" si="2"/>
        <v>9.0816326530612279E-2</v>
      </c>
      <c r="K32" cm="1">
        <f t="array" ref="K32">_xlfn.IFS(AND(G32=H32,G32=1),K31-K31*I32+K31*I32*A32, AND(G32=H32,G32=2), K31-K31*J32+K31*J32*B32, AND(G32&lt;&gt;H32,G32=1), K31-K31*I32,AND(G32&lt;&gt;H32,G32=2),K31-K31*J32,G32=0,K31)</f>
        <v>141.57</v>
      </c>
      <c r="L32" t="str">
        <f>ValueWin!L32</f>
        <v>Andy Murray</v>
      </c>
      <c r="M32" t="str">
        <f>ValueWin!M32</f>
        <v>Diego Schwartzman</v>
      </c>
      <c r="P32">
        <v>130</v>
      </c>
      <c r="Q32">
        <v>11</v>
      </c>
    </row>
    <row r="33" spans="1:17" x14ac:dyDescent="0.25">
      <c r="A33">
        <f>ValueWin!A33</f>
        <v>4</v>
      </c>
      <c r="B33">
        <f>ValueWin!B33</f>
        <v>1.22</v>
      </c>
      <c r="C33">
        <f t="shared" si="0"/>
        <v>0.25</v>
      </c>
      <c r="D33">
        <f t="shared" si="0"/>
        <v>0.81967213114754101</v>
      </c>
      <c r="E33">
        <f>ValueWin!E33</f>
        <v>0.33</v>
      </c>
      <c r="F33">
        <f>ValueWin!F33</f>
        <v>0.66999999999999993</v>
      </c>
      <c r="G33" cm="1">
        <f t="array" ref="G33">_xlfn.IFS(AND(I33&gt;J33,I33&gt;0), 1, AND(J33&gt;I33,J33&gt;0), 2, AND(I33&lt;0,J33&lt;0), 0)</f>
        <v>1</v>
      </c>
      <c r="H33">
        <f>ValueWin!H33</f>
        <v>1</v>
      </c>
      <c r="I33">
        <f t="shared" si="1"/>
        <v>0.1</v>
      </c>
      <c r="J33">
        <f t="shared" si="2"/>
        <v>-0.83000000000000029</v>
      </c>
      <c r="K33">
        <f>P32-P32*I33+P32*I33*A33</f>
        <v>169</v>
      </c>
      <c r="L33" t="str">
        <f>ValueWin!L33</f>
        <v>Gilles Simon</v>
      </c>
      <c r="M33" t="str">
        <f>ValueWin!M33</f>
        <v>Mackenzie McDonald</v>
      </c>
      <c r="P33">
        <v>130</v>
      </c>
      <c r="Q33">
        <v>39</v>
      </c>
    </row>
    <row r="34" spans="1:17" x14ac:dyDescent="0.25">
      <c r="A34">
        <f>ValueWin!A34</f>
        <v>1.41</v>
      </c>
      <c r="B34">
        <f>ValueWin!B34</f>
        <v>2.78</v>
      </c>
      <c r="C34">
        <f t="shared" si="0"/>
        <v>0.70921985815602839</v>
      </c>
      <c r="D34">
        <f t="shared" si="0"/>
        <v>0.35971223021582738</v>
      </c>
      <c r="E34">
        <f>ValueWin!E34</f>
        <v>0.59499999999999997</v>
      </c>
      <c r="F34">
        <f>ValueWin!F34</f>
        <v>0.40500000000000003</v>
      </c>
      <c r="G34" cm="1">
        <f t="array" ref="G34">_xlfn.IFS(AND(I34&gt;J34,I34&gt;0), 1, AND(J34&gt;I34,J34&gt;0), 2, AND(I34&lt;0,J34&lt;0), 0)</f>
        <v>2</v>
      </c>
      <c r="H34">
        <f>ValueWin!H34</f>
        <v>1</v>
      </c>
      <c r="I34">
        <f t="shared" si="1"/>
        <v>-0.39280487804878073</v>
      </c>
      <c r="J34">
        <f t="shared" si="2"/>
        <v>7.0730337078651673E-2</v>
      </c>
      <c r="K34">
        <f>P33-P33*J34</f>
        <v>120.80505617977528</v>
      </c>
      <c r="L34" t="str">
        <f>ValueWin!L34</f>
        <v>Brandon Nakashima</v>
      </c>
      <c r="M34" t="str">
        <f>ValueWin!M34</f>
        <v>Henri Laaksonen</v>
      </c>
    </row>
    <row r="35" spans="1:17" x14ac:dyDescent="0.25">
      <c r="A35">
        <f>ValueWin!A35</f>
        <v>1.1399999999999999</v>
      </c>
      <c r="B35">
        <f>ValueWin!B35</f>
        <v>5</v>
      </c>
      <c r="C35">
        <f t="shared" si="0"/>
        <v>0.87719298245614041</v>
      </c>
      <c r="D35">
        <f t="shared" si="0"/>
        <v>0.2</v>
      </c>
      <c r="E35">
        <f>ValueWin!E35</f>
        <v>0.63300000000000001</v>
      </c>
      <c r="F35">
        <f>ValueWin!F35</f>
        <v>0.36699999999999999</v>
      </c>
      <c r="G35" cm="1">
        <f t="array" ref="G35">_xlfn.IFS(AND(I35&gt;J35,I35&gt;0), 1, AND(J35&gt;I35,J35&gt;0), 2, AND(I35&lt;0,J35&lt;0), 0)</f>
        <v>2</v>
      </c>
      <c r="H35">
        <f>ValueWin!H35</f>
        <v>2</v>
      </c>
      <c r="I35">
        <f t="shared" si="1"/>
        <v>-1.9884285714285732</v>
      </c>
      <c r="J35">
        <f t="shared" si="2"/>
        <v>0.1</v>
      </c>
      <c r="K35" cm="1">
        <f t="array" ref="K35">_xlfn.IFS(AND(G35=H35,G35=1),K34-K34*I35+K34*I35*A35, AND(G35=H35,G35=2), K34-K34*J35+K34*J35*B35, AND(G35&lt;&gt;H35,G35=1), K34-K34*I35,AND(G35&lt;&gt;H35,G35=2),K34-K34*J35,G35=0,K34)</f>
        <v>169.12707865168539</v>
      </c>
      <c r="L35" t="str">
        <f>ValueWin!L35</f>
        <v>Enzo Couacaud</v>
      </c>
      <c r="M35" t="str">
        <f>ValueWin!M35</f>
        <v>Nicolas Barrientos</v>
      </c>
      <c r="P35">
        <v>130</v>
      </c>
      <c r="Q35">
        <v>39</v>
      </c>
    </row>
    <row r="36" spans="1:17" x14ac:dyDescent="0.25">
      <c r="A36">
        <f>ValueWin!A36</f>
        <v>2.25</v>
      </c>
      <c r="B36">
        <f>ValueWin!B36</f>
        <v>1.57</v>
      </c>
      <c r="C36">
        <f t="shared" si="0"/>
        <v>0.44444444444444442</v>
      </c>
      <c r="D36">
        <f t="shared" si="0"/>
        <v>0.63694267515923564</v>
      </c>
      <c r="E36">
        <f>ValueWin!E36</f>
        <v>0.51700000000000002</v>
      </c>
      <c r="F36">
        <f>ValueWin!F36</f>
        <v>0.48299999999999998</v>
      </c>
      <c r="G36" cm="1">
        <f t="array" ref="G36">_xlfn.IFS(AND(I36&gt;J36,I36&gt;0), 1, AND(J36&gt;I36,J36&gt;0), 2, AND(I36&lt;0,J36&lt;0), 0)</f>
        <v>1</v>
      </c>
      <c r="H36">
        <f>ValueWin!H36</f>
        <v>2</v>
      </c>
      <c r="I36">
        <f t="shared" si="1"/>
        <v>0.1</v>
      </c>
      <c r="J36">
        <f t="shared" si="2"/>
        <v>-0.42401754385964907</v>
      </c>
      <c r="K36">
        <f>P35-P35*I36</f>
        <v>117</v>
      </c>
      <c r="L36" t="str">
        <f>ValueWin!L36</f>
        <v>Goncalo Oliveira</v>
      </c>
      <c r="M36" t="str">
        <f>ValueWin!M36</f>
        <v>Oriol Roca Batalla</v>
      </c>
    </row>
    <row r="37" spans="1:17" x14ac:dyDescent="0.25">
      <c r="A37">
        <f>ValueWin!A37</f>
        <v>1.22</v>
      </c>
      <c r="B37">
        <f>ValueWin!B37</f>
        <v>3.75</v>
      </c>
      <c r="C37">
        <f t="shared" si="0"/>
        <v>0.81967213114754101</v>
      </c>
      <c r="D37">
        <f t="shared" si="0"/>
        <v>0.26666666666666666</v>
      </c>
      <c r="E37">
        <f>ValueWin!E37</f>
        <v>0.81799999999999995</v>
      </c>
      <c r="F37">
        <f>ValueWin!F37</f>
        <v>0.18200000000000005</v>
      </c>
      <c r="G37" cm="1">
        <f t="array" ref="G37">_xlfn.IFS(AND(I37&gt;J37,I37&gt;0), 1, AND(J37&gt;I37,J37&gt;0), 2, AND(I37&lt;0,J37&lt;0), 0)</f>
        <v>0</v>
      </c>
      <c r="H37">
        <f>ValueWin!H37</f>
        <v>1</v>
      </c>
      <c r="I37">
        <f t="shared" si="1"/>
        <v>-9.2727272727276544E-3</v>
      </c>
      <c r="J37">
        <f t="shared" si="2"/>
        <v>-0.11545454545454537</v>
      </c>
      <c r="K37" cm="1">
        <f t="array" ref="K37">_xlfn.IFS(AND(G37=H37,G37=1),K36-K36*I37+K36*I37*A37, AND(G37=H37,G37=2), K36-K36*J37+K36*J37*B37, AND(G37&lt;&gt;H37,G37=1), K36-K36*I37,AND(G37&lt;&gt;H37,G37=2),K36-K36*J37,G37=0,K36)</f>
        <v>117</v>
      </c>
      <c r="L37" t="str">
        <f>ValueWin!L37</f>
        <v>Facundo Mena</v>
      </c>
      <c r="M37" t="str">
        <f>ValueWin!M37</f>
        <v>Alejandro Gomez</v>
      </c>
    </row>
    <row r="38" spans="1:17" x14ac:dyDescent="0.25">
      <c r="A38">
        <f>ValueWin!A38</f>
        <v>8.5</v>
      </c>
      <c r="B38">
        <f>ValueWin!B38</f>
        <v>1.05</v>
      </c>
      <c r="C38">
        <f t="shared" si="0"/>
        <v>0.11764705882352941</v>
      </c>
      <c r="D38">
        <f t="shared" si="0"/>
        <v>0.95238095238095233</v>
      </c>
      <c r="E38">
        <f>ValueWin!E38</f>
        <v>0.15</v>
      </c>
      <c r="F38">
        <f>ValueWin!F38</f>
        <v>0.85</v>
      </c>
      <c r="G38" cm="1">
        <f t="array" ref="G38">_xlfn.IFS(AND(I38&gt;J38,I38&gt;0), 1, AND(J38&gt;I38,J38&gt;0), 2, AND(I38&lt;0,J38&lt;0), 0)</f>
        <v>1</v>
      </c>
      <c r="H38">
        <f>ValueWin!H38</f>
        <v>1</v>
      </c>
      <c r="I38">
        <f t="shared" si="1"/>
        <v>3.6666666666666667E-2</v>
      </c>
      <c r="J38">
        <f t="shared" si="2"/>
        <v>-2.1499999999999972</v>
      </c>
      <c r="K38" cm="1">
        <f t="array" ref="K38">_xlfn.IFS(AND(G38=H38,G38=1),K37-K37*I38+K37*I38*A38, AND(G38=H38,G38=2), K37-K37*J38+K37*J38*B38, AND(G38&lt;&gt;H38,G38=1), K37-K37*I38,AND(G38&lt;&gt;H38,G38=2),K37-K37*J38,G38=0,K37)</f>
        <v>149.17500000000001</v>
      </c>
      <c r="L38" t="str">
        <f>ValueWin!L38</f>
        <v>Alexis Galarneau</v>
      </c>
      <c r="M38" t="str">
        <f>ValueWin!M38</f>
        <v>Daniel Altmaier</v>
      </c>
      <c r="P38">
        <v>130</v>
      </c>
      <c r="Q38">
        <v>19</v>
      </c>
    </row>
    <row r="39" spans="1:17" x14ac:dyDescent="0.25">
      <c r="A39">
        <f>ValueWin!A39</f>
        <v>4.5</v>
      </c>
      <c r="B39">
        <f>ValueWin!B39</f>
        <v>1.1599999999999999</v>
      </c>
      <c r="C39">
        <f t="shared" si="0"/>
        <v>0.22222222222222221</v>
      </c>
      <c r="D39">
        <f t="shared" si="0"/>
        <v>0.86206896551724144</v>
      </c>
      <c r="E39">
        <f>ValueWin!E39</f>
        <v>0.2</v>
      </c>
      <c r="F39">
        <f>ValueWin!F39</f>
        <v>0.8</v>
      </c>
      <c r="G39" cm="1">
        <f t="array" ref="G39">_xlfn.IFS(AND(I39&gt;J39,I39&gt;0), 1, AND(J39&gt;I39,J39&gt;0), 2, AND(I39&lt;0,J39&lt;0), 0)</f>
        <v>0</v>
      </c>
      <c r="H39">
        <f>ValueWin!H39</f>
        <v>2</v>
      </c>
      <c r="I39">
        <f t="shared" si="1"/>
        <v>-2.8571428571428581E-2</v>
      </c>
      <c r="J39">
        <f t="shared" si="2"/>
        <v>-0.45000000000000062</v>
      </c>
      <c r="K39">
        <f>P38</f>
        <v>130</v>
      </c>
      <c r="L39" t="str">
        <f>ValueWin!L39</f>
        <v>Santiago Fa Rodriguez Taverna</v>
      </c>
      <c r="M39" t="str">
        <f>ValueWin!M39</f>
        <v>Juan Pablo Varillas</v>
      </c>
    </row>
    <row r="40" spans="1:17" x14ac:dyDescent="0.25">
      <c r="A40">
        <f>ValueWin!A40</f>
        <v>1.72</v>
      </c>
      <c r="B40">
        <f>ValueWin!B40</f>
        <v>2</v>
      </c>
      <c r="C40">
        <f t="shared" si="0"/>
        <v>0.58139534883720934</v>
      </c>
      <c r="D40">
        <f t="shared" si="0"/>
        <v>0.5</v>
      </c>
      <c r="E40">
        <f>ValueWin!E40</f>
        <v>0.66400000000000003</v>
      </c>
      <c r="F40">
        <f>ValueWin!F40</f>
        <v>0.33599999999999997</v>
      </c>
      <c r="G40" cm="1">
        <f t="array" ref="G40">_xlfn.IFS(AND(I40&gt;J40,I40&gt;0), 1, AND(J40&gt;I40,J40&gt;0), 2, AND(I40&lt;0,J40&lt;0), 0)</f>
        <v>1</v>
      </c>
      <c r="H40">
        <f>ValueWin!H40</f>
        <v>1</v>
      </c>
      <c r="I40">
        <f t="shared" si="1"/>
        <v>0.1</v>
      </c>
      <c r="J40">
        <f t="shared" si="2"/>
        <v>-0.32800000000000007</v>
      </c>
      <c r="K40" cm="1">
        <f t="array" ref="K40">_xlfn.IFS(AND(G40=H40,G40=1),K39-K39*I40+K39*I40*A40, AND(G40=H40,G40=2), K39-K39*J40+K39*J40*B40, AND(G40&lt;&gt;H40,G40=1), K39-K39*I40,AND(G40&lt;&gt;H40,G40=2),K39-K39*J40,G40=0,K39)</f>
        <v>139.36000000000001</v>
      </c>
      <c r="L40" t="str">
        <f>ValueWin!L40</f>
        <v>Martin Cuevas</v>
      </c>
      <c r="M40" t="str">
        <f>ValueWin!M40</f>
        <v>Mariano Navone</v>
      </c>
      <c r="P40">
        <v>130</v>
      </c>
      <c r="Q40">
        <v>9</v>
      </c>
    </row>
    <row r="41" spans="1:17" x14ac:dyDescent="0.25">
      <c r="A41">
        <f>ValueWin!A41</f>
        <v>4.6500000000000004</v>
      </c>
      <c r="B41">
        <f>ValueWin!B41</f>
        <v>1.1599999999999999</v>
      </c>
      <c r="C41">
        <f t="shared" si="0"/>
        <v>0.21505376344086019</v>
      </c>
      <c r="D41">
        <f t="shared" si="0"/>
        <v>0.86206896551724144</v>
      </c>
      <c r="E41">
        <f>ValueWin!E41</f>
        <v>0.23799999999999999</v>
      </c>
      <c r="F41">
        <f>ValueWin!F41</f>
        <v>0.76200000000000001</v>
      </c>
      <c r="G41" cm="1">
        <f t="array" ref="G41">_xlfn.IFS(AND(I41&gt;J41,I41&gt;0), 1, AND(J41&gt;I41,J41&gt;0), 2, AND(I41&lt;0,J41&lt;0), 0)</f>
        <v>1</v>
      </c>
      <c r="H41">
        <f>ValueWin!H41</f>
        <v>2</v>
      </c>
      <c r="I41">
        <f t="shared" si="1"/>
        <v>2.923287671232877E-2</v>
      </c>
      <c r="J41">
        <f t="shared" si="2"/>
        <v>-0.7255000000000007</v>
      </c>
      <c r="K41">
        <f>P40-P40*I41</f>
        <v>126.19972602739726</v>
      </c>
      <c r="L41" t="str">
        <f>ValueWin!L41</f>
        <v>Geoffrey Blancaneaux</v>
      </c>
      <c r="M41" t="str">
        <f>ValueWin!M41</f>
        <v>Carlos Taberner</v>
      </c>
    </row>
    <row r="42" spans="1:17" x14ac:dyDescent="0.25">
      <c r="A42">
        <f>ValueWin!A42</f>
        <v>2.2000000000000002</v>
      </c>
      <c r="B42">
        <f>ValueWin!B42</f>
        <v>1.61</v>
      </c>
      <c r="C42">
        <f t="shared" si="0"/>
        <v>0.45454545454545453</v>
      </c>
      <c r="D42">
        <f t="shared" si="0"/>
        <v>0.6211180124223602</v>
      </c>
      <c r="E42">
        <f>ValueWin!E42</f>
        <v>0.53700000000000003</v>
      </c>
      <c r="F42">
        <f>ValueWin!F42</f>
        <v>0.46299999999999997</v>
      </c>
      <c r="G42" cm="1">
        <f t="array" ref="G42">_xlfn.IFS(AND(I42&gt;J42,I42&gt;0), 1, AND(J42&gt;I42,J42&gt;0), 2, AND(I42&lt;0,J42&lt;0), 0)</f>
        <v>1</v>
      </c>
      <c r="H42">
        <f>ValueWin!H42</f>
        <v>1</v>
      </c>
      <c r="I42">
        <f t="shared" si="1"/>
        <v>0.1</v>
      </c>
      <c r="J42">
        <f t="shared" si="2"/>
        <v>-0.41732786885245898</v>
      </c>
      <c r="K42" cm="1">
        <f t="array" ref="K42">_xlfn.IFS(AND(G42=H42,G42=1),K41-K41*I42+K41*I42*A42, AND(G42=H42,G42=2), K41-K41*J42+K41*J42*B42, AND(G42&lt;&gt;H42,G42=1), K41-K41*I42,AND(G42&lt;&gt;H42,G42=2),K41-K41*J42,G42=0,K41)</f>
        <v>141.34369315068494</v>
      </c>
      <c r="L42" t="str">
        <f>ValueWin!L42</f>
        <v>Andrea Arnaboldi</v>
      </c>
      <c r="M42" t="str">
        <f>ValueWin!M42</f>
        <v>Jonas Forejtek</v>
      </c>
      <c r="P42">
        <v>130</v>
      </c>
      <c r="Q42">
        <v>11</v>
      </c>
    </row>
    <row r="43" spans="1:17" x14ac:dyDescent="0.25">
      <c r="A43">
        <f>ValueWin!A43</f>
        <v>1.6</v>
      </c>
      <c r="B43">
        <f>ValueWin!B43</f>
        <v>2.25</v>
      </c>
      <c r="C43">
        <f t="shared" si="0"/>
        <v>0.625</v>
      </c>
      <c r="D43">
        <f t="shared" si="0"/>
        <v>0.44444444444444442</v>
      </c>
      <c r="E43">
        <f>ValueWin!E43</f>
        <v>0.499</v>
      </c>
      <c r="F43">
        <f>ValueWin!F43</f>
        <v>0.501</v>
      </c>
      <c r="G43" cm="1">
        <f t="array" ref="G43">_xlfn.IFS(AND(I43&gt;J43,I43&gt;0), 1, AND(J43&gt;I43,J43&gt;0), 2, AND(I43&lt;0,J43&lt;0), 0)</f>
        <v>2</v>
      </c>
      <c r="H43">
        <f>ValueWin!H43</f>
        <v>1</v>
      </c>
      <c r="I43">
        <f t="shared" si="1"/>
        <v>-0.33599999999999985</v>
      </c>
      <c r="J43">
        <f t="shared" si="2"/>
        <v>0.1</v>
      </c>
      <c r="K43">
        <f>P42-P42*J43</f>
        <v>117</v>
      </c>
      <c r="L43" t="str">
        <f>ValueWin!L43</f>
        <v>Nerman Fatic</v>
      </c>
      <c r="M43" t="str">
        <f>ValueWin!M43</f>
        <v>Georgii Kravchenko</v>
      </c>
    </row>
    <row r="44" spans="1:17" x14ac:dyDescent="0.25">
      <c r="A44">
        <f>ValueWin!A44</f>
        <v>2.06</v>
      </c>
      <c r="B44">
        <f>ValueWin!B44</f>
        <v>1.71</v>
      </c>
      <c r="C44">
        <f t="shared" si="0"/>
        <v>0.4854368932038835</v>
      </c>
      <c r="D44">
        <f t="shared" si="0"/>
        <v>0.58479532163742687</v>
      </c>
      <c r="E44">
        <f>ValueWin!E44</f>
        <v>0.79100000000000004</v>
      </c>
      <c r="F44">
        <f>ValueWin!F44</f>
        <v>0.20899999999999996</v>
      </c>
      <c r="G44" cm="1">
        <f t="array" ref="G44">_xlfn.IFS(AND(I44&gt;J44,I44&gt;0), 1, AND(J44&gt;I44,J44&gt;0), 2, AND(I44&lt;0,J44&lt;0), 0)</f>
        <v>1</v>
      </c>
      <c r="H44">
        <f>ValueWin!H44</f>
        <v>2</v>
      </c>
      <c r="I44">
        <f t="shared" si="1"/>
        <v>0.1</v>
      </c>
      <c r="J44">
        <f t="shared" si="2"/>
        <v>-0.90508450704225363</v>
      </c>
      <c r="K44" cm="1">
        <f t="array" ref="K44">_xlfn.IFS(AND(G44=H44,G44=1),K43-K43*I44+K43*I44*A44, AND(G44=H44,G44=2), K43-K43*J44+K43*J44*B44, AND(G44&lt;&gt;H44,G44=1), K43-K43*I44,AND(G44&lt;&gt;H44,G44=2),K43-K43*J44,G44=0,K43)</f>
        <v>105.3</v>
      </c>
      <c r="L44" t="str">
        <f>ValueWin!L44</f>
        <v>Andrej Martin</v>
      </c>
      <c r="M44" t="str">
        <f>ValueWin!M44</f>
        <v>Filip Misolic</v>
      </c>
    </row>
    <row r="45" spans="1:17" x14ac:dyDescent="0.25">
      <c r="A45">
        <f>ValueWin!A45</f>
        <v>1.64</v>
      </c>
      <c r="B45">
        <f>ValueWin!B45</f>
        <v>2.2000000000000002</v>
      </c>
      <c r="C45">
        <f t="shared" si="0"/>
        <v>0.6097560975609756</v>
      </c>
      <c r="D45">
        <f t="shared" si="0"/>
        <v>0.45454545454545453</v>
      </c>
      <c r="E45">
        <f>ValueWin!E45</f>
        <v>0.55900000000000005</v>
      </c>
      <c r="F45">
        <f>ValueWin!F45</f>
        <v>0.44099999999999995</v>
      </c>
      <c r="G45" cm="1">
        <f t="array" ref="G45">_xlfn.IFS(AND(I45&gt;J45,I45&gt;0), 1, AND(J45&gt;I45,J45&gt;0), 2, AND(I45&lt;0,J45&lt;0), 0)</f>
        <v>0</v>
      </c>
      <c r="H45">
        <f>ValueWin!H45</f>
        <v>2</v>
      </c>
      <c r="I45">
        <f t="shared" si="1"/>
        <v>-0.13006249999999997</v>
      </c>
      <c r="J45">
        <f t="shared" si="2"/>
        <v>-2.4833333333333374E-2</v>
      </c>
      <c r="K45" cm="1">
        <f t="array" ref="K45">_xlfn.IFS(AND(G45=H45,G45=1),K44-K44*I45+K44*I45*A45, AND(G45=H45,G45=2), K44-K44*J45+K44*J45*B45, AND(G45&lt;&gt;H45,G45=1), K44-K44*I45,AND(G45&lt;&gt;H45,G45=2),K44-K44*J45,G45=0,K44)</f>
        <v>105.3</v>
      </c>
      <c r="L45" t="str">
        <f>ValueWin!L45</f>
        <v>Adrian Mannarino</v>
      </c>
      <c r="M45" t="str">
        <f>ValueWin!M45</f>
        <v>Ricardas Berankis</v>
      </c>
    </row>
    <row r="46" spans="1:17" x14ac:dyDescent="0.25">
      <c r="A46">
        <f>ValueWin!A46</f>
        <v>2.91</v>
      </c>
      <c r="B46">
        <f>ValueWin!B46</f>
        <v>1.38</v>
      </c>
      <c r="C46">
        <f t="shared" si="0"/>
        <v>0.3436426116838488</v>
      </c>
      <c r="D46">
        <f t="shared" si="0"/>
        <v>0.7246376811594204</v>
      </c>
      <c r="E46">
        <f>ValueWin!E46</f>
        <v>5.8999999999999997E-2</v>
      </c>
      <c r="F46">
        <f>ValueWin!F46</f>
        <v>0.94100000000000006</v>
      </c>
      <c r="G46" cm="1">
        <f t="array" ref="G46">_xlfn.IFS(AND(I46&gt;J46,I46&gt;0), 1, AND(J46&gt;I46,J46&gt;0), 2, AND(I46&lt;0,J46&lt;0), 0)</f>
        <v>2</v>
      </c>
      <c r="H46">
        <f>ValueWin!H46</f>
        <v>2</v>
      </c>
      <c r="I46">
        <f t="shared" si="1"/>
        <v>-0.43367015706806283</v>
      </c>
      <c r="J46">
        <f t="shared" si="2"/>
        <v>0.1</v>
      </c>
      <c r="K46" cm="1">
        <f t="array" ref="K46">_xlfn.IFS(AND(G46=H46,G46=1),K45-K45*I46+K45*I46*A46, AND(G46=H46,G46=2), K45-K45*J46+K45*J46*B46, AND(G46&lt;&gt;H46,G46=1), K45-K45*I46,AND(G46&lt;&gt;H46,G46=2),K45-K45*J46,G46=0,K45)</f>
        <v>109.3014</v>
      </c>
      <c r="L46" t="str">
        <f>ValueWin!L46</f>
        <v>Pedro Martinez</v>
      </c>
      <c r="M46" t="str">
        <f>ValueWin!M46</f>
        <v>Marin Cilic</v>
      </c>
    </row>
    <row r="47" spans="1:17" x14ac:dyDescent="0.25">
      <c r="A47">
        <f>ValueWin!A47</f>
        <v>3.45</v>
      </c>
      <c r="B47">
        <f>ValueWin!B47</f>
        <v>1.28</v>
      </c>
      <c r="C47">
        <f t="shared" si="0"/>
        <v>0.28985507246376813</v>
      </c>
      <c r="D47">
        <f t="shared" si="0"/>
        <v>0.78125</v>
      </c>
      <c r="E47">
        <f>ValueWin!E47</f>
        <v>0.311</v>
      </c>
      <c r="F47">
        <f>ValueWin!F47</f>
        <v>0.68900000000000006</v>
      </c>
      <c r="G47" cm="1">
        <f t="array" ref="G47">_xlfn.IFS(AND(I47&gt;J47,I47&gt;0), 1, AND(J47&gt;I47,J47&gt;0), 2, AND(I47&lt;0,J47&lt;0), 0)</f>
        <v>1</v>
      </c>
      <c r="H47">
        <f>ValueWin!H47</f>
        <v>2</v>
      </c>
      <c r="I47">
        <f t="shared" si="1"/>
        <v>2.9775510204081646E-2</v>
      </c>
      <c r="J47">
        <f t="shared" si="2"/>
        <v>-0.42171428571428549</v>
      </c>
      <c r="K47" cm="1">
        <f t="array" ref="K47">_xlfn.IFS(AND(G47=H47,G47=1),K46-K46*I47+K46*I47*A47, AND(G47=H47,G47=2), K46-K46*J47+K46*J47*B47, AND(G47&lt;&gt;H47,G47=1), K46-K46*I47,AND(G47&lt;&gt;H47,G47=2),K46-K46*J47,G47=0,K46)</f>
        <v>106.04689504897959</v>
      </c>
      <c r="L47" t="str">
        <f>ValueWin!L47</f>
        <v>Gilles Simon</v>
      </c>
      <c r="M47" t="str">
        <f>ValueWin!M47</f>
        <v>Aslan Karatsev</v>
      </c>
    </row>
    <row r="48" spans="1:17" x14ac:dyDescent="0.25">
      <c r="A48">
        <f>ValueWin!A48</f>
        <v>2.25</v>
      </c>
      <c r="B48">
        <f>ValueWin!B48</f>
        <v>1.61</v>
      </c>
      <c r="C48">
        <f t="shared" si="0"/>
        <v>0.44444444444444442</v>
      </c>
      <c r="D48">
        <f t="shared" si="0"/>
        <v>0.6211180124223602</v>
      </c>
      <c r="E48">
        <f>ValueWin!E48</f>
        <v>0.432</v>
      </c>
      <c r="F48">
        <f>ValueWin!F48</f>
        <v>0.56800000000000006</v>
      </c>
      <c r="G48" cm="1">
        <f t="array" ref="G48">_xlfn.IFS(AND(I48&gt;J48,I48&gt;0), 1, AND(J48&gt;I48,J48&gt;0), 2, AND(I48&lt;0,J48&lt;0), 0)</f>
        <v>0</v>
      </c>
      <c r="H48">
        <f>ValueWin!H48</f>
        <v>2</v>
      </c>
      <c r="I48">
        <f t="shared" si="1"/>
        <v>-2.2400000000000031E-2</v>
      </c>
      <c r="J48">
        <f t="shared" si="2"/>
        <v>-0.1401967213114752</v>
      </c>
      <c r="K48" cm="1">
        <f t="array" ref="K48">_xlfn.IFS(AND(G48=H48,G48=1),K47-K47*I48+K47*I48*A48, AND(G48=H48,G48=2), K47-K47*J48+K47*J48*B48, AND(G48&lt;&gt;H48,G48=1), K47-K47*I48,AND(G48&lt;&gt;H48,G48=2),K47-K47*J48,G48=0,K47)</f>
        <v>106.04689504897959</v>
      </c>
      <c r="L48" t="str">
        <f>ValueWin!L48</f>
        <v>Marton Fucsovics</v>
      </c>
      <c r="M48" t="str">
        <f>ValueWin!M48</f>
        <v>Lloyd Harris</v>
      </c>
    </row>
    <row r="49" spans="1:13" x14ac:dyDescent="0.25">
      <c r="A49">
        <f>ValueWin!A49</f>
        <v>1.2</v>
      </c>
      <c r="B49">
        <f>ValueWin!B49</f>
        <v>4.25</v>
      </c>
      <c r="C49">
        <f t="shared" si="0"/>
        <v>0.83333333333333337</v>
      </c>
      <c r="D49">
        <f t="shared" si="0"/>
        <v>0.23529411764705882</v>
      </c>
      <c r="E49">
        <f>ValueWin!E49</f>
        <v>0.754</v>
      </c>
      <c r="F49">
        <f>ValueWin!F49</f>
        <v>0.246</v>
      </c>
      <c r="G49" cm="1">
        <f t="array" ref="G49">_xlfn.IFS(AND(I49&gt;J49,I49&gt;0), 1, AND(J49&gt;I49,J49&gt;0), 2, AND(I49&lt;0,J49&lt;0), 0)</f>
        <v>2</v>
      </c>
      <c r="H49">
        <f>ValueWin!H49</f>
        <v>1</v>
      </c>
      <c r="I49">
        <f t="shared" si="1"/>
        <v>-0.4760000000000002</v>
      </c>
      <c r="J49">
        <f t="shared" si="2"/>
        <v>1.3999999999999985E-2</v>
      </c>
      <c r="K49" cm="1">
        <f t="array" ref="K49">_xlfn.IFS(AND(G49=H49,G49=1),K48-K48*I49+K48*I49*A49, AND(G49=H49,G49=2), K48-K48*J49+K48*J49*B49, AND(G49&lt;&gt;H49,G49=1), K48-K48*I49,AND(G49&lt;&gt;H49,G49=2),K48-K48*J49,G49=0,K48)</f>
        <v>104.56223851829388</v>
      </c>
      <c r="L49" t="str">
        <f>ValueWin!L49</f>
        <v>Jannik Sinner</v>
      </c>
      <c r="M49" t="str">
        <f>ValueWin!M49</f>
        <v>Arthur Rinderknech</v>
      </c>
    </row>
    <row r="50" spans="1:13" x14ac:dyDescent="0.25">
      <c r="A50">
        <f>ValueWin!A50</f>
        <v>2.1800000000000002</v>
      </c>
      <c r="B50">
        <f>ValueWin!B50</f>
        <v>1.65</v>
      </c>
      <c r="C50">
        <f t="shared" si="0"/>
        <v>0.4587155963302752</v>
      </c>
      <c r="D50">
        <f t="shared" si="0"/>
        <v>0.60606060606060608</v>
      </c>
      <c r="E50">
        <f>ValueWin!E50</f>
        <v>0.34200000000000003</v>
      </c>
      <c r="F50">
        <f>ValueWin!F50</f>
        <v>0.65799999999999992</v>
      </c>
      <c r="G50" cm="1">
        <f t="array" ref="G50">_xlfn.IFS(AND(I50&gt;J50,I50&gt;0), 1, AND(J50&gt;I50,J50&gt;0), 2, AND(I50&lt;0,J50&lt;0), 0)</f>
        <v>2</v>
      </c>
      <c r="H50">
        <f>ValueWin!H50</f>
        <v>2</v>
      </c>
      <c r="I50">
        <f t="shared" si="1"/>
        <v>-0.21562711864406764</v>
      </c>
      <c r="J50">
        <f t="shared" si="2"/>
        <v>0.1</v>
      </c>
      <c r="K50" cm="1">
        <f t="array" ref="K50">_xlfn.IFS(AND(G50=H50,G50=1),K49-K49*I50+K49*I50*A50, AND(G50=H50,G50=2), K49-K49*J50+K49*J50*B50, AND(G50&lt;&gt;H50,G50=1), K49-K49*I50,AND(G50&lt;&gt;H50,G50=2),K49-K49*J50,G50=0,K49)</f>
        <v>111.35878402198298</v>
      </c>
      <c r="L50" t="str">
        <f>ValueWin!L50</f>
        <v>Brandon Nakashima</v>
      </c>
      <c r="M50" t="str">
        <f>ValueWin!M50</f>
        <v>Diego Schwartzman</v>
      </c>
    </row>
    <row r="51" spans="1:13" x14ac:dyDescent="0.25">
      <c r="A51">
        <f>ValueWin!A51</f>
        <v>1.3</v>
      </c>
      <c r="B51">
        <f>ValueWin!B51</f>
        <v>3.32</v>
      </c>
      <c r="C51">
        <f t="shared" si="0"/>
        <v>0.76923076923076916</v>
      </c>
      <c r="D51">
        <f t="shared" si="0"/>
        <v>0.30120481927710846</v>
      </c>
      <c r="E51">
        <f>ValueWin!E51</f>
        <v>0.53500000000000003</v>
      </c>
      <c r="F51">
        <f>ValueWin!F51</f>
        <v>0.46499999999999997</v>
      </c>
      <c r="G51" cm="1">
        <f t="array" ref="G51">_xlfn.IFS(AND(I51&gt;J51,I51&gt;0), 1, AND(J51&gt;I51,J51&gt;0), 2, AND(I51&lt;0,J51&lt;0), 0)</f>
        <v>2</v>
      </c>
      <c r="H51">
        <f>ValueWin!H51</f>
        <v>1</v>
      </c>
      <c r="I51">
        <f t="shared" si="1"/>
        <v>-1.0149999999999997</v>
      </c>
      <c r="J51">
        <f t="shared" si="2"/>
        <v>0.1</v>
      </c>
      <c r="K51" cm="1">
        <f t="array" ref="K51">_xlfn.IFS(AND(G51=H51,G51=1),K50-K50*I51+K50*I51*A51, AND(G51=H51,G51=2), K50-K50*J51+K50*J51*B51, AND(G51&lt;&gt;H51,G51=1), K50-K50*I51,AND(G51&lt;&gt;H51,G51=2),K50-K50*J51,G51=0,K50)</f>
        <v>100.22290561978468</v>
      </c>
      <c r="L51" t="str">
        <f>ValueWin!L51</f>
        <v>Jenson Brooksby</v>
      </c>
      <c r="M51" t="str">
        <f>ValueWin!M51</f>
        <v>Alejandro Davidovich Fokina</v>
      </c>
    </row>
    <row r="52" spans="1:13" x14ac:dyDescent="0.25">
      <c r="A52">
        <f>ValueWin!A52</f>
        <v>1.66</v>
      </c>
      <c r="B52">
        <f>ValueWin!B52</f>
        <v>2.1</v>
      </c>
      <c r="C52">
        <f t="shared" si="0"/>
        <v>0.60240963855421692</v>
      </c>
      <c r="D52">
        <f t="shared" si="0"/>
        <v>0.47619047619047616</v>
      </c>
      <c r="E52">
        <f>ValueWin!E52</f>
        <v>0.71099999999999997</v>
      </c>
      <c r="F52">
        <f>ValueWin!F52</f>
        <v>0.28900000000000003</v>
      </c>
      <c r="G52" cm="1">
        <f t="array" ref="G52">_xlfn.IFS(AND(I52&gt;J52,I52&gt;0), 1, AND(J52&gt;I52,J52&gt;0), 2, AND(I52&lt;0,J52&lt;0), 0)</f>
        <v>1</v>
      </c>
      <c r="H52">
        <f>ValueWin!H52</f>
        <v>1</v>
      </c>
      <c r="I52">
        <f t="shared" si="1"/>
        <v>0.1</v>
      </c>
      <c r="J52">
        <f t="shared" si="2"/>
        <v>-0.35736363636363622</v>
      </c>
      <c r="K52" cm="1">
        <f t="array" ref="K52">_xlfn.IFS(AND(G52=H52,G52=1),K51-K51*I52+K51*I52*A52, AND(G52=H52,G52=2), K51-K51*J52+K51*J52*B52, AND(G52&lt;&gt;H52,G52=1), K51-K51*I52,AND(G52&lt;&gt;H52,G52=2),K51-K51*J52,G52=0,K51)</f>
        <v>106.83761739069047</v>
      </c>
      <c r="L52" t="str">
        <f>ValueWin!L52</f>
        <v>Alessandro Giannessi</v>
      </c>
      <c r="M52" t="str">
        <f>ValueWin!M52</f>
        <v>Raul Brancaccio</v>
      </c>
    </row>
    <row r="53" spans="1:13" x14ac:dyDescent="0.25">
      <c r="A53">
        <f>ValueWin!A53</f>
        <v>1.4</v>
      </c>
      <c r="B53">
        <f>ValueWin!B53</f>
        <v>2.75</v>
      </c>
      <c r="C53">
        <f t="shared" si="0"/>
        <v>0.7142857142857143</v>
      </c>
      <c r="D53">
        <f t="shared" si="0"/>
        <v>0.36363636363636365</v>
      </c>
      <c r="E53">
        <f>ValueWin!E53</f>
        <v>0.754</v>
      </c>
      <c r="F53">
        <f>ValueWin!F53</f>
        <v>0.246</v>
      </c>
      <c r="G53" cm="1">
        <f t="array" ref="G53">_xlfn.IFS(AND(I53&gt;J53,I53&gt;0), 1, AND(J53&gt;I53,J53&gt;0), 2, AND(I53&lt;0,J53&lt;0), 0)</f>
        <v>1</v>
      </c>
      <c r="H53">
        <f>ValueWin!H53</f>
        <v>1</v>
      </c>
      <c r="I53">
        <f t="shared" si="1"/>
        <v>0.1</v>
      </c>
      <c r="J53">
        <f t="shared" si="2"/>
        <v>-0.18485714285714289</v>
      </c>
      <c r="K53" cm="1">
        <f t="array" ref="K53">_xlfn.IFS(AND(G53=H53,G53=1),K52-K52*I53+K52*I53*A53, AND(G53=H53,G53=2), K52-K52*J53+K52*J53*B53, AND(G53&lt;&gt;H53,G53=1), K52-K52*I53,AND(G53&lt;&gt;H53,G53=2),K52-K52*J53,G53=0,K52)</f>
        <v>111.11112208631809</v>
      </c>
      <c r="L53" t="str">
        <f>ValueWin!L53</f>
        <v>Marco Cecchinato</v>
      </c>
      <c r="M53" t="str">
        <f>ValueWin!M53</f>
        <v>Mathias Bourgue</v>
      </c>
    </row>
    <row r="54" spans="1:13" x14ac:dyDescent="0.25">
      <c r="A54">
        <f>ValueWin!A54</f>
        <v>2.15</v>
      </c>
      <c r="B54">
        <f>ValueWin!B54</f>
        <v>1.67</v>
      </c>
      <c r="C54">
        <f t="shared" si="0"/>
        <v>0.46511627906976744</v>
      </c>
      <c r="D54">
        <f t="shared" si="0"/>
        <v>0.5988023952095809</v>
      </c>
      <c r="E54">
        <f>ValueWin!E54</f>
        <v>0.49299999999999999</v>
      </c>
      <c r="F54">
        <f>ValueWin!F54</f>
        <v>0.50700000000000001</v>
      </c>
      <c r="G54" cm="1">
        <f t="array" ref="G54">_xlfn.IFS(AND(I54&gt;J54,I54&gt;0), 1, AND(J54&gt;I54,J54&gt;0), 2, AND(I54&lt;0,J54&lt;0), 0)</f>
        <v>1</v>
      </c>
      <c r="H54">
        <f>ValueWin!H54</f>
        <v>2</v>
      </c>
      <c r="I54">
        <f t="shared" si="1"/>
        <v>5.2130434782608648E-2</v>
      </c>
      <c r="J54">
        <f t="shared" si="2"/>
        <v>-0.22882089552238816</v>
      </c>
      <c r="K54" cm="1">
        <f t="array" ref="K54">_xlfn.IFS(AND(G54=H54,G54=1),K53-K53*I54+K53*I54*A54, AND(G54=H54,G54=2), K53-K53*J54+K53*J54*B54, AND(G54&lt;&gt;H54,G54=1), K53-K53*I54,AND(G54&lt;&gt;H54,G54=2),K53-K53*J54,G54=0,K53)</f>
        <v>105.31885098277482</v>
      </c>
      <c r="L54" t="str">
        <f>ValueWin!L54</f>
        <v>Marin Cilic</v>
      </c>
      <c r="M54" t="str">
        <f>ValueWin!M54</f>
        <v>Aslan Karatsev</v>
      </c>
    </row>
    <row r="55" spans="1:13" x14ac:dyDescent="0.25">
      <c r="A55">
        <f>ValueWin!A55</f>
        <v>1.37</v>
      </c>
      <c r="B55">
        <f>ValueWin!B55</f>
        <v>2.92</v>
      </c>
      <c r="C55">
        <f t="shared" si="0"/>
        <v>0.72992700729927007</v>
      </c>
      <c r="D55">
        <f t="shared" si="0"/>
        <v>0.34246575342465752</v>
      </c>
      <c r="E55">
        <f>ValueWin!E55</f>
        <v>0.54600000000000004</v>
      </c>
      <c r="F55">
        <f>ValueWin!F55</f>
        <v>0.45399999999999996</v>
      </c>
      <c r="G55" cm="1">
        <f t="array" ref="G55">_xlfn.IFS(AND(I55&gt;J55,I55&gt;0), 1, AND(J55&gt;I55,J55&gt;0), 2, AND(I55&lt;0,J55&lt;0), 0)</f>
        <v>2</v>
      </c>
      <c r="H55">
        <f>ValueWin!H55</f>
        <v>1</v>
      </c>
      <c r="I55">
        <f t="shared" si="1"/>
        <v>-0.68102702702702644</v>
      </c>
      <c r="J55">
        <f t="shared" si="2"/>
        <v>0.1</v>
      </c>
      <c r="K55" cm="1">
        <f t="array" ref="K55">_xlfn.IFS(AND(G55=H55,G55=1),K54-K54*I55+K54*I55*A55, AND(G55=H55,G55=2), K54-K54*J55+K54*J55*B55, AND(G55&lt;&gt;H55,G55=1), K54-K54*I55,AND(G55&lt;&gt;H55,G55=2),K54-K54*J55,G55=0,K54)</f>
        <v>94.786965884497334</v>
      </c>
      <c r="L55" t="str">
        <f>ValueWin!L55</f>
        <v>Jannik Sinner</v>
      </c>
      <c r="M55" t="str">
        <f>ValueWin!M55</f>
        <v>Diego Schwartzman</v>
      </c>
    </row>
    <row r="56" spans="1:13" x14ac:dyDescent="0.25">
      <c r="A56">
        <f>ValueWin!A56</f>
        <v>2.65</v>
      </c>
      <c r="B56">
        <f>ValueWin!B56</f>
        <v>1.47</v>
      </c>
      <c r="C56">
        <f t="shared" si="0"/>
        <v>0.37735849056603776</v>
      </c>
      <c r="D56">
        <f t="shared" si="0"/>
        <v>0.68027210884353739</v>
      </c>
      <c r="E56">
        <f>ValueWin!E56</f>
        <v>0.51800000000000002</v>
      </c>
      <c r="F56">
        <f>ValueWin!F56</f>
        <v>0.48199999999999998</v>
      </c>
      <c r="G56" cm="1">
        <f t="array" ref="G56">_xlfn.IFS(AND(I56&gt;J56,I56&gt;0), 1, AND(J56&gt;I56,J56&gt;0), 2, AND(I56&lt;0,J56&lt;0), 0)</f>
        <v>1</v>
      </c>
      <c r="H56">
        <f>ValueWin!H56</f>
        <v>2</v>
      </c>
      <c r="I56">
        <f t="shared" si="1"/>
        <v>0.1</v>
      </c>
      <c r="J56">
        <f t="shared" si="2"/>
        <v>-0.62012765957446825</v>
      </c>
      <c r="K56" cm="1">
        <f t="array" ref="K56">_xlfn.IFS(AND(G56=H56,G56=1),K55-K55*I56+K55*I56*A56, AND(G56=H56,G56=2), K55-K55*J56+K55*J56*B56, AND(G56&lt;&gt;H56,G56=1), K55-K55*I56,AND(G56&lt;&gt;H56,G56=2),K55-K55*J56,G56=0,K55)</f>
        <v>85.308269296047598</v>
      </c>
      <c r="L56" t="str">
        <f>ValueWin!L56</f>
        <v>Federico Coria</v>
      </c>
      <c r="M56" t="str">
        <f>ValueWin!M56</f>
        <v>Radu Albot</v>
      </c>
    </row>
    <row r="57" spans="1:13" x14ac:dyDescent="0.25">
      <c r="A57">
        <f>ValueWin!A57</f>
        <v>2.35</v>
      </c>
      <c r="B57">
        <f>ValueWin!B57</f>
        <v>1.57</v>
      </c>
      <c r="C57">
        <f t="shared" si="0"/>
        <v>0.42553191489361702</v>
      </c>
      <c r="D57">
        <f t="shared" si="0"/>
        <v>0.63694267515923564</v>
      </c>
      <c r="E57">
        <f>ValueWin!E57</f>
        <v>0.40300000000000002</v>
      </c>
      <c r="F57">
        <f>ValueWin!F57</f>
        <v>0.59699999999999998</v>
      </c>
      <c r="G57" cm="1">
        <f t="array" ref="G57">_xlfn.IFS(AND(I57&gt;J57,I57&gt;0), 1, AND(J57&gt;I57,J57&gt;0), 2, AND(I57&lt;0,J57&lt;0), 0)</f>
        <v>0</v>
      </c>
      <c r="H57">
        <f>ValueWin!H57</f>
        <v>2</v>
      </c>
      <c r="I57">
        <f t="shared" si="1"/>
        <v>-3.9222222222222158E-2</v>
      </c>
      <c r="J57">
        <f t="shared" si="2"/>
        <v>-0.11001754385964913</v>
      </c>
      <c r="K57" cm="1">
        <f t="array" ref="K57">_xlfn.IFS(AND(G57=H57,G57=1),K56-K56*I57+K56*I57*A57, AND(G57=H57,G57=2), K56-K56*J57+K56*J57*B57, AND(G57&lt;&gt;H57,G57=1), K56-K56*I57,AND(G57&lt;&gt;H57,G57=2),K56-K56*J57,G57=0,K56)</f>
        <v>85.308269296047598</v>
      </c>
      <c r="L57" t="str">
        <f>ValueWin!L57</f>
        <v>Damir Dzumhur</v>
      </c>
      <c r="M57" t="str">
        <f>ValueWin!M57</f>
        <v>Egor Gerasimov</v>
      </c>
    </row>
    <row r="58" spans="1:13" x14ac:dyDescent="0.25">
      <c r="A58">
        <f>ValueWin!A58</f>
        <v>1.75</v>
      </c>
      <c r="B58">
        <f>ValueWin!B58</f>
        <v>2.04</v>
      </c>
      <c r="C58">
        <f t="shared" si="0"/>
        <v>0.5714285714285714</v>
      </c>
      <c r="D58">
        <f t="shared" si="0"/>
        <v>0.49019607843137253</v>
      </c>
      <c r="E58">
        <f>ValueWin!E58</f>
        <v>0.26600000000000001</v>
      </c>
      <c r="F58">
        <f>ValueWin!F58</f>
        <v>0.73399999999999999</v>
      </c>
      <c r="G58" cm="1">
        <f t="array" ref="G58">_xlfn.IFS(AND(I58&gt;J58,I58&gt;0), 1, AND(J58&gt;I58,J58&gt;0), 2, AND(I58&lt;0,J58&lt;0), 0)</f>
        <v>2</v>
      </c>
      <c r="H58">
        <f>ValueWin!H58</f>
        <v>2</v>
      </c>
      <c r="I58">
        <f t="shared" si="1"/>
        <v>-0.71266666666666667</v>
      </c>
      <c r="J58">
        <f t="shared" si="2"/>
        <v>0.1</v>
      </c>
      <c r="K58" cm="1">
        <f t="array" ref="K58">_xlfn.IFS(AND(G58=H58,G58=1),K57-K57*I58+K57*I58*A58, AND(G58=H58,G58=2), K57-K57*J58+K57*J58*B58, AND(G58&lt;&gt;H58,G58=1), K57-K57*I58,AND(G58&lt;&gt;H58,G58=2),K57-K57*J58,G58=0,K57)</f>
        <v>94.180329302836554</v>
      </c>
      <c r="L58" t="str">
        <f>ValueWin!L58</f>
        <v>Roman Safiullin</v>
      </c>
      <c r="M58" t="str">
        <f>ValueWin!M58</f>
        <v>Yoshihito Nishioka</v>
      </c>
    </row>
    <row r="59" spans="1:13" x14ac:dyDescent="0.25">
      <c r="A59">
        <f>ValueWin!A59</f>
        <v>3.15</v>
      </c>
      <c r="B59">
        <f>ValueWin!B59</f>
        <v>1.35</v>
      </c>
      <c r="C59">
        <f t="shared" si="0"/>
        <v>0.31746031746031744</v>
      </c>
      <c r="D59">
        <f t="shared" si="0"/>
        <v>0.7407407407407407</v>
      </c>
      <c r="E59">
        <f>ValueWin!E59</f>
        <v>0.27700000000000002</v>
      </c>
      <c r="F59">
        <f>ValueWin!F59</f>
        <v>0.72299999999999998</v>
      </c>
      <c r="G59" cm="1">
        <f t="array" ref="G59">_xlfn.IFS(AND(I59&gt;J59,I59&gt;0), 1, AND(J59&gt;I59,J59&gt;0), 2, AND(I59&lt;0,J59&lt;0), 0)</f>
        <v>0</v>
      </c>
      <c r="H59">
        <f>ValueWin!H59</f>
        <v>1</v>
      </c>
      <c r="I59">
        <f t="shared" si="1"/>
        <v>-5.927906976744185E-2</v>
      </c>
      <c r="J59">
        <f t="shared" si="2"/>
        <v>-6.8428571428571283E-2</v>
      </c>
      <c r="K59" cm="1">
        <f t="array" ref="K59">_xlfn.IFS(AND(G59=H59,G59=1),K58-K58*I59+K58*I59*A59, AND(G59=H59,G59=2), K58-K58*J59+K58*J59*B59, AND(G59&lt;&gt;H59,G59=1), K58-K58*I59,AND(G59&lt;&gt;H59,G59=2),K58-K58*J59,G59=0,K58)</f>
        <v>94.180329302836554</v>
      </c>
      <c r="L59" t="str">
        <f>ValueWin!L59</f>
        <v>Evgeny Donskoy</v>
      </c>
      <c r="M59" t="str">
        <f>ValueWin!M59</f>
        <v>Mikael Ymer</v>
      </c>
    </row>
    <row r="60" spans="1:13" x14ac:dyDescent="0.25">
      <c r="A60">
        <f>ValueWin!A60</f>
        <v>1.23</v>
      </c>
      <c r="B60">
        <f>ValueWin!B60</f>
        <v>4</v>
      </c>
      <c r="C60">
        <f t="shared" si="0"/>
        <v>0.81300813008130079</v>
      </c>
      <c r="D60">
        <f t="shared" si="0"/>
        <v>0.25</v>
      </c>
      <c r="E60">
        <f>ValueWin!E60</f>
        <v>0.72899999999999998</v>
      </c>
      <c r="F60">
        <f>ValueWin!F60</f>
        <v>0.27100000000000002</v>
      </c>
      <c r="G60" cm="1">
        <f t="array" ref="G60">_xlfn.IFS(AND(I60&gt;J60,I60&gt;0), 1, AND(J60&gt;I60,J60&gt;0), 2, AND(I60&lt;0,J60&lt;0), 0)</f>
        <v>2</v>
      </c>
      <c r="H60">
        <f>ValueWin!H60</f>
        <v>1</v>
      </c>
      <c r="I60">
        <f t="shared" si="1"/>
        <v>-0.44926086956521749</v>
      </c>
      <c r="J60">
        <f t="shared" si="2"/>
        <v>2.8000000000000025E-2</v>
      </c>
      <c r="K60" cm="1">
        <f t="array" ref="K60">_xlfn.IFS(AND(G60=H60,G60=1),K59-K59*I60+K59*I60*A60, AND(G60=H60,G60=2), K59-K59*J60+K59*J60*B60, AND(G60&lt;&gt;H60,G60=1), K59-K59*I60,AND(G60&lt;&gt;H60,G60=2),K59-K59*J60,G60=0,K59)</f>
        <v>91.543280082357128</v>
      </c>
      <c r="L60" t="str">
        <f>ValueWin!L60</f>
        <v>Botic Van De Zandschulp</v>
      </c>
      <c r="M60" t="str">
        <f>ValueWin!M60</f>
        <v>Marc Polmans</v>
      </c>
    </row>
    <row r="61" spans="1:13" x14ac:dyDescent="0.25">
      <c r="A61">
        <f>ValueWin!A61</f>
        <v>3</v>
      </c>
      <c r="B61">
        <f>ValueWin!B61</f>
        <v>1.37</v>
      </c>
      <c r="C61">
        <f t="shared" si="0"/>
        <v>0.33333333333333331</v>
      </c>
      <c r="D61">
        <f t="shared" si="0"/>
        <v>0.72992700729927007</v>
      </c>
      <c r="E61">
        <f>ValueWin!E61</f>
        <v>0.36699999999999999</v>
      </c>
      <c r="F61">
        <f>ValueWin!F61</f>
        <v>0.63300000000000001</v>
      </c>
      <c r="G61" cm="1">
        <f t="array" ref="G61">_xlfn.IFS(AND(I61&gt;J61,I61&gt;0), 1, AND(J61&gt;I61,J61&gt;0), 2, AND(I61&lt;0,J61&lt;0), 0)</f>
        <v>1</v>
      </c>
      <c r="H61">
        <f>ValueWin!H61</f>
        <v>2</v>
      </c>
      <c r="I61">
        <f t="shared" si="1"/>
        <v>5.0499999999999989E-2</v>
      </c>
      <c r="J61">
        <f t="shared" si="2"/>
        <v>-0.35889189189189163</v>
      </c>
      <c r="K61" cm="1">
        <f t="array" ref="K61">_xlfn.IFS(AND(G61=H61,G61=1),K60-K60*I61+K60*I61*A61, AND(G61=H61,G61=2), K60-K60*J61+K60*J61*B61, AND(G61&lt;&gt;H61,G61=1), K60-K60*I61,AND(G61&lt;&gt;H61,G61=2),K60-K60*J61,G61=0,K60)</f>
        <v>86.9203444381981</v>
      </c>
      <c r="L61" t="str">
        <f>ValueWin!L61</f>
        <v>Gilles Simon</v>
      </c>
      <c r="M61" t="str">
        <f>ValueWin!M61</f>
        <v>Emil Ruusuvuori</v>
      </c>
    </row>
    <row r="62" spans="1:13" x14ac:dyDescent="0.25">
      <c r="A62">
        <f>ValueWin!A62</f>
        <v>1.57</v>
      </c>
      <c r="B62">
        <f>ValueWin!B62</f>
        <v>2.25</v>
      </c>
      <c r="C62">
        <f t="shared" si="0"/>
        <v>0.63694267515923564</v>
      </c>
      <c r="D62">
        <f t="shared" si="0"/>
        <v>0.44444444444444442</v>
      </c>
      <c r="E62">
        <f>ValueWin!E62</f>
        <v>0.51600000000000001</v>
      </c>
      <c r="F62">
        <f>ValueWin!F62</f>
        <v>0.48399999999999999</v>
      </c>
      <c r="G62" cm="1">
        <f t="array" ref="G62">_xlfn.IFS(AND(I62&gt;J62,I62&gt;0), 1, AND(J62&gt;I62,J62&gt;0), 2, AND(I62&lt;0,J62&lt;0), 0)</f>
        <v>2</v>
      </c>
      <c r="H62">
        <f>ValueWin!H62</f>
        <v>2</v>
      </c>
      <c r="I62">
        <f t="shared" si="1"/>
        <v>-0.33312280701754371</v>
      </c>
      <c r="J62">
        <f t="shared" si="2"/>
        <v>7.1199999999999986E-2</v>
      </c>
      <c r="K62" cm="1">
        <f t="array" ref="K62">_xlfn.IFS(AND(G62=H62,G62=1),K61-K61*I62+K61*I62*A62, AND(G62=H62,G62=2), K61-K61*J62+K61*J62*B62, AND(G62&lt;&gt;H62,G62=1), K61-K61*I62,AND(G62&lt;&gt;H62,G62=2),K61-K61*J62,G62=0,K61)</f>
        <v>94.656255093197728</v>
      </c>
      <c r="L62" t="str">
        <f>ValueWin!L62</f>
        <v>Dominik Koepfer</v>
      </c>
      <c r="M62" t="str">
        <f>ValueWin!M62</f>
        <v>Gianluca Mager</v>
      </c>
    </row>
    <row r="63" spans="1:13" x14ac:dyDescent="0.25">
      <c r="A63">
        <f>ValueWin!A63</f>
        <v>1.07</v>
      </c>
      <c r="B63">
        <f>ValueWin!B63</f>
        <v>7</v>
      </c>
      <c r="C63">
        <f t="shared" si="0"/>
        <v>0.93457943925233644</v>
      </c>
      <c r="D63">
        <f t="shared" si="0"/>
        <v>0.14285714285714285</v>
      </c>
      <c r="E63">
        <f>ValueWin!E63</f>
        <v>0.92</v>
      </c>
      <c r="F63">
        <f>ValueWin!F63</f>
        <v>7.999999999999996E-2</v>
      </c>
      <c r="G63" cm="1">
        <f t="array" ref="G63">_xlfn.IFS(AND(I63&gt;J63,I63&gt;0), 1, AND(J63&gt;I63,J63&gt;0), 2, AND(I63&lt;0,J63&lt;0), 0)</f>
        <v>0</v>
      </c>
      <c r="H63">
        <f>ValueWin!H63</f>
        <v>1</v>
      </c>
      <c r="I63">
        <f t="shared" si="1"/>
        <v>-0.2228571428571412</v>
      </c>
      <c r="J63">
        <f t="shared" si="2"/>
        <v>-7.3333333333333389E-2</v>
      </c>
      <c r="K63" cm="1">
        <f t="array" ref="K63">_xlfn.IFS(AND(G63=H63,G63=1),K62-K62*I63+K62*I63*A63, AND(G63=H63,G63=2), K62-K62*J63+K62*J63*B63, AND(G63&lt;&gt;H63,G63=1), K62-K62*I63,AND(G63&lt;&gt;H63,G63=2),K62-K62*J63,G63=0,K62)</f>
        <v>94.656255093197728</v>
      </c>
      <c r="L63" t="str">
        <f>ValueWin!L63</f>
        <v>Frances Tiafoe</v>
      </c>
      <c r="M63" t="str">
        <f>ValueWin!M63</f>
        <v>Lucas Miedler</v>
      </c>
    </row>
    <row r="64" spans="1:13" x14ac:dyDescent="0.25">
      <c r="A64">
        <f>ValueWin!A64</f>
        <v>1.25</v>
      </c>
      <c r="B64">
        <f>ValueWin!B64</f>
        <v>3.5</v>
      </c>
      <c r="C64">
        <f t="shared" si="0"/>
        <v>0.8</v>
      </c>
      <c r="D64">
        <f t="shared" si="0"/>
        <v>0.2857142857142857</v>
      </c>
      <c r="E64">
        <f>ValueWin!E64</f>
        <v>0.66</v>
      </c>
      <c r="F64">
        <f>ValueWin!F64</f>
        <v>0.33999999999999997</v>
      </c>
      <c r="G64" cm="1">
        <f t="array" ref="G64">_xlfn.IFS(AND(I64&gt;J64,I64&gt;0), 1, AND(J64&gt;I64,J64&gt;0), 2, AND(I64&lt;0,J64&lt;0), 0)</f>
        <v>2</v>
      </c>
      <c r="H64">
        <f>ValueWin!H64</f>
        <v>2</v>
      </c>
      <c r="I64">
        <f t="shared" si="1"/>
        <v>-0.69999999999999984</v>
      </c>
      <c r="J64">
        <f t="shared" si="2"/>
        <v>7.5999999999999956E-2</v>
      </c>
      <c r="K64" cm="1">
        <f t="array" ref="K64">_xlfn.IFS(AND(G64=H64,G64=1),K63-K63*I64+K63*I64*A64, AND(G64=H64,G64=2), K63-K63*J64+K63*J64*B64, AND(G64&lt;&gt;H64,G64=1), K63-K63*I64,AND(G64&lt;&gt;H64,G64=2),K63-K63*J64,G64=0,K63)</f>
        <v>112.64094356090528</v>
      </c>
      <c r="L64" t="str">
        <f>ValueWin!L64</f>
        <v>Kevin Anderson</v>
      </c>
      <c r="M64" t="str">
        <f>ValueWin!M64</f>
        <v>Roberto Carballes Baena</v>
      </c>
    </row>
    <row r="65" spans="1:13" x14ac:dyDescent="0.25">
      <c r="A65">
        <f>ValueWin!A65</f>
        <v>2.37</v>
      </c>
      <c r="B65">
        <f>ValueWin!B65</f>
        <v>1.53</v>
      </c>
      <c r="C65">
        <f t="shared" si="0"/>
        <v>0.42194092827004215</v>
      </c>
      <c r="D65">
        <f t="shared" si="0"/>
        <v>0.65359477124183007</v>
      </c>
      <c r="E65">
        <f>ValueWin!E65</f>
        <v>0.318</v>
      </c>
      <c r="F65">
        <f>ValueWin!F65</f>
        <v>0.68199999999999994</v>
      </c>
      <c r="G65" cm="1">
        <f t="array" ref="G65">_xlfn.IFS(AND(I65&gt;J65,I65&gt;0), 1, AND(J65&gt;I65,J65&gt;0), 2, AND(I65&lt;0,J65&lt;0), 0)</f>
        <v>2</v>
      </c>
      <c r="H65">
        <f>ValueWin!H65</f>
        <v>2</v>
      </c>
      <c r="I65">
        <f t="shared" si="1"/>
        <v>-0.17981021897810212</v>
      </c>
      <c r="J65">
        <f t="shared" si="2"/>
        <v>8.1999999999999962E-2</v>
      </c>
      <c r="K65" cm="1">
        <f t="array" ref="K65">_xlfn.IFS(AND(G65=H65,G65=1),K64-K64*I65+K64*I65*A65, AND(G65=H65,G65=2), K64-K64*J65+K64*J65*B65, AND(G65&lt;&gt;H65,G65=1), K64-K64*I65,AND(G65&lt;&gt;H65,G65=2),K64-K64*J65,G65=0,K64)</f>
        <v>117.53631896806223</v>
      </c>
      <c r="L65" t="str">
        <f>ValueWin!L65</f>
        <v>Norbert Gombos</v>
      </c>
      <c r="M65" t="str">
        <f>ValueWin!M65</f>
        <v>Alexei Popyrin</v>
      </c>
    </row>
    <row r="66" spans="1:13" x14ac:dyDescent="0.25">
      <c r="A66">
        <f>ValueWin!A66</f>
        <v>3.45</v>
      </c>
      <c r="B66">
        <f>ValueWin!B66</f>
        <v>1.29</v>
      </c>
      <c r="C66">
        <f t="shared" si="0"/>
        <v>0.28985507246376813</v>
      </c>
      <c r="D66">
        <f t="shared" si="0"/>
        <v>0.77519379844961234</v>
      </c>
      <c r="E66">
        <f>ValueWin!E66</f>
        <v>0.40899999999999997</v>
      </c>
      <c r="F66">
        <f>ValueWin!F66</f>
        <v>0.59099999999999997</v>
      </c>
      <c r="G66" cm="1">
        <f t="array" ref="G66">_xlfn.IFS(AND(I66&gt;J66,I66&gt;0), 1, AND(J66&gt;I66,J66&gt;0), 2, AND(I66&lt;0,J66&lt;0), 0)</f>
        <v>1</v>
      </c>
      <c r="H66">
        <f>ValueWin!H66</f>
        <v>2</v>
      </c>
      <c r="I66">
        <f t="shared" si="1"/>
        <v>0.1</v>
      </c>
      <c r="J66">
        <f t="shared" si="2"/>
        <v>-0.81934482758620675</v>
      </c>
      <c r="K66" cm="1">
        <f t="array" ref="K66">_xlfn.IFS(AND(G66=H66,G66=1),K65-K65*I66+K65*I66*A66, AND(G66=H66,G66=2), K65-K65*J66+K65*J66*B66, AND(G66&lt;&gt;H66,G66=1), K65-K65*I66,AND(G66&lt;&gt;H66,G66=2),K65-K65*J66,G66=0,K65)</f>
        <v>105.78268707125601</v>
      </c>
      <c r="L66" t="str">
        <f>ValueWin!L66</f>
        <v>Radu Albot</v>
      </c>
      <c r="M66" t="str">
        <f>ValueWin!M66</f>
        <v>Egor Gerasimov</v>
      </c>
    </row>
    <row r="67" spans="1:13" x14ac:dyDescent="0.25">
      <c r="A67">
        <f>ValueWin!A67</f>
        <v>1.72</v>
      </c>
      <c r="B67">
        <f>ValueWin!B67</f>
        <v>2</v>
      </c>
      <c r="C67">
        <f t="shared" si="0"/>
        <v>0.58139534883720934</v>
      </c>
      <c r="D67">
        <f t="shared" si="0"/>
        <v>0.5</v>
      </c>
      <c r="E67">
        <f>ValueWin!E67</f>
        <v>0.51300000000000001</v>
      </c>
      <c r="F67">
        <f>ValueWin!F67</f>
        <v>0.48699999999999999</v>
      </c>
      <c r="G67" cm="1">
        <f t="array" ref="G67">_xlfn.IFS(AND(I67&gt;J67,I67&gt;0), 1, AND(J67&gt;I67,J67&gt;0), 2, AND(I67&lt;0,J67&lt;0), 0)</f>
        <v>0</v>
      </c>
      <c r="H67">
        <f>ValueWin!H67</f>
        <v>2</v>
      </c>
      <c r="I67">
        <f t="shared" si="1"/>
        <v>-0.16338888888888892</v>
      </c>
      <c r="J67">
        <f t="shared" si="2"/>
        <v>-2.6000000000000023E-2</v>
      </c>
      <c r="K67" cm="1">
        <f t="array" ref="K67">_xlfn.IFS(AND(G67=H67,G67=1),K66-K66*I67+K66*I67*A67, AND(G67=H67,G67=2), K66-K66*J67+K66*J67*B67, AND(G67&lt;&gt;H67,G67=1), K66-K66*I67,AND(G67&lt;&gt;H67,G67=2),K66-K66*J67,G67=0,K66)</f>
        <v>105.78268707125601</v>
      </c>
      <c r="L67" t="str">
        <f>ValueWin!L67</f>
        <v>Miomir Kecmanovic</v>
      </c>
      <c r="M67" t="str">
        <f>ValueWin!M67</f>
        <v>Yoshihito Nishioka</v>
      </c>
    </row>
    <row r="68" spans="1:13" x14ac:dyDescent="0.25">
      <c r="A68">
        <f>ValueWin!A68</f>
        <v>1.28</v>
      </c>
      <c r="B68">
        <f>ValueWin!B68</f>
        <v>3.25</v>
      </c>
      <c r="C68">
        <f t="shared" ref="C68:D131" si="3">1/A68</f>
        <v>0.78125</v>
      </c>
      <c r="D68">
        <f t="shared" si="3"/>
        <v>0.30769230769230771</v>
      </c>
      <c r="E68">
        <f>ValueWin!E68</f>
        <v>0.73799999999999999</v>
      </c>
      <c r="F68">
        <f>ValueWin!F68</f>
        <v>0.26200000000000001</v>
      </c>
      <c r="G68" cm="1">
        <f t="array" ref="G68">_xlfn.IFS(AND(I68&gt;J68,I68&gt;0), 1, AND(J68&gt;I68,J68&gt;0), 2, AND(I68&lt;0,J68&lt;0), 0)</f>
        <v>0</v>
      </c>
      <c r="H68">
        <f>ValueWin!H68</f>
        <v>1</v>
      </c>
      <c r="I68">
        <f t="shared" ref="I68:I131" si="4">IF(E68-(F68/(A68-1))&gt;0.1, 0.1, E68-(F68/(A68-1)))</f>
        <v>-0.19771428571428562</v>
      </c>
      <c r="J68">
        <f t="shared" ref="J68:J131" si="5">IF(F68-(E68/(B68-1))&gt;0.1, 0.1, F68-(E68/(B68-1)))</f>
        <v>-6.6000000000000003E-2</v>
      </c>
      <c r="K68" cm="1">
        <f t="array" ref="K68">_xlfn.IFS(AND(G68=H68,G68=1),K67-K67*I68+K67*I68*A68, AND(G68=H68,G68=2), K67-K67*J68+K67*J68*B68, AND(G68&lt;&gt;H68,G68=1), K67-K67*I68,AND(G68&lt;&gt;H68,G68=2),K67-K67*J68,G68=0,K67)</f>
        <v>105.78268707125601</v>
      </c>
      <c r="L68" t="str">
        <f>ValueWin!L68</f>
        <v>Botic Van De Zandschulp</v>
      </c>
      <c r="M68" t="str">
        <f>ValueWin!M68</f>
        <v>Evgeny Donskoy</v>
      </c>
    </row>
    <row r="69" spans="1:13" x14ac:dyDescent="0.25">
      <c r="A69">
        <f>ValueWin!A69</f>
        <v>1.66</v>
      </c>
      <c r="B69">
        <f>ValueWin!B69</f>
        <v>2.1</v>
      </c>
      <c r="C69">
        <f t="shared" si="3"/>
        <v>0.60240963855421692</v>
      </c>
      <c r="D69">
        <f t="shared" si="3"/>
        <v>0.47619047619047616</v>
      </c>
      <c r="E69">
        <f>ValueWin!E69</f>
        <v>0.56899999999999995</v>
      </c>
      <c r="F69">
        <f>ValueWin!F69</f>
        <v>0.43100000000000005</v>
      </c>
      <c r="G69" cm="1">
        <f t="array" ref="G69">_xlfn.IFS(AND(I69&gt;J69,I69&gt;0), 1, AND(J69&gt;I69,J69&gt;0), 2, AND(I69&lt;0,J69&lt;0), 0)</f>
        <v>0</v>
      </c>
      <c r="H69">
        <f>ValueWin!H69</f>
        <v>2</v>
      </c>
      <c r="I69">
        <f t="shared" si="4"/>
        <v>-8.4030303030303233E-2</v>
      </c>
      <c r="J69">
        <f t="shared" si="5"/>
        <v>-8.6272727272727168E-2</v>
      </c>
      <c r="K69" cm="1">
        <f t="array" ref="K69">_xlfn.IFS(AND(G69=H69,G69=1),K68-K68*I69+K68*I69*A69, AND(G69=H69,G69=2), K68-K68*J69+K68*J69*B69, AND(G69&lt;&gt;H69,G69=1), K68-K68*I69,AND(G69&lt;&gt;H69,G69=2),K68-K68*J69,G69=0,K68)</f>
        <v>105.78268707125601</v>
      </c>
      <c r="L69" t="str">
        <f>ValueWin!L69</f>
        <v>Duje Ajdukovic</v>
      </c>
      <c r="M69" t="str">
        <f>ValueWin!M69</f>
        <v>Zsombor Piros</v>
      </c>
    </row>
    <row r="70" spans="1:13" x14ac:dyDescent="0.25">
      <c r="A70">
        <f>ValueWin!A70</f>
        <v>2.2000000000000002</v>
      </c>
      <c r="B70">
        <f>ValueWin!B70</f>
        <v>1.61</v>
      </c>
      <c r="C70">
        <f t="shared" si="3"/>
        <v>0.45454545454545453</v>
      </c>
      <c r="D70">
        <f t="shared" si="3"/>
        <v>0.6211180124223602</v>
      </c>
      <c r="E70">
        <f>ValueWin!E70</f>
        <v>0.40799999999999997</v>
      </c>
      <c r="F70">
        <f>ValueWin!F70</f>
        <v>0.59200000000000008</v>
      </c>
      <c r="G70" cm="1">
        <f t="array" ref="G70">_xlfn.IFS(AND(I70&gt;J70,I70&gt;0), 1, AND(J70&gt;I70,J70&gt;0), 2, AND(I70&lt;0,J70&lt;0), 0)</f>
        <v>0</v>
      </c>
      <c r="H70">
        <f>ValueWin!H70</f>
        <v>2</v>
      </c>
      <c r="I70">
        <f t="shared" si="4"/>
        <v>-8.5333333333333372E-2</v>
      </c>
      <c r="J70">
        <f t="shared" si="5"/>
        <v>-7.685245901639326E-2</v>
      </c>
      <c r="K70" cm="1">
        <f t="array" ref="K70">_xlfn.IFS(AND(G70=H70,G70=1),K69-K69*I70+K69*I70*A70, AND(G70=H70,G70=2), K69-K69*J70+K69*J70*B70, AND(G70&lt;&gt;H70,G70=1), K69-K69*I70,AND(G70&lt;&gt;H70,G70=2),K69-K69*J70,G70=0,K69)</f>
        <v>105.78268707125601</v>
      </c>
      <c r="L70" t="str">
        <f>ValueWin!L70</f>
        <v>Fabien Reboul</v>
      </c>
      <c r="M70" t="str">
        <f>ValueWin!M70</f>
        <v>Aleksandr Nedovyesov</v>
      </c>
    </row>
    <row r="71" spans="1:13" x14ac:dyDescent="0.25">
      <c r="A71">
        <f>ValueWin!A71</f>
        <v>1.4</v>
      </c>
      <c r="B71">
        <f>ValueWin!B71</f>
        <v>2.75</v>
      </c>
      <c r="C71">
        <f t="shared" si="3"/>
        <v>0.7142857142857143</v>
      </c>
      <c r="D71">
        <f t="shared" si="3"/>
        <v>0.36363636363636365</v>
      </c>
      <c r="E71">
        <f>ValueWin!E71</f>
        <v>0.63100000000000001</v>
      </c>
      <c r="F71">
        <f>ValueWin!F71</f>
        <v>0.36899999999999999</v>
      </c>
      <c r="G71" cm="1">
        <f t="array" ref="G71">_xlfn.IFS(AND(I71&gt;J71,I71&gt;0), 1, AND(J71&gt;I71,J71&gt;0), 2, AND(I71&lt;0,J71&lt;0), 0)</f>
        <v>2</v>
      </c>
      <c r="H71">
        <f>ValueWin!H71</f>
        <v>1</v>
      </c>
      <c r="I71">
        <f t="shared" si="4"/>
        <v>-0.2915000000000002</v>
      </c>
      <c r="J71">
        <f t="shared" si="5"/>
        <v>8.4285714285713964E-3</v>
      </c>
      <c r="K71" cm="1">
        <f t="array" ref="K71">_xlfn.IFS(AND(G71=H71,G71=1),K70-K70*I71+K70*I71*A71, AND(G71=H71,G71=2), K70-K70*J71+K70*J71*B71, AND(G71&lt;&gt;H71,G71=1), K70-K70*I71,AND(G71&lt;&gt;H71,G71=2),K70-K70*J71,G71=0,K70)</f>
        <v>104.89109013736972</v>
      </c>
      <c r="L71" t="str">
        <f>ValueWin!L71</f>
        <v>Matthias Bachinger</v>
      </c>
      <c r="M71" t="str">
        <f>ValueWin!M71</f>
        <v>Hiroki Moriya</v>
      </c>
    </row>
    <row r="72" spans="1:13" x14ac:dyDescent="0.25">
      <c r="A72">
        <f>ValueWin!A72</f>
        <v>1.9</v>
      </c>
      <c r="B72">
        <f>ValueWin!B72</f>
        <v>1.8</v>
      </c>
      <c r="C72">
        <f t="shared" si="3"/>
        <v>0.52631578947368418</v>
      </c>
      <c r="D72">
        <f t="shared" si="3"/>
        <v>0.55555555555555558</v>
      </c>
      <c r="E72">
        <f>ValueWin!E72</f>
        <v>0.47699999999999998</v>
      </c>
      <c r="F72">
        <f>ValueWin!F72</f>
        <v>0.52300000000000002</v>
      </c>
      <c r="G72" cm="1">
        <f t="array" ref="G72">_xlfn.IFS(AND(I72&gt;J72,I72&gt;0), 1, AND(J72&gt;I72,J72&gt;0), 2, AND(I72&lt;0,J72&lt;0), 0)</f>
        <v>0</v>
      </c>
      <c r="H72">
        <f>ValueWin!H72</f>
        <v>1</v>
      </c>
      <c r="I72">
        <f t="shared" si="4"/>
        <v>-0.10411111111111127</v>
      </c>
      <c r="J72">
        <f t="shared" si="5"/>
        <v>-7.3249999999999926E-2</v>
      </c>
      <c r="K72" cm="1">
        <f t="array" ref="K72">_xlfn.IFS(AND(G72=H72,G72=1),K71-K71*I72+K71*I72*A72, AND(G72=H72,G72=2), K71-K71*J72+K71*J72*B72, AND(G72&lt;&gt;H72,G72=1), K71-K71*I72,AND(G72&lt;&gt;H72,G72=2),K71-K71*J72,G72=0,K71)</f>
        <v>104.89109013736972</v>
      </c>
      <c r="L72" t="str">
        <f>ValueWin!L72</f>
        <v>Jonas Forejtek</v>
      </c>
      <c r="M72" t="str">
        <f>ValueWin!M72</f>
        <v>Evan Furness</v>
      </c>
    </row>
    <row r="73" spans="1:13" x14ac:dyDescent="0.25">
      <c r="A73">
        <f>ValueWin!A73</f>
        <v>2.25</v>
      </c>
      <c r="B73">
        <f>ValueWin!B73</f>
        <v>1.57</v>
      </c>
      <c r="C73">
        <f t="shared" si="3"/>
        <v>0.44444444444444442</v>
      </c>
      <c r="D73">
        <f t="shared" si="3"/>
        <v>0.63694267515923564</v>
      </c>
      <c r="E73">
        <f>ValueWin!E73</f>
        <v>0.75</v>
      </c>
      <c r="F73">
        <f>ValueWin!F73</f>
        <v>0.25</v>
      </c>
      <c r="G73" cm="1">
        <f t="array" ref="G73">_xlfn.IFS(AND(I73&gt;J73,I73&gt;0), 1, AND(J73&gt;I73,J73&gt;0), 2, AND(I73&lt;0,J73&lt;0), 0)</f>
        <v>1</v>
      </c>
      <c r="H73">
        <f>ValueWin!H73</f>
        <v>2</v>
      </c>
      <c r="I73">
        <f t="shared" si="4"/>
        <v>0.1</v>
      </c>
      <c r="J73">
        <f t="shared" si="5"/>
        <v>-1.0657894736842104</v>
      </c>
      <c r="K73" cm="1">
        <f t="array" ref="K73">_xlfn.IFS(AND(G73=H73,G73=1),K72-K72*I73+K72*I73*A73, AND(G73=H73,G73=2), K72-K72*J73+K72*J73*B73, AND(G73&lt;&gt;H73,G73=1), K72-K72*I73,AND(G73&lt;&gt;H73,G73=2),K72-K72*J73,G73=0,K72)</f>
        <v>94.401981123632737</v>
      </c>
      <c r="L73" t="str">
        <f>ValueWin!L73</f>
        <v>Mischa Zverev</v>
      </c>
      <c r="M73" t="str">
        <f>ValueWin!M73</f>
        <v>Julian Lenz</v>
      </c>
    </row>
    <row r="74" spans="1:13" x14ac:dyDescent="0.25">
      <c r="A74">
        <f>ValueWin!A74</f>
        <v>1.4</v>
      </c>
      <c r="B74">
        <f>ValueWin!B74</f>
        <v>2.75</v>
      </c>
      <c r="C74">
        <f t="shared" si="3"/>
        <v>0.7142857142857143</v>
      </c>
      <c r="D74">
        <f t="shared" si="3"/>
        <v>0.36363636363636365</v>
      </c>
      <c r="E74">
        <f>ValueWin!E74</f>
        <v>0.36599999999999999</v>
      </c>
      <c r="F74">
        <f>ValueWin!F74</f>
        <v>0.63400000000000001</v>
      </c>
      <c r="G74" cm="1">
        <f t="array" ref="G74">_xlfn.IFS(AND(I74&gt;J74,I74&gt;0), 1, AND(J74&gt;I74,J74&gt;0), 2, AND(I74&lt;0,J74&lt;0), 0)</f>
        <v>2</v>
      </c>
      <c r="H74">
        <f>ValueWin!H74</f>
        <v>1</v>
      </c>
      <c r="I74">
        <f t="shared" si="4"/>
        <v>-1.2190000000000003</v>
      </c>
      <c r="J74">
        <f t="shared" si="5"/>
        <v>0.1</v>
      </c>
      <c r="K74" cm="1">
        <f t="array" ref="K74">_xlfn.IFS(AND(G74=H74,G74=1),K73-K73*I74+K73*I74*A74, AND(G74=H74,G74=2), K73-K73*J74+K73*J74*B74, AND(G74&lt;&gt;H74,G74=1), K73-K73*I74,AND(G74&lt;&gt;H74,G74=2),K73-K73*J74,G74=0,K73)</f>
        <v>84.961783011269461</v>
      </c>
      <c r="L74" t="str">
        <f>ValueWin!L74</f>
        <v>Otto Virtanen</v>
      </c>
      <c r="M74" t="str">
        <f>ValueWin!M74</f>
        <v>Johannes Haerteis</v>
      </c>
    </row>
    <row r="75" spans="1:13" x14ac:dyDescent="0.25">
      <c r="A75">
        <f>ValueWin!A75</f>
        <v>1.67</v>
      </c>
      <c r="B75">
        <f>ValueWin!B75</f>
        <v>2.15</v>
      </c>
      <c r="C75">
        <f t="shared" si="3"/>
        <v>0.5988023952095809</v>
      </c>
      <c r="D75">
        <f t="shared" si="3"/>
        <v>0.46511627906976744</v>
      </c>
      <c r="E75">
        <f>ValueWin!E75</f>
        <v>0.503</v>
      </c>
      <c r="F75">
        <f>ValueWin!F75</f>
        <v>0.497</v>
      </c>
      <c r="G75" cm="1">
        <f t="array" ref="G75">_xlfn.IFS(AND(I75&gt;J75,I75&gt;0), 1, AND(J75&gt;I75,J75&gt;0), 2, AND(I75&lt;0,J75&lt;0), 0)</f>
        <v>2</v>
      </c>
      <c r="H75">
        <f>ValueWin!H75</f>
        <v>1</v>
      </c>
      <c r="I75">
        <f t="shared" si="4"/>
        <v>-0.23879104477611945</v>
      </c>
      <c r="J75">
        <f t="shared" si="5"/>
        <v>5.960869565217386E-2</v>
      </c>
      <c r="K75" cm="1">
        <f t="array" ref="K75">_xlfn.IFS(AND(G75=H75,G75=1),K74-K74*I75+K74*I75*A75, AND(G75=H75,G75=2), K74-K74*J75+K74*J75*B75, AND(G75&lt;&gt;H75,G75=1), K74-K74*I75,AND(G75&lt;&gt;H75,G75=2),K74-K74*J75,G75=0,K74)</f>
        <v>79.897321945684666</v>
      </c>
      <c r="L75" t="str">
        <f>ValueWin!L75</f>
        <v>Carlos Alcaraz</v>
      </c>
      <c r="M75" t="str">
        <f>ValueWin!M75</f>
        <v>Daniel Evans</v>
      </c>
    </row>
    <row r="76" spans="1:13" x14ac:dyDescent="0.25">
      <c r="A76">
        <f>ValueWin!A76</f>
        <v>2.08</v>
      </c>
      <c r="B76">
        <f>ValueWin!B76</f>
        <v>1.75</v>
      </c>
      <c r="C76">
        <f t="shared" si="3"/>
        <v>0.48076923076923073</v>
      </c>
      <c r="D76">
        <f t="shared" si="3"/>
        <v>0.5714285714285714</v>
      </c>
      <c r="E76">
        <f>ValueWin!E76</f>
        <v>0.52</v>
      </c>
      <c r="F76">
        <f>ValueWin!F76</f>
        <v>0.48</v>
      </c>
      <c r="G76" cm="1">
        <f t="array" ref="G76">_xlfn.IFS(AND(I76&gt;J76,I76&gt;0), 1, AND(J76&gt;I76,J76&gt;0), 2, AND(I76&lt;0,J76&lt;0), 0)</f>
        <v>1</v>
      </c>
      <c r="H76">
        <f>ValueWin!H76</f>
        <v>1</v>
      </c>
      <c r="I76">
        <f t="shared" si="4"/>
        <v>7.5555555555555598E-2</v>
      </c>
      <c r="J76">
        <f t="shared" si="5"/>
        <v>-0.21333333333333337</v>
      </c>
      <c r="K76" cm="1">
        <f t="array" ref="K76">_xlfn.IFS(AND(G76=H76,G76=1),K75-K75*I76+K75*I76*A76, AND(G76=H76,G76=2), K75-K75*J76+K75*J76*B76, AND(G76&lt;&gt;H76,G76=1), K75-K75*I76,AND(G76&lt;&gt;H76,G76=2),K75-K75*J76,G76=0,K75)</f>
        <v>86.41694341645254</v>
      </c>
      <c r="L76" t="str">
        <f>ValueWin!L76</f>
        <v>Alex De Minaur</v>
      </c>
      <c r="M76" t="str">
        <f>ValueWin!M76</f>
        <v>Kevin Anderson</v>
      </c>
    </row>
    <row r="77" spans="1:13" x14ac:dyDescent="0.25">
      <c r="A77">
        <f>ValueWin!A77</f>
        <v>1.64</v>
      </c>
      <c r="B77">
        <f>ValueWin!B77</f>
        <v>2.2000000000000002</v>
      </c>
      <c r="C77">
        <f t="shared" si="3"/>
        <v>0.6097560975609756</v>
      </c>
      <c r="D77">
        <f t="shared" si="3"/>
        <v>0.45454545454545453</v>
      </c>
      <c r="E77">
        <f>ValueWin!E77</f>
        <v>0.64300000000000002</v>
      </c>
      <c r="F77">
        <f>ValueWin!F77</f>
        <v>0.35699999999999998</v>
      </c>
      <c r="G77" cm="1">
        <f t="array" ref="G77">_xlfn.IFS(AND(I77&gt;J77,I77&gt;0), 1, AND(J77&gt;I77,J77&gt;0), 2, AND(I77&lt;0,J77&lt;0), 0)</f>
        <v>1</v>
      </c>
      <c r="H77">
        <f>ValueWin!H77</f>
        <v>2</v>
      </c>
      <c r="I77">
        <f t="shared" si="4"/>
        <v>8.5187499999999972E-2</v>
      </c>
      <c r="J77">
        <f t="shared" si="5"/>
        <v>-0.17883333333333329</v>
      </c>
      <c r="K77" cm="1">
        <f t="array" ref="K77">_xlfn.IFS(AND(G77=H77,G77=1),K76-K76*I77+K76*I77*A77, AND(G77=H77,G77=2), K76-K76*J77+K76*J77*B77, AND(G77&lt;&gt;H77,G77=1), K76-K76*I77,AND(G77&lt;&gt;H77,G77=2),K76-K76*J77,G77=0,K76)</f>
        <v>79.055300049163492</v>
      </c>
      <c r="L77" t="str">
        <f>ValueWin!L77</f>
        <v>Hubert Hurkacz</v>
      </c>
      <c r="M77" t="str">
        <f>ValueWin!M77</f>
        <v>Andy Murray</v>
      </c>
    </row>
    <row r="78" spans="1:13" x14ac:dyDescent="0.25">
      <c r="A78">
        <f>ValueWin!A78</f>
        <v>3.45</v>
      </c>
      <c r="B78">
        <f>ValueWin!B78</f>
        <v>1.28</v>
      </c>
      <c r="C78">
        <f t="shared" si="3"/>
        <v>0.28985507246376813</v>
      </c>
      <c r="D78">
        <f t="shared" si="3"/>
        <v>0.78125</v>
      </c>
      <c r="E78">
        <f>ValueWin!E78</f>
        <v>0.219</v>
      </c>
      <c r="F78">
        <f>ValueWin!F78</f>
        <v>0.78100000000000003</v>
      </c>
      <c r="G78" cm="1">
        <f t="array" ref="G78">_xlfn.IFS(AND(I78&gt;J78,I78&gt;0), 1, AND(J78&gt;I78,J78&gt;0), 2, AND(I78&lt;0,J78&lt;0), 0)</f>
        <v>0</v>
      </c>
      <c r="H78">
        <f>ValueWin!H78</f>
        <v>2</v>
      </c>
      <c r="I78">
        <f t="shared" si="4"/>
        <v>-9.9775510204081624E-2</v>
      </c>
      <c r="J78">
        <f t="shared" si="5"/>
        <v>-1.1428571428570011E-3</v>
      </c>
      <c r="K78" cm="1">
        <f t="array" ref="K78">_xlfn.IFS(AND(G78=H78,G78=1),K77-K77*I78+K77*I78*A78, AND(G78=H78,G78=2), K77-K77*J78+K77*J78*B78, AND(G78&lt;&gt;H78,G78=1), K77-K77*I78,AND(G78&lt;&gt;H78,G78=2),K77-K77*J78,G78=0,K77)</f>
        <v>79.055300049163492</v>
      </c>
      <c r="L78" t="str">
        <f>ValueWin!L78</f>
        <v>Alexei Popyrin</v>
      </c>
      <c r="M78" t="str">
        <f>ValueWin!M78</f>
        <v>Matteo Berrettini</v>
      </c>
    </row>
    <row r="79" spans="1:13" x14ac:dyDescent="0.25">
      <c r="A79">
        <f>ValueWin!A79</f>
        <v>1.3</v>
      </c>
      <c r="B79">
        <f>ValueWin!B79</f>
        <v>3.32</v>
      </c>
      <c r="C79">
        <f t="shared" si="3"/>
        <v>0.76923076923076916</v>
      </c>
      <c r="D79">
        <f t="shared" si="3"/>
        <v>0.30120481927710846</v>
      </c>
      <c r="E79">
        <f>ValueWin!E79</f>
        <v>0.77700000000000002</v>
      </c>
      <c r="F79">
        <f>ValueWin!F79</f>
        <v>0.22299999999999998</v>
      </c>
      <c r="G79" cm="1">
        <f t="array" ref="G79">_xlfn.IFS(AND(I79&gt;J79,I79&gt;0), 1, AND(J79&gt;I79,J79&gt;0), 2, AND(I79&lt;0,J79&lt;0), 0)</f>
        <v>1</v>
      </c>
      <c r="H79">
        <f>ValueWin!H79</f>
        <v>1</v>
      </c>
      <c r="I79">
        <f t="shared" si="4"/>
        <v>3.3666666666666845E-2</v>
      </c>
      <c r="J79">
        <f t="shared" si="5"/>
        <v>-0.11191379310344834</v>
      </c>
      <c r="K79" cm="1">
        <f t="array" ref="K79">_xlfn.IFS(AND(G79=H79,G79=1),K78-K78*I79+K78*I79*A79, AND(G79=H79,G79=2), K78-K78*J79+K78*J79*B79, AND(G79&lt;&gt;H79,G79=1), K78-K78*I79,AND(G79&lt;&gt;H79,G79=2),K78-K78*J79,G79=0,K78)</f>
        <v>79.853758579660052</v>
      </c>
      <c r="L79" t="str">
        <f>ValueWin!L79</f>
        <v>Felix Auger Aliassime</v>
      </c>
      <c r="M79" t="str">
        <f>ValueWin!M79</f>
        <v>Ricardas Berankis</v>
      </c>
    </row>
    <row r="80" spans="1:13" x14ac:dyDescent="0.25">
      <c r="A80">
        <f>ValueWin!A80</f>
        <v>3.32</v>
      </c>
      <c r="B80">
        <f>ValueWin!B80</f>
        <v>1.3</v>
      </c>
      <c r="C80">
        <f t="shared" si="3"/>
        <v>0.30120481927710846</v>
      </c>
      <c r="D80">
        <f t="shared" si="3"/>
        <v>0.76923076923076916</v>
      </c>
      <c r="E80">
        <f>ValueWin!E80</f>
        <v>0.34399999999999997</v>
      </c>
      <c r="F80">
        <f>ValueWin!F80</f>
        <v>0.65600000000000003</v>
      </c>
      <c r="G80" cm="1">
        <f t="array" ref="G80">_xlfn.IFS(AND(I80&gt;J80,I80&gt;0), 1, AND(J80&gt;I80,J80&gt;0), 2, AND(I80&lt;0,J80&lt;0), 0)</f>
        <v>1</v>
      </c>
      <c r="H80">
        <f>ValueWin!H80</f>
        <v>2</v>
      </c>
      <c r="I80">
        <f t="shared" si="4"/>
        <v>6.124137931034479E-2</v>
      </c>
      <c r="J80">
        <f t="shared" si="5"/>
        <v>-0.49066666666666647</v>
      </c>
      <c r="K80" cm="1">
        <f t="array" ref="K80">_xlfn.IFS(AND(G80=H80,G80=1),K79-K79*I80+K79*I80*A80, AND(G80=H80,G80=2), K79-K79*J80+K79*J80*B80, AND(G80&lt;&gt;H80,G80=1), K79-K79*I80,AND(G80&lt;&gt;H80,G80=2),K79-K79*J80,G80=0,K79)</f>
        <v>74.963404261126385</v>
      </c>
      <c r="L80" t="str">
        <f>ValueWin!L80</f>
        <v>Fabio Fognini</v>
      </c>
      <c r="M80" t="str">
        <f>ValueWin!M80</f>
        <v>Diego Schwartzman</v>
      </c>
    </row>
    <row r="81" spans="1:17" x14ac:dyDescent="0.25">
      <c r="A81">
        <f>ValueWin!A81</f>
        <v>6</v>
      </c>
      <c r="B81">
        <f>ValueWin!B81</f>
        <v>1.1000000000000001</v>
      </c>
      <c r="C81">
        <f t="shared" si="3"/>
        <v>0.16666666666666666</v>
      </c>
      <c r="D81">
        <f t="shared" si="3"/>
        <v>0.90909090909090906</v>
      </c>
      <c r="E81">
        <f>ValueWin!E81</f>
        <v>0.16500000000000001</v>
      </c>
      <c r="F81">
        <f>ValueWin!F81</f>
        <v>0.83499999999999996</v>
      </c>
      <c r="G81" cm="1">
        <f t="array" ref="G81">_xlfn.IFS(AND(I81&gt;J81,I81&gt;0), 1, AND(J81&gt;I81,J81&gt;0), 2, AND(I81&lt;0,J81&lt;0), 0)</f>
        <v>0</v>
      </c>
      <c r="H81">
        <f>ValueWin!H81</f>
        <v>2</v>
      </c>
      <c r="I81">
        <f t="shared" si="4"/>
        <v>-1.999999999999974E-3</v>
      </c>
      <c r="J81">
        <f t="shared" si="5"/>
        <v>-0.81499999999999861</v>
      </c>
      <c r="K81" cm="1">
        <f t="array" ref="K81">_xlfn.IFS(AND(G81=H81,G81=1),K80-K80*I81+K80*I81*A81, AND(G81=H81,G81=2), K80-K80*J81+K80*J81*B81, AND(G81&lt;&gt;H81,G81=1), K80-K80*I81,AND(G81&lt;&gt;H81,G81=2),K80-K80*J81,G81=0,K80)</f>
        <v>74.963404261126385</v>
      </c>
      <c r="L81" t="str">
        <f>ValueWin!L81</f>
        <v>Filip Krajinovic</v>
      </c>
      <c r="M81" t="str">
        <f>ValueWin!M81</f>
        <v>Alexander Zverev</v>
      </c>
    </row>
    <row r="82" spans="1:17" x14ac:dyDescent="0.25">
      <c r="A82">
        <f>ValueWin!A82</f>
        <v>3.45</v>
      </c>
      <c r="B82">
        <f>ValueWin!B82</f>
        <v>1.28</v>
      </c>
      <c r="C82">
        <f t="shared" si="3"/>
        <v>0.28985507246376813</v>
      </c>
      <c r="D82">
        <f t="shared" si="3"/>
        <v>0.78125</v>
      </c>
      <c r="E82">
        <f>ValueWin!E82</f>
        <v>0.308</v>
      </c>
      <c r="F82">
        <f>ValueWin!F82</f>
        <v>0.69199999999999995</v>
      </c>
      <c r="G82" cm="1">
        <f t="array" ref="G82">_xlfn.IFS(AND(I82&gt;J82,I82&gt;0), 1, AND(J82&gt;I82,J82&gt;0), 2, AND(I82&lt;0,J82&lt;0), 0)</f>
        <v>1</v>
      </c>
      <c r="H82">
        <f>ValueWin!H82</f>
        <v>2</v>
      </c>
      <c r="I82">
        <f t="shared" si="4"/>
        <v>2.5551020408163316E-2</v>
      </c>
      <c r="J82">
        <f t="shared" si="5"/>
        <v>-0.40799999999999992</v>
      </c>
      <c r="K82" cm="1">
        <f t="array" ref="K82">_xlfn.IFS(AND(G82=H82,G82=1),K81-K81*I82+K81*I82*A82, AND(G82=H82,G82=2), K81-K81*J82+K81*J82*B82, AND(G82&lt;&gt;H82,G82=1), K81-K81*I82,AND(G82&lt;&gt;H82,G82=2),K81-K81*J82,G82=0,K81)</f>
        <v>73.048012788984948</v>
      </c>
      <c r="L82" t="str">
        <f>ValueWin!L82</f>
        <v>Dusan Lajovic</v>
      </c>
      <c r="M82" t="str">
        <f>ValueWin!M82</f>
        <v>Frances Tiafoe</v>
      </c>
    </row>
    <row r="83" spans="1:17" x14ac:dyDescent="0.25">
      <c r="A83">
        <f>ValueWin!A83</f>
        <v>1.22</v>
      </c>
      <c r="B83">
        <f>ValueWin!B83</f>
        <v>4.05</v>
      </c>
      <c r="C83">
        <f t="shared" si="3"/>
        <v>0.81967213114754101</v>
      </c>
      <c r="D83">
        <f t="shared" si="3"/>
        <v>0.24691358024691359</v>
      </c>
      <c r="E83">
        <f>ValueWin!E83</f>
        <v>0.70199999999999996</v>
      </c>
      <c r="F83">
        <f>ValueWin!F83</f>
        <v>0.29800000000000004</v>
      </c>
      <c r="G83" cm="1">
        <f t="array" ref="G83">_xlfn.IFS(AND(I83&gt;J83,I83&gt;0), 1, AND(J83&gt;I83,J83&gt;0), 2, AND(I83&lt;0,J83&lt;0), 0)</f>
        <v>2</v>
      </c>
      <c r="H83">
        <f>ValueWin!H83</f>
        <v>1</v>
      </c>
      <c r="I83">
        <f t="shared" si="4"/>
        <v>-0.65254545454545498</v>
      </c>
      <c r="J83">
        <f t="shared" si="5"/>
        <v>6.7836065573770532E-2</v>
      </c>
      <c r="K83" cm="1">
        <f t="array" ref="K83">_xlfn.IFS(AND(G83=H83,G83=1),K82-K82*I83+K82*I83*A83, AND(G83=H83,G83=2), K82-K82*J83+K82*J83*B83, AND(G83&lt;&gt;H83,G83=1), K82-K82*I83,AND(G83&lt;&gt;H83,G83=2),K82-K82*J83,G83=0,K82)</f>
        <v>68.092723003397737</v>
      </c>
      <c r="L83" t="str">
        <f>ValueWin!L83</f>
        <v>Gael Monfils</v>
      </c>
      <c r="M83" t="str">
        <f>ValueWin!M83</f>
        <v>Lorenzo Musetti</v>
      </c>
      <c r="P83">
        <v>70</v>
      </c>
      <c r="Q83">
        <v>-2</v>
      </c>
    </row>
    <row r="84" spans="1:17" x14ac:dyDescent="0.25">
      <c r="A84">
        <f>ValueWin!A84</f>
        <v>1.52</v>
      </c>
      <c r="B84">
        <f>ValueWin!B84</f>
        <v>2.42</v>
      </c>
      <c r="C84">
        <f t="shared" si="3"/>
        <v>0.65789473684210531</v>
      </c>
      <c r="D84">
        <f t="shared" si="3"/>
        <v>0.41322314049586778</v>
      </c>
      <c r="E84">
        <f>ValueWin!E84</f>
        <v>0.67900000000000005</v>
      </c>
      <c r="F84">
        <f>ValueWin!F84</f>
        <v>0.32099999999999995</v>
      </c>
      <c r="G84" cm="1">
        <f t="array" ref="G84">_xlfn.IFS(AND(I84&gt;J84,I84&gt;0), 1, AND(J84&gt;I84,J84&gt;0), 2, AND(I84&lt;0,J84&lt;0), 0)</f>
        <v>1</v>
      </c>
      <c r="H84">
        <f>ValueWin!H84</f>
        <v>1</v>
      </c>
      <c r="I84">
        <f t="shared" si="4"/>
        <v>6.1692307692307824E-2</v>
      </c>
      <c r="J84">
        <f t="shared" si="5"/>
        <v>-0.15716901408450717</v>
      </c>
      <c r="K84">
        <f>P83-P83*I84+P83*I84*A84</f>
        <v>72.24560000000001</v>
      </c>
      <c r="L84" t="str">
        <f>ValueWin!L84</f>
        <v>Cameron Norrie</v>
      </c>
      <c r="M84" t="str">
        <f>ValueWin!M84</f>
        <v>Marton Fucsovics</v>
      </c>
    </row>
    <row r="85" spans="1:17" x14ac:dyDescent="0.25">
      <c r="A85">
        <f>ValueWin!A85</f>
        <v>1.58</v>
      </c>
      <c r="B85">
        <f>ValueWin!B85</f>
        <v>2.2799999999999998</v>
      </c>
      <c r="C85">
        <f t="shared" si="3"/>
        <v>0.63291139240506322</v>
      </c>
      <c r="D85">
        <f t="shared" si="3"/>
        <v>0.43859649122807021</v>
      </c>
      <c r="E85">
        <f>ValueWin!E85</f>
        <v>0.35299999999999998</v>
      </c>
      <c r="F85">
        <f>ValueWin!F85</f>
        <v>0.64700000000000002</v>
      </c>
      <c r="G85" cm="1">
        <f t="array" ref="G85">_xlfn.IFS(AND(I85&gt;J85,I85&gt;0), 1, AND(J85&gt;I85,J85&gt;0), 2, AND(I85&lt;0,J85&lt;0), 0)</f>
        <v>2</v>
      </c>
      <c r="H85">
        <f>ValueWin!H85</f>
        <v>1</v>
      </c>
      <c r="I85">
        <f t="shared" si="4"/>
        <v>-0.76251724137931021</v>
      </c>
      <c r="J85">
        <f t="shared" si="5"/>
        <v>0.1</v>
      </c>
      <c r="K85" cm="1">
        <f t="array" ref="K85">_xlfn.IFS(AND(G85=H85,G85=1),K84-K84*I85+K84*I85*A85, AND(G85=H85,G85=2), K84-K84*J85+K84*J85*B85, AND(G85&lt;&gt;H85,G85=1), K84-K84*I85,AND(G85&lt;&gt;H85,G85=2),K84-K84*J85,G85=0,K84)</f>
        <v>65.021040000000013</v>
      </c>
      <c r="L85" t="str">
        <f>ValueWin!L85</f>
        <v>Dennis Novak</v>
      </c>
      <c r="M85" t="str">
        <f>ValueWin!M85</f>
        <v>Gianluca Mager</v>
      </c>
      <c r="P85">
        <v>70</v>
      </c>
      <c r="Q85">
        <v>-5</v>
      </c>
    </row>
    <row r="86" spans="1:17" x14ac:dyDescent="0.25">
      <c r="A86">
        <f>ValueWin!A86</f>
        <v>3.7</v>
      </c>
      <c r="B86">
        <f>ValueWin!B86</f>
        <v>1.25</v>
      </c>
      <c r="C86">
        <f t="shared" si="3"/>
        <v>0.27027027027027023</v>
      </c>
      <c r="D86">
        <f t="shared" si="3"/>
        <v>0.8</v>
      </c>
      <c r="E86">
        <f>ValueWin!E86</f>
        <v>0.39600000000000002</v>
      </c>
      <c r="F86">
        <f>ValueWin!F86</f>
        <v>0.60399999999999998</v>
      </c>
      <c r="G86" cm="1">
        <f t="array" ref="G86">_xlfn.IFS(AND(I86&gt;J86,I86&gt;0), 1, AND(J86&gt;I86,J86&gt;0), 2, AND(I86&lt;0,J86&lt;0), 0)</f>
        <v>1</v>
      </c>
      <c r="H86">
        <f>ValueWin!H86</f>
        <v>2</v>
      </c>
      <c r="I86">
        <f t="shared" si="4"/>
        <v>0.1</v>
      </c>
      <c r="J86">
        <f t="shared" si="5"/>
        <v>-0.98000000000000009</v>
      </c>
      <c r="K86">
        <f>P85-P85*I86</f>
        <v>63</v>
      </c>
      <c r="L86" t="str">
        <f>ValueWin!L86</f>
        <v>Reilly Opelka</v>
      </c>
      <c r="M86" t="str">
        <f>ValueWin!M86</f>
        <v>Jannik Sinner</v>
      </c>
      <c r="P86">
        <v>70</v>
      </c>
      <c r="Q86">
        <v>-7</v>
      </c>
    </row>
    <row r="87" spans="1:17" x14ac:dyDescent="0.25">
      <c r="A87">
        <f>ValueWin!A87</f>
        <v>1.65</v>
      </c>
      <c r="B87">
        <f>ValueWin!B87</f>
        <v>2.1800000000000002</v>
      </c>
      <c r="C87">
        <f t="shared" si="3"/>
        <v>0.60606060606060608</v>
      </c>
      <c r="D87">
        <f t="shared" si="3"/>
        <v>0.4587155963302752</v>
      </c>
      <c r="E87">
        <f>ValueWin!E87</f>
        <v>0.61599999999999999</v>
      </c>
      <c r="F87">
        <f>ValueWin!F87</f>
        <v>0.38400000000000001</v>
      </c>
      <c r="G87" cm="1">
        <f t="array" ref="G87">_xlfn.IFS(AND(I87&gt;J87,I87&gt;0), 1, AND(J87&gt;I87,J87&gt;0), 2, AND(I87&lt;0,J87&lt;0), 0)</f>
        <v>1</v>
      </c>
      <c r="H87">
        <f>ValueWin!H87</f>
        <v>1</v>
      </c>
      <c r="I87">
        <f t="shared" si="4"/>
        <v>2.5230769230769168E-2</v>
      </c>
      <c r="J87">
        <f t="shared" si="5"/>
        <v>-0.13803389830508461</v>
      </c>
      <c r="K87">
        <f>P86-P86*I87+P86*I87*A87</f>
        <v>71.147999999999996</v>
      </c>
      <c r="L87" t="str">
        <f>ValueWin!L87</f>
        <v>Casper Ruud</v>
      </c>
      <c r="M87" t="str">
        <f>ValueWin!M87</f>
        <v>Lloyd Harris</v>
      </c>
    </row>
    <row r="88" spans="1:17" x14ac:dyDescent="0.25">
      <c r="A88">
        <f>ValueWin!A88</f>
        <v>1.38</v>
      </c>
      <c r="B88">
        <f>ValueWin!B88</f>
        <v>2.91</v>
      </c>
      <c r="C88">
        <f t="shared" si="3"/>
        <v>0.7246376811594204</v>
      </c>
      <c r="D88">
        <f t="shared" si="3"/>
        <v>0.3436426116838488</v>
      </c>
      <c r="E88">
        <f>ValueWin!E88</f>
        <v>0.54300000000000004</v>
      </c>
      <c r="F88">
        <f>ValueWin!F88</f>
        <v>0.45699999999999996</v>
      </c>
      <c r="G88" cm="1">
        <f t="array" ref="G88">_xlfn.IFS(AND(I88&gt;J88,I88&gt;0), 1, AND(J88&gt;I88,J88&gt;0), 2, AND(I88&lt;0,J88&lt;0), 0)</f>
        <v>2</v>
      </c>
      <c r="H88">
        <f>ValueWin!H88</f>
        <v>0</v>
      </c>
      <c r="I88">
        <f t="shared" si="4"/>
        <v>-0.65963157894736868</v>
      </c>
      <c r="J88">
        <f t="shared" si="5"/>
        <v>0.1</v>
      </c>
      <c r="K88" cm="1">
        <f t="array" ref="K88">_xlfn.IFS(AND(G88=H88,G88=1),K87-K87*I88+K87*I88*A88, AND(G88=H88,G88=2), K87-K87*J88+K87*J88*B88, AND(G88&lt;&gt;H88,G88=1), K87-K87*I88,AND(G88&lt;&gt;H88,G88=2),K87-K87*J88,G88=0,K87)</f>
        <v>64.033199999999994</v>
      </c>
      <c r="L88" t="str">
        <f>ValueWin!L88</f>
        <v>Lorenzo Sonego</v>
      </c>
      <c r="M88" t="str">
        <f>ValueWin!M88</f>
        <v>Christian Garin</v>
      </c>
      <c r="P88">
        <v>70</v>
      </c>
      <c r="Q88">
        <v>-6</v>
      </c>
    </row>
    <row r="89" spans="1:17" x14ac:dyDescent="0.25">
      <c r="A89">
        <f>ValueWin!A89</f>
        <v>1.34</v>
      </c>
      <c r="B89">
        <f>ValueWin!B89</f>
        <v>3.06</v>
      </c>
      <c r="C89">
        <f t="shared" si="3"/>
        <v>0.74626865671641784</v>
      </c>
      <c r="D89">
        <f t="shared" si="3"/>
        <v>0.32679738562091504</v>
      </c>
      <c r="E89">
        <f>ValueWin!E89</f>
        <v>0.65300000000000002</v>
      </c>
      <c r="F89">
        <f>ValueWin!F89</f>
        <v>0.34699999999999998</v>
      </c>
      <c r="G89" cm="1">
        <f t="array" ref="G89">_xlfn.IFS(AND(I89&gt;J89,I89&gt;0), 1, AND(J89&gt;I89,J89&gt;0), 2, AND(I89&lt;0,J89&lt;0), 0)</f>
        <v>2</v>
      </c>
      <c r="H89">
        <f>ValueWin!H89</f>
        <v>1</v>
      </c>
      <c r="I89">
        <f t="shared" si="4"/>
        <v>-0.36758823529411733</v>
      </c>
      <c r="J89">
        <f t="shared" si="5"/>
        <v>3.0009708737864071E-2</v>
      </c>
      <c r="K89">
        <f>P88-P88*J89+P88*J89*B89</f>
        <v>74.327399999999997</v>
      </c>
      <c r="L89" t="str">
        <f>ValueWin!L89</f>
        <v>Stefanos Tsitsipas</v>
      </c>
      <c r="M89" t="str">
        <f>ValueWin!M89</f>
        <v>Grigor Dimitrov</v>
      </c>
    </row>
    <row r="90" spans="1:17" x14ac:dyDescent="0.25">
      <c r="A90">
        <f>ValueWin!A90</f>
        <v>1.1399999999999999</v>
      </c>
      <c r="B90">
        <f>ValueWin!B90</f>
        <v>5.5</v>
      </c>
      <c r="C90">
        <f t="shared" si="3"/>
        <v>0.87719298245614041</v>
      </c>
      <c r="D90">
        <f t="shared" si="3"/>
        <v>0.18181818181818182</v>
      </c>
      <c r="E90">
        <f>ValueWin!E90</f>
        <v>0.93100000000000005</v>
      </c>
      <c r="F90">
        <f>ValueWin!F90</f>
        <v>6.899999999999995E-2</v>
      </c>
      <c r="G90" cm="1">
        <f t="array" ref="G90">_xlfn.IFS(AND(I90&gt;J90,I90&gt;0), 1, AND(J90&gt;I90,J90&gt;0), 2, AND(I90&lt;0,J90&lt;0), 0)</f>
        <v>1</v>
      </c>
      <c r="H90">
        <f>ValueWin!H90</f>
        <v>1</v>
      </c>
      <c r="I90">
        <f t="shared" si="4"/>
        <v>0.1</v>
      </c>
      <c r="J90">
        <f t="shared" si="5"/>
        <v>-0.13788888888888895</v>
      </c>
      <c r="K90" cm="1">
        <f t="array" ref="K90">_xlfn.IFS(AND(G90=H90,G90=1),K89-K89*I90+K89*I90*A90, AND(G90=H90,G90=2), K89-K89*J90+K89*J90*B90, AND(G90&lt;&gt;H90,G90=1), K89-K89*I90,AND(G90&lt;&gt;H90,G90=2),K89-K89*J90,G90=0,K89)</f>
        <v>75.367983600000002</v>
      </c>
      <c r="L90" t="str">
        <f>ValueWin!L90</f>
        <v>Alexander Bublik</v>
      </c>
      <c r="M90" t="str">
        <f>ValueWin!M90</f>
        <v>Evgeny Tyurnev</v>
      </c>
    </row>
    <row r="91" spans="1:17" x14ac:dyDescent="0.25">
      <c r="A91">
        <f>ValueWin!A91</f>
        <v>1.33</v>
      </c>
      <c r="B91">
        <f>ValueWin!B91</f>
        <v>3.4</v>
      </c>
      <c r="C91">
        <f t="shared" si="3"/>
        <v>0.75187969924812026</v>
      </c>
      <c r="D91">
        <f t="shared" si="3"/>
        <v>0.29411764705882354</v>
      </c>
      <c r="E91">
        <f>ValueWin!E91</f>
        <v>0.60799999999999998</v>
      </c>
      <c r="F91">
        <f>ValueWin!F91</f>
        <v>0.39200000000000002</v>
      </c>
      <c r="G91" cm="1">
        <f t="array" ref="G91">_xlfn.IFS(AND(I91&gt;J91,I91&gt;0), 1, AND(J91&gt;I91,J91&gt;0), 2, AND(I91&lt;0,J91&lt;0), 0)</f>
        <v>2</v>
      </c>
      <c r="H91">
        <f>ValueWin!H91</f>
        <v>1</v>
      </c>
      <c r="I91">
        <f t="shared" si="4"/>
        <v>-0.57987878787878777</v>
      </c>
      <c r="J91">
        <f t="shared" si="5"/>
        <v>0.1</v>
      </c>
      <c r="K91" cm="1">
        <f t="array" ref="K91">_xlfn.IFS(AND(G91=H91,G91=1),K90-K90*I91+K90*I91*A91, AND(G91=H91,G91=2), K90-K90*J91+K90*J91*B91, AND(G91&lt;&gt;H91,G91=1), K90-K90*I91,AND(G91&lt;&gt;H91,G91=2),K90-K90*J91,G91=0,K90)</f>
        <v>67.831185239999996</v>
      </c>
      <c r="L91" t="str">
        <f>ValueWin!L91</f>
        <v>Marin Cilic</v>
      </c>
      <c r="M91" t="str">
        <f>ValueWin!M91</f>
        <v>Albert Ramos</v>
      </c>
      <c r="P91">
        <v>70</v>
      </c>
      <c r="Q91">
        <v>-3</v>
      </c>
    </row>
    <row r="92" spans="1:17" x14ac:dyDescent="0.25">
      <c r="A92">
        <f>ValueWin!A92</f>
        <v>1.72</v>
      </c>
      <c r="B92">
        <f>ValueWin!B92</f>
        <v>2.1</v>
      </c>
      <c r="C92">
        <f t="shared" si="3"/>
        <v>0.58139534883720934</v>
      </c>
      <c r="D92">
        <f t="shared" si="3"/>
        <v>0.47619047619047616</v>
      </c>
      <c r="E92">
        <f>ValueWin!E92</f>
        <v>0.50800000000000001</v>
      </c>
      <c r="F92">
        <f>ValueWin!F92</f>
        <v>0.49199999999999999</v>
      </c>
      <c r="G92" cm="1">
        <f t="array" ref="G92">_xlfn.IFS(AND(I92&gt;J92,I92&gt;0), 1, AND(J92&gt;I92,J92&gt;0), 2, AND(I92&lt;0,J92&lt;0), 0)</f>
        <v>2</v>
      </c>
      <c r="H92">
        <f>ValueWin!H92</f>
        <v>2</v>
      </c>
      <c r="I92">
        <f t="shared" si="4"/>
        <v>-0.17533333333333334</v>
      </c>
      <c r="J92">
        <f t="shared" si="5"/>
        <v>3.0181818181818199E-2</v>
      </c>
      <c r="K92">
        <f>P91-P91*J92+P91*J92*B92</f>
        <v>72.324000000000012</v>
      </c>
      <c r="L92" t="str">
        <f>ValueWin!L92</f>
        <v>Frederico Delbonis</v>
      </c>
      <c r="M92" t="str">
        <f>ValueWin!M92</f>
        <v>Pablo Andujar</v>
      </c>
    </row>
    <row r="93" spans="1:17" x14ac:dyDescent="0.25">
      <c r="A93">
        <f>ValueWin!A93</f>
        <v>3.5</v>
      </c>
      <c r="B93">
        <f>ValueWin!B93</f>
        <v>1.3</v>
      </c>
      <c r="C93">
        <f t="shared" si="3"/>
        <v>0.2857142857142857</v>
      </c>
      <c r="D93">
        <f t="shared" si="3"/>
        <v>0.76923076923076916</v>
      </c>
      <c r="E93">
        <f>ValueWin!E93</f>
        <v>0.27600000000000002</v>
      </c>
      <c r="F93">
        <f>ValueWin!F93</f>
        <v>0.72399999999999998</v>
      </c>
      <c r="G93" cm="1">
        <f t="array" ref="G93">_xlfn.IFS(AND(I93&gt;J93,I93&gt;0), 1, AND(J93&gt;I93,J93&gt;0), 2, AND(I93&lt;0,J93&lt;0), 0)</f>
        <v>0</v>
      </c>
      <c r="H93">
        <f>ValueWin!H93</f>
        <v>2</v>
      </c>
      <c r="I93">
        <f t="shared" si="4"/>
        <v>-1.3599999999999945E-2</v>
      </c>
      <c r="J93">
        <f t="shared" si="5"/>
        <v>-0.19599999999999995</v>
      </c>
      <c r="K93" cm="1">
        <f t="array" ref="K93">_xlfn.IFS(AND(G93=H93,G93=1),K92-K92*I93+K92*I93*A93, AND(G93=H93,G93=2), K92-K92*J93+K92*J93*B93, AND(G93&lt;&gt;H93,G93=1), K92-K92*I93,AND(G93&lt;&gt;H93,G93=2),K92-K92*J93,G93=0,K92)</f>
        <v>72.324000000000012</v>
      </c>
      <c r="L93" t="str">
        <f>ValueWin!L93</f>
        <v>Laslo Djere</v>
      </c>
      <c r="M93" t="str">
        <f>ValueWin!M93</f>
        <v>Ilya Ivashka</v>
      </c>
    </row>
    <row r="94" spans="1:17" x14ac:dyDescent="0.25">
      <c r="A94">
        <f>ValueWin!A94</f>
        <v>4</v>
      </c>
      <c r="B94">
        <f>ValueWin!B94</f>
        <v>1.25</v>
      </c>
      <c r="C94">
        <f t="shared" si="3"/>
        <v>0.25</v>
      </c>
      <c r="D94">
        <f t="shared" si="3"/>
        <v>0.8</v>
      </c>
      <c r="E94">
        <f>ValueWin!E94</f>
        <v>0.30599999999999999</v>
      </c>
      <c r="F94">
        <f>ValueWin!F94</f>
        <v>0.69399999999999995</v>
      </c>
      <c r="G94" cm="1">
        <f t="array" ref="G94">_xlfn.IFS(AND(I94&gt;J94,I94&gt;0), 1, AND(J94&gt;I94,J94&gt;0), 2, AND(I94&lt;0,J94&lt;0), 0)</f>
        <v>1</v>
      </c>
      <c r="H94">
        <f>ValueWin!H94</f>
        <v>2</v>
      </c>
      <c r="I94">
        <f t="shared" si="4"/>
        <v>7.4666666666666687E-2</v>
      </c>
      <c r="J94">
        <f t="shared" si="5"/>
        <v>-0.53</v>
      </c>
      <c r="K94" cm="1">
        <f t="array" ref="K94">_xlfn.IFS(AND(G94=H94,G94=1),K93-K93*I94+K93*I94*A94, AND(G94=H94,G94=2), K93-K93*J94+K93*J94*B94, AND(G94&lt;&gt;H94,G94=1), K93-K93*I94,AND(G94&lt;&gt;H94,G94=2),K93-K93*J94,G94=0,K93)</f>
        <v>66.923808000000008</v>
      </c>
      <c r="L94" t="str">
        <f>ValueWin!L94</f>
        <v>Adrian Mannarino</v>
      </c>
      <c r="M94" t="str">
        <f>ValueWin!M94</f>
        <v>Karen Khachanov</v>
      </c>
      <c r="P94">
        <v>70</v>
      </c>
      <c r="Q94">
        <v>-4</v>
      </c>
    </row>
    <row r="95" spans="1:17" x14ac:dyDescent="0.25">
      <c r="A95">
        <f>ValueWin!A95</f>
        <v>2.62</v>
      </c>
      <c r="B95">
        <f>ValueWin!B95</f>
        <v>1.5</v>
      </c>
      <c r="C95">
        <f t="shared" si="3"/>
        <v>0.38167938931297707</v>
      </c>
      <c r="D95">
        <f t="shared" si="3"/>
        <v>0.66666666666666663</v>
      </c>
      <c r="E95">
        <f>ValueWin!E95</f>
        <v>0.46200000000000002</v>
      </c>
      <c r="F95">
        <f>ValueWin!F95</f>
        <v>0.53800000000000003</v>
      </c>
      <c r="G95" cm="1">
        <f t="array" ref="G95">_xlfn.IFS(AND(I95&gt;J95,I95&gt;0), 1, AND(J95&gt;I95,J95&gt;0), 2, AND(I95&lt;0,J95&lt;0), 0)</f>
        <v>1</v>
      </c>
      <c r="H95">
        <f>ValueWin!H95</f>
        <v>2</v>
      </c>
      <c r="I95">
        <f t="shared" si="4"/>
        <v>0.1</v>
      </c>
      <c r="J95">
        <f t="shared" si="5"/>
        <v>-0.38600000000000001</v>
      </c>
      <c r="K95">
        <f>P94-P94*I95+P94*I95*A95</f>
        <v>81.34</v>
      </c>
      <c r="L95" t="str">
        <f>ValueWin!L95</f>
        <v>Pedro Martinez</v>
      </c>
      <c r="M95" t="str">
        <f>ValueWin!M95</f>
        <v>Tommy Paul</v>
      </c>
    </row>
    <row r="96" spans="1:17" x14ac:dyDescent="0.25">
      <c r="A96">
        <f>ValueWin!A96</f>
        <v>1.1200000000000001</v>
      </c>
      <c r="B96">
        <f>ValueWin!B96</f>
        <v>6</v>
      </c>
      <c r="C96">
        <f t="shared" si="3"/>
        <v>0.89285714285714279</v>
      </c>
      <c r="D96">
        <f t="shared" si="3"/>
        <v>0.16666666666666666</v>
      </c>
      <c r="E96">
        <f>ValueWin!E96</f>
        <v>0.88200000000000001</v>
      </c>
      <c r="F96">
        <f>ValueWin!F96</f>
        <v>0.11799999999999999</v>
      </c>
      <c r="G96" cm="1">
        <f t="array" ref="G96">_xlfn.IFS(AND(I96&gt;J96,I96&gt;0), 1, AND(J96&gt;I96,J96&gt;0), 2, AND(I96&lt;0,J96&lt;0), 0)</f>
        <v>0</v>
      </c>
      <c r="H96">
        <f>ValueWin!H96</f>
        <v>1</v>
      </c>
      <c r="I96">
        <f t="shared" si="4"/>
        <v>-0.10133333333333239</v>
      </c>
      <c r="J96">
        <f t="shared" si="5"/>
        <v>-5.8400000000000007E-2</v>
      </c>
      <c r="K96" cm="1">
        <f t="array" ref="K96">_xlfn.IFS(AND(G96=H96,G96=1),K95-K95*I96+K95*I96*A96, AND(G96=H96,G96=2), K95-K95*J96+K95*J96*B96, AND(G96&lt;&gt;H96,G96=1), K95-K95*I96,AND(G96&lt;&gt;H96,G96=2),K95-K95*J96,G96=0,K95)</f>
        <v>81.34</v>
      </c>
      <c r="L96" t="str">
        <f>ValueWin!L96</f>
        <v>John Millman</v>
      </c>
      <c r="M96" t="str">
        <f>ValueWin!M96</f>
        <v>Yshai Oliel</v>
      </c>
    </row>
    <row r="97" spans="1:17" x14ac:dyDescent="0.25">
      <c r="A97">
        <f>ValueWin!A97</f>
        <v>5.5</v>
      </c>
      <c r="B97">
        <f>ValueWin!B97</f>
        <v>1.1399999999999999</v>
      </c>
      <c r="C97">
        <f t="shared" si="3"/>
        <v>0.18181818181818182</v>
      </c>
      <c r="D97">
        <f t="shared" si="3"/>
        <v>0.87719298245614041</v>
      </c>
      <c r="E97">
        <f>ValueWin!E97</f>
        <v>9.5000000000000001E-2</v>
      </c>
      <c r="F97">
        <f>ValueWin!F97</f>
        <v>0.90500000000000003</v>
      </c>
      <c r="G97" cm="1">
        <f t="array" ref="G97">_xlfn.IFS(AND(I97&gt;J97,I97&gt;0), 1, AND(J97&gt;I97,J97&gt;0), 2, AND(I97&lt;0,J97&lt;0), 0)</f>
        <v>2</v>
      </c>
      <c r="H97">
        <f>ValueWin!H97</f>
        <v>2</v>
      </c>
      <c r="I97">
        <f t="shared" si="4"/>
        <v>-0.10611111111111113</v>
      </c>
      <c r="J97">
        <f t="shared" si="5"/>
        <v>0.1</v>
      </c>
      <c r="K97" cm="1">
        <f t="array" ref="K97">_xlfn.IFS(AND(G97=H97,G97=1),K96-K96*I97+K96*I97*A97, AND(G97=H97,G97=2), K96-K96*J97+K96*J97*B97, AND(G97&lt;&gt;H97,G97=1), K96-K96*I97,AND(G97&lt;&gt;H97,G97=2),K96-K96*J97,G97=0,K96)</f>
        <v>82.478760000000008</v>
      </c>
      <c r="L97" t="str">
        <f>ValueWin!L97</f>
        <v>Nino Serdarusic</v>
      </c>
      <c r="M97" t="str">
        <f>ValueWin!M97</f>
        <v>Sebastian Korda</v>
      </c>
    </row>
    <row r="98" spans="1:17" x14ac:dyDescent="0.25">
      <c r="A98">
        <f>ValueWin!A98</f>
        <v>1.9</v>
      </c>
      <c r="B98">
        <f>ValueWin!B98</f>
        <v>1.9</v>
      </c>
      <c r="C98">
        <f t="shared" si="3"/>
        <v>0.52631578947368418</v>
      </c>
      <c r="D98">
        <f t="shared" si="3"/>
        <v>0.52631578947368418</v>
      </c>
      <c r="E98">
        <f>ValueWin!E98</f>
        <v>0.48399999999999999</v>
      </c>
      <c r="F98">
        <f>ValueWin!F98</f>
        <v>0.51600000000000001</v>
      </c>
      <c r="G98" cm="1">
        <f t="array" ref="G98">_xlfn.IFS(AND(I98&gt;J98,I98&gt;0), 1, AND(J98&gt;I98,J98&gt;0), 2, AND(I98&lt;0,J98&lt;0), 0)</f>
        <v>0</v>
      </c>
      <c r="H98">
        <f>ValueWin!H98</f>
        <v>2</v>
      </c>
      <c r="I98">
        <f t="shared" si="4"/>
        <v>-8.9333333333333376E-2</v>
      </c>
      <c r="J98">
        <f t="shared" si="5"/>
        <v>-2.1777777777777785E-2</v>
      </c>
      <c r="K98" cm="1">
        <f t="array" ref="K98">_xlfn.IFS(AND(G98=H98,G98=1),K97-K97*I98+K97*I98*A98, AND(G98=H98,G98=2), K97-K97*J98+K97*J98*B98, AND(G98&lt;&gt;H98,G98=1), K97-K97*I98,AND(G98&lt;&gt;H98,G98=2),K97-K97*J98,G98=0,K97)</f>
        <v>82.478760000000008</v>
      </c>
      <c r="L98" t="str">
        <f>ValueWin!L98</f>
        <v>Jan Lennard Struff</v>
      </c>
      <c r="M98" t="str">
        <f>ValueWin!M98</f>
        <v>James Duckworth</v>
      </c>
    </row>
    <row r="99" spans="1:17" x14ac:dyDescent="0.25">
      <c r="A99">
        <f>ValueWin!A99</f>
        <v>7.5</v>
      </c>
      <c r="B99">
        <f>ValueWin!B99</f>
        <v>1.06</v>
      </c>
      <c r="C99">
        <f t="shared" si="3"/>
        <v>0.13333333333333333</v>
      </c>
      <c r="D99">
        <f t="shared" si="3"/>
        <v>0.94339622641509424</v>
      </c>
      <c r="E99">
        <f>ValueWin!E99</f>
        <v>0.27400000000000002</v>
      </c>
      <c r="F99">
        <f>ValueWin!F99</f>
        <v>0.72599999999999998</v>
      </c>
      <c r="G99" cm="1">
        <f t="array" ref="G99">_xlfn.IFS(AND(I99&gt;J99,I99&gt;0), 1, AND(J99&gt;I99,J99&gt;0), 2, AND(I99&lt;0,J99&lt;0), 0)</f>
        <v>1</v>
      </c>
      <c r="H99">
        <f>ValueWin!H99</f>
        <v>2</v>
      </c>
      <c r="I99">
        <f t="shared" si="4"/>
        <v>0.1</v>
      </c>
      <c r="J99">
        <f t="shared" si="5"/>
        <v>-3.8406666666666629</v>
      </c>
      <c r="K99" cm="1">
        <f t="array" ref="K99">_xlfn.IFS(AND(G99=H99,G99=1),K98-K98*I99+K98*I99*A99, AND(G99=H99,G99=2), K98-K98*J99+K98*J99*B99, AND(G99&lt;&gt;H99,G99=1), K98-K98*I99,AND(G99&lt;&gt;H99,G99=2),K98-K98*J99,G99=0,K98)</f>
        <v>74.230884000000003</v>
      </c>
      <c r="L99" t="str">
        <f>ValueWin!L99</f>
        <v>Pablo Andujar</v>
      </c>
      <c r="M99" t="str">
        <f>ValueWin!M99</f>
        <v>Denis Shapovalov</v>
      </c>
    </row>
    <row r="100" spans="1:17" x14ac:dyDescent="0.25">
      <c r="A100">
        <f>ValueWin!A100</f>
        <v>1.42</v>
      </c>
      <c r="B100">
        <f>ValueWin!B100</f>
        <v>2.74</v>
      </c>
      <c r="C100">
        <f t="shared" si="3"/>
        <v>0.70422535211267612</v>
      </c>
      <c r="D100">
        <f t="shared" si="3"/>
        <v>0.36496350364963503</v>
      </c>
      <c r="E100">
        <f>ValueWin!E100</f>
        <v>0.60899999999999999</v>
      </c>
      <c r="F100">
        <f>ValueWin!F100</f>
        <v>0.39100000000000001</v>
      </c>
      <c r="G100" cm="1">
        <f t="array" ref="G100">_xlfn.IFS(AND(I100&gt;J100,I100&gt;0), 1, AND(J100&gt;I100,J100&gt;0), 2, AND(I100&lt;0,J100&lt;0), 0)</f>
        <v>2</v>
      </c>
      <c r="H100">
        <f>ValueWin!H100</f>
        <v>1</v>
      </c>
      <c r="I100">
        <f t="shared" si="4"/>
        <v>-0.32195238095238121</v>
      </c>
      <c r="J100">
        <f t="shared" si="5"/>
        <v>4.1000000000000092E-2</v>
      </c>
      <c r="K100" cm="1">
        <f t="array" ref="K100">_xlfn.IFS(AND(G100=H100,G100=1),K99-K99*I100+K99*I100*A100, AND(G100=H100,G100=2), K99-K99*J100+K99*J100*B100, AND(G100&lt;&gt;H100,G100=1), K99-K99*I100,AND(G100&lt;&gt;H100,G100=2),K99-K99*J100,G100=0,K99)</f>
        <v>71.187417756000002</v>
      </c>
      <c r="L100" t="str">
        <f>ValueWin!L100</f>
        <v>Lorenzo Sonego</v>
      </c>
      <c r="M100" t="str">
        <f>ValueWin!M100</f>
        <v>Dominik Koepfer</v>
      </c>
    </row>
    <row r="101" spans="1:17" x14ac:dyDescent="0.25">
      <c r="A101">
        <f>ValueWin!A101</f>
        <v>2.2000000000000002</v>
      </c>
      <c r="B101">
        <f>ValueWin!B101</f>
        <v>1.61</v>
      </c>
      <c r="C101">
        <f t="shared" si="3"/>
        <v>0.45454545454545453</v>
      </c>
      <c r="D101">
        <f t="shared" si="3"/>
        <v>0.6211180124223602</v>
      </c>
      <c r="E101">
        <f>ValueWin!E101</f>
        <v>0.625</v>
      </c>
      <c r="F101">
        <f>ValueWin!F101</f>
        <v>0.375</v>
      </c>
      <c r="G101" cm="1">
        <f t="array" ref="G101">_xlfn.IFS(AND(I101&gt;J101,I101&gt;0), 1, AND(J101&gt;I101,J101&gt;0), 2, AND(I101&lt;0,J101&lt;0), 0)</f>
        <v>1</v>
      </c>
      <c r="H101">
        <f>ValueWin!H101</f>
        <v>1</v>
      </c>
      <c r="I101">
        <f t="shared" si="4"/>
        <v>0.1</v>
      </c>
      <c r="J101">
        <f t="shared" si="5"/>
        <v>-0.64959016393442615</v>
      </c>
      <c r="K101" cm="1">
        <f t="array" ref="K101">_xlfn.IFS(AND(G101=H101,G101=1),K100-K100*I101+K100*I101*A101, AND(G101=H101,G101=2), K100-K100*J101+K100*J101*B101, AND(G101&lt;&gt;H101,G101=1), K100-K100*I101,AND(G101&lt;&gt;H101,G101=2),K100-K100*J101,G101=0,K100)</f>
        <v>79.72990788672</v>
      </c>
      <c r="L101" t="str">
        <f>ValueWin!L101</f>
        <v>Joao Sousa</v>
      </c>
      <c r="M101" t="str">
        <f>ValueWin!M101</f>
        <v>Hugo Grenier</v>
      </c>
    </row>
    <row r="102" spans="1:17" x14ac:dyDescent="0.25">
      <c r="A102">
        <f>ValueWin!A102</f>
        <v>2.1</v>
      </c>
      <c r="B102">
        <f>ValueWin!B102</f>
        <v>1.66</v>
      </c>
      <c r="C102">
        <f t="shared" si="3"/>
        <v>0.47619047619047616</v>
      </c>
      <c r="D102">
        <f t="shared" si="3"/>
        <v>0.60240963855421692</v>
      </c>
      <c r="E102">
        <f>ValueWin!E102</f>
        <v>0.95699999999999996</v>
      </c>
      <c r="F102">
        <f>ValueWin!F102</f>
        <v>4.3000000000000038E-2</v>
      </c>
      <c r="G102" cm="1">
        <f t="array" ref="G102">_xlfn.IFS(AND(I102&gt;J102,I102&gt;0), 1, AND(J102&gt;I102,J102&gt;0), 2, AND(I102&lt;0,J102&lt;0), 0)</f>
        <v>1</v>
      </c>
      <c r="H102">
        <f>ValueWin!H102</f>
        <v>2</v>
      </c>
      <c r="I102">
        <f t="shared" si="4"/>
        <v>0.1</v>
      </c>
      <c r="J102">
        <f t="shared" si="5"/>
        <v>-1.407</v>
      </c>
      <c r="K102" cm="1">
        <f t="array" ref="K102">_xlfn.IFS(AND(G102=H102,G102=1),K101-K101*I102+K101*I102*A102, AND(G102=H102,G102=2), K101-K101*J102+K101*J102*B102, AND(G102&lt;&gt;H102,G102=1), K101-K101*I102,AND(G102&lt;&gt;H102,G102=2),K101-K101*J102,G102=0,K101)</f>
        <v>71.756917098048007</v>
      </c>
      <c r="L102" t="str">
        <f>ValueWin!L102</f>
        <v>Filip Horansky</v>
      </c>
      <c r="M102" t="str">
        <f>ValueWin!M102</f>
        <v>Luca van Assche</v>
      </c>
    </row>
    <row r="103" spans="1:17" x14ac:dyDescent="0.25">
      <c r="A103">
        <f>ValueWin!A103</f>
        <v>1.25</v>
      </c>
      <c r="B103">
        <f>ValueWin!B103</f>
        <v>3.5</v>
      </c>
      <c r="C103">
        <f t="shared" si="3"/>
        <v>0.8</v>
      </c>
      <c r="D103">
        <f t="shared" si="3"/>
        <v>0.2857142857142857</v>
      </c>
      <c r="E103">
        <f>ValueWin!E103</f>
        <v>0.85399999999999998</v>
      </c>
      <c r="F103">
        <f>ValueWin!F103</f>
        <v>0.14600000000000002</v>
      </c>
      <c r="G103" cm="1">
        <f t="array" ref="G103">_xlfn.IFS(AND(I103&gt;J103,I103&gt;0), 1, AND(J103&gt;I103,J103&gt;0), 2, AND(I103&lt;0,J103&lt;0), 0)</f>
        <v>1</v>
      </c>
      <c r="H103">
        <f>ValueWin!H103</f>
        <v>2</v>
      </c>
      <c r="I103">
        <f t="shared" si="4"/>
        <v>0.1</v>
      </c>
      <c r="J103">
        <f t="shared" si="5"/>
        <v>-0.1956</v>
      </c>
      <c r="K103" cm="1">
        <f t="array" ref="K103">_xlfn.IFS(AND(G103=H103,G103=1),K102-K102*I103+K102*I103*A103, AND(G103=H103,G103=2), K102-K102*J103+K102*J103*B103, AND(G103&lt;&gt;H103,G103=1), K102-K102*I103,AND(G103&lt;&gt;H103,G103=2),K102-K102*J103,G103=0,K102)</f>
        <v>64.581225388243212</v>
      </c>
      <c r="L103" t="str">
        <f>ValueWin!L103</f>
        <v>Carlos Taberner</v>
      </c>
      <c r="M103" t="str">
        <f>ValueWin!M103</f>
        <v>Kenny De Schepper</v>
      </c>
      <c r="P103">
        <v>70</v>
      </c>
      <c r="Q103">
        <v>-6</v>
      </c>
    </row>
    <row r="104" spans="1:17" x14ac:dyDescent="0.25">
      <c r="A104">
        <f>ValueWin!A104</f>
        <v>1.08</v>
      </c>
      <c r="B104">
        <f>ValueWin!B104</f>
        <v>6.5</v>
      </c>
      <c r="C104">
        <f t="shared" si="3"/>
        <v>0.92592592592592582</v>
      </c>
      <c r="D104">
        <f t="shared" si="3"/>
        <v>0.15384615384615385</v>
      </c>
      <c r="E104">
        <f>ValueWin!E104</f>
        <v>0.48799999999999999</v>
      </c>
      <c r="F104">
        <f>ValueWin!F104</f>
        <v>0.51200000000000001</v>
      </c>
      <c r="G104" cm="1">
        <f t="array" ref="G104">_xlfn.IFS(AND(I104&gt;J104,I104&gt;0), 1, AND(J104&gt;I104,J104&gt;0), 2, AND(I104&lt;0,J104&lt;0), 0)</f>
        <v>2</v>
      </c>
      <c r="H104">
        <f>ValueWin!H104</f>
        <v>2</v>
      </c>
      <c r="I104">
        <f t="shared" si="4"/>
        <v>-5.9119999999999937</v>
      </c>
      <c r="J104">
        <f t="shared" si="5"/>
        <v>0.1</v>
      </c>
      <c r="K104">
        <f>P103-P103*J104+P103*J104*B104</f>
        <v>108.5</v>
      </c>
      <c r="L104" t="str">
        <f>ValueWin!L104</f>
        <v>Mats Moraing</v>
      </c>
      <c r="M104" t="str">
        <f>ValueWin!M104</f>
        <v>Yannick Maden</v>
      </c>
    </row>
    <row r="105" spans="1:17" x14ac:dyDescent="0.25">
      <c r="A105">
        <f>ValueWin!A105</f>
        <v>1.3</v>
      </c>
      <c r="B105">
        <f>ValueWin!B105</f>
        <v>3.2</v>
      </c>
      <c r="C105">
        <f t="shared" si="3"/>
        <v>0.76923076923076916</v>
      </c>
      <c r="D105">
        <f t="shared" si="3"/>
        <v>0.3125</v>
      </c>
      <c r="E105">
        <f>ValueWin!E105</f>
        <v>0.58199999999999996</v>
      </c>
      <c r="F105">
        <f>ValueWin!F105</f>
        <v>0.41800000000000004</v>
      </c>
      <c r="G105" cm="1">
        <f t="array" ref="G105">_xlfn.IFS(AND(I105&gt;J105,I105&gt;0), 1, AND(J105&gt;I105,J105&gt;0), 2, AND(I105&lt;0,J105&lt;0), 0)</f>
        <v>2</v>
      </c>
      <c r="H105">
        <f>ValueWin!H105</f>
        <v>1</v>
      </c>
      <c r="I105">
        <f t="shared" si="4"/>
        <v>-0.81133333333333335</v>
      </c>
      <c r="J105">
        <f t="shared" si="5"/>
        <v>0.1</v>
      </c>
      <c r="K105" cm="1">
        <f t="array" ref="K105">_xlfn.IFS(AND(G105=H105,G105=1),K104-K104*I105+K104*I105*A105, AND(G105=H105,G105=2), K104-K104*J105+K104*J105*B105, AND(G105&lt;&gt;H105,G105=1), K104-K104*I105,AND(G105&lt;&gt;H105,G105=2),K104-K104*J105,G105=0,K104)</f>
        <v>97.65</v>
      </c>
      <c r="L105" t="str">
        <f>ValueWin!L105</f>
        <v>Oscar Otte</v>
      </c>
      <c r="M105" t="str">
        <f>ValueWin!M105</f>
        <v>Robin Haase</v>
      </c>
    </row>
    <row r="106" spans="1:17" x14ac:dyDescent="0.25">
      <c r="A106">
        <f>ValueWin!A106</f>
        <v>2.25</v>
      </c>
      <c r="B106">
        <f>ValueWin!B106</f>
        <v>1.57</v>
      </c>
      <c r="C106">
        <f t="shared" si="3"/>
        <v>0.44444444444444442</v>
      </c>
      <c r="D106">
        <f t="shared" si="3"/>
        <v>0.63694267515923564</v>
      </c>
      <c r="E106">
        <f>ValueWin!E106</f>
        <v>6.4000000000000001E-2</v>
      </c>
      <c r="F106">
        <f>ValueWin!F106</f>
        <v>0.93599999999999994</v>
      </c>
      <c r="G106" cm="1">
        <f t="array" ref="G106">_xlfn.IFS(AND(I106&gt;J106,I106&gt;0), 1, AND(J106&gt;I106,J106&gt;0), 2, AND(I106&lt;0,J106&lt;0), 0)</f>
        <v>2</v>
      </c>
      <c r="H106">
        <f>ValueWin!H106</f>
        <v>2</v>
      </c>
      <c r="I106">
        <f t="shared" si="4"/>
        <v>-0.68479999999999985</v>
      </c>
      <c r="J106">
        <f t="shared" si="5"/>
        <v>0.1</v>
      </c>
      <c r="K106" cm="1">
        <f t="array" ref="K106">_xlfn.IFS(AND(G106=H106,G106=1),K105-K105*I106+K105*I106*A106, AND(G106=H106,G106=2), K105-K105*J106+K105*J106*B106, AND(G106&lt;&gt;H106,G106=1), K105-K105*I106,AND(G106&lt;&gt;H106,G106=2),K105-K105*J106,G106=0,K105)</f>
        <v>103.21605000000001</v>
      </c>
      <c r="L106" t="str">
        <f>ValueWin!L106</f>
        <v>Henri Squire</v>
      </c>
      <c r="M106" t="str">
        <f>ValueWin!M106</f>
        <v>Ruben Bemelmans</v>
      </c>
    </row>
    <row r="107" spans="1:17" x14ac:dyDescent="0.25">
      <c r="A107">
        <f>ValueWin!A107</f>
        <v>1.3</v>
      </c>
      <c r="B107">
        <f>ValueWin!B107</f>
        <v>3.32</v>
      </c>
      <c r="C107">
        <f t="shared" si="3"/>
        <v>0.76923076923076916</v>
      </c>
      <c r="D107">
        <f t="shared" si="3"/>
        <v>0.30120481927710846</v>
      </c>
      <c r="E107">
        <f>ValueWin!E107</f>
        <v>0.60799999999999998</v>
      </c>
      <c r="F107">
        <f>ValueWin!F107</f>
        <v>0.39200000000000002</v>
      </c>
      <c r="G107" cm="1">
        <f t="array" ref="G107">_xlfn.IFS(AND(I107&gt;J107,I107&gt;0), 1, AND(J107&gt;I107,J107&gt;0), 2, AND(I107&lt;0,J107&lt;0), 0)</f>
        <v>2</v>
      </c>
      <c r="H107">
        <f>ValueWin!H107</f>
        <v>1</v>
      </c>
      <c r="I107">
        <f t="shared" si="4"/>
        <v>-0.69866666666666644</v>
      </c>
      <c r="J107">
        <f t="shared" si="5"/>
        <v>0.1</v>
      </c>
      <c r="K107" cm="1">
        <f t="array" ref="K107">_xlfn.IFS(AND(G107=H107,G107=1),K106-K106*I107+K106*I107*A107, AND(G107=H107,G107=2), K106-K106*J107+K106*J107*B107, AND(G107&lt;&gt;H107,G107=1), K106-K106*I107,AND(G107&lt;&gt;H107,G107=2),K106-K106*J107,G107=0,K106)</f>
        <v>92.894445000000005</v>
      </c>
      <c r="L107" t="str">
        <f>ValueWin!L107</f>
        <v>Andrey Rublev</v>
      </c>
      <c r="M107" t="str">
        <f>ValueWin!M107</f>
        <v>Ilya Ivashka</v>
      </c>
    </row>
    <row r="108" spans="1:17" x14ac:dyDescent="0.25">
      <c r="A108">
        <f>ValueWin!A108</f>
        <v>1.76</v>
      </c>
      <c r="B108">
        <f>ValueWin!B108</f>
        <v>2.0499999999999998</v>
      </c>
      <c r="C108">
        <f t="shared" si="3"/>
        <v>0.56818181818181823</v>
      </c>
      <c r="D108">
        <f t="shared" si="3"/>
        <v>0.48780487804878053</v>
      </c>
      <c r="E108">
        <f>ValueWin!E108</f>
        <v>0.53900000000000003</v>
      </c>
      <c r="F108">
        <f>ValueWin!F108</f>
        <v>0.46099999999999997</v>
      </c>
      <c r="G108" cm="1">
        <f t="array" ref="G108">_xlfn.IFS(AND(I108&gt;J108,I108&gt;0), 1, AND(J108&gt;I108,J108&gt;0), 2, AND(I108&lt;0,J108&lt;0), 0)</f>
        <v>0</v>
      </c>
      <c r="H108">
        <f>ValueWin!H108</f>
        <v>2</v>
      </c>
      <c r="I108">
        <f t="shared" si="4"/>
        <v>-6.7578947368420961E-2</v>
      </c>
      <c r="J108">
        <f t="shared" si="5"/>
        <v>-5.2333333333333454E-2</v>
      </c>
      <c r="K108" cm="1">
        <f t="array" ref="K108">_xlfn.IFS(AND(G108=H108,G108=1),K107-K107*I108+K107*I108*A108, AND(G108=H108,G108=2), K107-K107*J108+K107*J108*B108, AND(G108&lt;&gt;H108,G108=1), K107-K107*I108,AND(G108&lt;&gt;H108,G108=2),K107-K107*J108,G108=0,K107)</f>
        <v>92.894445000000005</v>
      </c>
      <c r="L108" t="str">
        <f>ValueWin!L108</f>
        <v>Alexander Bublik</v>
      </c>
      <c r="M108" t="str">
        <f>ValueWin!M108</f>
        <v>Jan Lennard Struff</v>
      </c>
    </row>
    <row r="109" spans="1:17" x14ac:dyDescent="0.25">
      <c r="A109">
        <f>ValueWin!A109</f>
        <v>1.61</v>
      </c>
      <c r="B109">
        <f>ValueWin!B109</f>
        <v>2.25</v>
      </c>
      <c r="C109">
        <f t="shared" si="3"/>
        <v>0.6211180124223602</v>
      </c>
      <c r="D109">
        <f t="shared" si="3"/>
        <v>0.44444444444444442</v>
      </c>
      <c r="E109">
        <f>ValueWin!E109</f>
        <v>0.59499999999999997</v>
      </c>
      <c r="F109">
        <f>ValueWin!F109</f>
        <v>0.40500000000000003</v>
      </c>
      <c r="G109" cm="1">
        <f t="array" ref="G109">_xlfn.IFS(AND(I109&gt;J109,I109&gt;0), 1, AND(J109&gt;I109,J109&gt;0), 2, AND(I109&lt;0,J109&lt;0), 0)</f>
        <v>0</v>
      </c>
      <c r="H109">
        <f>ValueWin!H109</f>
        <v>1</v>
      </c>
      <c r="I109">
        <f t="shared" si="4"/>
        <v>-6.8934426229508183E-2</v>
      </c>
      <c r="J109">
        <f t="shared" si="5"/>
        <v>-7.0999999999999952E-2</v>
      </c>
      <c r="K109" cm="1">
        <f t="array" ref="K109">_xlfn.IFS(AND(G109=H109,G109=1),K108-K108*I109+K108*I109*A109, AND(G109=H109,G109=2), K108-K108*J109+K108*J109*B109, AND(G109&lt;&gt;H109,G109=1), K108-K108*I109,AND(G109&lt;&gt;H109,G109=2),K108-K108*J109,G109=0,K108)</f>
        <v>92.894445000000005</v>
      </c>
      <c r="L109" t="str">
        <f>ValueWin!L109</f>
        <v>Roberto Bautista Agut</v>
      </c>
      <c r="M109" t="str">
        <f>ValueWin!M109</f>
        <v>Mackenzie McDonald</v>
      </c>
    </row>
    <row r="110" spans="1:17" x14ac:dyDescent="0.25">
      <c r="A110">
        <f>ValueWin!A110</f>
        <v>1.59</v>
      </c>
      <c r="B110">
        <f>ValueWin!B110</f>
        <v>2.2599999999999998</v>
      </c>
      <c r="C110">
        <f t="shared" si="3"/>
        <v>0.62893081761006286</v>
      </c>
      <c r="D110">
        <f t="shared" si="3"/>
        <v>0.44247787610619471</v>
      </c>
      <c r="E110">
        <f>ValueWin!E110</f>
        <v>0.60699999999999998</v>
      </c>
      <c r="F110">
        <f>ValueWin!F110</f>
        <v>0.39300000000000002</v>
      </c>
      <c r="G110" cm="1">
        <f t="array" ref="G110">_xlfn.IFS(AND(I110&gt;J110,I110&gt;0), 1, AND(J110&gt;I110,J110&gt;0), 2, AND(I110&lt;0,J110&lt;0), 0)</f>
        <v>0</v>
      </c>
      <c r="H110">
        <f>ValueWin!H110</f>
        <v>1</v>
      </c>
      <c r="I110">
        <f t="shared" si="4"/>
        <v>-5.9101694915254188E-2</v>
      </c>
      <c r="J110">
        <f t="shared" si="5"/>
        <v>-8.8746031746031795E-2</v>
      </c>
      <c r="K110" cm="1">
        <f t="array" ref="K110">_xlfn.IFS(AND(G110=H110,G110=1),K109-K109*I110+K109*I110*A110, AND(G110=H110,G110=2), K109-K109*J110+K109*J110*B110, AND(G110&lt;&gt;H110,G110=1), K109-K109*I110,AND(G110&lt;&gt;H110,G110=2),K109-K109*J110,G110=0,K109)</f>
        <v>92.894445000000005</v>
      </c>
      <c r="L110" t="str">
        <f>ValueWin!L110</f>
        <v>Taylor Fritz</v>
      </c>
      <c r="M110" t="str">
        <f>ValueWin!M110</f>
        <v>Tommy Paul</v>
      </c>
    </row>
    <row r="111" spans="1:17" x14ac:dyDescent="0.25">
      <c r="A111">
        <f>ValueWin!A111</f>
        <v>3.69</v>
      </c>
      <c r="B111">
        <f>ValueWin!B111</f>
        <v>1.25</v>
      </c>
      <c r="C111">
        <f t="shared" si="3"/>
        <v>0.2710027100271003</v>
      </c>
      <c r="D111">
        <f t="shared" si="3"/>
        <v>0.8</v>
      </c>
      <c r="E111">
        <f>ValueWin!E111</f>
        <v>0.31900000000000001</v>
      </c>
      <c r="F111">
        <f>ValueWin!F111</f>
        <v>0.68100000000000005</v>
      </c>
      <c r="G111" cm="1">
        <f t="array" ref="G111">_xlfn.IFS(AND(I111&gt;J111,I111&gt;0), 1, AND(J111&gt;I111,J111&gt;0), 2, AND(I111&lt;0,J111&lt;0), 0)</f>
        <v>1</v>
      </c>
      <c r="H111">
        <f>ValueWin!H111</f>
        <v>1</v>
      </c>
      <c r="I111">
        <f t="shared" si="4"/>
        <v>6.5840148698884715E-2</v>
      </c>
      <c r="J111">
        <f t="shared" si="5"/>
        <v>-0.59499999999999997</v>
      </c>
      <c r="K111" cm="1">
        <f t="array" ref="K111">_xlfn.IFS(AND(G111=H111,G111=1),K110-K110*I111+K110*I111*A111, AND(G111=H111,G111=2), K110-K110*J111+K110*J111*B111, AND(G111&lt;&gt;H111,G111=1), K110-K110*I111,AND(G111&lt;&gt;H111,G111=2),K110-K110*J111,G111=0,K110)</f>
        <v>109.34698015395</v>
      </c>
      <c r="L111" t="str">
        <f>ValueWin!L111</f>
        <v>John Millman</v>
      </c>
      <c r="M111" t="str">
        <f>ValueWin!M111</f>
        <v>Aslan Karatsev</v>
      </c>
    </row>
    <row r="112" spans="1:17" x14ac:dyDescent="0.25">
      <c r="A112">
        <f>ValueWin!A112</f>
        <v>1.96</v>
      </c>
      <c r="B112">
        <f>ValueWin!B112</f>
        <v>1.84</v>
      </c>
      <c r="C112">
        <f t="shared" si="3"/>
        <v>0.51020408163265307</v>
      </c>
      <c r="D112">
        <f t="shared" si="3"/>
        <v>0.54347826086956519</v>
      </c>
      <c r="E112">
        <f>ValueWin!E112</f>
        <v>0.41299999999999998</v>
      </c>
      <c r="F112">
        <f>ValueWin!F112</f>
        <v>0.58699999999999997</v>
      </c>
      <c r="G112" cm="1">
        <f t="array" ref="G112">_xlfn.IFS(AND(I112&gt;J112,I112&gt;0), 1, AND(J112&gt;I112,J112&gt;0), 2, AND(I112&lt;0,J112&lt;0), 0)</f>
        <v>2</v>
      </c>
      <c r="H112">
        <f>ValueWin!H112</f>
        <v>1</v>
      </c>
      <c r="I112">
        <f t="shared" si="4"/>
        <v>-0.19845833333333335</v>
      </c>
      <c r="J112">
        <f t="shared" si="5"/>
        <v>9.5333333333333381E-2</v>
      </c>
      <c r="K112" cm="1">
        <f t="array" ref="K112">_xlfn.IFS(AND(G112=H112,G112=1),K111-K111*I112+K111*I112*A112, AND(G112=H112,G112=2), K111-K111*J112+K111*J112*B112, AND(G112&lt;&gt;H112,G112=1), K111-K111*I112,AND(G112&lt;&gt;H112,G112=2),K111-K111*J112,G112=0,K111)</f>
        <v>98.922568045940096</v>
      </c>
      <c r="L112" t="str">
        <f>ValueWin!L112</f>
        <v>Botic Van De Zandschulp</v>
      </c>
      <c r="M112" t="str">
        <f>ValueWin!M112</f>
        <v>Sebastian Korda</v>
      </c>
    </row>
    <row r="113" spans="1:13" x14ac:dyDescent="0.25">
      <c r="A113">
        <f>ValueWin!A113</f>
        <v>1.72</v>
      </c>
      <c r="B113">
        <f>ValueWin!B113</f>
        <v>2.1</v>
      </c>
      <c r="C113">
        <f t="shared" si="3"/>
        <v>0.58139534883720934</v>
      </c>
      <c r="D113">
        <f t="shared" si="3"/>
        <v>0.47619047619047616</v>
      </c>
      <c r="E113">
        <f>ValueWin!E113</f>
        <v>0.51200000000000001</v>
      </c>
      <c r="F113">
        <f>ValueWin!F113</f>
        <v>0.48799999999999999</v>
      </c>
      <c r="G113" cm="1">
        <f t="array" ref="G113">_xlfn.IFS(AND(I113&gt;J113,I113&gt;0), 1, AND(J113&gt;I113,J113&gt;0), 2, AND(I113&lt;0,J113&lt;0), 0)</f>
        <v>2</v>
      </c>
      <c r="H113">
        <f>ValueWin!H113</f>
        <v>2</v>
      </c>
      <c r="I113">
        <f t="shared" si="4"/>
        <v>-0.1657777777777778</v>
      </c>
      <c r="J113">
        <f t="shared" si="5"/>
        <v>2.2545454545454535E-2</v>
      </c>
      <c r="K113" cm="1">
        <f t="array" ref="K113">_xlfn.IFS(AND(G113=H113,G113=1),K112-K112*I113+K112*I113*A113, AND(G113=H113,G113=2), K112-K112*J113+K112*J113*B113, AND(G113&lt;&gt;H113,G113=1), K112-K112*I113,AND(G113&lt;&gt;H113,G113=2),K112-K112*J113,G113=0,K112)</f>
        <v>101.3758477334794</v>
      </c>
      <c r="L113" t="str">
        <f>ValueWin!L113</f>
        <v>Andy Murray</v>
      </c>
      <c r="M113" t="str">
        <f>ValueWin!M113</f>
        <v>Carlos Alcaraz</v>
      </c>
    </row>
    <row r="114" spans="1:13" x14ac:dyDescent="0.25">
      <c r="A114">
        <f>ValueWin!A114</f>
        <v>3.14</v>
      </c>
      <c r="B114">
        <f>ValueWin!B114</f>
        <v>1.33</v>
      </c>
      <c r="C114">
        <f t="shared" si="3"/>
        <v>0.31847133757961782</v>
      </c>
      <c r="D114">
        <f t="shared" si="3"/>
        <v>0.75187969924812026</v>
      </c>
      <c r="E114">
        <f>ValueWin!E114</f>
        <v>0.30299999999999999</v>
      </c>
      <c r="F114">
        <f>ValueWin!F114</f>
        <v>0.69700000000000006</v>
      </c>
      <c r="G114" cm="1">
        <f t="array" ref="G114">_xlfn.IFS(AND(I114&gt;J114,I114&gt;0), 1, AND(J114&gt;I114,J114&gt;0), 2, AND(I114&lt;0,J114&lt;0), 0)</f>
        <v>0</v>
      </c>
      <c r="H114">
        <f>ValueWin!H114</f>
        <v>2</v>
      </c>
      <c r="I114">
        <f t="shared" si="4"/>
        <v>-2.270093457943928E-2</v>
      </c>
      <c r="J114">
        <f t="shared" si="5"/>
        <v>-0.22118181818181792</v>
      </c>
      <c r="K114" cm="1">
        <f t="array" ref="K114">_xlfn.IFS(AND(G114=H114,G114=1),K113-K113*I114+K113*I114*A114, AND(G114=H114,G114=2), K113-K113*J114+K113*J114*B114, AND(G114&lt;&gt;H114,G114=1), K113-K113*I114,AND(G114&lt;&gt;H114,G114=2),K113-K113*J114,G114=0,K113)</f>
        <v>101.3758477334794</v>
      </c>
      <c r="L114" t="str">
        <f>ValueWin!L114</f>
        <v>Nikoloz Basilashvili</v>
      </c>
      <c r="M114" t="str">
        <f>ValueWin!M114</f>
        <v>Matteo Berrettini</v>
      </c>
    </row>
    <row r="115" spans="1:13" x14ac:dyDescent="0.25">
      <c r="A115">
        <f>ValueWin!A115</f>
        <v>1.1599999999999999</v>
      </c>
      <c r="B115">
        <f>ValueWin!B115</f>
        <v>4.5</v>
      </c>
      <c r="C115">
        <f t="shared" si="3"/>
        <v>0.86206896551724144</v>
      </c>
      <c r="D115">
        <f t="shared" si="3"/>
        <v>0.22222222222222221</v>
      </c>
      <c r="E115">
        <f>ValueWin!E115</f>
        <v>0.746</v>
      </c>
      <c r="F115">
        <f>ValueWin!F115</f>
        <v>0.254</v>
      </c>
      <c r="G115" cm="1">
        <f t="array" ref="G115">_xlfn.IFS(AND(I115&gt;J115,I115&gt;0), 1, AND(J115&gt;I115,J115&gt;0), 2, AND(I115&lt;0,J115&lt;0), 0)</f>
        <v>2</v>
      </c>
      <c r="H115">
        <f>ValueWin!H115</f>
        <v>1</v>
      </c>
      <c r="I115">
        <f t="shared" si="4"/>
        <v>-0.8415000000000008</v>
      </c>
      <c r="J115">
        <f t="shared" si="5"/>
        <v>4.085714285714287E-2</v>
      </c>
      <c r="K115" cm="1">
        <f t="array" ref="K115">_xlfn.IFS(AND(G115=H115,G115=1),K114-K114*I115+K114*I115*A115, AND(G115=H115,G115=2), K114-K114*J115+K114*J115*B115, AND(G115&lt;&gt;H115,G115=1), K114-K114*I115,AND(G115&lt;&gt;H115,G115=2),K114-K114*J115,G115=0,K114)</f>
        <v>97.233920240368676</v>
      </c>
      <c r="L115" t="str">
        <f>ValueWin!L115</f>
        <v>Brandon Nakashima</v>
      </c>
      <c r="M115" t="str">
        <f>ValueWin!M115</f>
        <v>Bernabe Zapata Miralles</v>
      </c>
    </row>
    <row r="116" spans="1:13" x14ac:dyDescent="0.25">
      <c r="A116">
        <f>ValueWin!A116</f>
        <v>2.37</v>
      </c>
      <c r="B116">
        <f>ValueWin!B116</f>
        <v>1.53</v>
      </c>
      <c r="C116">
        <f t="shared" si="3"/>
        <v>0.42194092827004215</v>
      </c>
      <c r="D116">
        <f t="shared" si="3"/>
        <v>0.65359477124183007</v>
      </c>
      <c r="E116">
        <f>ValueWin!E116</f>
        <v>0.249</v>
      </c>
      <c r="F116">
        <f>ValueWin!F116</f>
        <v>0.751</v>
      </c>
      <c r="G116" cm="1">
        <f t="array" ref="G116">_xlfn.IFS(AND(I116&gt;J116,I116&gt;0), 1, AND(J116&gt;I116,J116&gt;0), 2, AND(I116&lt;0,J116&lt;0), 0)</f>
        <v>2</v>
      </c>
      <c r="H116">
        <f>ValueWin!H116</f>
        <v>1</v>
      </c>
      <c r="I116">
        <f t="shared" si="4"/>
        <v>-0.29917518248175179</v>
      </c>
      <c r="J116">
        <f t="shared" si="5"/>
        <v>0.1</v>
      </c>
      <c r="K116" cm="1">
        <f t="array" ref="K116">_xlfn.IFS(AND(G116=H116,G116=1),K115-K115*I116+K115*I116*A116, AND(G116=H116,G116=2), K115-K115*J116+K115*J116*B116, AND(G116&lt;&gt;H116,G116=1), K115-K115*I116,AND(G116&lt;&gt;H116,G116=2),K115-K115*J116,G116=0,K115)</f>
        <v>87.510528216331807</v>
      </c>
      <c r="L116" t="str">
        <f>ValueWin!L116</f>
        <v>Alexandre Muller</v>
      </c>
      <c r="M116" t="str">
        <f>ValueWin!M116</f>
        <v>Stefano Travaglia</v>
      </c>
    </row>
    <row r="117" spans="1:13" x14ac:dyDescent="0.25">
      <c r="A117">
        <f>ValueWin!A117</f>
        <v>1.28</v>
      </c>
      <c r="B117">
        <f>ValueWin!B117</f>
        <v>3.25</v>
      </c>
      <c r="C117">
        <f t="shared" si="3"/>
        <v>0.78125</v>
      </c>
      <c r="D117">
        <f t="shared" si="3"/>
        <v>0.30769230769230771</v>
      </c>
      <c r="E117">
        <f>ValueWin!E117</f>
        <v>0.82199999999999995</v>
      </c>
      <c r="F117">
        <f>ValueWin!F117</f>
        <v>0.17800000000000005</v>
      </c>
      <c r="G117" cm="1">
        <f t="array" ref="G117">_xlfn.IFS(AND(I117&gt;J117,I117&gt;0), 1, AND(J117&gt;I117,J117&gt;0), 2, AND(I117&lt;0,J117&lt;0), 0)</f>
        <v>1</v>
      </c>
      <c r="H117">
        <f>ValueWin!H117</f>
        <v>1</v>
      </c>
      <c r="I117">
        <f t="shared" si="4"/>
        <v>0.1</v>
      </c>
      <c r="J117">
        <f t="shared" si="5"/>
        <v>-0.18733333333333324</v>
      </c>
      <c r="K117" cm="1">
        <f t="array" ref="K117">_xlfn.IFS(AND(G117=H117,G117=1),K116-K116*I117+K116*I117*A117, AND(G117=H117,G117=2), K116-K116*J117+K116*J117*B117, AND(G117&lt;&gt;H117,G117=1), K116-K116*I117,AND(G117&lt;&gt;H117,G117=2),K116-K116*J117,G117=0,K116)</f>
        <v>89.960823006389091</v>
      </c>
      <c r="L117" t="str">
        <f>ValueWin!L117</f>
        <v>Maxime Cressy</v>
      </c>
      <c r="M117" t="str">
        <f>ValueWin!M117</f>
        <v>Otto Virtanen</v>
      </c>
    </row>
    <row r="118" spans="1:13" x14ac:dyDescent="0.25">
      <c r="A118">
        <f>ValueWin!A118</f>
        <v>1.1599999999999999</v>
      </c>
      <c r="B118">
        <f>ValueWin!B118</f>
        <v>4.5</v>
      </c>
      <c r="C118">
        <f t="shared" si="3"/>
        <v>0.86206896551724144</v>
      </c>
      <c r="D118">
        <f t="shared" si="3"/>
        <v>0.22222222222222221</v>
      </c>
      <c r="E118">
        <f>ValueWin!E118</f>
        <v>0.85899999999999999</v>
      </c>
      <c r="F118">
        <f>ValueWin!F118</f>
        <v>0.14100000000000001</v>
      </c>
      <c r="G118" cm="1">
        <f t="array" ref="G118">_xlfn.IFS(AND(I118&gt;J118,I118&gt;0), 1, AND(J118&gt;I118,J118&gt;0), 2, AND(I118&lt;0,J118&lt;0), 0)</f>
        <v>0</v>
      </c>
      <c r="H118">
        <f>ValueWin!H118</f>
        <v>1</v>
      </c>
      <c r="I118">
        <f t="shared" si="4"/>
        <v>-2.2250000000000547E-2</v>
      </c>
      <c r="J118">
        <f t="shared" si="5"/>
        <v>-0.1044285714285714</v>
      </c>
      <c r="K118" cm="1">
        <f t="array" ref="K118">_xlfn.IFS(AND(G118=H118,G118=1),K117-K117*I118+K117*I118*A118, AND(G118=H118,G118=2), K117-K117*J118+K117*J118*B118, AND(G118&lt;&gt;H118,G118=1), K117-K117*I118,AND(G118&lt;&gt;H118,G118=2),K117-K117*J118,G118=0,K117)</f>
        <v>89.960823006389091</v>
      </c>
      <c r="L118" t="str">
        <f>ValueWin!L118</f>
        <v>Oscar Otte</v>
      </c>
      <c r="M118" t="str">
        <f>ValueWin!M118</f>
        <v>Julian Lenz</v>
      </c>
    </row>
    <row r="119" spans="1:13" x14ac:dyDescent="0.25">
      <c r="A119">
        <f>ValueWin!A119</f>
        <v>2.25</v>
      </c>
      <c r="B119">
        <f>ValueWin!B119</f>
        <v>1.57</v>
      </c>
      <c r="C119">
        <f t="shared" si="3"/>
        <v>0.44444444444444442</v>
      </c>
      <c r="D119">
        <f t="shared" si="3"/>
        <v>0.63694267515923564</v>
      </c>
      <c r="E119">
        <f>ValueWin!E119</f>
        <v>0.498</v>
      </c>
      <c r="F119">
        <f>ValueWin!F119</f>
        <v>0.502</v>
      </c>
      <c r="G119" cm="1">
        <f t="array" ref="G119">_xlfn.IFS(AND(I119&gt;J119,I119&gt;0), 1, AND(J119&gt;I119,J119&gt;0), 2, AND(I119&lt;0,J119&lt;0), 0)</f>
        <v>1</v>
      </c>
      <c r="H119">
        <f>ValueWin!H119</f>
        <v>2</v>
      </c>
      <c r="I119">
        <f t="shared" si="4"/>
        <v>9.6399999999999986E-2</v>
      </c>
      <c r="J119">
        <f t="shared" si="5"/>
        <v>-0.37168421052631573</v>
      </c>
      <c r="K119" cm="1">
        <f t="array" ref="K119">_xlfn.IFS(AND(G119=H119,G119=1),K118-K118*I119+K118*I119*A119, AND(G119=H119,G119=2), K118-K118*J119+K118*J119*B119, AND(G119&lt;&gt;H119,G119=1), K118-K118*I119,AND(G119&lt;&gt;H119,G119=2),K118-K118*J119,G119=0,K118)</f>
        <v>81.288599668573184</v>
      </c>
      <c r="L119" t="str">
        <f>ValueWin!L119</f>
        <v>Ruben Bemelmans</v>
      </c>
      <c r="M119" t="str">
        <f>ValueWin!M119</f>
        <v>Quentin Halys</v>
      </c>
    </row>
    <row r="120" spans="1:13" x14ac:dyDescent="0.25">
      <c r="A120">
        <f>ValueWin!A120</f>
        <v>3</v>
      </c>
      <c r="B120">
        <f>ValueWin!B120</f>
        <v>1.33</v>
      </c>
      <c r="C120">
        <f t="shared" si="3"/>
        <v>0.33333333333333331</v>
      </c>
      <c r="D120">
        <f t="shared" si="3"/>
        <v>0.75187969924812026</v>
      </c>
      <c r="E120">
        <f>ValueWin!E120</f>
        <v>0.23499999999999999</v>
      </c>
      <c r="F120">
        <f>ValueWin!F120</f>
        <v>0.76500000000000001</v>
      </c>
      <c r="G120" cm="1">
        <f t="array" ref="G120">_xlfn.IFS(AND(I120&gt;J120,I120&gt;0), 1, AND(J120&gt;I120,J120&gt;0), 2, AND(I120&lt;0,J120&lt;0), 0)</f>
        <v>2</v>
      </c>
      <c r="H120">
        <f>ValueWin!H120</f>
        <v>2</v>
      </c>
      <c r="I120">
        <f t="shared" si="4"/>
        <v>-0.14750000000000002</v>
      </c>
      <c r="J120">
        <f t="shared" si="5"/>
        <v>5.2878787878788081E-2</v>
      </c>
      <c r="K120" cm="1">
        <f t="array" ref="K120">_xlfn.IFS(AND(G120=H120,G120=1),K119-K119*I120+K119*I120*A120, AND(G120=H120,G120=2), K119-K119*J120+K119*J120*B120, AND(G120&lt;&gt;H120,G120=1), K119-K119*I120,AND(G120&lt;&gt;H120,G120=2),K119-K119*J120,G120=0,K119)</f>
        <v>82.707085732789793</v>
      </c>
      <c r="L120" t="str">
        <f>ValueWin!L120</f>
        <v>Mats Rosenkranz</v>
      </c>
      <c r="M120" t="str">
        <f>ValueWin!M120</f>
        <v>Maximilian Marterer</v>
      </c>
    </row>
    <row r="121" spans="1:13" x14ac:dyDescent="0.25">
      <c r="A121">
        <f>ValueWin!A121</f>
        <v>2.31</v>
      </c>
      <c r="B121">
        <f>ValueWin!B121</f>
        <v>1.57</v>
      </c>
      <c r="C121">
        <f t="shared" si="3"/>
        <v>0.4329004329004329</v>
      </c>
      <c r="D121">
        <f t="shared" si="3"/>
        <v>0.63694267515923564</v>
      </c>
      <c r="E121">
        <f>ValueWin!E121</f>
        <v>0.46600000000000003</v>
      </c>
      <c r="F121">
        <f>ValueWin!F121</f>
        <v>0.53400000000000003</v>
      </c>
      <c r="G121" cm="1">
        <f t="array" ref="G121">_xlfn.IFS(AND(I121&gt;J121,I121&gt;0), 1, AND(J121&gt;I121,J121&gt;0), 2, AND(I121&lt;0,J121&lt;0), 0)</f>
        <v>1</v>
      </c>
      <c r="H121">
        <f>ValueWin!H121</f>
        <v>1</v>
      </c>
      <c r="I121">
        <f t="shared" si="4"/>
        <v>5.8366412213740504E-2</v>
      </c>
      <c r="J121">
        <f t="shared" si="5"/>
        <v>-0.28354385964912276</v>
      </c>
      <c r="K121" cm="1">
        <f t="array" ref="K121">_xlfn.IFS(AND(G121=H121,G121=1),K120-K120*I121+K120*I121*A121, AND(G121=H121,G121=2), K120-K120*J121+K120*J121*B121, AND(G121&lt;&gt;H121,G121=1), K120-K120*I121,AND(G121&lt;&gt;H121,G121=2),K120-K120*J121,G121=0,K120)</f>
        <v>89.030869507918908</v>
      </c>
      <c r="L121" t="str">
        <f>ValueWin!L121</f>
        <v>Marin Cilic</v>
      </c>
      <c r="M121" t="str">
        <f>ValueWin!M121</f>
        <v>Karen Khachanov</v>
      </c>
    </row>
    <row r="122" spans="1:13" x14ac:dyDescent="0.25">
      <c r="A122">
        <f>ValueWin!A122</f>
        <v>1.61</v>
      </c>
      <c r="B122">
        <f>ValueWin!B122</f>
        <v>2.25</v>
      </c>
      <c r="C122">
        <f t="shared" si="3"/>
        <v>0.6211180124223602</v>
      </c>
      <c r="D122">
        <f t="shared" si="3"/>
        <v>0.44444444444444442</v>
      </c>
      <c r="E122">
        <f>ValueWin!E122</f>
        <v>0.59399999999999997</v>
      </c>
      <c r="F122">
        <f>ValueWin!F122</f>
        <v>0.40600000000000003</v>
      </c>
      <c r="G122" cm="1">
        <f t="array" ref="G122">_xlfn.IFS(AND(I122&gt;J122,I122&gt;0), 1, AND(J122&gt;I122,J122&gt;0), 2, AND(I122&lt;0,J122&lt;0), 0)</f>
        <v>0</v>
      </c>
      <c r="H122">
        <f>ValueWin!H122</f>
        <v>1</v>
      </c>
      <c r="I122">
        <f t="shared" si="4"/>
        <v>-7.1573770491803246E-2</v>
      </c>
      <c r="J122">
        <f t="shared" si="5"/>
        <v>-6.9199999999999928E-2</v>
      </c>
      <c r="K122" cm="1">
        <f t="array" ref="K122">_xlfn.IFS(AND(G122=H122,G122=1),K121-K121*I122+K121*I122*A122, AND(G122=H122,G122=2), K121-K121*J122+K121*J122*B122, AND(G122&lt;&gt;H122,G122=1), K121-K121*I122,AND(G122&lt;&gt;H122,G122=2),K121-K121*J122,G122=0,K121)</f>
        <v>89.030869507918908</v>
      </c>
      <c r="L122" t="str">
        <f>ValueWin!L122</f>
        <v>Roberto Bautista Agut</v>
      </c>
      <c r="M122" t="str">
        <f>ValueWin!M122</f>
        <v>Mackenzie McDonald</v>
      </c>
    </row>
    <row r="123" spans="1:13" x14ac:dyDescent="0.25">
      <c r="A123">
        <f>ValueWin!A123</f>
        <v>2.67</v>
      </c>
      <c r="B123">
        <f>ValueWin!B123</f>
        <v>1.44</v>
      </c>
      <c r="C123">
        <f t="shared" si="3"/>
        <v>0.37453183520599254</v>
      </c>
      <c r="D123">
        <f t="shared" si="3"/>
        <v>0.69444444444444442</v>
      </c>
      <c r="E123">
        <f>ValueWin!E123</f>
        <v>0.38800000000000001</v>
      </c>
      <c r="F123">
        <f>ValueWin!F123</f>
        <v>0.61199999999999999</v>
      </c>
      <c r="G123" cm="1">
        <f t="array" ref="G123">_xlfn.IFS(AND(I123&gt;J123,I123&gt;0), 1, AND(J123&gt;I123,J123&gt;0), 2, AND(I123&lt;0,J123&lt;0), 0)</f>
        <v>1</v>
      </c>
      <c r="H123">
        <f>ValueWin!H123</f>
        <v>1</v>
      </c>
      <c r="I123">
        <f t="shared" si="4"/>
        <v>2.1532934131736514E-2</v>
      </c>
      <c r="J123">
        <f t="shared" si="5"/>
        <v>-0.26981818181818196</v>
      </c>
      <c r="K123" cm="1">
        <f t="array" ref="K123">_xlfn.IFS(AND(G123=H123,G123=1),K122-K122*I123+K122*I123*A123, AND(G123=H123,G123=2), K122-K122*J123+K122*J123*B123, AND(G123&lt;&gt;H123,G123=1), K122-K122*I123,AND(G123&lt;&gt;H123,G123=2),K122-K122*J123,G123=0,K122)</f>
        <v>92.232419575423677</v>
      </c>
      <c r="L123" t="str">
        <f>ValueWin!L123</f>
        <v>Jan Lennard Struff</v>
      </c>
      <c r="M123" t="str">
        <f>ValueWin!M123</f>
        <v>Denis Shapovalov</v>
      </c>
    </row>
    <row r="124" spans="1:13" x14ac:dyDescent="0.25">
      <c r="A124">
        <f>ValueWin!A124</f>
        <v>7</v>
      </c>
      <c r="B124">
        <f>ValueWin!B124</f>
        <v>1.1000000000000001</v>
      </c>
      <c r="C124">
        <f t="shared" si="3"/>
        <v>0.14285714285714285</v>
      </c>
      <c r="D124">
        <f t="shared" si="3"/>
        <v>0.90909090909090906</v>
      </c>
      <c r="E124">
        <f>ValueWin!E124</f>
        <v>0.123</v>
      </c>
      <c r="F124">
        <f>ValueWin!F124</f>
        <v>0.877</v>
      </c>
      <c r="G124" cm="1">
        <f t="array" ref="G124">_xlfn.IFS(AND(I124&gt;J124,I124&gt;0), 1, AND(J124&gt;I124,J124&gt;0), 2, AND(I124&lt;0,J124&lt;0), 0)</f>
        <v>0</v>
      </c>
      <c r="H124">
        <f>ValueWin!H124</f>
        <v>2</v>
      </c>
      <c r="I124">
        <f t="shared" si="4"/>
        <v>-2.3166666666666669E-2</v>
      </c>
      <c r="J124">
        <f t="shared" si="5"/>
        <v>-0.35299999999999887</v>
      </c>
      <c r="K124" cm="1">
        <f t="array" ref="K124">_xlfn.IFS(AND(G124=H124,G124=1),K123-K123*I124+K123*I124*A124, AND(G124=H124,G124=2), K123-K123*J124+K123*J124*B124, AND(G124&lt;&gt;H124,G124=1), K123-K123*I124,AND(G124&lt;&gt;H124,G124=2),K123-K123*J124,G124=0,K123)</f>
        <v>92.232419575423677</v>
      </c>
      <c r="L124" t="str">
        <f>ValueWin!L124</f>
        <v>Dennis Novak</v>
      </c>
      <c r="M124" t="str">
        <f>ValueWin!M124</f>
        <v>Jannik Sinner</v>
      </c>
    </row>
    <row r="125" spans="1:13" x14ac:dyDescent="0.25">
      <c r="A125">
        <f>ValueWin!A125</f>
        <v>5.2</v>
      </c>
      <c r="B125">
        <f>ValueWin!B125</f>
        <v>1.1399999999999999</v>
      </c>
      <c r="C125">
        <f t="shared" si="3"/>
        <v>0.19230769230769229</v>
      </c>
      <c r="D125">
        <f t="shared" si="3"/>
        <v>0.87719298245614041</v>
      </c>
      <c r="E125">
        <f>ValueWin!E125</f>
        <v>0.17100000000000001</v>
      </c>
      <c r="F125">
        <f>ValueWin!F125</f>
        <v>0.82899999999999996</v>
      </c>
      <c r="G125" cm="1">
        <f t="array" ref="G125">_xlfn.IFS(AND(I125&gt;J125,I125&gt;0), 1, AND(J125&gt;I125,J125&gt;0), 2, AND(I125&lt;0,J125&lt;0), 0)</f>
        <v>0</v>
      </c>
      <c r="H125">
        <f>ValueWin!H125</f>
        <v>2</v>
      </c>
      <c r="I125">
        <f t="shared" si="4"/>
        <v>-2.6380952380952338E-2</v>
      </c>
      <c r="J125">
        <f t="shared" si="5"/>
        <v>-0.39242857142857246</v>
      </c>
      <c r="K125" cm="1">
        <f t="array" ref="K125">_xlfn.IFS(AND(G125=H125,G125=1),K124-K124*I125+K124*I125*A125, AND(G125=H125,G125=2), K124-K124*J125+K124*J125*B125, AND(G125&lt;&gt;H125,G125=1), K124-K124*I125,AND(G125&lt;&gt;H125,G125=2),K124-K124*J125,G125=0,K124)</f>
        <v>92.232419575423677</v>
      </c>
      <c r="L125" t="str">
        <f>ValueWin!L125</f>
        <v>Alex De Minaur</v>
      </c>
      <c r="M125" t="str">
        <f>ValueWin!M125</f>
        <v>Alexander Zverev</v>
      </c>
    </row>
    <row r="126" spans="1:13" x14ac:dyDescent="0.25">
      <c r="A126">
        <f>ValueWin!A126</f>
        <v>1.22</v>
      </c>
      <c r="B126">
        <f>ValueWin!B126</f>
        <v>4</v>
      </c>
      <c r="C126">
        <f t="shared" si="3"/>
        <v>0.81967213114754101</v>
      </c>
      <c r="D126">
        <f t="shared" si="3"/>
        <v>0.25</v>
      </c>
      <c r="E126">
        <f>ValueWin!E126</f>
        <v>0.73399999999999999</v>
      </c>
      <c r="F126">
        <f>ValueWin!F126</f>
        <v>0.26600000000000001</v>
      </c>
      <c r="G126" cm="1">
        <f t="array" ref="G126">_xlfn.IFS(AND(I126&gt;J126,I126&gt;0), 1, AND(J126&gt;I126,J126&gt;0), 2, AND(I126&lt;0,J126&lt;0), 0)</f>
        <v>2</v>
      </c>
      <c r="H126">
        <f>ValueWin!H126</f>
        <v>2</v>
      </c>
      <c r="I126">
        <f t="shared" si="4"/>
        <v>-0.47509090909090923</v>
      </c>
      <c r="J126">
        <f t="shared" si="5"/>
        <v>2.1333333333333343E-2</v>
      </c>
      <c r="K126" cm="1">
        <f t="array" ref="K126">_xlfn.IFS(AND(G126=H126,G126=1),K125-K125*I126+K125*I126*A126, AND(G126=H126,G126=2), K125-K125*J126+K125*J126*B126, AND(G126&lt;&gt;H126,G126=1), K125-K125*I126,AND(G126&lt;&gt;H126,G126=2),K125-K125*J126,G126=0,K125)</f>
        <v>98.135294428250802</v>
      </c>
      <c r="L126" t="str">
        <f>ValueWin!L126</f>
        <v>Stefanos Tsitsipas</v>
      </c>
      <c r="M126" t="str">
        <f>ValueWin!M126</f>
        <v>Frances Tiafoe</v>
      </c>
    </row>
    <row r="127" spans="1:13" x14ac:dyDescent="0.25">
      <c r="A127">
        <f>ValueWin!A127</f>
        <v>2.75</v>
      </c>
      <c r="B127">
        <f>ValueWin!B127</f>
        <v>1.44</v>
      </c>
      <c r="C127">
        <f t="shared" si="3"/>
        <v>0.36363636363636365</v>
      </c>
      <c r="D127">
        <f t="shared" si="3"/>
        <v>0.69444444444444442</v>
      </c>
      <c r="E127">
        <f>ValueWin!E127</f>
        <v>0.29499999999999998</v>
      </c>
      <c r="F127">
        <f>ValueWin!F127</f>
        <v>0.70500000000000007</v>
      </c>
      <c r="G127" cm="1">
        <f t="array" ref="G127">_xlfn.IFS(AND(I127&gt;J127,I127&gt;0), 1, AND(J127&gt;I127,J127&gt;0), 2, AND(I127&lt;0,J127&lt;0), 0)</f>
        <v>2</v>
      </c>
      <c r="H127">
        <f>ValueWin!H127</f>
        <v>1</v>
      </c>
      <c r="I127">
        <f t="shared" si="4"/>
        <v>-0.10785714285714293</v>
      </c>
      <c r="J127">
        <f t="shared" si="5"/>
        <v>3.4545454545454546E-2</v>
      </c>
      <c r="K127" cm="1">
        <f t="array" ref="K127">_xlfn.IFS(AND(G127=H127,G127=1),K126-K126*I127+K126*I127*A127, AND(G127=H127,G127=2), K126-K126*J127+K126*J127*B127, AND(G127&lt;&gt;H127,G127=1), K126-K126*I127,AND(G127&lt;&gt;H127,G127=2),K126-K126*J127,G127=0,K126)</f>
        <v>94.745166075274867</v>
      </c>
      <c r="L127" t="str">
        <f>ValueWin!L127</f>
        <v>Carlos Alcaraz</v>
      </c>
      <c r="M127" t="str">
        <f>ValueWin!M127</f>
        <v>Matteo Berrettini</v>
      </c>
    </row>
    <row r="128" spans="1:13" x14ac:dyDescent="0.25">
      <c r="A128">
        <f>ValueWin!A128</f>
        <v>1.5</v>
      </c>
      <c r="B128">
        <f>ValueWin!B128</f>
        <v>2.5</v>
      </c>
      <c r="C128">
        <f t="shared" si="3"/>
        <v>0.66666666666666663</v>
      </c>
      <c r="D128">
        <f t="shared" si="3"/>
        <v>0.4</v>
      </c>
      <c r="E128">
        <f>ValueWin!E128</f>
        <v>0.78500000000000003</v>
      </c>
      <c r="F128">
        <f>ValueWin!F128</f>
        <v>0.21499999999999997</v>
      </c>
      <c r="G128" cm="1">
        <f t="array" ref="G128">_xlfn.IFS(AND(I128&gt;J128,I128&gt;0), 1, AND(J128&gt;I128,J128&gt;0), 2, AND(I128&lt;0,J128&lt;0), 0)</f>
        <v>1</v>
      </c>
      <c r="H128">
        <f>ValueWin!H128</f>
        <v>1</v>
      </c>
      <c r="I128">
        <f t="shared" si="4"/>
        <v>0.1</v>
      </c>
      <c r="J128">
        <f t="shared" si="5"/>
        <v>-0.30833333333333335</v>
      </c>
      <c r="K128" cm="1">
        <f t="array" ref="K128">_xlfn.IFS(AND(G128=H128,G128=1),K127-K127*I128+K127*I128*A128, AND(G128=H128,G128=2), K127-K127*J128+K127*J128*B128, AND(G128&lt;&gt;H128,G128=1), K127-K127*I128,AND(G128&lt;&gt;H128,G128=2),K127-K127*J128,G128=0,K127)</f>
        <v>99.482424379038605</v>
      </c>
      <c r="L128" t="str">
        <f>ValueWin!L128</f>
        <v>Joao Sousa</v>
      </c>
      <c r="M128" t="str">
        <f>ValueWin!M128</f>
        <v>Kenny De Schepper</v>
      </c>
    </row>
    <row r="129" spans="1:17" x14ac:dyDescent="0.25">
      <c r="A129">
        <f>ValueWin!A129</f>
        <v>1.33</v>
      </c>
      <c r="B129">
        <f>ValueWin!B129</f>
        <v>3</v>
      </c>
      <c r="C129">
        <f t="shared" si="3"/>
        <v>0.75187969924812026</v>
      </c>
      <c r="D129">
        <f t="shared" si="3"/>
        <v>0.33333333333333331</v>
      </c>
      <c r="E129">
        <f>ValueWin!E129</f>
        <v>0.80500000000000005</v>
      </c>
      <c r="F129">
        <f>ValueWin!F129</f>
        <v>0.19499999999999995</v>
      </c>
      <c r="G129" cm="1">
        <f t="array" ref="G129">_xlfn.IFS(AND(I129&gt;J129,I129&gt;0), 1, AND(J129&gt;I129,J129&gt;0), 2, AND(I129&lt;0,J129&lt;0), 0)</f>
        <v>1</v>
      </c>
      <c r="H129">
        <f>ValueWin!H129</f>
        <v>2</v>
      </c>
      <c r="I129">
        <f t="shared" si="4"/>
        <v>0.1</v>
      </c>
      <c r="J129">
        <f t="shared" si="5"/>
        <v>-0.20750000000000007</v>
      </c>
      <c r="K129" cm="1">
        <f t="array" ref="K129">_xlfn.IFS(AND(G129=H129,G129=1),K128-K128*I129+K128*I129*A129, AND(G129=H129,G129=2), K128-K128*J129+K128*J129*B129, AND(G129&lt;&gt;H129,G129=1), K128-K128*I129,AND(G129&lt;&gt;H129,G129=2),K128-K128*J129,G129=0,K128)</f>
        <v>89.534181941134747</v>
      </c>
      <c r="L129" t="str">
        <f>ValueWin!L129</f>
        <v>Hugo Gaston</v>
      </c>
      <c r="M129" t="str">
        <f>ValueWin!M129</f>
        <v>Maxime Janvier</v>
      </c>
    </row>
    <row r="130" spans="1:17" x14ac:dyDescent="0.25">
      <c r="A130">
        <f>ValueWin!A130</f>
        <v>1.66</v>
      </c>
      <c r="B130">
        <f>ValueWin!B130</f>
        <v>2.1</v>
      </c>
      <c r="C130">
        <f t="shared" si="3"/>
        <v>0.60240963855421692</v>
      </c>
      <c r="D130">
        <f t="shared" si="3"/>
        <v>0.47619047619047616</v>
      </c>
      <c r="E130">
        <f>ValueWin!E130</f>
        <v>0.94599999999999995</v>
      </c>
      <c r="F130">
        <f>ValueWin!F130</f>
        <v>5.4000000000000048E-2</v>
      </c>
      <c r="G130" cm="1">
        <f t="array" ref="G130">_xlfn.IFS(AND(I130&gt;J130,I130&gt;0), 1, AND(J130&gt;I130,J130&gt;0), 2, AND(I130&lt;0,J130&lt;0), 0)</f>
        <v>1</v>
      </c>
      <c r="H130">
        <f>ValueWin!H130</f>
        <v>2</v>
      </c>
      <c r="I130">
        <f t="shared" si="4"/>
        <v>0.1</v>
      </c>
      <c r="J130">
        <f t="shared" si="5"/>
        <v>-0.80599999999999983</v>
      </c>
      <c r="K130" cm="1">
        <f t="array" ref="K130">_xlfn.IFS(AND(G130=H130,G130=1),K129-K129*I130+K129*I130*A130, AND(G130=H130,G130=2), K129-K129*J130+K129*J130*B130, AND(G130&lt;&gt;H130,G130=1), K129-K129*I130,AND(G130&lt;&gt;H130,G130=2),K129-K129*J130,G130=0,K129)</f>
        <v>80.58076374702128</v>
      </c>
      <c r="L130" t="str">
        <f>ValueWin!L130</f>
        <v>Manuel Guinard</v>
      </c>
      <c r="M130" t="str">
        <f>ValueWin!M130</f>
        <v>Luca van Assche</v>
      </c>
    </row>
    <row r="131" spans="1:17" x14ac:dyDescent="0.25">
      <c r="A131">
        <f>ValueWin!A131</f>
        <v>1.46</v>
      </c>
      <c r="B131">
        <f>ValueWin!B131</f>
        <v>2.58</v>
      </c>
      <c r="C131">
        <f t="shared" si="3"/>
        <v>0.68493150684931503</v>
      </c>
      <c r="D131">
        <f t="shared" si="3"/>
        <v>0.38759689922480617</v>
      </c>
      <c r="E131">
        <f>ValueWin!E131</f>
        <v>0.61399999999999999</v>
      </c>
      <c r="F131">
        <f>ValueWin!F131</f>
        <v>0.38600000000000001</v>
      </c>
      <c r="G131" cm="1">
        <f t="array" ref="G131">_xlfn.IFS(AND(I131&gt;J131,I131&gt;0), 1, AND(J131&gt;I131,J131&gt;0), 2, AND(I131&lt;0,J131&lt;0), 0)</f>
        <v>0</v>
      </c>
      <c r="H131">
        <f>ValueWin!H131</f>
        <v>1</v>
      </c>
      <c r="I131">
        <f t="shared" si="4"/>
        <v>-0.22513043478260875</v>
      </c>
      <c r="J131">
        <f t="shared" si="5"/>
        <v>-2.6075949367088125E-3</v>
      </c>
      <c r="K131" cm="1">
        <f t="array" ref="K131">_xlfn.IFS(AND(G131=H131,G131=1),K130-K130*I131+K130*I131*A131, AND(G131=H131,G131=2), K130-K130*J131+K130*J131*B131, AND(G131&lt;&gt;H131,G131=1), K130-K130*I131,AND(G131&lt;&gt;H131,G131=2),K130-K130*J131,G131=0,K130)</f>
        <v>80.58076374702128</v>
      </c>
      <c r="L131" t="str">
        <f>ValueWin!L131</f>
        <v>Taylor Fritz</v>
      </c>
      <c r="M131" t="str">
        <f>ValueWin!M131</f>
        <v>Jan Lennard Struff</v>
      </c>
    </row>
    <row r="132" spans="1:17" x14ac:dyDescent="0.25">
      <c r="A132">
        <f>ValueWin!A132</f>
        <v>1.86</v>
      </c>
      <c r="B132">
        <f>ValueWin!B132</f>
        <v>1.92</v>
      </c>
      <c r="C132">
        <f t="shared" ref="C132:D176" si="6">1/A132</f>
        <v>0.5376344086021505</v>
      </c>
      <c r="D132">
        <f t="shared" si="6"/>
        <v>0.52083333333333337</v>
      </c>
      <c r="E132">
        <f>ValueWin!E132</f>
        <v>0.42</v>
      </c>
      <c r="F132">
        <f>ValueWin!F132</f>
        <v>0.58000000000000007</v>
      </c>
      <c r="G132" cm="1">
        <f t="array" ref="G132">_xlfn.IFS(AND(I132&gt;J132,I132&gt;0), 1, AND(J132&gt;I132,J132&gt;0), 2, AND(I132&lt;0,J132&lt;0), 0)</f>
        <v>2</v>
      </c>
      <c r="H132">
        <f>ValueWin!H132</f>
        <v>2</v>
      </c>
      <c r="I132">
        <f t="shared" ref="I132:I195" si="7">IF(E132-(F132/(A132-1))&gt;0.1, 0.1, E132-(F132/(A132-1)))</f>
        <v>-0.25441860465116278</v>
      </c>
      <c r="J132">
        <f t="shared" ref="J132:J160" si="8">IF(F132-(E132/(B132-1))&gt;0.1, 0.1, F132-(E132/(B132-1)))</f>
        <v>0.1</v>
      </c>
      <c r="K132" cm="1">
        <f t="array" ref="K132">_xlfn.IFS(AND(G132=H132,G132=1),K131-K131*I132+K131*I132*A132, AND(G132=H132,G132=2), K131-K131*J132+K131*J132*B132, AND(G132&lt;&gt;H132,G132=1), K131-K131*I132,AND(G132&lt;&gt;H132,G132=2),K131-K131*J132,G132=0,K131)</f>
        <v>87.99419401174724</v>
      </c>
      <c r="L132" t="str">
        <f>ValueWin!L132</f>
        <v>Botic Van De Zandschulp</v>
      </c>
      <c r="M132" t="str">
        <f>ValueWin!M132</f>
        <v>Marin Cilic</v>
      </c>
    </row>
    <row r="133" spans="1:17" x14ac:dyDescent="0.25">
      <c r="A133">
        <f>ValueWin!A133</f>
        <v>4.05</v>
      </c>
      <c r="B133">
        <f>ValueWin!B133</f>
        <v>1.22</v>
      </c>
      <c r="C133">
        <f t="shared" si="6"/>
        <v>0.24691358024691359</v>
      </c>
      <c r="D133">
        <f t="shared" si="6"/>
        <v>0.81967213114754101</v>
      </c>
      <c r="E133">
        <f>ValueWin!E133</f>
        <v>0.21199999999999999</v>
      </c>
      <c r="F133">
        <f>ValueWin!F133</f>
        <v>0.78800000000000003</v>
      </c>
      <c r="G133" cm="1">
        <f t="array" ref="G133">_xlfn.IFS(AND(I133&gt;J133,I133&gt;0), 1, AND(J133&gt;I133,J133&gt;0), 2, AND(I133&lt;0,J133&lt;0), 0)</f>
        <v>0</v>
      </c>
      <c r="H133">
        <f>ValueWin!H133</f>
        <v>2</v>
      </c>
      <c r="I133">
        <f t="shared" si="7"/>
        <v>-4.6360655737704953E-2</v>
      </c>
      <c r="J133">
        <f t="shared" si="8"/>
        <v>-0.1756363636363637</v>
      </c>
      <c r="K133" cm="1">
        <f t="array" ref="K133">_xlfn.IFS(AND(G133=H133,G133=1),K132-K132*I133+K132*I133*A133, AND(G133=H133,G133=2), K132-K132*J133+K132*J133*B133, AND(G133&lt;&gt;H133,G133=1), K132-K132*I133,AND(G133&lt;&gt;H133,G133=2),K132-K132*J133,G133=0,K132)</f>
        <v>87.99419401174724</v>
      </c>
      <c r="L133" t="str">
        <f>ValueWin!L133</f>
        <v>Carlos Alcaraz</v>
      </c>
      <c r="M133" t="str">
        <f>ValueWin!M133</f>
        <v>Alexander Zverev</v>
      </c>
    </row>
    <row r="134" spans="1:17" x14ac:dyDescent="0.25">
      <c r="A134">
        <f>ValueWin!A134</f>
        <v>2.2000000000000002</v>
      </c>
      <c r="B134">
        <f>ValueWin!B134</f>
        <v>1.61</v>
      </c>
      <c r="C134">
        <f t="shared" si="6"/>
        <v>0.45454545454545453</v>
      </c>
      <c r="D134">
        <f t="shared" si="6"/>
        <v>0.6211180124223602</v>
      </c>
      <c r="E134">
        <f>ValueWin!E134</f>
        <v>0.19900000000000001</v>
      </c>
      <c r="F134">
        <f>ValueWin!F134</f>
        <v>0.80099999999999993</v>
      </c>
      <c r="G134" cm="1">
        <f t="array" ref="G134">_xlfn.IFS(AND(I134&gt;J134,I134&gt;0), 1, AND(J134&gt;I134,J134&gt;0), 2, AND(I134&lt;0,J134&lt;0), 0)</f>
        <v>2</v>
      </c>
      <c r="H134">
        <f>ValueWin!H134</f>
        <v>2</v>
      </c>
      <c r="I134">
        <f t="shared" si="7"/>
        <v>-0.46849999999999986</v>
      </c>
      <c r="J134">
        <f t="shared" si="8"/>
        <v>0.1</v>
      </c>
      <c r="K134" cm="1">
        <f t="array" ref="K134">_xlfn.IFS(AND(G134=H134,G134=1),K133-K133*I134+K133*I134*A134, AND(G134=H134,G134=2), K133-K133*J134+K133*J134*B134, AND(G134&lt;&gt;H134,G134=1), K133-K133*I134,AND(G134&lt;&gt;H134,G134=2),K133-K133*J134,G134=0,K133)</f>
        <v>93.361839846463823</v>
      </c>
      <c r="L134" t="str">
        <f>ValueWin!L134</f>
        <v>Maxime Janvier</v>
      </c>
      <c r="M134" t="str">
        <f>ValueWin!M134</f>
        <v>Joao Sousa</v>
      </c>
    </row>
    <row r="135" spans="1:17" x14ac:dyDescent="0.25">
      <c r="A135">
        <f>ValueWin!A135</f>
        <v>2.2000000000000002</v>
      </c>
      <c r="B135">
        <f>ValueWin!B135</f>
        <v>1.61</v>
      </c>
      <c r="C135">
        <f t="shared" si="6"/>
        <v>0.45454545454545453</v>
      </c>
      <c r="D135">
        <f t="shared" si="6"/>
        <v>0.6211180124223602</v>
      </c>
      <c r="E135">
        <f>ValueWin!E135</f>
        <v>0.45900000000000002</v>
      </c>
      <c r="F135">
        <f>ValueWin!F135</f>
        <v>0.54099999999999993</v>
      </c>
      <c r="G135" cm="1">
        <f t="array" ref="G135">_xlfn.IFS(AND(I135&gt;J135,I135&gt;0), 1, AND(J135&gt;I135,J135&gt;0), 2, AND(I135&lt;0,J135&lt;0), 0)</f>
        <v>1</v>
      </c>
      <c r="H135">
        <f>ValueWin!H135</f>
        <v>1</v>
      </c>
      <c r="I135">
        <f t="shared" si="7"/>
        <v>8.1666666666668219E-3</v>
      </c>
      <c r="J135">
        <f t="shared" si="8"/>
        <v>-0.21145901639344256</v>
      </c>
      <c r="K135" cm="1">
        <f t="array" ref="K135">_xlfn.IFS(AND(G135=H135,G135=1),K134-K134*I135+K134*I135*A135, AND(G135=H135,G135=2), K134-K134*J135+K134*J135*B135, AND(G135&lt;&gt;H135,G135=1), K134-K134*I135,AND(G135&lt;&gt;H135,G135=2),K134-K134*J135,G135=0,K134)</f>
        <v>94.276785876959181</v>
      </c>
      <c r="L135" t="str">
        <f>ValueWin!L135</f>
        <v>Maxime Cressy</v>
      </c>
      <c r="M135" t="str">
        <f>ValueWin!M135</f>
        <v>Oscar Otte</v>
      </c>
    </row>
    <row r="136" spans="1:17" x14ac:dyDescent="0.25">
      <c r="A136">
        <f>ValueWin!A136</f>
        <v>4</v>
      </c>
      <c r="B136">
        <f>ValueWin!B136</f>
        <v>1.22</v>
      </c>
      <c r="C136">
        <f t="shared" si="6"/>
        <v>0.25</v>
      </c>
      <c r="D136">
        <f t="shared" si="6"/>
        <v>0.81967213114754101</v>
      </c>
      <c r="E136">
        <f>ValueWin!E136</f>
        <v>0.33300000000000002</v>
      </c>
      <c r="F136">
        <f>ValueWin!F136</f>
        <v>0.66700000000000004</v>
      </c>
      <c r="G136" cm="1">
        <f t="array" ref="G136">_xlfn.IFS(AND(I136&gt;J136,I136&gt;0), 1, AND(J136&gt;I136,J136&gt;0), 2, AND(I136&lt;0,J136&lt;0), 0)</f>
        <v>1</v>
      </c>
      <c r="H136">
        <f>ValueWin!H136</f>
        <v>1</v>
      </c>
      <c r="I136">
        <f t="shared" si="7"/>
        <v>0.1</v>
      </c>
      <c r="J136">
        <f t="shared" si="8"/>
        <v>-0.84663636363636385</v>
      </c>
      <c r="K136" cm="1">
        <f t="array" ref="K136">_xlfn.IFS(AND(G136=H136,G136=1),K135-K135*I136+K135*I136*A136, AND(G136=H136,G136=2), K135-K135*J136+K135*J136*B136, AND(G136&lt;&gt;H136,G136=1), K135-K135*I136,AND(G136&lt;&gt;H136,G136=2),K135-K135*J136,G136=0,K135)</f>
        <v>122.55982164004693</v>
      </c>
      <c r="L136" t="str">
        <f>ValueWin!L136</f>
        <v>Frances Tiafoe</v>
      </c>
      <c r="M136" t="str">
        <f>ValueWin!M136</f>
        <v>Jannik Sinner</v>
      </c>
    </row>
    <row r="137" spans="1:17" x14ac:dyDescent="0.25">
      <c r="A137">
        <f>ValueWin!A137</f>
        <v>1.4</v>
      </c>
      <c r="B137">
        <f>ValueWin!B137</f>
        <v>2.75</v>
      </c>
      <c r="C137">
        <f t="shared" si="6"/>
        <v>0.7142857142857143</v>
      </c>
      <c r="D137">
        <f t="shared" si="6"/>
        <v>0.36363636363636365</v>
      </c>
      <c r="E137">
        <f>ValueWin!E137</f>
        <v>0.61599999999999999</v>
      </c>
      <c r="F137">
        <f>ValueWin!F137</f>
        <v>0.38400000000000001</v>
      </c>
      <c r="G137" cm="1">
        <f t="array" ref="G137">_xlfn.IFS(AND(I137&gt;J137,I137&gt;0), 1, AND(J137&gt;I137,J137&gt;0), 2, AND(I137&lt;0,J137&lt;0), 0)</f>
        <v>2</v>
      </c>
      <c r="H137">
        <f>ValueWin!H137</f>
        <v>2</v>
      </c>
      <c r="I137">
        <f t="shared" si="7"/>
        <v>-0.34400000000000019</v>
      </c>
      <c r="J137">
        <f t="shared" si="8"/>
        <v>3.2000000000000028E-2</v>
      </c>
      <c r="K137" cm="1">
        <f t="array" ref="K137">_xlfn.IFS(AND(G137=H137,G137=1),K136-K136*I137+K136*I137*A137, AND(G137=H137,G137=2), K136-K136*J137+K136*J137*B137, AND(G137&lt;&gt;H137,G137=1), K136-K136*I137,AND(G137&lt;&gt;H137,G137=2),K136-K136*J137,G137=0,K136)</f>
        <v>129.42317165188956</v>
      </c>
      <c r="L137" t="str">
        <f>ValueWin!L137</f>
        <v>Quentin Halys</v>
      </c>
      <c r="M137" t="str">
        <f>ValueWin!M137</f>
        <v>Lukas Lacko</v>
      </c>
    </row>
    <row r="138" spans="1:17" x14ac:dyDescent="0.25">
      <c r="A138">
        <f>ValueWin!A138</f>
        <v>4.5</v>
      </c>
      <c r="B138">
        <f>ValueWin!B138</f>
        <v>1.18</v>
      </c>
      <c r="C138">
        <f t="shared" si="6"/>
        <v>0.22222222222222221</v>
      </c>
      <c r="D138">
        <f t="shared" si="6"/>
        <v>0.84745762711864414</v>
      </c>
      <c r="E138">
        <f>ValueWin!E138</f>
        <v>0.161</v>
      </c>
      <c r="F138">
        <f>ValueWin!F138</f>
        <v>0.83899999999999997</v>
      </c>
      <c r="G138" cm="1">
        <f t="array" ref="G138">_xlfn.IFS(AND(I138&gt;J138,I138&gt;0), 1, AND(J138&gt;I138,J138&gt;0), 2, AND(I138&lt;0,J138&lt;0), 0)</f>
        <v>0</v>
      </c>
      <c r="H138">
        <f>ValueWin!H138</f>
        <v>2</v>
      </c>
      <c r="I138">
        <f t="shared" si="7"/>
        <v>-7.8714285714285709E-2</v>
      </c>
      <c r="J138">
        <f t="shared" si="8"/>
        <v>-5.5444444444444851E-2</v>
      </c>
      <c r="K138" cm="1">
        <f t="array" ref="K138">_xlfn.IFS(AND(G138=H138,G138=1),K137-K137*I138+K137*I138*A138, AND(G138=H138,G138=2), K137-K137*J138+K137*J138*B138, AND(G138&lt;&gt;H138,G138=1), K137-K137*I138,AND(G138&lt;&gt;H138,G138=2),K137-K137*J138,G138=0,K137)</f>
        <v>129.42317165188956</v>
      </c>
      <c r="L138" t="str">
        <f>ValueWin!L138</f>
        <v>Alexandre Muller</v>
      </c>
      <c r="M138" t="str">
        <f>ValueWin!M138</f>
        <v>Brandon Nakashima</v>
      </c>
    </row>
    <row r="139" spans="1:17" x14ac:dyDescent="0.25">
      <c r="A139">
        <f>ValueWin!A139</f>
        <v>1.53</v>
      </c>
      <c r="B139">
        <f>ValueWin!B139</f>
        <v>2.37</v>
      </c>
      <c r="C139">
        <f t="shared" si="6"/>
        <v>0.65359477124183007</v>
      </c>
      <c r="D139">
        <f t="shared" si="6"/>
        <v>0.42194092827004215</v>
      </c>
      <c r="E139">
        <f>ValueWin!E139</f>
        <v>0.47499999999999998</v>
      </c>
      <c r="F139">
        <f>ValueWin!F139</f>
        <v>0.52500000000000002</v>
      </c>
      <c r="G139" cm="1">
        <f t="array" ref="G139">_xlfn.IFS(AND(I139&gt;J139,I139&gt;0), 1, AND(J139&gt;I139,J139&gt;0), 2, AND(I139&lt;0,J139&lt;0), 0)</f>
        <v>2</v>
      </c>
      <c r="H139">
        <f>ValueWin!H139</f>
        <v>2</v>
      </c>
      <c r="I139">
        <f t="shared" si="7"/>
        <v>-0.51556603773584908</v>
      </c>
      <c r="J139">
        <f t="shared" si="8"/>
        <v>0.1</v>
      </c>
      <c r="K139" cm="1">
        <f t="array" ref="K139">_xlfn.IFS(AND(G139=H139,G139=1),K138-K138*I139+K138*I139*A139, AND(G139=H139,G139=2), K138-K138*J139+K138*J139*B139, AND(G139&lt;&gt;H139,G139=1), K138-K138*I139,AND(G139&lt;&gt;H139,G139=2),K138-K138*J139,G139=0,K138)</f>
        <v>147.15414616819845</v>
      </c>
      <c r="L139" t="str">
        <f>ValueWin!L139</f>
        <v>Yoshihito Nishioka</v>
      </c>
      <c r="M139" t="str">
        <f>ValueWin!M139</f>
        <v>Gianluca Mager</v>
      </c>
      <c r="P139">
        <v>130</v>
      </c>
      <c r="Q139">
        <v>17</v>
      </c>
    </row>
    <row r="140" spans="1:17" x14ac:dyDescent="0.25">
      <c r="A140">
        <f>ValueWin!A140</f>
        <v>2.62</v>
      </c>
      <c r="B140">
        <f>ValueWin!B140</f>
        <v>1.5</v>
      </c>
      <c r="C140">
        <f t="shared" si="6"/>
        <v>0.38167938931297707</v>
      </c>
      <c r="D140">
        <f t="shared" si="6"/>
        <v>0.66666666666666663</v>
      </c>
      <c r="E140">
        <f>ValueWin!E140</f>
        <v>0.35299999999999998</v>
      </c>
      <c r="F140">
        <f>ValueWin!F140</f>
        <v>0.64700000000000002</v>
      </c>
      <c r="G140" cm="1">
        <f t="array" ref="G140">_xlfn.IFS(AND(I140&gt;J140,I140&gt;0), 1, AND(J140&gt;I140,J140&gt;0), 2, AND(I140&lt;0,J140&lt;0), 0)</f>
        <v>0</v>
      </c>
      <c r="H140">
        <f>ValueWin!H140</f>
        <v>1</v>
      </c>
      <c r="I140">
        <f t="shared" si="7"/>
        <v>-4.6382716049382711E-2</v>
      </c>
      <c r="J140">
        <f t="shared" si="8"/>
        <v>-5.8999999999999941E-2</v>
      </c>
      <c r="K140">
        <f>P139</f>
        <v>130</v>
      </c>
      <c r="L140" t="str">
        <f>ValueWin!L140</f>
        <v>Adrian Mannarino</v>
      </c>
      <c r="M140" t="str">
        <f>ValueWin!M140</f>
        <v>Nikoloz Basilashvili</v>
      </c>
    </row>
    <row r="141" spans="1:17" x14ac:dyDescent="0.25">
      <c r="A141">
        <f>ValueWin!A141</f>
        <v>2.2000000000000002</v>
      </c>
      <c r="B141">
        <f>ValueWin!B141</f>
        <v>1.66</v>
      </c>
      <c r="C141">
        <f t="shared" si="6"/>
        <v>0.45454545454545453</v>
      </c>
      <c r="D141">
        <f t="shared" si="6"/>
        <v>0.60240963855421692</v>
      </c>
      <c r="E141">
        <f>ValueWin!E141</f>
        <v>0.438</v>
      </c>
      <c r="F141">
        <f>ValueWin!F141</f>
        <v>0.56200000000000006</v>
      </c>
      <c r="G141" cm="1">
        <f t="array" ref="G141">_xlfn.IFS(AND(I141&gt;J141,I141&gt;0), 1, AND(J141&gt;I141,J141&gt;0), 2, AND(I141&lt;0,J141&lt;0), 0)</f>
        <v>0</v>
      </c>
      <c r="H141">
        <f>ValueWin!H141</f>
        <v>1</v>
      </c>
      <c r="I141">
        <f t="shared" si="7"/>
        <v>-3.0333333333333323E-2</v>
      </c>
      <c r="J141">
        <f t="shared" si="8"/>
        <v>-0.10163636363636364</v>
      </c>
      <c r="K141" cm="1">
        <f t="array" ref="K141">_xlfn.IFS(AND(G141=H141,G141=1),K140-K140*I141+K140*I141*A141, AND(G141=H141,G141=2), K140-K140*J141+K140*J141*B141, AND(G141&lt;&gt;H141,G141=1), K140-K140*I141,AND(G141&lt;&gt;H141,G141=2),K140-K140*J141,G141=0,K140)</f>
        <v>130</v>
      </c>
      <c r="L141" t="str">
        <f>ValueWin!L141</f>
        <v>Alexander Bublik</v>
      </c>
      <c r="M141" t="str">
        <f>ValueWin!M141</f>
        <v>Daniel Evans</v>
      </c>
    </row>
    <row r="142" spans="1:17" x14ac:dyDescent="0.25">
      <c r="A142">
        <f>ValueWin!A142</f>
        <v>1.57</v>
      </c>
      <c r="B142">
        <f>ValueWin!B142</f>
        <v>2.37</v>
      </c>
      <c r="C142">
        <f t="shared" si="6"/>
        <v>0.63694267515923564</v>
      </c>
      <c r="D142">
        <f t="shared" si="6"/>
        <v>0.42194092827004215</v>
      </c>
      <c r="E142">
        <f>ValueWin!E142</f>
        <v>0.55700000000000005</v>
      </c>
      <c r="F142">
        <f>ValueWin!F142</f>
        <v>0.44299999999999995</v>
      </c>
      <c r="G142" cm="1">
        <f t="array" ref="G142">_xlfn.IFS(AND(I142&gt;J142,I142&gt;0), 1, AND(J142&gt;I142,J142&gt;0), 2, AND(I142&lt;0,J142&lt;0), 0)</f>
        <v>2</v>
      </c>
      <c r="H142">
        <f>ValueWin!H142</f>
        <v>2</v>
      </c>
      <c r="I142">
        <f t="shared" si="7"/>
        <v>-0.22019298245614016</v>
      </c>
      <c r="J142">
        <f t="shared" si="8"/>
        <v>3.6430656934306527E-2</v>
      </c>
      <c r="K142" cm="1">
        <f t="array" ref="K142">_xlfn.IFS(AND(G142=H142,G142=1),K141-K141*I142+K141*I142*A142, AND(G142=H142,G142=2), K141-K141*J142+K141*J142*B142, AND(G142&lt;&gt;H142,G142=1), K141-K141*I142,AND(G142&lt;&gt;H142,G142=2),K141-K141*J142,G142=0,K141)</f>
        <v>136.48830000000001</v>
      </c>
      <c r="L142" t="str">
        <f>ValueWin!L142</f>
        <v>Aslan Karatsev</v>
      </c>
      <c r="M142" t="str">
        <f>ValueWin!M142</f>
        <v>Sebastian Korda</v>
      </c>
      <c r="P142">
        <v>130</v>
      </c>
      <c r="Q142">
        <v>6</v>
      </c>
    </row>
    <row r="143" spans="1:17" x14ac:dyDescent="0.25">
      <c r="A143">
        <f>ValueWin!A143</f>
        <v>4</v>
      </c>
      <c r="B143">
        <f>ValueWin!B143</f>
        <v>1.25</v>
      </c>
      <c r="C143">
        <f t="shared" si="6"/>
        <v>0.25</v>
      </c>
      <c r="D143">
        <f t="shared" si="6"/>
        <v>0.8</v>
      </c>
      <c r="E143">
        <f>ValueWin!E143</f>
        <v>0.23599999999999999</v>
      </c>
      <c r="F143">
        <f>ValueWin!F143</f>
        <v>0.76400000000000001</v>
      </c>
      <c r="G143" cm="1">
        <f t="array" ref="G143">_xlfn.IFS(AND(I143&gt;J143,I143&gt;0), 1, AND(J143&gt;I143,J143&gt;0), 2, AND(I143&lt;0,J143&lt;0), 0)</f>
        <v>0</v>
      </c>
      <c r="H143">
        <f>ValueWin!H143</f>
        <v>2</v>
      </c>
      <c r="I143">
        <f t="shared" si="7"/>
        <v>-1.8666666666666665E-2</v>
      </c>
      <c r="J143">
        <f t="shared" si="8"/>
        <v>-0.17999999999999994</v>
      </c>
      <c r="K143">
        <f>P142</f>
        <v>130</v>
      </c>
      <c r="L143" t="str">
        <f>ValueWin!L143</f>
        <v>Benoit Paire</v>
      </c>
      <c r="M143" t="str">
        <f>ValueWin!M143</f>
        <v>Pablo Carreno Busta</v>
      </c>
    </row>
    <row r="144" spans="1:17" x14ac:dyDescent="0.25">
      <c r="A144">
        <f>ValueWin!A144</f>
        <v>1.1100000000000001</v>
      </c>
      <c r="B144">
        <f>ValueWin!B144</f>
        <v>6.5</v>
      </c>
      <c r="C144">
        <f t="shared" si="6"/>
        <v>0.9009009009009008</v>
      </c>
      <c r="D144">
        <f t="shared" si="6"/>
        <v>0.15384615384615385</v>
      </c>
      <c r="E144">
        <f>ValueWin!E144</f>
        <v>0.81200000000000006</v>
      </c>
      <c r="F144">
        <f>ValueWin!F144</f>
        <v>0.18799999999999994</v>
      </c>
      <c r="G144" cm="1">
        <f t="array" ref="G144">_xlfn.IFS(AND(I144&gt;J144,I144&gt;0), 1, AND(J144&gt;I144,J144&gt;0), 2, AND(I144&lt;0,J144&lt;0), 0)</f>
        <v>2</v>
      </c>
      <c r="H144">
        <f>ValueWin!H144</f>
        <v>1</v>
      </c>
      <c r="I144">
        <f t="shared" si="7"/>
        <v>-0.89709090909090694</v>
      </c>
      <c r="J144">
        <f t="shared" si="8"/>
        <v>4.0363636363636296E-2</v>
      </c>
      <c r="K144" cm="1">
        <f t="array" ref="K144">_xlfn.IFS(AND(G144=H144,G144=1),K143-K143*I144+K143*I144*A144, AND(G144=H144,G144=2), K143-K143*J144+K143*J144*B144, AND(G144&lt;&gt;H144,G144=1), K143-K143*I144,AND(G144&lt;&gt;H144,G144=2),K143-K143*J144,G144=0,K143)</f>
        <v>124.75272727272728</v>
      </c>
      <c r="L144" t="str">
        <f>ValueWin!L144</f>
        <v>Cameron Norrie</v>
      </c>
      <c r="M144" t="str">
        <f>ValueWin!M144</f>
        <v>Federico Delbonis</v>
      </c>
    </row>
    <row r="145" spans="1:17" x14ac:dyDescent="0.25">
      <c r="A145">
        <f>ValueWin!A145</f>
        <v>3</v>
      </c>
      <c r="B145">
        <f>ValueWin!B145</f>
        <v>1.4</v>
      </c>
      <c r="C145">
        <f t="shared" si="6"/>
        <v>0.33333333333333331</v>
      </c>
      <c r="D145">
        <f t="shared" si="6"/>
        <v>0.7142857142857143</v>
      </c>
      <c r="E145">
        <f>ValueWin!E145</f>
        <v>0.38500000000000001</v>
      </c>
      <c r="F145">
        <f>ValueWin!F145</f>
        <v>0.61499999999999999</v>
      </c>
      <c r="G145" cm="1">
        <f t="array" ref="G145">_xlfn.IFS(AND(I145&gt;J145,I145&gt;0), 1, AND(J145&gt;I145,J145&gt;0), 2, AND(I145&lt;0,J145&lt;0), 0)</f>
        <v>1</v>
      </c>
      <c r="H145">
        <f>ValueWin!H145</f>
        <v>1</v>
      </c>
      <c r="I145">
        <f t="shared" si="7"/>
        <v>7.7500000000000013E-2</v>
      </c>
      <c r="J145">
        <f t="shared" si="8"/>
        <v>-0.34750000000000025</v>
      </c>
      <c r="K145" cm="1">
        <f t="array" ref="K145">_xlfn.IFS(AND(G145=H145,G145=1),K144-K144*I145+K144*I145*A145, AND(G145=H145,G145=2), K144-K144*J145+K144*J145*B145, AND(G145&lt;&gt;H145,G145=1), K144-K144*I145,AND(G145&lt;&gt;H145,G145=2),K144-K144*J145,G145=0,K144)</f>
        <v>144.08940000000001</v>
      </c>
      <c r="L145" t="str">
        <f>ValueWin!L145</f>
        <v>Dusan Lajovic</v>
      </c>
      <c r="M145" t="str">
        <f>ValueWin!M145</f>
        <v>Mackenzie McDonald</v>
      </c>
      <c r="P145">
        <v>130</v>
      </c>
      <c r="Q145">
        <v>14</v>
      </c>
    </row>
    <row r="146" spans="1:17" x14ac:dyDescent="0.25">
      <c r="A146">
        <f>ValueWin!A146</f>
        <v>1.9</v>
      </c>
      <c r="B146">
        <f>ValueWin!B146</f>
        <v>1.9</v>
      </c>
      <c r="C146">
        <f t="shared" si="6"/>
        <v>0.52631578947368418</v>
      </c>
      <c r="D146">
        <f t="shared" si="6"/>
        <v>0.52631578947368418</v>
      </c>
      <c r="E146">
        <f>ValueWin!E146</f>
        <v>0.373</v>
      </c>
      <c r="F146">
        <f>ValueWin!F146</f>
        <v>0.627</v>
      </c>
      <c r="G146" cm="1">
        <f t="array" ref="G146">_xlfn.IFS(AND(I146&gt;J146,I146&gt;0), 1, AND(J146&gt;I146,J146&gt;0), 2, AND(I146&lt;0,J146&lt;0), 0)</f>
        <v>2</v>
      </c>
      <c r="H146">
        <f>ValueWin!H146</f>
        <v>2</v>
      </c>
      <c r="I146">
        <f t="shared" si="7"/>
        <v>-0.32366666666666677</v>
      </c>
      <c r="J146">
        <f t="shared" si="8"/>
        <v>0.1</v>
      </c>
      <c r="K146">
        <f>P145-P145*J146+P145*J146*B146</f>
        <v>141.69999999999999</v>
      </c>
      <c r="L146" t="str">
        <f>ValueWin!L146</f>
        <v>Filip Krajinovic</v>
      </c>
      <c r="M146" t="str">
        <f>ValueWin!M146</f>
        <v>Reilly Opelka</v>
      </c>
      <c r="P146">
        <v>130</v>
      </c>
      <c r="Q146">
        <v>11</v>
      </c>
    </row>
    <row r="147" spans="1:17" x14ac:dyDescent="0.25">
      <c r="A147">
        <f>ValueWin!A147</f>
        <v>1.28</v>
      </c>
      <c r="B147">
        <f>ValueWin!B147</f>
        <v>3.75</v>
      </c>
      <c r="C147">
        <f t="shared" si="6"/>
        <v>0.78125</v>
      </c>
      <c r="D147">
        <f t="shared" si="6"/>
        <v>0.26666666666666666</v>
      </c>
      <c r="E147">
        <f>ValueWin!E147</f>
        <v>0.68700000000000006</v>
      </c>
      <c r="F147">
        <f>ValueWin!F147</f>
        <v>0.31299999999999994</v>
      </c>
      <c r="G147" cm="1">
        <f t="array" ref="G147">_xlfn.IFS(AND(I147&gt;J147,I147&gt;0), 1, AND(J147&gt;I147,J147&gt;0), 2, AND(I147&lt;0,J147&lt;0), 0)</f>
        <v>2</v>
      </c>
      <c r="H147">
        <f>ValueWin!H147</f>
        <v>1</v>
      </c>
      <c r="I147">
        <f t="shared" si="7"/>
        <v>-0.43085714285714261</v>
      </c>
      <c r="J147">
        <f t="shared" si="8"/>
        <v>6.3181818181818117E-2</v>
      </c>
      <c r="K147">
        <f>P146-P146*J147</f>
        <v>121.78636363636365</v>
      </c>
      <c r="L147" t="str">
        <f>ValueWin!L147</f>
        <v>Grigor Dimitrov</v>
      </c>
      <c r="M147" t="str">
        <f>ValueWin!M147</f>
        <v>Richard Gasquet</v>
      </c>
    </row>
    <row r="148" spans="1:17" x14ac:dyDescent="0.25">
      <c r="A148">
        <f>ValueWin!A148</f>
        <v>1.2</v>
      </c>
      <c r="B148">
        <f>ValueWin!B148</f>
        <v>4.5</v>
      </c>
      <c r="C148">
        <f t="shared" si="6"/>
        <v>0.83333333333333337</v>
      </c>
      <c r="D148">
        <f t="shared" si="6"/>
        <v>0.22222222222222221</v>
      </c>
      <c r="E148">
        <f>ValueWin!E148</f>
        <v>0.68700000000000006</v>
      </c>
      <c r="F148">
        <f>ValueWin!F148</f>
        <v>0.31299999999999994</v>
      </c>
      <c r="G148" cm="1">
        <f t="array" ref="G148">_xlfn.IFS(AND(I148&gt;J148,I148&gt;0), 1, AND(J148&gt;I148,J148&gt;0), 2, AND(I148&lt;0,J148&lt;0), 0)</f>
        <v>2</v>
      </c>
      <c r="H148">
        <f>ValueWin!H148</f>
        <v>1</v>
      </c>
      <c r="I148">
        <f t="shared" si="7"/>
        <v>-0.87800000000000011</v>
      </c>
      <c r="J148">
        <f t="shared" si="8"/>
        <v>0.1</v>
      </c>
      <c r="K148" cm="1">
        <f t="array" ref="K148">_xlfn.IFS(AND(G148=H148,G148=1),K147-K147*I148+K147*I148*A148, AND(G148=H148,G148=2), K147-K147*J148+K147*J148*B148, AND(G148&lt;&gt;H148,G148=1), K147-K147*I148,AND(G148&lt;&gt;H148,G148=2),K147-K147*J148,G148=0,K147)</f>
        <v>109.60772727272729</v>
      </c>
      <c r="L148" t="str">
        <f>ValueWin!L148</f>
        <v>Ilya Ivashka</v>
      </c>
      <c r="M148" t="str">
        <f>ValueWin!M148</f>
        <v>Albert Ramos</v>
      </c>
    </row>
    <row r="149" spans="1:17" x14ac:dyDescent="0.25">
      <c r="A149">
        <f>ValueWin!A149</f>
        <v>3.4</v>
      </c>
      <c r="B149">
        <f>ValueWin!B149</f>
        <v>1.33</v>
      </c>
      <c r="C149">
        <f t="shared" si="6"/>
        <v>0.29411764705882354</v>
      </c>
      <c r="D149">
        <f t="shared" si="6"/>
        <v>0.75187969924812026</v>
      </c>
      <c r="E149">
        <f>ValueWin!E149</f>
        <v>0.32900000000000001</v>
      </c>
      <c r="F149">
        <f>ValueWin!F149</f>
        <v>0.67100000000000004</v>
      </c>
      <c r="G149" cm="1">
        <f t="array" ref="G149">_xlfn.IFS(AND(I149&gt;J149,I149&gt;0), 1, AND(J149&gt;I149,J149&gt;0), 2, AND(I149&lt;0,J149&lt;0), 0)</f>
        <v>1</v>
      </c>
      <c r="H149">
        <f>ValueWin!H149</f>
        <v>1</v>
      </c>
      <c r="I149">
        <f t="shared" si="7"/>
        <v>4.9416666666666664E-2</v>
      </c>
      <c r="J149">
        <f t="shared" si="8"/>
        <v>-0.3259696969696968</v>
      </c>
      <c r="K149" cm="1">
        <f t="array" ref="K149">_xlfn.IFS(AND(G149=H149,G149=1),K148-K148*I149+K148*I149*A149, AND(G149=H149,G149=2), K148-K148*J149+K148*J149*B149, AND(G149&lt;&gt;H149,G149=1), K148-K148*I149,AND(G149&lt;&gt;H149,G149=2),K148-K148*J149,G149=0,K148)</f>
        <v>122.60720372727273</v>
      </c>
      <c r="L149" t="str">
        <f>ValueWin!L149</f>
        <v>James Duckworth</v>
      </c>
      <c r="M149" t="str">
        <f>ValueWin!M149</f>
        <v>Roberto Bautista Agut</v>
      </c>
    </row>
    <row r="150" spans="1:17" x14ac:dyDescent="0.25">
      <c r="A150">
        <f>ValueWin!A150</f>
        <v>3.5</v>
      </c>
      <c r="B150">
        <f>ValueWin!B150</f>
        <v>1.3</v>
      </c>
      <c r="C150">
        <f t="shared" si="6"/>
        <v>0.2857142857142857</v>
      </c>
      <c r="D150">
        <f t="shared" si="6"/>
        <v>0.76923076923076916</v>
      </c>
      <c r="E150">
        <f>ValueWin!E150</f>
        <v>0.27500000000000002</v>
      </c>
      <c r="F150">
        <f>ValueWin!F150</f>
        <v>0.72499999999999998</v>
      </c>
      <c r="G150" cm="1">
        <f t="array" ref="G150">_xlfn.IFS(AND(I150&gt;J150,I150&gt;0), 1, AND(J150&gt;I150,J150&gt;0), 2, AND(I150&lt;0,J150&lt;0), 0)</f>
        <v>0</v>
      </c>
      <c r="H150">
        <f>ValueWin!H150</f>
        <v>2</v>
      </c>
      <c r="I150">
        <f t="shared" si="7"/>
        <v>-1.4999999999999958E-2</v>
      </c>
      <c r="J150">
        <f t="shared" si="8"/>
        <v>-0.19166666666666665</v>
      </c>
      <c r="K150" cm="1">
        <f t="array" ref="K150">_xlfn.IFS(AND(G150=H150,G150=1),K149-K149*I150+K149*I150*A150, AND(G150=H150,G150=2), K149-K149*J150+K149*J150*B150, AND(G150&lt;&gt;H150,G150=1), K149-K149*I150,AND(G150&lt;&gt;H150,G150=2),K149-K149*J150,G150=0,K149)</f>
        <v>122.60720372727273</v>
      </c>
      <c r="L150" t="str">
        <f>ValueWin!L150</f>
        <v>John Millman</v>
      </c>
      <c r="M150" t="str">
        <f>ValueWin!M150</f>
        <v>Diego Schwartzman</v>
      </c>
    </row>
    <row r="151" spans="1:17" x14ac:dyDescent="0.25">
      <c r="A151">
        <f>ValueWin!A151</f>
        <v>1.66</v>
      </c>
      <c r="B151">
        <f>ValueWin!B151</f>
        <v>2.2000000000000002</v>
      </c>
      <c r="C151">
        <f t="shared" si="6"/>
        <v>0.60240963855421692</v>
      </c>
      <c r="D151">
        <f t="shared" si="6"/>
        <v>0.45454545454545453</v>
      </c>
      <c r="E151">
        <f>ValueWin!E151</f>
        <v>0.60199999999999998</v>
      </c>
      <c r="F151">
        <f>ValueWin!F151</f>
        <v>0.39800000000000002</v>
      </c>
      <c r="G151" cm="1">
        <f t="array" ref="G151">_xlfn.IFS(AND(I151&gt;J151,I151&gt;0), 1, AND(J151&gt;I151,J151&gt;0), 2, AND(I151&lt;0,J151&lt;0), 0)</f>
        <v>0</v>
      </c>
      <c r="H151">
        <f>ValueWin!H151</f>
        <v>0</v>
      </c>
      <c r="I151">
        <f t="shared" si="7"/>
        <v>-1.0303030303031591E-3</v>
      </c>
      <c r="J151">
        <f t="shared" si="8"/>
        <v>-0.10366666666666657</v>
      </c>
      <c r="K151" cm="1">
        <f t="array" ref="K151">_xlfn.IFS(AND(G151=H151,G151=1),K150-K150*I151+K150*I151*A151, AND(G151=H151,G151=2), K150-K150*J151+K150*J151*B151, AND(G151&lt;&gt;H151,G151=1), K150-K150*I151,AND(G151&lt;&gt;H151,G151=2),K150-K150*J151,G151=0,K150)</f>
        <v>122.60720372727273</v>
      </c>
      <c r="L151" t="str">
        <f>ValueWin!L151</f>
        <v>Lloyd Harris</v>
      </c>
      <c r="M151" t="str">
        <f>ValueWin!M151</f>
        <v>Alex De Minaur</v>
      </c>
    </row>
    <row r="152" spans="1:17" x14ac:dyDescent="0.25">
      <c r="A152">
        <f>ValueWin!A152</f>
        <v>1.57</v>
      </c>
      <c r="B152">
        <f>ValueWin!B152</f>
        <v>2.37</v>
      </c>
      <c r="C152">
        <f t="shared" si="6"/>
        <v>0.63694267515923564</v>
      </c>
      <c r="D152">
        <f t="shared" si="6"/>
        <v>0.42194092827004215</v>
      </c>
      <c r="E152">
        <f>ValueWin!E152</f>
        <v>0.48799999999999999</v>
      </c>
      <c r="F152">
        <f>ValueWin!F152</f>
        <v>0.51200000000000001</v>
      </c>
      <c r="G152" cm="1">
        <f t="array" ref="G152">_xlfn.IFS(AND(I152&gt;J152,I152&gt;0), 1, AND(J152&gt;I152,J152&gt;0), 2, AND(I152&lt;0,J152&lt;0), 0)</f>
        <v>2</v>
      </c>
      <c r="H152">
        <f>ValueWin!H152</f>
        <v>1</v>
      </c>
      <c r="I152">
        <f t="shared" si="7"/>
        <v>-0.41024561403508764</v>
      </c>
      <c r="J152">
        <f t="shared" si="8"/>
        <v>0.1</v>
      </c>
      <c r="K152" cm="1">
        <f t="array" ref="K152">_xlfn.IFS(AND(G152=H152,G152=1),K151-K151*I152+K151*I152*A152, AND(G152=H152,G152=2), K151-K151*J152+K151*J152*B152, AND(G152&lt;&gt;H152,G152=1), K151-K151*I152,AND(G152&lt;&gt;H152,G152=2),K151-K151*J152,G152=0,K151)</f>
        <v>110.34648335454546</v>
      </c>
      <c r="L152" t="str">
        <f>ValueWin!L152</f>
        <v>Marton Fucsovics</v>
      </c>
      <c r="M152" t="str">
        <f>ValueWin!M152</f>
        <v>Fabio Fognini</v>
      </c>
    </row>
    <row r="153" spans="1:17" x14ac:dyDescent="0.25">
      <c r="A153">
        <f>ValueWin!A153</f>
        <v>3.5</v>
      </c>
      <c r="B153">
        <f>ValueWin!B153</f>
        <v>1.3</v>
      </c>
      <c r="C153">
        <f t="shared" si="6"/>
        <v>0.2857142857142857</v>
      </c>
      <c r="D153">
        <f t="shared" si="6"/>
        <v>0.76923076923076916</v>
      </c>
      <c r="E153">
        <f>ValueWin!E153</f>
        <v>0.40600000000000003</v>
      </c>
      <c r="F153">
        <f>ValueWin!F153</f>
        <v>0.59399999999999997</v>
      </c>
      <c r="G153" cm="1">
        <f t="array" ref="G153">_xlfn.IFS(AND(I153&gt;J153,I153&gt;0), 1, AND(J153&gt;I153,J153&gt;0), 2, AND(I153&lt;0,J153&lt;0), 0)</f>
        <v>1</v>
      </c>
      <c r="H153">
        <f>ValueWin!H153</f>
        <v>0</v>
      </c>
      <c r="I153">
        <f t="shared" si="7"/>
        <v>0.1</v>
      </c>
      <c r="J153">
        <f t="shared" si="8"/>
        <v>-0.7593333333333333</v>
      </c>
      <c r="K153" cm="1">
        <f t="array" ref="K153">_xlfn.IFS(AND(G153=H153,G153=1),K152-K152*I153+K152*I153*A153, AND(G153=H153,G153=2), K152-K152*J153+K152*J153*B153, AND(G153&lt;&gt;H153,G153=1), K152-K152*I153,AND(G153&lt;&gt;H153,G153=2),K152-K152*J153,G153=0,K152)</f>
        <v>99.311835019090907</v>
      </c>
      <c r="L153" t="str">
        <f>ValueWin!L153</f>
        <v>Pierre Herbert</v>
      </c>
      <c r="M153" t="str">
        <f>ValueWin!M153</f>
        <v>Carlos Garfia</v>
      </c>
    </row>
    <row r="154" spans="1:17" x14ac:dyDescent="0.25">
      <c r="A154">
        <f>ValueWin!A154</f>
        <v>2.2999999999999998</v>
      </c>
      <c r="B154">
        <f>ValueWin!B154</f>
        <v>1.61</v>
      </c>
      <c r="C154">
        <f t="shared" si="6"/>
        <v>0.43478260869565222</v>
      </c>
      <c r="D154">
        <f t="shared" si="6"/>
        <v>0.6211180124223602</v>
      </c>
      <c r="E154">
        <f>ValueWin!E154</f>
        <v>0.439</v>
      </c>
      <c r="F154">
        <f>ValueWin!F154</f>
        <v>0.56099999999999994</v>
      </c>
      <c r="G154" cm="1">
        <f t="array" ref="G154">_xlfn.IFS(AND(I154&gt;J154,I154&gt;0), 1, AND(J154&gt;I154,J154&gt;0), 2, AND(I154&lt;0,J154&lt;0), 0)</f>
        <v>1</v>
      </c>
      <c r="H154">
        <f>ValueWin!H154</f>
        <v>1</v>
      </c>
      <c r="I154">
        <f t="shared" si="7"/>
        <v>7.4615384615384639E-3</v>
      </c>
      <c r="J154">
        <f t="shared" si="8"/>
        <v>-0.15867213114754097</v>
      </c>
      <c r="K154" cm="1">
        <f t="array" ref="K154">_xlfn.IFS(AND(G154=H154,G154=1),K153-K153*I154+K153*I154*A154, AND(G154=H154,G154=2), K153-K153*J154+K153*J154*B154, AND(G154&lt;&gt;H154,G154=1), K153-K153*I154,AND(G154&lt;&gt;H154,G154=2),K153-K153*J154,G154=0,K153)</f>
        <v>100.27515981877609</v>
      </c>
      <c r="L154" t="str">
        <f>ValueWin!L154</f>
        <v>Hugo Gaston</v>
      </c>
      <c r="M154" t="str">
        <f>ValueWin!M154</f>
        <v>Arthur Rinderknech</v>
      </c>
    </row>
    <row r="155" spans="1:17" x14ac:dyDescent="0.25">
      <c r="A155">
        <f>ValueWin!A155</f>
        <v>2.2000000000000002</v>
      </c>
      <c r="B155">
        <f>ValueWin!B155</f>
        <v>1.66</v>
      </c>
      <c r="C155">
        <f t="shared" si="6"/>
        <v>0.45454545454545453</v>
      </c>
      <c r="D155">
        <f t="shared" si="6"/>
        <v>0.60240963855421692</v>
      </c>
      <c r="E155">
        <f>ValueWin!E155</f>
        <v>0.45400000000000001</v>
      </c>
      <c r="F155">
        <f>ValueWin!F155</f>
        <v>0.54600000000000004</v>
      </c>
      <c r="G155" cm="1">
        <f t="array" ref="G155">_xlfn.IFS(AND(I155&gt;J155,I155&gt;0), 1, AND(J155&gt;I155,J155&gt;0), 2, AND(I155&lt;0,J155&lt;0), 0)</f>
        <v>0</v>
      </c>
      <c r="H155">
        <f>ValueWin!H155</f>
        <v>2</v>
      </c>
      <c r="I155">
        <f t="shared" si="7"/>
        <v>-9.9999999999994538E-4</v>
      </c>
      <c r="J155">
        <f t="shared" si="8"/>
        <v>-0.14187878787878794</v>
      </c>
      <c r="K155" cm="1">
        <f t="array" ref="K155">_xlfn.IFS(AND(G155=H155,G155=1),K154-K154*I155+K154*I155*A155, AND(G155=H155,G155=2), K154-K154*J155+K154*J155*B155, AND(G155&lt;&gt;H155,G155=1), K154-K154*I155,AND(G155&lt;&gt;H155,G155=2),K154-K154*J155,G155=0,K154)</f>
        <v>100.27515981877609</v>
      </c>
      <c r="L155" t="str">
        <f>ValueWin!L155</f>
        <v>Laslo Djere</v>
      </c>
      <c r="M155" t="str">
        <f>ValueWin!M155</f>
        <v>Lorenzo Musetti</v>
      </c>
    </row>
    <row r="156" spans="1:17" x14ac:dyDescent="0.25">
      <c r="A156">
        <f>ValueWin!A156</f>
        <v>1.57</v>
      </c>
      <c r="B156">
        <f>ValueWin!B156</f>
        <v>2.37</v>
      </c>
      <c r="C156">
        <f t="shared" si="6"/>
        <v>0.63694267515923564</v>
      </c>
      <c r="D156">
        <f t="shared" si="6"/>
        <v>0.42194092827004215</v>
      </c>
      <c r="E156">
        <f>ValueWin!E156</f>
        <v>0.52900000000000003</v>
      </c>
      <c r="F156">
        <f>ValueWin!F156</f>
        <v>0.47099999999999997</v>
      </c>
      <c r="G156" cm="1">
        <f t="array" ref="G156">_xlfn.IFS(AND(I156&gt;J156,I156&gt;0), 1, AND(J156&gt;I156,J156&gt;0), 2, AND(I156&lt;0,J156&lt;0), 0)</f>
        <v>2</v>
      </c>
      <c r="H156">
        <f>ValueWin!H156</f>
        <v>0</v>
      </c>
      <c r="I156">
        <f t="shared" si="7"/>
        <v>-0.29731578947368409</v>
      </c>
      <c r="J156">
        <f t="shared" si="8"/>
        <v>8.48686131386861E-2</v>
      </c>
      <c r="K156" cm="1">
        <f t="array" ref="K156">_xlfn.IFS(AND(G156=H156,G156=1),K155-K155*I156+K155*I156*A156, AND(G156=H156,G156=2), K155-K155*J156+K155*J156*B156, AND(G156&lt;&gt;H156,G156=1), K155-K155*I156,AND(G156&lt;&gt;H156,G156=2),K155-K155*J156,G156=0,K155)</f>
        <v>91.764946072696461</v>
      </c>
      <c r="L156" t="str">
        <f>ValueWin!L156</f>
        <v>Andy Murray</v>
      </c>
      <c r="M156" t="str">
        <f>ValueWin!M156</f>
        <v>Jenson Brooksby</v>
      </c>
    </row>
    <row r="157" spans="1:17" x14ac:dyDescent="0.25">
      <c r="A157">
        <f>ValueWin!A157</f>
        <v>1.1599999999999999</v>
      </c>
      <c r="B157">
        <f>ValueWin!B157</f>
        <v>5</v>
      </c>
      <c r="C157">
        <f t="shared" si="6"/>
        <v>0.86206896551724144</v>
      </c>
      <c r="D157">
        <f t="shared" si="6"/>
        <v>0.2</v>
      </c>
      <c r="E157">
        <f>ValueWin!E157</f>
        <v>0.78</v>
      </c>
      <c r="F157">
        <f>ValueWin!F157</f>
        <v>0.21999999999999997</v>
      </c>
      <c r="G157" cm="1">
        <f t="array" ref="G157">_xlfn.IFS(AND(I157&gt;J157,I157&gt;0), 1, AND(J157&gt;I157,J157&gt;0), 2, AND(I157&lt;0,J157&lt;0), 0)</f>
        <v>2</v>
      </c>
      <c r="H157">
        <f>ValueWin!H157</f>
        <v>1</v>
      </c>
      <c r="I157">
        <f t="shared" si="7"/>
        <v>-0.59500000000000042</v>
      </c>
      <c r="J157">
        <f t="shared" si="8"/>
        <v>2.4999999999999967E-2</v>
      </c>
      <c r="K157" cm="1">
        <f t="array" ref="K157">_xlfn.IFS(AND(G157=H157,G157=1),K156-K156*I157+K156*I157*A157, AND(G157=H157,G157=2), K156-K156*J157+K156*J157*B157, AND(G157&lt;&gt;H157,G157=1), K156-K156*I157,AND(G157&lt;&gt;H157,G157=2),K156-K156*J157,G157=0,K156)</f>
        <v>89.470822420879045</v>
      </c>
      <c r="L157" t="str">
        <f>ValueWin!L157</f>
        <v>Felix Auger Aliassime</v>
      </c>
      <c r="M157" t="str">
        <f>ValueWin!M157</f>
        <v>Gianluca Mager</v>
      </c>
    </row>
    <row r="158" spans="1:17" x14ac:dyDescent="0.25">
      <c r="A158">
        <f>ValueWin!A158</f>
        <v>1.72</v>
      </c>
      <c r="B158">
        <f>ValueWin!B158</f>
        <v>2.1</v>
      </c>
      <c r="C158">
        <f t="shared" si="6"/>
        <v>0.58139534883720934</v>
      </c>
      <c r="D158">
        <f t="shared" si="6"/>
        <v>0.47619047619047616</v>
      </c>
      <c r="E158">
        <f>ValueWin!E158</f>
        <v>0.48899999999999999</v>
      </c>
      <c r="F158">
        <f>ValueWin!F158</f>
        <v>0.51100000000000001</v>
      </c>
      <c r="G158" cm="1">
        <f t="array" ref="G158">_xlfn.IFS(AND(I158&gt;J158,I158&gt;0), 1, AND(J158&gt;I158,J158&gt;0), 2, AND(I158&lt;0,J158&lt;0), 0)</f>
        <v>2</v>
      </c>
      <c r="H158">
        <f>ValueWin!H158</f>
        <v>1</v>
      </c>
      <c r="I158">
        <f t="shared" si="7"/>
        <v>-0.22072222222222226</v>
      </c>
      <c r="J158">
        <f t="shared" si="8"/>
        <v>6.6454545454545488E-2</v>
      </c>
      <c r="K158" cm="1">
        <f t="array" ref="K158">_xlfn.IFS(AND(G158=H158,G158=1),K157-K157*I158+K157*I158*A158, AND(G158=H158,G158=2), K157-K157*J158+K157*J158*B158, AND(G158&lt;&gt;H158,G158=1), K157-K157*I158,AND(G158&lt;&gt;H158,G158=2),K157-K157*J158,G158=0,K157)</f>
        <v>83.525079585455174</v>
      </c>
      <c r="L158" t="str">
        <f>ValueWin!L158</f>
        <v>Tommy Paul</v>
      </c>
      <c r="M158" t="str">
        <f>ValueWin!M158</f>
        <v>Jan Lennard Struff</v>
      </c>
    </row>
    <row r="159" spans="1:17" x14ac:dyDescent="0.25">
      <c r="A159">
        <f>ValueWin!A159</f>
        <v>1.28</v>
      </c>
      <c r="B159">
        <f>ValueWin!B159</f>
        <v>3.75</v>
      </c>
      <c r="C159">
        <f t="shared" si="6"/>
        <v>0.78125</v>
      </c>
      <c r="D159">
        <f t="shared" si="6"/>
        <v>0.26666666666666666</v>
      </c>
      <c r="E159">
        <f>ValueWin!E159</f>
        <v>0.68200000000000005</v>
      </c>
      <c r="F159">
        <f>ValueWin!F159</f>
        <v>0.31799999999999995</v>
      </c>
      <c r="G159" cm="1">
        <f t="array" ref="G159">_xlfn.IFS(AND(I159&gt;J159,I159&gt;0), 1, AND(J159&gt;I159,J159&gt;0), 2, AND(I159&lt;0,J159&lt;0), 0)</f>
        <v>2</v>
      </c>
      <c r="H159">
        <f>ValueWin!H159</f>
        <v>1</v>
      </c>
      <c r="I159">
        <f t="shared" si="7"/>
        <v>-0.4537142857142854</v>
      </c>
      <c r="J159">
        <f t="shared" si="8"/>
        <v>6.9999999999999923E-2</v>
      </c>
      <c r="K159" cm="1">
        <f t="array" ref="K159">_xlfn.IFS(AND(G159=H159,G159=1),K158-K158*I159+K158*I159*A159, AND(G159=H159,G159=2), K158-K158*J159+K158*J159*B159, AND(G159&lt;&gt;H159,G159=1), K158-K158*I159,AND(G159&lt;&gt;H159,G159=2),K158-K158*J159,G159=0,K158)</f>
        <v>77.678324014473318</v>
      </c>
      <c r="L159" t="str">
        <f>ValueWin!L159</f>
        <v>Karen Khachanov</v>
      </c>
      <c r="M159" t="str">
        <f>ValueWin!M159</f>
        <v>Mikael Ymer</v>
      </c>
    </row>
    <row r="160" spans="1:17" x14ac:dyDescent="0.25">
      <c r="A160">
        <f>ValueWin!A160</f>
        <v>2.2999999999999998</v>
      </c>
      <c r="B160">
        <f>ValueWin!B160</f>
        <v>1.61</v>
      </c>
      <c r="C160">
        <f t="shared" si="6"/>
        <v>0.43478260869565222</v>
      </c>
      <c r="D160">
        <f t="shared" si="6"/>
        <v>0.6211180124223602</v>
      </c>
      <c r="E160">
        <f>ValueWin!E160</f>
        <v>0.43</v>
      </c>
      <c r="F160">
        <f>ValueWin!F160</f>
        <v>0.57000000000000006</v>
      </c>
      <c r="G160" cm="1">
        <f t="array" ref="G160">_xlfn.IFS(AND(I160&gt;J160,I160&gt;0), 1, AND(J160&gt;I160,J160&gt;0), 2, AND(I160&lt;0,J160&lt;0), 0)</f>
        <v>0</v>
      </c>
      <c r="H160">
        <f>ValueWin!H160</f>
        <v>2</v>
      </c>
      <c r="I160">
        <f t="shared" si="7"/>
        <v>-8.4615384615385758E-3</v>
      </c>
      <c r="J160">
        <f t="shared" si="8"/>
        <v>-0.13491803278688508</v>
      </c>
      <c r="K160" cm="1">
        <f t="array" ref="K160">_xlfn.IFS(AND(G160=H160,G160=1),K159-K159*I160+K159*I160*A160, AND(G160=H160,G160=2), K159-K159*J160+K159*J160*B160, AND(G160&lt;&gt;H160,G160=1), K159-K159*I160,AND(G160&lt;&gt;H160,G160=2),K159-K159*J160,G160=0,K159)</f>
        <v>77.678324014473318</v>
      </c>
      <c r="L160" t="str">
        <f>ValueWin!L160</f>
        <v>Lorenzo Sonego</v>
      </c>
      <c r="M160" t="str">
        <f>ValueWin!M160</f>
        <v>Taylor Fritz</v>
      </c>
    </row>
    <row r="161" spans="1:17" x14ac:dyDescent="0.25">
      <c r="A161">
        <f>ValueWin!A161</f>
        <v>3.5</v>
      </c>
      <c r="B161">
        <f>ValueWin!B161</f>
        <v>1.3</v>
      </c>
      <c r="C161">
        <f t="shared" si="6"/>
        <v>0.2857142857142857</v>
      </c>
      <c r="D161">
        <f>1/B161</f>
        <v>0.76923076923076916</v>
      </c>
      <c r="E161">
        <f>ValueWin!E161</f>
        <v>0.36199999999999999</v>
      </c>
      <c r="F161">
        <f>ValueWin!F161</f>
        <v>0.63800000000000001</v>
      </c>
      <c r="G161" cm="1">
        <f t="array" ref="G161">_xlfn.IFS(AND(I161&gt;J161,I161&gt;0), 1, AND(J161&gt;I161,J161&gt;0), 2, AND(I161&lt;0,J161&lt;0), 0)</f>
        <v>1</v>
      </c>
      <c r="H161">
        <f>ValueWin!H161</f>
        <v>2</v>
      </c>
      <c r="I161">
        <f t="shared" si="7"/>
        <v>0.1</v>
      </c>
      <c r="J161">
        <f>IF(F161-(E161/(B161-1))&gt;0.1, 0.1, F161-(E161/(B161-1)))</f>
        <v>-0.56866666666666654</v>
      </c>
      <c r="K161" cm="1">
        <f t="array" ref="K161">_xlfn.IFS(AND(G161=H161,G161=1),K160-K160*I161+K160*I161*A161, AND(G161=H161,G161=2), K160-K160*J161+K160*J161*B161, AND(G161&lt;&gt;H161,G161=1), K160-K160*I161,AND(G161&lt;&gt;H161,G161=2),K160-K160*J161,G161=0,K160)</f>
        <v>69.910491613025982</v>
      </c>
      <c r="L161" t="str">
        <f>ValueWin!L161</f>
        <v>Pierre Hubert</v>
      </c>
      <c r="M161" t="str">
        <f>ValueWin!M161</f>
        <v>Carlos Alcaraz</v>
      </c>
      <c r="P161">
        <v>70</v>
      </c>
      <c r="Q161">
        <v>-1</v>
      </c>
    </row>
    <row r="162" spans="1:17" x14ac:dyDescent="0.25">
      <c r="A162">
        <f>ValueWin!A162</f>
        <v>1.53</v>
      </c>
      <c r="B162">
        <f>ValueWin!B162</f>
        <v>2.5</v>
      </c>
      <c r="C162">
        <f t="shared" si="6"/>
        <v>0.65359477124183007</v>
      </c>
      <c r="D162">
        <f t="shared" si="6"/>
        <v>0.4</v>
      </c>
      <c r="E162">
        <f>ValueWin!E162</f>
        <v>0.62</v>
      </c>
      <c r="F162">
        <f>ValueWin!F162</f>
        <v>0.38</v>
      </c>
      <c r="G162" cm="1">
        <f t="array" ref="G162">_xlfn.IFS(AND(I162&gt;J162,I162&gt;0), 1, AND(J162&gt;I162,J162&gt;0), 2, AND(I162&lt;0,J162&lt;0), 0)</f>
        <v>0</v>
      </c>
      <c r="H162">
        <f>ValueWin!H162</f>
        <v>1</v>
      </c>
      <c r="I162">
        <f t="shared" si="7"/>
        <v>-9.6981132075471654E-2</v>
      </c>
      <c r="J162">
        <f t="shared" ref="J162:J205" si="9">IF(F162-(E162/(B162-1))&gt;0.1, 0.1, F162-(E162/(B162-1)))</f>
        <v>-3.3333333333333326E-2</v>
      </c>
      <c r="K162">
        <f>P161</f>
        <v>70</v>
      </c>
      <c r="L162" t="str">
        <f>ValueWin!L162</f>
        <v>Marin Cilic</v>
      </c>
      <c r="M162" t="str">
        <f>ValueWin!M162</f>
        <v>Alejandro Davidovich Fokina</v>
      </c>
    </row>
    <row r="163" spans="1:17" x14ac:dyDescent="0.25">
      <c r="A163">
        <f>ValueWin!A163</f>
        <v>3.4</v>
      </c>
      <c r="B163">
        <f>ValueWin!B163</f>
        <v>1.33</v>
      </c>
      <c r="C163">
        <f t="shared" si="6"/>
        <v>0.29411764705882354</v>
      </c>
      <c r="D163">
        <f t="shared" si="6"/>
        <v>0.75187969924812026</v>
      </c>
      <c r="E163">
        <f>ValueWin!E163</f>
        <v>0.252</v>
      </c>
      <c r="F163">
        <f>ValueWin!F163</f>
        <v>0.748</v>
      </c>
      <c r="G163" cm="1">
        <f t="array" ref="G163">_xlfn.IFS(AND(I163&gt;J163,I163&gt;0), 1, AND(J163&gt;I163,J163&gt;0), 2, AND(I163&lt;0,J163&lt;0), 0)</f>
        <v>0</v>
      </c>
      <c r="H163">
        <f>ValueWin!H163</f>
        <v>2</v>
      </c>
      <c r="I163">
        <f t="shared" si="7"/>
        <v>-5.9666666666666701E-2</v>
      </c>
      <c r="J163">
        <f t="shared" si="9"/>
        <v>-1.5636363636363448E-2</v>
      </c>
      <c r="K163" cm="1">
        <f t="array" ref="K163">_xlfn.IFS(AND(G163=H163,G163=1),K162-K162*I163+K162*I163*A163, AND(G163=H163,G163=2), K162-K162*J163+K162*J163*B163, AND(G163&lt;&gt;H163,G163=1), K162-K162*I163,AND(G163&lt;&gt;H163,G163=2),K162-K162*J163,G163=0,K162)</f>
        <v>70</v>
      </c>
      <c r="L163" t="str">
        <f>ValueWin!L163</f>
        <v>Miomir Kecmanovic</v>
      </c>
      <c r="M163" t="str">
        <f>ValueWin!M163</f>
        <v>Gael Monfils</v>
      </c>
    </row>
    <row r="164" spans="1:17" x14ac:dyDescent="0.25">
      <c r="A164">
        <f>ValueWin!A164</f>
        <v>1.5</v>
      </c>
      <c r="B164">
        <f>ValueWin!B164</f>
        <v>2.62</v>
      </c>
      <c r="C164">
        <f t="shared" si="6"/>
        <v>0.66666666666666663</v>
      </c>
      <c r="D164">
        <f t="shared" si="6"/>
        <v>0.38167938931297707</v>
      </c>
      <c r="E164">
        <f>ValueWin!E164</f>
        <v>0.64700000000000002</v>
      </c>
      <c r="F164">
        <f>ValueWin!F164</f>
        <v>0.35299999999999998</v>
      </c>
      <c r="G164" cm="1">
        <f t="array" ref="G164">_xlfn.IFS(AND(I164&gt;J164,I164&gt;0), 1, AND(J164&gt;I164,J164&gt;0), 2, AND(I164&lt;0,J164&lt;0), 0)</f>
        <v>0</v>
      </c>
      <c r="H164">
        <f>ValueWin!H164</f>
        <v>2</v>
      </c>
      <c r="I164">
        <f t="shared" si="7"/>
        <v>-5.8999999999999941E-2</v>
      </c>
      <c r="J164">
        <f t="shared" si="9"/>
        <v>-4.6382716049382711E-2</v>
      </c>
      <c r="K164" cm="1">
        <f t="array" ref="K164">_xlfn.IFS(AND(G164=H164,G164=1),K163-K163*I164+K163*I164*A164, AND(G164=H164,G164=2), K163-K163*J164+K163*J164*B164, AND(G164&lt;&gt;H164,G164=1), K163-K163*I164,AND(G164&lt;&gt;H164,G164=2),K163-K163*J164,G164=0,K163)</f>
        <v>70</v>
      </c>
      <c r="L164" t="str">
        <f>ValueWin!L164</f>
        <v>Frances Tiafoe</v>
      </c>
      <c r="M164" t="str">
        <f>ValueWin!M164</f>
        <v>Marcos Giron</v>
      </c>
    </row>
    <row r="165" spans="1:17" x14ac:dyDescent="0.25">
      <c r="A165">
        <f>ValueWin!A165</f>
        <v>1.083</v>
      </c>
      <c r="B165">
        <f>ValueWin!B165</f>
        <v>8</v>
      </c>
      <c r="C165">
        <f t="shared" si="6"/>
        <v>0.92336103416435833</v>
      </c>
      <c r="D165">
        <f t="shared" si="6"/>
        <v>0.125</v>
      </c>
      <c r="E165">
        <f>ValueWin!E165</f>
        <v>0.89600000000000002</v>
      </c>
      <c r="F165">
        <f>ValueWin!F165</f>
        <v>0.10399999999999998</v>
      </c>
      <c r="G165" cm="1">
        <f t="array" ref="G165">_xlfn.IFS(AND(I165&gt;J165,I165&gt;0), 1, AND(J165&gt;I165,J165&gt;0), 2, AND(I165&lt;0,J165&lt;0), 0)</f>
        <v>0</v>
      </c>
      <c r="H165">
        <f>ValueWin!H165</f>
        <v>1</v>
      </c>
      <c r="I165">
        <f t="shared" si="7"/>
        <v>-0.35701204819277133</v>
      </c>
      <c r="J165">
        <f t="shared" si="9"/>
        <v>-2.4000000000000021E-2</v>
      </c>
      <c r="K165" cm="1">
        <f t="array" ref="K165">_xlfn.IFS(AND(G165=H165,G165=1),K164-K164*I165+K164*I165*A165, AND(G165=H165,G165=2), K164-K164*J165+K164*J165*B165, AND(G165&lt;&gt;H165,G165=1), K164-K164*I165,AND(G165&lt;&gt;H165,G165=2),K164-K164*J165,G165=0,K164)</f>
        <v>70</v>
      </c>
      <c r="L165" t="str">
        <f>ValueWin!L165</f>
        <v>Novak Djokovic</v>
      </c>
      <c r="M165" t="str">
        <f>ValueWin!M165</f>
        <v>Marton Fucsovics</v>
      </c>
    </row>
    <row r="166" spans="1:17" x14ac:dyDescent="0.25">
      <c r="A166">
        <f>ValueWin!A166</f>
        <v>1.3</v>
      </c>
      <c r="B166">
        <f>ValueWin!B166</f>
        <v>3.5</v>
      </c>
      <c r="C166">
        <f t="shared" si="6"/>
        <v>0.76923076923076916</v>
      </c>
      <c r="D166">
        <f t="shared" si="6"/>
        <v>0.2857142857142857</v>
      </c>
      <c r="E166">
        <f>ValueWin!E166</f>
        <v>0.71799999999999997</v>
      </c>
      <c r="F166">
        <f>ValueWin!F166</f>
        <v>0.28200000000000003</v>
      </c>
      <c r="G166" cm="1">
        <f t="array" ref="G166">_xlfn.IFS(AND(I166&gt;J166,I166&gt;0), 1, AND(J166&gt;I166,J166&gt;0), 2, AND(I166&lt;0,J166&lt;0), 0)</f>
        <v>0</v>
      </c>
      <c r="H166">
        <f>ValueWin!H166</f>
        <v>1</v>
      </c>
      <c r="I166">
        <f t="shared" si="7"/>
        <v>-0.22199999999999998</v>
      </c>
      <c r="J166">
        <f t="shared" si="9"/>
        <v>-5.1999999999999824E-3</v>
      </c>
      <c r="K166" cm="1">
        <f t="array" ref="K166">_xlfn.IFS(AND(G166=H166,G166=1),K165-K165*I166+K165*I166*A166, AND(G166=H166,G166=2), K165-K165*J166+K165*J166*B166, AND(G166&lt;&gt;H166,G166=1), K165-K165*I166,AND(G166&lt;&gt;H166,G166=2),K165-K165*J166,G166=0,K165)</f>
        <v>70</v>
      </c>
      <c r="L166" t="str">
        <f>ValueWin!L166</f>
        <v>Casper Ruud</v>
      </c>
      <c r="M166" t="str">
        <f>ValueWin!M166</f>
        <v>Alexander Bublik</v>
      </c>
    </row>
    <row r="167" spans="1:17" x14ac:dyDescent="0.25">
      <c r="A167">
        <f>ValueWin!A167</f>
        <v>3</v>
      </c>
      <c r="B167">
        <f>ValueWin!B167</f>
        <v>1.4</v>
      </c>
      <c r="C167">
        <f t="shared" si="6"/>
        <v>0.33333333333333331</v>
      </c>
      <c r="D167">
        <f t="shared" si="6"/>
        <v>0.7142857142857143</v>
      </c>
      <c r="E167">
        <f>ValueWin!E167</f>
        <v>0.28399999999999997</v>
      </c>
      <c r="F167">
        <f>ValueWin!F167</f>
        <v>0.71599999999999997</v>
      </c>
      <c r="G167" cm="1">
        <f t="array" ref="G167">_xlfn.IFS(AND(I167&gt;J167,I167&gt;0), 1, AND(J167&gt;I167,J167&gt;0), 2, AND(I167&lt;0,J167&lt;0), 0)</f>
        <v>2</v>
      </c>
      <c r="H167">
        <f>ValueWin!H167</f>
        <v>2</v>
      </c>
      <c r="I167">
        <f t="shared" si="7"/>
        <v>-7.400000000000001E-2</v>
      </c>
      <c r="J167">
        <f t="shared" si="9"/>
        <v>5.9999999999998943E-3</v>
      </c>
      <c r="K167" cm="1">
        <f t="array" ref="K167">_xlfn.IFS(AND(G167=H167,G167=1),K166-K166*I167+K166*I167*A167, AND(G167=H167,G167=2), K166-K166*J167+K166*J167*B167, AND(G167&lt;&gt;H167,G167=1), K166-K166*I167,AND(G167&lt;&gt;H167,G167=2),K166-K166*J167,G167=0,K166)</f>
        <v>70.168000000000006</v>
      </c>
      <c r="L167" t="str">
        <f>ValueWin!L167</f>
        <v>Tommy Paul</v>
      </c>
      <c r="M167" t="str">
        <f>ValueWin!M167</f>
        <v>Hubert Hurkacz</v>
      </c>
    </row>
    <row r="168" spans="1:17" x14ac:dyDescent="0.25">
      <c r="A168">
        <f>ValueWin!A168</f>
        <v>1.8</v>
      </c>
      <c r="B168">
        <f>ValueWin!B168</f>
        <v>2</v>
      </c>
      <c r="C168">
        <f t="shared" si="6"/>
        <v>0.55555555555555558</v>
      </c>
      <c r="D168">
        <f t="shared" si="6"/>
        <v>0.5</v>
      </c>
      <c r="E168">
        <f>ValueWin!E168</f>
        <v>0.51200000000000001</v>
      </c>
      <c r="F168">
        <f>ValueWin!F168</f>
        <v>0.48799999999999999</v>
      </c>
      <c r="G168" cm="1">
        <f t="array" ref="G168">_xlfn.IFS(AND(I168&gt;J168,I168&gt;0), 1, AND(J168&gt;I168,J168&gt;0), 2, AND(I168&lt;0,J168&lt;0), 0)</f>
        <v>0</v>
      </c>
      <c r="H168">
        <f>ValueWin!H168</f>
        <v>1</v>
      </c>
      <c r="I168">
        <f t="shared" si="7"/>
        <v>-9.7999999999999976E-2</v>
      </c>
      <c r="J168">
        <f t="shared" si="9"/>
        <v>-2.4000000000000021E-2</v>
      </c>
      <c r="K168" cm="1">
        <f t="array" ref="K168">_xlfn.IFS(AND(G168=H168,G168=1),K167-K167*I168+K167*I168*A168, AND(G168=H168,G168=2), K167-K167*J168+K167*J168*B168, AND(G168&lt;&gt;H168,G168=1), K167-K167*I168,AND(G168&lt;&gt;H168,G168=2),K167-K167*J168,G168=0,K167)</f>
        <v>70.168000000000006</v>
      </c>
      <c r="L168" t="str">
        <f>ValueWin!L168</f>
        <v>Grigor Dimitrov</v>
      </c>
      <c r="M168" t="str">
        <f>ValueWin!M168</f>
        <v>Karen Khachanov</v>
      </c>
    </row>
    <row r="169" spans="1:17" x14ac:dyDescent="0.25">
      <c r="A169">
        <f>ValueWin!A169</f>
        <v>1.44</v>
      </c>
      <c r="B169">
        <f>ValueWin!B169</f>
        <v>2.75</v>
      </c>
      <c r="C169">
        <f t="shared" si="6"/>
        <v>0.69444444444444442</v>
      </c>
      <c r="D169">
        <f t="shared" si="6"/>
        <v>0.36363636363636365</v>
      </c>
      <c r="E169">
        <f>ValueWin!E169</f>
        <v>0.59699999999999998</v>
      </c>
      <c r="F169">
        <f>ValueWin!F169</f>
        <v>0.40300000000000002</v>
      </c>
      <c r="G169" cm="1">
        <f t="array" ref="G169">_xlfn.IFS(AND(I169&gt;J169,I169&gt;0), 1, AND(J169&gt;I169,J169&gt;0), 2, AND(I169&lt;0,J169&lt;0), 0)</f>
        <v>2</v>
      </c>
      <c r="H169">
        <f>ValueWin!H169</f>
        <v>1</v>
      </c>
      <c r="I169">
        <f t="shared" si="7"/>
        <v>-0.31890909090909114</v>
      </c>
      <c r="J169">
        <f t="shared" si="9"/>
        <v>6.1857142857142888E-2</v>
      </c>
      <c r="K169" cm="1">
        <f t="array" ref="K169">_xlfn.IFS(AND(G169=H169,G169=1),K168-K168*I169+K168*I169*A169, AND(G169=H169,G169=2), K168-K168*J169+K168*J169*B169, AND(G169&lt;&gt;H169,G169=1), K168-K168*I169,AND(G169&lt;&gt;H169,G169=2),K168-K168*J169,G169=0,K168)</f>
        <v>65.827607999999998</v>
      </c>
      <c r="L169" t="str">
        <f>ValueWin!L169</f>
        <v>Cameron Norrie</v>
      </c>
      <c r="M169" t="str">
        <f>ValueWin!M169</f>
        <v>Reilly Opelka</v>
      </c>
      <c r="P169">
        <v>70</v>
      </c>
      <c r="Q169">
        <v>-5</v>
      </c>
    </row>
    <row r="170" spans="1:17" x14ac:dyDescent="0.25">
      <c r="A170">
        <f>ValueWin!A170</f>
        <v>1.1599999999999999</v>
      </c>
      <c r="B170">
        <f>ValueWin!B170</f>
        <v>5</v>
      </c>
      <c r="C170">
        <f t="shared" si="6"/>
        <v>0.86206896551724144</v>
      </c>
      <c r="D170">
        <f t="shared" si="6"/>
        <v>0.2</v>
      </c>
      <c r="E170">
        <f>ValueWin!E170</f>
        <v>0.79200000000000004</v>
      </c>
      <c r="F170">
        <f>ValueWin!F170</f>
        <v>0.20799999999999996</v>
      </c>
      <c r="G170" cm="1">
        <f t="array" ref="G170">_xlfn.IFS(AND(I170&gt;J170,I170&gt;0), 1, AND(J170&gt;I170,J170&gt;0), 2, AND(I170&lt;0,J170&lt;0), 0)</f>
        <v>2</v>
      </c>
      <c r="H170">
        <f>ValueWin!H170</f>
        <v>2</v>
      </c>
      <c r="I170">
        <f t="shared" si="7"/>
        <v>-0.50800000000000045</v>
      </c>
      <c r="J170">
        <f t="shared" si="9"/>
        <v>9.9999999999999534E-3</v>
      </c>
      <c r="K170">
        <f>P169-P169*J170+P169*J170*B170</f>
        <v>72.799999999999983</v>
      </c>
      <c r="L170" t="str">
        <f>ValueWin!L170</f>
        <v>Stefanos Tsitsipas</v>
      </c>
      <c r="M170" t="str">
        <f>ValueWin!M170</f>
        <v>Alexei Popyrin</v>
      </c>
    </row>
    <row r="171" spans="1:17" x14ac:dyDescent="0.25">
      <c r="A171">
        <f>ValueWin!A171</f>
        <v>1.36</v>
      </c>
      <c r="B171">
        <f>ValueWin!B171</f>
        <v>3.2</v>
      </c>
      <c r="C171">
        <f t="shared" si="6"/>
        <v>0.73529411764705876</v>
      </c>
      <c r="D171">
        <f t="shared" si="6"/>
        <v>0.3125</v>
      </c>
      <c r="E171">
        <f>ValueWin!E171</f>
        <v>0.66600000000000004</v>
      </c>
      <c r="F171">
        <f>ValueWin!F171</f>
        <v>0.33399999999999996</v>
      </c>
      <c r="G171" cm="1">
        <f t="array" ref="G171">_xlfn.IFS(AND(I171&gt;J171,I171&gt;0), 1, AND(J171&gt;I171,J171&gt;0), 2, AND(I171&lt;0,J171&lt;0), 0)</f>
        <v>2</v>
      </c>
      <c r="H171">
        <f>ValueWin!H171</f>
        <v>2</v>
      </c>
      <c r="I171">
        <f t="shared" si="7"/>
        <v>-0.26177777777777744</v>
      </c>
      <c r="J171">
        <f t="shared" si="9"/>
        <v>3.127272727272723E-2</v>
      </c>
      <c r="K171" cm="1">
        <f t="array" ref="K171">_xlfn.IFS(AND(G171=H171,G171=1),K170-K170*I171+K170*I171*A171, AND(G171=H171,G171=2), K170-K170*J171+K170*J171*B171, AND(G171&lt;&gt;H171,G171=1), K170-K170*I171,AND(G171&lt;&gt;H171,G171=2),K170-K170*J171,G171=0,K170)</f>
        <v>77.808639999999968</v>
      </c>
      <c r="L171" t="str">
        <f>ValueWin!L171</f>
        <v>Jannik Sinner</v>
      </c>
      <c r="M171" t="str">
        <f>ValueWin!M171</f>
        <v>Carlos Alcaraz</v>
      </c>
    </row>
    <row r="172" spans="1:17" x14ac:dyDescent="0.25">
      <c r="A172">
        <f>ValueWin!A172</f>
        <v>3.5</v>
      </c>
      <c r="B172">
        <f>ValueWin!B172</f>
        <v>1.3</v>
      </c>
      <c r="C172">
        <f t="shared" si="6"/>
        <v>0.2857142857142857</v>
      </c>
      <c r="D172">
        <f t="shared" si="6"/>
        <v>0.76923076923076916</v>
      </c>
      <c r="E172">
        <f>ValueWin!E172</f>
        <v>0.309</v>
      </c>
      <c r="F172">
        <f>ValueWin!F172</f>
        <v>0.69100000000000006</v>
      </c>
      <c r="G172" cm="1">
        <f t="array" ref="G172">_xlfn.IFS(AND(I172&gt;J172,I172&gt;0), 1, AND(J172&gt;I172,J172&gt;0), 2, AND(I172&lt;0,J172&lt;0), 0)</f>
        <v>1</v>
      </c>
      <c r="H172">
        <f>ValueWin!H172</f>
        <v>2</v>
      </c>
      <c r="I172">
        <f t="shared" si="7"/>
        <v>3.2599999999999962E-2</v>
      </c>
      <c r="J172">
        <f t="shared" si="9"/>
        <v>-0.33899999999999975</v>
      </c>
      <c r="K172" cm="1">
        <f t="array" ref="K172">_xlfn.IFS(AND(G172=H172,G172=1),K171-K171*I172+K171*I172*A172, AND(G172=H172,G172=2), K171-K171*J172+K171*J172*B172, AND(G172&lt;&gt;H172,G172=1), K171-K171*I172,AND(G172&lt;&gt;H172,G172=2),K171-K171*J172,G172=0,K171)</f>
        <v>75.272078335999979</v>
      </c>
      <c r="L172" t="str">
        <f>ValueWin!L172</f>
        <v>Adrian Mannarino</v>
      </c>
      <c r="M172" t="str">
        <f>ValueWin!M172</f>
        <v>Gael Monfils</v>
      </c>
    </row>
    <row r="173" spans="1:17" x14ac:dyDescent="0.25">
      <c r="A173">
        <f>ValueWin!A173</f>
        <v>3.2</v>
      </c>
      <c r="B173">
        <f>ValueWin!B173</f>
        <v>1.36</v>
      </c>
      <c r="C173">
        <f t="shared" si="6"/>
        <v>0.3125</v>
      </c>
      <c r="D173">
        <f t="shared" si="6"/>
        <v>0.73529411764705876</v>
      </c>
      <c r="E173">
        <f>ValueWin!E173</f>
        <v>0.32</v>
      </c>
      <c r="F173">
        <f>ValueWin!F173</f>
        <v>0.67999999999999994</v>
      </c>
      <c r="G173" cm="1">
        <f t="array" ref="G173">_xlfn.IFS(AND(I173&gt;J173,I173&gt;0), 1, AND(J173&gt;I173,J173&gt;0), 2, AND(I173&lt;0,J173&lt;0), 0)</f>
        <v>1</v>
      </c>
      <c r="H173">
        <f>ValueWin!H173</f>
        <v>1</v>
      </c>
      <c r="I173">
        <f t="shared" si="7"/>
        <v>1.0909090909090979E-2</v>
      </c>
      <c r="J173">
        <f t="shared" si="9"/>
        <v>-0.20888888888888868</v>
      </c>
      <c r="K173" cm="1">
        <f t="array" ref="K173">_xlfn.IFS(AND(G173=H173,G173=1),K172-K172*I173+K172*I173*A173, AND(G173=H173,G173=2), K172-K172*J173+K172*J173*B173, AND(G173&lt;&gt;H173,G173=1), K172-K172*I173,AND(G173&lt;&gt;H173,G173=2),K172-K172*J173,G173=0,K172)</f>
        <v>77.078608216063998</v>
      </c>
      <c r="L173" t="str">
        <f>ValueWin!L173</f>
        <v>Marcos Giron</v>
      </c>
      <c r="M173" t="str">
        <f>ValueWin!M173</f>
        <v>Diego Schwartzman</v>
      </c>
    </row>
    <row r="174" spans="1:17" x14ac:dyDescent="0.25">
      <c r="A174">
        <f>ValueWin!A174</f>
        <v>2</v>
      </c>
      <c r="B174">
        <f>ValueWin!B174</f>
        <v>1.8</v>
      </c>
      <c r="C174">
        <f t="shared" si="6"/>
        <v>0.5</v>
      </c>
      <c r="D174">
        <f t="shared" si="6"/>
        <v>0.55555555555555558</v>
      </c>
      <c r="E174">
        <f>ValueWin!E174</f>
        <v>0.42899999999999999</v>
      </c>
      <c r="F174">
        <f>ValueWin!F174</f>
        <v>0.57099999999999995</v>
      </c>
      <c r="G174" cm="1">
        <f t="array" ref="G174">_xlfn.IFS(AND(I174&gt;J174,I174&gt;0), 1, AND(J174&gt;I174,J174&gt;0), 2, AND(I174&lt;0,J174&lt;0), 0)</f>
        <v>2</v>
      </c>
      <c r="H174">
        <f>ValueWin!H174</f>
        <v>1</v>
      </c>
      <c r="I174">
        <f t="shared" si="7"/>
        <v>-0.14199999999999996</v>
      </c>
      <c r="J174">
        <f t="shared" si="9"/>
        <v>3.4749999999999948E-2</v>
      </c>
      <c r="K174" cm="1">
        <f t="array" ref="K174">_xlfn.IFS(AND(G174=H174,G174=1),K173-K173*I174+K173*I174*A174, AND(G174=H174,G174=2), K173-K173*J174+K173*J174*B174, AND(G174&lt;&gt;H174,G174=1), K173-K173*I174,AND(G174&lt;&gt;H174,G174=2),K173-K173*J174,G174=0,K173)</f>
        <v>74.400126580555778</v>
      </c>
      <c r="L174" t="str">
        <f>ValueWin!L174</f>
        <v>Sebastian Korda</v>
      </c>
      <c r="M174" t="str">
        <f>ValueWin!M174</f>
        <v>Marin Cilic</v>
      </c>
    </row>
    <row r="175" spans="1:17" x14ac:dyDescent="0.25">
      <c r="A175">
        <f>ValueWin!A175</f>
        <v>10</v>
      </c>
      <c r="B175">
        <f>ValueWin!B175</f>
        <v>1.06</v>
      </c>
      <c r="C175">
        <f t="shared" si="6"/>
        <v>0.1</v>
      </c>
      <c r="D175">
        <f t="shared" si="6"/>
        <v>0.94339622641509424</v>
      </c>
      <c r="E175">
        <f>ValueWin!E175</f>
        <v>9.5000000000000001E-2</v>
      </c>
      <c r="F175">
        <f>ValueWin!F175</f>
        <v>0.90500000000000003</v>
      </c>
      <c r="G175" cm="1">
        <f t="array" ref="G175">_xlfn.IFS(AND(I175&gt;J175,I175&gt;0), 1, AND(J175&gt;I175,J175&gt;0), 2, AND(I175&lt;0,J175&lt;0), 0)</f>
        <v>0</v>
      </c>
      <c r="H175">
        <f>ValueWin!H175</f>
        <v>2</v>
      </c>
      <c r="I175">
        <f t="shared" si="7"/>
        <v>-5.5555555555555636E-3</v>
      </c>
      <c r="J175">
        <f t="shared" si="9"/>
        <v>-0.6783333333333319</v>
      </c>
      <c r="K175" cm="1">
        <f t="array" ref="K175">_xlfn.IFS(AND(G175=H175,G175=1),K174-K174*I175+K174*I175*A175, AND(G175=H175,G175=2), K174-K174*J175+K174*J175*B175, AND(G175&lt;&gt;H175,G175=1), K174-K174*I175,AND(G175&lt;&gt;H175,G175=2),K174-K174*J175,G175=0,K174)</f>
        <v>74.400126580555778</v>
      </c>
      <c r="L175" t="str">
        <f>ValueWin!L175</f>
        <v>Dusan Lajovic</v>
      </c>
      <c r="M175" t="str">
        <f>ValueWin!M175</f>
        <v>Alexander Zverev</v>
      </c>
    </row>
    <row r="176" spans="1:17" x14ac:dyDescent="0.25">
      <c r="A176">
        <f>ValueWin!A176</f>
        <v>6</v>
      </c>
      <c r="B176">
        <f>ValueWin!B176</f>
        <v>1.1200000000000001</v>
      </c>
      <c r="C176">
        <f t="shared" si="6"/>
        <v>0.16666666666666666</v>
      </c>
      <c r="D176">
        <f t="shared" si="6"/>
        <v>0.89285714285714279</v>
      </c>
      <c r="E176">
        <f>ValueWin!E176</f>
        <v>0.20499999999999999</v>
      </c>
      <c r="F176">
        <f>ValueWin!F176</f>
        <v>0.79500000000000004</v>
      </c>
      <c r="G176" cm="1">
        <f t="array" ref="G176">_xlfn.IFS(AND(I176&gt;J176,I176&gt;0), 1, AND(J176&gt;I176,J176&gt;0), 2, AND(I176&lt;0,J176&lt;0), 0)</f>
        <v>1</v>
      </c>
      <c r="H176">
        <f>ValueWin!H176</f>
        <v>2</v>
      </c>
      <c r="I176">
        <f t="shared" si="7"/>
        <v>4.5999999999999985E-2</v>
      </c>
      <c r="J176">
        <f t="shared" si="9"/>
        <v>-0.91333333333333167</v>
      </c>
      <c r="K176" cm="1">
        <f t="array" ref="K176">_xlfn.IFS(AND(G176=H176,G176=1),K175-K175*I176+K175*I176*A176, AND(G176=H176,G176=2), K175-K175*J176+K175*J176*B176, AND(G176&lt;&gt;H176,G176=1), K175-K175*I176,AND(G176&lt;&gt;H176,G176=2),K175-K175*J176,G176=0,K175)</f>
        <v>70.977720757850207</v>
      </c>
      <c r="L176" t="str">
        <f>ValueWin!L176</f>
        <v>Ilya Ivashka</v>
      </c>
      <c r="M176" t="str">
        <f>ValueWin!M176</f>
        <v>Daniil Medvedev</v>
      </c>
    </row>
    <row r="177" spans="1:13" x14ac:dyDescent="0.25">
      <c r="A177">
        <f>ValueWin!A177</f>
        <v>1.57</v>
      </c>
      <c r="B177">
        <f>ValueWin!B177</f>
        <v>2.37</v>
      </c>
      <c r="C177">
        <f t="shared" ref="C177:D192" si="10">1/A177</f>
        <v>0.63694267515923564</v>
      </c>
      <c r="D177">
        <f t="shared" si="10"/>
        <v>0.42194092827004215</v>
      </c>
      <c r="E177">
        <f>ValueWin!E177</f>
        <v>0.52300000000000002</v>
      </c>
      <c r="F177">
        <f>ValueWin!F177</f>
        <v>0.47699999999999998</v>
      </c>
      <c r="G177" cm="1">
        <f t="array" ref="G177">_xlfn.IFS(AND(I177&gt;J177,I177&gt;0), 1, AND(J177&gt;I177,J177&gt;0), 2, AND(I177&lt;0,J177&lt;0), 0)</f>
        <v>2</v>
      </c>
      <c r="H177">
        <f>ValueWin!H177</f>
        <v>2</v>
      </c>
      <c r="I177">
        <f t="shared" si="7"/>
        <v>-0.3138421052631577</v>
      </c>
      <c r="J177">
        <f t="shared" si="9"/>
        <v>9.5248175182481742E-2</v>
      </c>
      <c r="K177" cm="1">
        <f t="array" ref="K177">_xlfn.IFS(AND(G177=H177,G177=1),K176-K176*I177+K176*I177*A177, AND(G177=H177,G177=2), K176-K176*J177+K176*J177*B177, AND(G177&lt;&gt;H177,G177=1), K176-K176*I177,AND(G177&lt;&gt;H177,G177=2),K176-K176*J177,G177=0,K176)</f>
        <v>80.239603539542074</v>
      </c>
      <c r="L177" t="str">
        <f>ValueWin!L177</f>
        <v>Alexei Popyrin</v>
      </c>
      <c r="M177" t="str">
        <f>ValueWin!M177</f>
        <v>James Duckworth</v>
      </c>
    </row>
    <row r="178" spans="1:13" x14ac:dyDescent="0.25">
      <c r="A178">
        <f>ValueWin!A178</f>
        <v>4</v>
      </c>
      <c r="B178">
        <f>ValueWin!B178</f>
        <v>1.25</v>
      </c>
      <c r="C178">
        <f t="shared" si="10"/>
        <v>0.25</v>
      </c>
      <c r="D178">
        <f t="shared" si="10"/>
        <v>0.8</v>
      </c>
      <c r="E178">
        <f>ValueWin!E178</f>
        <v>0.26900000000000002</v>
      </c>
      <c r="F178">
        <f>ValueWin!F178</f>
        <v>0.73099999999999998</v>
      </c>
      <c r="G178" cm="1">
        <f t="array" ref="G178">_xlfn.IFS(AND(I178&gt;J178,I178&gt;0), 1, AND(J178&gt;I178,J178&gt;0), 2, AND(I178&lt;0,J178&lt;0), 0)</f>
        <v>1</v>
      </c>
      <c r="H178">
        <f>ValueWin!H178</f>
        <v>2</v>
      </c>
      <c r="I178">
        <f t="shared" si="7"/>
        <v>2.5333333333333347E-2</v>
      </c>
      <c r="J178">
        <f t="shared" si="9"/>
        <v>-0.34500000000000008</v>
      </c>
      <c r="K178" cm="1">
        <f t="array" ref="K178">_xlfn.IFS(AND(G178=H178,G178=1),K177-K177*I178+K177*I178*A178, AND(G178=H178,G178=2), K177-K177*J178+K177*J178*B178, AND(G178&lt;&gt;H178,G178=1), K177-K177*I178,AND(G178&lt;&gt;H178,G178=2),K177-K177*J178,G178=0,K177)</f>
        <v>78.206866916540335</v>
      </c>
      <c r="L178" t="str">
        <f>ValueWin!L178</f>
        <v>Dominik Koepfer</v>
      </c>
      <c r="M178" t="str">
        <f>ValueWin!M178</f>
        <v>Hubert Hurkacz</v>
      </c>
    </row>
    <row r="179" spans="1:13" x14ac:dyDescent="0.25">
      <c r="A179">
        <f>ValueWin!A179</f>
        <v>1.61</v>
      </c>
      <c r="B179">
        <f>ValueWin!B179</f>
        <v>2.2999999999999998</v>
      </c>
      <c r="C179">
        <f t="shared" si="10"/>
        <v>0.6211180124223602</v>
      </c>
      <c r="D179">
        <f t="shared" si="10"/>
        <v>0.43478260869565222</v>
      </c>
      <c r="E179">
        <f>ValueWin!E179</f>
        <v>0.60199999999999998</v>
      </c>
      <c r="F179">
        <f>ValueWin!F179</f>
        <v>0.39800000000000002</v>
      </c>
      <c r="G179" cm="1">
        <f t="array" ref="G179">_xlfn.IFS(AND(I179&gt;J179,I179&gt;0), 1, AND(J179&gt;I179,J179&gt;0), 2, AND(I179&lt;0,J179&lt;0), 0)</f>
        <v>0</v>
      </c>
      <c r="H179">
        <f>ValueWin!H179</f>
        <v>2</v>
      </c>
      <c r="I179">
        <f t="shared" si="7"/>
        <v>-5.0459016393442524E-2</v>
      </c>
      <c r="J179">
        <f t="shared" si="9"/>
        <v>-6.5076923076923088E-2</v>
      </c>
      <c r="K179" cm="1">
        <f t="array" ref="K179">_xlfn.IFS(AND(G179=H179,G179=1),K178-K178*I179+K178*I179*A179, AND(G179=H179,G179=2), K178-K178*J179+K178*J179*B179, AND(G179&lt;&gt;H179,G179=1), K178-K178*I179,AND(G179&lt;&gt;H179,G179=2),K178-K178*J179,G179=0,K178)</f>
        <v>78.206866916540335</v>
      </c>
      <c r="L179" t="str">
        <f>ValueWin!L179</f>
        <v>Cameron Norrie</v>
      </c>
      <c r="M179" t="str">
        <f>ValueWin!M179</f>
        <v>Taylor Fritz</v>
      </c>
    </row>
    <row r="180" spans="1:13" x14ac:dyDescent="0.25">
      <c r="A180">
        <f>ValueWin!A180</f>
        <v>1.1399999999999999</v>
      </c>
      <c r="B180">
        <f>ValueWin!B180</f>
        <v>5.5</v>
      </c>
      <c r="C180">
        <f t="shared" si="10"/>
        <v>0.87719298245614041</v>
      </c>
      <c r="D180">
        <f t="shared" si="10"/>
        <v>0.18181818181818182</v>
      </c>
      <c r="E180">
        <f>ValueWin!E180</f>
        <v>0.85</v>
      </c>
      <c r="F180">
        <f>ValueWin!F180</f>
        <v>0.15000000000000002</v>
      </c>
      <c r="G180" cm="1">
        <f t="array" ref="G180">_xlfn.IFS(AND(I180&gt;J180,I180&gt;0), 1, AND(J180&gt;I180,J180&gt;0), 2, AND(I180&lt;0,J180&lt;0), 0)</f>
        <v>0</v>
      </c>
      <c r="H180">
        <f>ValueWin!H180</f>
        <v>1</v>
      </c>
      <c r="I180">
        <f t="shared" si="7"/>
        <v>-0.22142857142857231</v>
      </c>
      <c r="J180">
        <f t="shared" si="9"/>
        <v>-3.8888888888888862E-2</v>
      </c>
      <c r="K180" cm="1">
        <f t="array" ref="K180">_xlfn.IFS(AND(G180=H180,G180=1),K179-K179*I180+K179*I180*A180, AND(G180=H180,G180=2), K179-K179*J180+K179*J180*B180, AND(G180&lt;&gt;H180,G180=1), K179-K179*I180,AND(G180&lt;&gt;H180,G180=2),K179-K179*J180,G180=0,K179)</f>
        <v>78.206866916540335</v>
      </c>
      <c r="L180" t="str">
        <f>ValueWin!L180</f>
        <v>Novak Djokovic</v>
      </c>
      <c r="M180" t="str">
        <f>ValueWin!M180</f>
        <v>Gael Monfils</v>
      </c>
    </row>
    <row r="181" spans="1:13" x14ac:dyDescent="0.25">
      <c r="A181">
        <f>ValueWin!A181</f>
        <v>4</v>
      </c>
      <c r="B181">
        <f>ValueWin!B181</f>
        <v>1.25</v>
      </c>
      <c r="C181">
        <f t="shared" si="10"/>
        <v>0.25</v>
      </c>
      <c r="D181">
        <f t="shared" si="10"/>
        <v>0.8</v>
      </c>
      <c r="E181">
        <f>ValueWin!E181</f>
        <v>0.217</v>
      </c>
      <c r="F181">
        <f>ValueWin!F181</f>
        <v>0.78300000000000003</v>
      </c>
      <c r="G181" cm="1">
        <f t="array" ref="G181">_xlfn.IFS(AND(I181&gt;J181,I181&gt;0), 1, AND(J181&gt;I181,J181&gt;0), 2, AND(I181&lt;0,J181&lt;0), 0)</f>
        <v>0</v>
      </c>
      <c r="H181">
        <f>ValueWin!H181</f>
        <v>2</v>
      </c>
      <c r="I181">
        <f t="shared" si="7"/>
        <v>-4.4000000000000011E-2</v>
      </c>
      <c r="J181">
        <f t="shared" si="9"/>
        <v>-8.4999999999999964E-2</v>
      </c>
      <c r="K181" cm="1">
        <f t="array" ref="K181">_xlfn.IFS(AND(G181=H181,G181=1),K180-K180*I181+K180*I181*A181, AND(G181=H181,G181=2), K180-K180*J181+K180*J181*B181, AND(G181&lt;&gt;H181,G181=1), K180-K180*I181,AND(G181&lt;&gt;H181,G181=2),K180-K180*J181,G181=0,K180)</f>
        <v>78.206866916540335</v>
      </c>
      <c r="L181" t="str">
        <f>ValueWin!L181</f>
        <v>Grigor Dimitrov</v>
      </c>
      <c r="M181" t="str">
        <f>ValueWin!M181</f>
        <v>Alexander Zverev</v>
      </c>
    </row>
    <row r="182" spans="1:13" x14ac:dyDescent="0.25">
      <c r="A182">
        <f>ValueWin!A182</f>
        <v>1.33</v>
      </c>
      <c r="B182">
        <f>ValueWin!B182</f>
        <v>3.4</v>
      </c>
      <c r="C182">
        <f t="shared" si="10"/>
        <v>0.75187969924812026</v>
      </c>
      <c r="D182">
        <f t="shared" si="10"/>
        <v>0.29411764705882354</v>
      </c>
      <c r="E182">
        <f>ValueWin!E182</f>
        <v>0.69299999999999995</v>
      </c>
      <c r="F182">
        <f>ValueWin!F182</f>
        <v>0.30700000000000005</v>
      </c>
      <c r="G182" cm="1">
        <f t="array" ref="G182">_xlfn.IFS(AND(I182&gt;J182,I182&gt;0), 1, AND(J182&gt;I182,J182&gt;0), 2, AND(I182&lt;0,J182&lt;0), 0)</f>
        <v>2</v>
      </c>
      <c r="H182">
        <f>ValueWin!H182</f>
        <v>1</v>
      </c>
      <c r="I182">
        <f t="shared" si="7"/>
        <v>-0.23730303030303035</v>
      </c>
      <c r="J182">
        <f t="shared" si="9"/>
        <v>1.8250000000000044E-2</v>
      </c>
      <c r="K182" cm="1">
        <f t="array" ref="K182">_xlfn.IFS(AND(G182=H182,G182=1),K181-K181*I182+K181*I182*A182, AND(G182=H182,G182=2), K181-K181*J182+K181*J182*B182, AND(G182&lt;&gt;H182,G182=1), K181-K181*I182,AND(G182&lt;&gt;H182,G182=2),K181-K181*J182,G182=0,K181)</f>
        <v>76.779591595313477</v>
      </c>
      <c r="L182" t="str">
        <f>ValueWin!L182</f>
        <v>Casper Ruud</v>
      </c>
      <c r="M182" t="str">
        <f>ValueWin!M182</f>
        <v>Marcos Giron</v>
      </c>
    </row>
    <row r="183" spans="1:13" x14ac:dyDescent="0.25">
      <c r="A183">
        <f>ValueWin!A183</f>
        <v>5</v>
      </c>
      <c r="B183">
        <f>ValueWin!B183</f>
        <v>1.1599999999999999</v>
      </c>
      <c r="C183">
        <f t="shared" si="10"/>
        <v>0.2</v>
      </c>
      <c r="D183">
        <f t="shared" si="10"/>
        <v>0.86206896551724144</v>
      </c>
      <c r="E183">
        <f>ValueWin!E183</f>
        <v>0.17499999999999999</v>
      </c>
      <c r="F183">
        <f>ValueWin!F183</f>
        <v>0.82499999999999996</v>
      </c>
      <c r="G183" cm="1">
        <f t="array" ref="G183">_xlfn.IFS(AND(I183&gt;J183,I183&gt;0), 1, AND(J183&gt;I183,J183&gt;0), 2, AND(I183&lt;0,J183&lt;0), 0)</f>
        <v>0</v>
      </c>
      <c r="H183">
        <f>ValueWin!H183</f>
        <v>2</v>
      </c>
      <c r="I183">
        <f t="shared" si="7"/>
        <v>-3.125E-2</v>
      </c>
      <c r="J183">
        <f t="shared" si="9"/>
        <v>-0.26875000000000049</v>
      </c>
      <c r="K183" cm="1">
        <f t="array" ref="K183">_xlfn.IFS(AND(G183=H183,G183=1),K182-K182*I183+K182*I183*A183, AND(G183=H183,G183=2), K182-K182*J183+K182*J183*B183, AND(G183&lt;&gt;H183,G183=1), K182-K182*I183,AND(G183&lt;&gt;H183,G183=2),K182-K182*J183,G183=0,K182)</f>
        <v>76.779591595313477</v>
      </c>
      <c r="L183" t="str">
        <f>ValueWin!L183</f>
        <v>Sebastian Korda</v>
      </c>
      <c r="M183" t="str">
        <f>ValueWin!M183</f>
        <v>Daniil Medvedev</v>
      </c>
    </row>
    <row r="184" spans="1:13" x14ac:dyDescent="0.25">
      <c r="A184">
        <f>ValueWin!A184</f>
        <v>1.2</v>
      </c>
      <c r="B184">
        <f>ValueWin!B184</f>
        <v>4.5</v>
      </c>
      <c r="C184">
        <f t="shared" si="10"/>
        <v>0.83333333333333337</v>
      </c>
      <c r="D184">
        <f t="shared" si="10"/>
        <v>0.22222222222222221</v>
      </c>
      <c r="E184">
        <f>ValueWin!E184</f>
        <v>0.67500000000000004</v>
      </c>
      <c r="F184">
        <f>ValueWin!F184</f>
        <v>0.32499999999999996</v>
      </c>
      <c r="G184" cm="1">
        <f t="array" ref="G184">_xlfn.IFS(AND(I184&gt;J184,I184&gt;0), 1, AND(J184&gt;I184,J184&gt;0), 2, AND(I184&lt;0,J184&lt;0), 0)</f>
        <v>2</v>
      </c>
      <c r="H184">
        <f>ValueWin!H184</f>
        <v>2</v>
      </c>
      <c r="I184">
        <f t="shared" si="7"/>
        <v>-0.95000000000000018</v>
      </c>
      <c r="J184">
        <f t="shared" si="9"/>
        <v>0.1</v>
      </c>
      <c r="K184" cm="1">
        <f t="array" ref="K184">_xlfn.IFS(AND(G184=H184,G184=1),K183-K183*I184+K183*I184*A184, AND(G184=H184,G184=2), K183-K183*J184+K183*J184*B184, AND(G184&lt;&gt;H184,G184=1), K183-K183*I184,AND(G184&lt;&gt;H184,G184=2),K183-K183*J184,G184=0,K183)</f>
        <v>103.6524486536732</v>
      </c>
      <c r="L184" t="str">
        <f>ValueWin!L184</f>
        <v>Carlos Alcaraz</v>
      </c>
      <c r="M184" t="str">
        <f>ValueWin!M184</f>
        <v>Hugo Gaston</v>
      </c>
    </row>
    <row r="185" spans="1:13" x14ac:dyDescent="0.25">
      <c r="A185">
        <f>ValueWin!A185</f>
        <v>3.75</v>
      </c>
      <c r="B185">
        <f>ValueWin!B185</f>
        <v>1.28</v>
      </c>
      <c r="C185">
        <f t="shared" si="10"/>
        <v>0.26666666666666666</v>
      </c>
      <c r="D185">
        <f t="shared" si="10"/>
        <v>0.78125</v>
      </c>
      <c r="E185">
        <f>ValueWin!E185</f>
        <v>0.29099999999999998</v>
      </c>
      <c r="F185">
        <f>ValueWin!F185</f>
        <v>0.70900000000000007</v>
      </c>
      <c r="G185" cm="1">
        <f t="array" ref="G185">_xlfn.IFS(AND(I185&gt;J185,I185&gt;0), 1, AND(J185&gt;I185,J185&gt;0), 2, AND(I185&lt;0,J185&lt;0), 0)</f>
        <v>1</v>
      </c>
      <c r="H185">
        <f>ValueWin!H185</f>
        <v>2</v>
      </c>
      <c r="I185">
        <f t="shared" si="7"/>
        <v>3.3181818181818146E-2</v>
      </c>
      <c r="J185">
        <f t="shared" si="9"/>
        <v>-0.33028571428571407</v>
      </c>
      <c r="K185" cm="1">
        <f t="array" ref="K185">_xlfn.IFS(AND(G185=H185,G185=1),K184-K184*I185+K184*I185*A185, AND(G185=H185,G185=2), K184-K184*J185+K184*J185*B185, AND(G185&lt;&gt;H185,G185=1), K184-K184*I185,AND(G185&lt;&gt;H185,G185=2),K184-K184*J185,G185=0,K184)</f>
        <v>100.21307194834678</v>
      </c>
      <c r="L185" t="str">
        <f>ValueWin!L185</f>
        <v>James Duckworth</v>
      </c>
      <c r="M185" t="str">
        <f>ValueWin!M185</f>
        <v>Hubert Hurkacz</v>
      </c>
    </row>
    <row r="186" spans="1:13" x14ac:dyDescent="0.25">
      <c r="A186">
        <f>ValueWin!A186</f>
        <v>1.1599999999999999</v>
      </c>
      <c r="B186">
        <f>ValueWin!B186</f>
        <v>5</v>
      </c>
      <c r="C186">
        <f t="shared" si="10"/>
        <v>0.86206896551724144</v>
      </c>
      <c r="D186">
        <f t="shared" si="10"/>
        <v>0.2</v>
      </c>
      <c r="E186">
        <f>ValueWin!E186</f>
        <v>0.83099999999999996</v>
      </c>
      <c r="F186">
        <f>ValueWin!F186</f>
        <v>0.16900000000000004</v>
      </c>
      <c r="G186" cm="1">
        <f t="array" ref="G186">_xlfn.IFS(AND(I186&gt;J186,I186&gt;0), 1, AND(J186&gt;I186,J186&gt;0), 2, AND(I186&lt;0,J186&lt;0), 0)</f>
        <v>0</v>
      </c>
      <c r="H186">
        <f>ValueWin!H186</f>
        <v>1</v>
      </c>
      <c r="I186">
        <f t="shared" si="7"/>
        <v>-0.22525000000000084</v>
      </c>
      <c r="J186">
        <f t="shared" si="9"/>
        <v>-3.8749999999999951E-2</v>
      </c>
      <c r="K186" cm="1">
        <f t="array" ref="K186">_xlfn.IFS(AND(G186=H186,G186=1),K185-K185*I186+K185*I186*A186, AND(G186=H186,G186=2), K185-K185*J186+K185*J186*B186, AND(G186&lt;&gt;H186,G186=1), K185-K185*I186,AND(G186&lt;&gt;H186,G186=2),K185-K185*J186,G186=0,K185)</f>
        <v>100.21307194834678</v>
      </c>
      <c r="L186" t="str">
        <f>ValueWin!L186</f>
        <v>Novak Djokovic</v>
      </c>
      <c r="M186" t="str">
        <f>ValueWin!M186</f>
        <v>Taylor Fritz</v>
      </c>
    </row>
    <row r="187" spans="1:13" x14ac:dyDescent="0.25">
      <c r="A187">
        <f>ValueWin!A187</f>
        <v>10</v>
      </c>
      <c r="B187">
        <f>ValueWin!B187</f>
        <v>1.0620000000000001</v>
      </c>
      <c r="C187">
        <f t="shared" si="10"/>
        <v>0.1</v>
      </c>
      <c r="D187">
        <f t="shared" si="10"/>
        <v>0.94161958568738224</v>
      </c>
      <c r="E187">
        <f>ValueWin!E187</f>
        <v>0.13100000000000001</v>
      </c>
      <c r="F187">
        <f>ValueWin!F187</f>
        <v>0.86899999999999999</v>
      </c>
      <c r="G187" cm="1">
        <f t="array" ref="G187">_xlfn.IFS(AND(I187&gt;J187,I187&gt;0), 1, AND(J187&gt;I187,J187&gt;0), 2, AND(I187&lt;0,J187&lt;0), 0)</f>
        <v>1</v>
      </c>
      <c r="H187">
        <f>ValueWin!H187</f>
        <v>2</v>
      </c>
      <c r="I187">
        <f t="shared" si="7"/>
        <v>3.4444444444444444E-2</v>
      </c>
      <c r="J187">
        <f t="shared" si="9"/>
        <v>-1.2439032258064497</v>
      </c>
      <c r="K187" cm="1">
        <f t="array" ref="K187">_xlfn.IFS(AND(G187=H187,G187=1),K186-K186*I187+K186*I187*A187, AND(G187=H187,G187=2), K186-K186*J187+K186*J187*B187, AND(G187&lt;&gt;H187,G187=1), K186-K186*I187,AND(G187&lt;&gt;H187,G187=2),K186-K186*J187,G187=0,K186)</f>
        <v>96.761288359014841</v>
      </c>
      <c r="L187" t="str">
        <f>ValueWin!L187</f>
        <v>Hugo Gaston</v>
      </c>
      <c r="M187" t="str">
        <f>ValueWin!M187</f>
        <v>Daniil Medvedev</v>
      </c>
    </row>
    <row r="188" spans="1:13" x14ac:dyDescent="0.25">
      <c r="A188">
        <f>ValueWin!A188</f>
        <v>3</v>
      </c>
      <c r="B188">
        <f>ValueWin!B188</f>
        <v>1.4</v>
      </c>
      <c r="C188">
        <f t="shared" si="10"/>
        <v>0.33333333333333331</v>
      </c>
      <c r="D188">
        <f t="shared" si="10"/>
        <v>0.7142857142857143</v>
      </c>
      <c r="E188">
        <f>ValueWin!E188</f>
        <v>0.26800000000000002</v>
      </c>
      <c r="F188">
        <f>ValueWin!F188</f>
        <v>0.73199999999999998</v>
      </c>
      <c r="G188" cm="1">
        <f t="array" ref="G188">_xlfn.IFS(AND(I188&gt;J188,I188&gt;0), 1, AND(J188&gt;I188,J188&gt;0), 2, AND(I188&lt;0,J188&lt;0), 0)</f>
        <v>2</v>
      </c>
      <c r="H188">
        <f>ValueWin!H188</f>
        <v>2</v>
      </c>
      <c r="I188">
        <f t="shared" si="7"/>
        <v>-9.7999999999999976E-2</v>
      </c>
      <c r="J188">
        <f t="shared" si="9"/>
        <v>6.1999999999999833E-2</v>
      </c>
      <c r="K188" cm="1">
        <f t="array" ref="K188">_xlfn.IFS(AND(G188=H188,G188=1),K187-K187*I188+K187*I188*A188, AND(G188=H188,G188=2), K187-K187*J188+K187*J188*B188, AND(G188&lt;&gt;H188,G188=1), K187-K187*I188,AND(G188&lt;&gt;H188,G188=2),K187-K187*J188,G188=0,K187)</f>
        <v>99.160968310318395</v>
      </c>
      <c r="L188" t="str">
        <f>ValueWin!L188</f>
        <v>Casper Ruud</v>
      </c>
      <c r="M188" t="str">
        <f>ValueWin!M188</f>
        <v>Alexander Zverev</v>
      </c>
    </row>
    <row r="189" spans="1:13" x14ac:dyDescent="0.25">
      <c r="A189">
        <f>ValueWin!A189</f>
        <v>1.1599999999999999</v>
      </c>
      <c r="B189">
        <f>ValueWin!B189</f>
        <v>5</v>
      </c>
      <c r="C189">
        <f t="shared" si="10"/>
        <v>0.86206896551724144</v>
      </c>
      <c r="D189">
        <f t="shared" si="10"/>
        <v>0.2</v>
      </c>
      <c r="E189">
        <f>ValueWin!E189</f>
        <v>0.78600000000000003</v>
      </c>
      <c r="F189">
        <f>ValueWin!F189</f>
        <v>0.21399999999999997</v>
      </c>
      <c r="G189" cm="1">
        <f t="array" ref="G189">_xlfn.IFS(AND(I189&gt;J189,I189&gt;0), 1, AND(J189&gt;I189,J189&gt;0), 2, AND(I189&lt;0,J189&lt;0), 0)</f>
        <v>2</v>
      </c>
      <c r="H189">
        <v>1</v>
      </c>
      <c r="I189">
        <f t="shared" si="7"/>
        <v>-0.55150000000000055</v>
      </c>
      <c r="J189">
        <f t="shared" si="9"/>
        <v>1.749999999999996E-2</v>
      </c>
      <c r="K189" cm="1">
        <f t="array" ref="K189">_xlfn.IFS(AND(G189=H189,G189=1),K188-K188*I189+K188*I189*A189, AND(G189=H189,G189=2), K188-K188*J189+K188*J189*B189, AND(G189&lt;&gt;H189,G189=1), K188-K188*I189,AND(G189&lt;&gt;H189,G189=2),K188-K188*J189,G189=0,K188)</f>
        <v>97.425651364887827</v>
      </c>
      <c r="L189" t="str">
        <f>ValueWin!L189</f>
        <v>Novak Djokovic</v>
      </c>
      <c r="M189" t="str">
        <f>ValueWin!M189</f>
        <v>Hubert Hurkacz</v>
      </c>
    </row>
    <row r="190" spans="1:13" x14ac:dyDescent="0.25">
      <c r="A190">
        <f>ValueWin!A190</f>
        <v>2.1</v>
      </c>
      <c r="B190">
        <f>ValueWin!B190</f>
        <v>1.72</v>
      </c>
      <c r="C190">
        <f t="shared" si="10"/>
        <v>0.47619047619047616</v>
      </c>
      <c r="D190">
        <f t="shared" si="10"/>
        <v>0.58139534883720934</v>
      </c>
      <c r="E190">
        <f>ValueWin!E190</f>
        <v>0.48599999999999999</v>
      </c>
      <c r="F190">
        <f>ValueWin!F190</f>
        <v>0.51400000000000001</v>
      </c>
      <c r="G190" cm="1">
        <f t="array" ref="G190">_xlfn.IFS(AND(I190&gt;J190,I190&gt;0), 1, AND(J190&gt;I190,J190&gt;0), 2, AND(I190&lt;0,J190&lt;0), 0)</f>
        <v>1</v>
      </c>
      <c r="H190">
        <v>2</v>
      </c>
      <c r="I190">
        <f t="shared" si="7"/>
        <v>1.8727272727272759E-2</v>
      </c>
      <c r="J190">
        <f t="shared" si="9"/>
        <v>-0.16100000000000003</v>
      </c>
      <c r="K190" cm="1">
        <f t="array" ref="K190">_xlfn.IFS(AND(G190=H190,G190=1),K189-K189*I190+K189*I190*A190, AND(G190=H190,G190=2), K189-K189*J190+K189*J190*B190, AND(G190&lt;&gt;H190,G190=1), K189-K189*I190,AND(G190&lt;&gt;H190,G190=2),K189-K189*J190,G190=0,K189)</f>
        <v>95.601134621145377</v>
      </c>
      <c r="L190" t="str">
        <f>ValueWin!L190</f>
        <v>Alexander Zverev</v>
      </c>
      <c r="M190" t="str">
        <f>ValueWin!M190</f>
        <v>Daniil Medvedev</v>
      </c>
    </row>
    <row r="191" spans="1:13" x14ac:dyDescent="0.25">
      <c r="A191">
        <f>ValueWin!A191</f>
        <v>2</v>
      </c>
      <c r="B191">
        <f>ValueWin!B191</f>
        <v>1.8</v>
      </c>
      <c r="C191">
        <f t="shared" si="10"/>
        <v>0.5</v>
      </c>
      <c r="D191">
        <f t="shared" si="10"/>
        <v>0.55555555555555558</v>
      </c>
      <c r="E191">
        <f>ValueWin!E191</f>
        <v>0.54</v>
      </c>
      <c r="F191">
        <f>ValueWin!F191</f>
        <v>0.45999999999999996</v>
      </c>
      <c r="G191" cm="1">
        <f t="array" ref="G191">_xlfn.IFS(AND(I191&gt;J191,I191&gt;0), 1, AND(J191&gt;I191,J191&gt;0), 2, AND(I191&lt;0,J191&lt;0), 0)</f>
        <v>1</v>
      </c>
      <c r="H191">
        <v>1</v>
      </c>
      <c r="I191">
        <f t="shared" si="7"/>
        <v>8.0000000000000071E-2</v>
      </c>
      <c r="J191">
        <f t="shared" si="9"/>
        <v>-0.21500000000000008</v>
      </c>
      <c r="K191" cm="1">
        <f t="array" ref="K191">_xlfn.IFS(AND(G191=H191,G191=1),K190-K190*I191+K190*I191*A191, AND(G191=H191,G191=2), K190-K190*J191+K190*J191*B191, AND(G191&lt;&gt;H191,G191=1), K190-K190*I191,AND(G191&lt;&gt;H191,G191=2),K190-K190*J191,G191=0,K190)</f>
        <v>103.24922539083701</v>
      </c>
      <c r="L191" t="str">
        <f>ValueWin!L191</f>
        <v>Novak Djokovic</v>
      </c>
      <c r="M191" t="str">
        <f>ValueWin!M191</f>
        <v>Daniil Medvedev</v>
      </c>
    </row>
    <row r="192" spans="1:13" x14ac:dyDescent="0.25">
      <c r="A192">
        <f>ValueWin!A192</f>
        <v>29</v>
      </c>
      <c r="B192">
        <f>ValueWin!B192</f>
        <v>1.0005999999999999</v>
      </c>
      <c r="C192">
        <f t="shared" si="10"/>
        <v>3.4482758620689655E-2</v>
      </c>
      <c r="D192">
        <f t="shared" si="10"/>
        <v>0.99940035978412955</v>
      </c>
      <c r="E192">
        <f>ValueWin!E192</f>
        <v>7.9000000000000001E-2</v>
      </c>
      <c r="F192">
        <f>ValueWin!F192</f>
        <v>0.92100000000000004</v>
      </c>
      <c r="G192" cm="1">
        <f t="array" ref="G192">_xlfn.IFS(AND(I192&gt;J192,I192&gt;0), 1, AND(J192&gt;I192,J192&gt;0), 2, AND(I192&lt;0,J192&lt;0), 0)</f>
        <v>1</v>
      </c>
      <c r="H192">
        <v>2</v>
      </c>
      <c r="I192">
        <f t="shared" si="7"/>
        <v>4.6107142857142853E-2</v>
      </c>
      <c r="J192">
        <f t="shared" si="9"/>
        <v>-130.74566666668119</v>
      </c>
      <c r="K192" cm="1">
        <f t="array" ref="K192">_xlfn.IFS(AND(G192=H192,G192=1),K191-K191*I192+K191*I192*A192, AND(G192=H192,G192=2), K191-K191*J192+K191*J192*B192, AND(G192&lt;&gt;H192,G192=1), K191-K191*I192,AND(G192&lt;&gt;H192,G192=2),K191-K191*J192,G192=0,K191)</f>
        <v>98.488698605852349</v>
      </c>
      <c r="L192" t="str">
        <f>ValueWin!L192</f>
        <v>Leo Borg</v>
      </c>
      <c r="M192" t="str">
        <f>ValueWin!M192</f>
        <v>Tommy Paul</v>
      </c>
    </row>
    <row r="193" spans="1:17" x14ac:dyDescent="0.25">
      <c r="A193">
        <f>ValueWin!A193</f>
        <v>1.5</v>
      </c>
      <c r="B193">
        <f>ValueWin!B193</f>
        <v>2.62</v>
      </c>
      <c r="C193">
        <f t="shared" ref="C193:D205" si="11">1/A193</f>
        <v>0.66666666666666663</v>
      </c>
      <c r="D193">
        <f t="shared" si="11"/>
        <v>0.38167938931297707</v>
      </c>
      <c r="E193">
        <f>ValueWin!E193</f>
        <v>0.6</v>
      </c>
      <c r="F193">
        <f>ValueWin!F193</f>
        <v>0.4</v>
      </c>
      <c r="G193" cm="1">
        <f t="array" ref="G193">_xlfn.IFS(AND(I193&gt;J193,I193&gt;0), 1, AND(J193&gt;I193,J193&gt;0), 2, AND(I193&lt;0,J193&lt;0), 0)</f>
        <v>2</v>
      </c>
      <c r="H193">
        <v>1</v>
      </c>
      <c r="I193">
        <f t="shared" si="7"/>
        <v>-0.20000000000000007</v>
      </c>
      <c r="J193">
        <f t="shared" si="9"/>
        <v>2.9629629629629672E-2</v>
      </c>
      <c r="K193" cm="1">
        <f t="array" ref="K193">_xlfn.IFS(AND(G193=H193,G193=1),K192-K192*I193+K192*I193*A193, AND(G193=H193,G193=2), K192-K192*J193+K192*J193*B193, AND(G193&lt;&gt;H193,G193=1), K192-K192*I193,AND(G193&lt;&gt;H193,G193=2),K192-K192*J193,G193=0,K192)</f>
        <v>95.570514943456715</v>
      </c>
      <c r="L193" t="str">
        <f>ValueWin!L193</f>
        <v>Marton Fucsovics</v>
      </c>
      <c r="M193" t="str">
        <f>ValueWin!M193</f>
        <v>Adrian Mannarino</v>
      </c>
    </row>
    <row r="194" spans="1:17" x14ac:dyDescent="0.25">
      <c r="A194">
        <f>ValueWin!A194</f>
        <v>1.9</v>
      </c>
      <c r="B194">
        <f>ValueWin!B194</f>
        <v>1.9</v>
      </c>
      <c r="C194">
        <f t="shared" si="11"/>
        <v>0.52631578947368418</v>
      </c>
      <c r="D194">
        <f t="shared" si="11"/>
        <v>0.52631578947368418</v>
      </c>
      <c r="E194">
        <f>ValueWin!E194</f>
        <v>0.49099999999999999</v>
      </c>
      <c r="F194">
        <f>ValueWin!F194</f>
        <v>0.50900000000000001</v>
      </c>
      <c r="G194" cm="1">
        <f t="array" ref="G194">_xlfn.IFS(AND(I194&gt;J194,I194&gt;0), 1, AND(J194&gt;I194,J194&gt;0), 2, AND(I194&lt;0,J194&lt;0), 0)</f>
        <v>0</v>
      </c>
      <c r="H194">
        <v>1</v>
      </c>
      <c r="I194">
        <f t="shared" si="7"/>
        <v>-7.4555555555555597E-2</v>
      </c>
      <c r="J194">
        <f t="shared" si="9"/>
        <v>-3.6555555555555563E-2</v>
      </c>
      <c r="K194" cm="1">
        <f t="array" ref="K194">_xlfn.IFS(AND(G194=H194,G194=1),K193-K193*I194+K193*I194*A194, AND(G194=H194,G194=2), K193-K193*J194+K193*J194*B194, AND(G194&lt;&gt;H194,G194=1), K193-K193*I194,AND(G194&lt;&gt;H194,G194=2),K193-K193*J194,G194=0,K193)</f>
        <v>95.570514943456715</v>
      </c>
      <c r="L194" t="str">
        <f>ValueWin!L194</f>
        <v>Alejandro Davidovich Fokina</v>
      </c>
      <c r="M194" t="str">
        <f>ValueWin!M194</f>
        <v>Mackenzie McDonald</v>
      </c>
    </row>
    <row r="195" spans="1:17" x14ac:dyDescent="0.25">
      <c r="A195">
        <f>ValueWin!A195</f>
        <v>2.1</v>
      </c>
      <c r="B195">
        <f>ValueWin!B195</f>
        <v>1.66</v>
      </c>
      <c r="C195">
        <f t="shared" si="11"/>
        <v>0.47619047619047616</v>
      </c>
      <c r="D195">
        <f t="shared" si="11"/>
        <v>0.60240963855421692</v>
      </c>
      <c r="E195">
        <f>ValueWin!E195</f>
        <v>0.17699999999999999</v>
      </c>
      <c r="F195">
        <f>ValueWin!F195</f>
        <v>0.82299999999999995</v>
      </c>
      <c r="G195" cm="1">
        <f t="array" ref="G195">_xlfn.IFS(AND(I195&gt;J195,I195&gt;0), 1, AND(J195&gt;I195,J195&gt;0), 2, AND(I195&lt;0,J195&lt;0), 0)</f>
        <v>2</v>
      </c>
      <c r="H195">
        <v>1</v>
      </c>
      <c r="I195">
        <f t="shared" si="7"/>
        <v>-0.57118181818181801</v>
      </c>
      <c r="J195">
        <f t="shared" si="9"/>
        <v>0.1</v>
      </c>
      <c r="K195" cm="1">
        <f t="array" ref="K195">_xlfn.IFS(AND(G195=H195,G195=1),K194-K194*I195+K194*I195*A195, AND(G195=H195,G195=2), K194-K194*J195+K194*J195*B195, AND(G195&lt;&gt;H195,G195=1), K194-K194*I195,AND(G195&lt;&gt;H195,G195=2),K194-K194*J195,G195=0,K194)</f>
        <v>86.013463449111043</v>
      </c>
      <c r="L195" t="str">
        <f>ValueWin!L195</f>
        <v>Daniel Masur</v>
      </c>
      <c r="M195" t="str">
        <f>ValueWin!M195</f>
        <v>Maxime Cressy</v>
      </c>
    </row>
    <row r="196" spans="1:17" x14ac:dyDescent="0.25">
      <c r="A196">
        <f>ValueWin!A196</f>
        <v>1.4</v>
      </c>
      <c r="B196">
        <f>ValueWin!B196</f>
        <v>2.75</v>
      </c>
      <c r="C196">
        <f t="shared" si="11"/>
        <v>0.7142857142857143</v>
      </c>
      <c r="D196">
        <f t="shared" si="11"/>
        <v>0.36363636363636365</v>
      </c>
      <c r="E196">
        <f>ValueWin!E196</f>
        <v>0.53600000000000003</v>
      </c>
      <c r="F196">
        <f>ValueWin!F196</f>
        <v>0.46399999999999997</v>
      </c>
      <c r="G196" cm="1">
        <f t="array" ref="G196">_xlfn.IFS(AND(I196&gt;J196,I196&gt;0), 1, AND(J196&gt;I196,J196&gt;0), 2, AND(I196&lt;0,J196&lt;0), 0)</f>
        <v>2</v>
      </c>
      <c r="H196">
        <v>1</v>
      </c>
      <c r="I196">
        <f t="shared" ref="I196:I205" si="12">IF(E196-(F196/(A196-1))&gt;0.1, 0.1, E196-(F196/(A196-1)))</f>
        <v>-0.62400000000000011</v>
      </c>
      <c r="J196">
        <f t="shared" si="9"/>
        <v>0.1</v>
      </c>
      <c r="K196" cm="1">
        <f t="array" ref="K196">_xlfn.IFS(AND(G196=H196,G196=1),K195-K195*I196+K195*I196*A196, AND(G196=H196,G196=2), K195-K195*J196+K195*J196*B196, AND(G196&lt;&gt;H196,G196=1), K195-K195*I196,AND(G196&lt;&gt;H196,G196=2),K195-K195*J196,G196=0,K195)</f>
        <v>77.412117104199936</v>
      </c>
      <c r="L196" t="str">
        <f>ValueWin!L196</f>
        <v>Tallon Griekspoor</v>
      </c>
      <c r="M196" t="str">
        <f>ValueWin!M196</f>
        <v>Feliciano Lopez</v>
      </c>
    </row>
    <row r="197" spans="1:17" x14ac:dyDescent="0.25">
      <c r="A197">
        <f>ValueWin!A197</f>
        <v>2.2999999999999998</v>
      </c>
      <c r="B197">
        <f>ValueWin!B197</f>
        <v>1.61</v>
      </c>
      <c r="C197">
        <f t="shared" si="11"/>
        <v>0.43478260869565222</v>
      </c>
      <c r="D197">
        <f t="shared" si="11"/>
        <v>0.6211180124223602</v>
      </c>
      <c r="E197">
        <f>ValueWin!E197</f>
        <v>0.499</v>
      </c>
      <c r="F197">
        <f>ValueWin!F197</f>
        <v>0.501</v>
      </c>
      <c r="G197">
        <v>0</v>
      </c>
      <c r="H197">
        <f>ValueWin!H197</f>
        <v>0</v>
      </c>
      <c r="I197">
        <f t="shared" si="12"/>
        <v>0.1</v>
      </c>
      <c r="J197">
        <f t="shared" si="9"/>
        <v>-0.31703278688524572</v>
      </c>
      <c r="K197" cm="1">
        <f t="array" ref="K197">_xlfn.IFS(AND(G197=H197,G197=1),K196-K196*I197+K196*I197*A197, AND(G197=H197,G197=2), K196-K196*J197+K196*J197*B197, AND(G197&lt;&gt;H197,G197=1), K196-K196*I197,AND(G197&lt;&gt;H197,G197=2),K196-K196*J197,G197=0,K196)</f>
        <v>77.412117104199936</v>
      </c>
      <c r="L197" t="str">
        <f>ValueWin!L197</f>
        <v>Peter Gojowczyk</v>
      </c>
      <c r="M197" t="str">
        <f>ValueWin!M197</f>
        <v>Marcos Giron</v>
      </c>
    </row>
    <row r="198" spans="1:17" x14ac:dyDescent="0.25">
      <c r="A198">
        <f>ValueWin!A198</f>
        <v>2.1</v>
      </c>
      <c r="B198">
        <f>ValueWin!B198</f>
        <v>1.72</v>
      </c>
      <c r="C198">
        <f t="shared" si="11"/>
        <v>0.47619047619047616</v>
      </c>
      <c r="D198">
        <f t="shared" si="11"/>
        <v>0.58139534883720934</v>
      </c>
      <c r="E198">
        <f>ValueWin!E198</f>
        <v>0.48799999999999999</v>
      </c>
      <c r="F198">
        <f>ValueWin!F198</f>
        <v>0.51200000000000001</v>
      </c>
      <c r="G198" cm="1">
        <f t="array" ref="G198">_xlfn.IFS(AND(I198&gt;J198,I198&gt;0), 1, AND(J198&gt;I198,J198&gt;0), 2, AND(I198&lt;0,J198&lt;0), 0)</f>
        <v>1</v>
      </c>
      <c r="H198">
        <v>1</v>
      </c>
      <c r="I198">
        <f t="shared" si="12"/>
        <v>2.2545454545454535E-2</v>
      </c>
      <c r="J198">
        <f t="shared" si="9"/>
        <v>-0.1657777777777778</v>
      </c>
      <c r="K198" cm="1">
        <f t="array" ref="K198">_xlfn.IFS(AND(G198=H198,G198=1),K197-K197*I198+K197*I198*A198, AND(G198=H198,G198=2), K197-K197*J198+K197*J198*B198, AND(G198&lt;&gt;H198,G198=1), K197-K197*I198,AND(G198&lt;&gt;H198,G198=2),K197-K197*J198,G198=0,K197)</f>
        <v>79.331937608384095</v>
      </c>
      <c r="L198" t="str">
        <f>ValueWin!L198</f>
        <v>Andrea Vavassori</v>
      </c>
      <c r="M198" t="str">
        <f>ValueWin!M198</f>
        <v>Pavel Kotov</v>
      </c>
      <c r="Q198">
        <f>SUM(Q1:Q197)</f>
        <v>159</v>
      </c>
    </row>
    <row r="199" spans="1:17" x14ac:dyDescent="0.25">
      <c r="A199">
        <f>ValueWin!A199</f>
        <v>4</v>
      </c>
      <c r="B199">
        <f>ValueWin!B199</f>
        <v>1.25</v>
      </c>
      <c r="C199">
        <f t="shared" si="11"/>
        <v>0.25</v>
      </c>
      <c r="D199">
        <f t="shared" si="11"/>
        <v>0.8</v>
      </c>
      <c r="E199">
        <f>ValueWin!E199</f>
        <v>0.17</v>
      </c>
      <c r="F199">
        <f>ValueWin!F199</f>
        <v>0.83</v>
      </c>
      <c r="G199" cm="1">
        <f t="array" ref="G199">_xlfn.IFS(AND(I199&gt;J199,I199&gt;0), 1, AND(J199&gt;I199,J199&gt;0), 2, AND(I199&lt;0,J199&lt;0), 0)</f>
        <v>2</v>
      </c>
      <c r="H199">
        <v>2</v>
      </c>
      <c r="I199">
        <f t="shared" si="12"/>
        <v>-0.10666666666666666</v>
      </c>
      <c r="J199">
        <f t="shared" si="9"/>
        <v>0.1</v>
      </c>
      <c r="K199" cm="1">
        <f t="array" ref="K199">_xlfn.IFS(AND(G199=H199,G199=1),K198-K198*I199+K198*I199*A199, AND(G199=H199,G199=2), K198-K198*J199+K198*J199*B199, AND(G199&lt;&gt;H199,G199=1), K198-K198*I199,AND(G199&lt;&gt;H199,G199=2),K198-K198*J199,G199=0,K198)</f>
        <v>81.315236048593704</v>
      </c>
      <c r="L199" t="str">
        <f>ValueWin!L199</f>
        <v>Elias Ymer</v>
      </c>
      <c r="M199" t="str">
        <f>ValueWin!M199</f>
        <v>Frances Tiafoe</v>
      </c>
    </row>
    <row r="200" spans="1:17" x14ac:dyDescent="0.25">
      <c r="A200">
        <f>ValueWin!A200</f>
        <v>4.33</v>
      </c>
      <c r="B200">
        <f>ValueWin!B200</f>
        <v>1.22</v>
      </c>
      <c r="C200">
        <f t="shared" si="11"/>
        <v>0.23094688221709006</v>
      </c>
      <c r="D200">
        <f t="shared" si="11"/>
        <v>0.81967213114754101</v>
      </c>
      <c r="E200">
        <f>ValueWin!E200</f>
        <v>0.24399999999999999</v>
      </c>
      <c r="F200">
        <f>ValueWin!F200</f>
        <v>0.75600000000000001</v>
      </c>
      <c r="G200" cm="1">
        <f t="array" ref="G200">_xlfn.IFS(AND(I200&gt;J200,I200&gt;0), 1, AND(J200&gt;I200,J200&gt;0), 2, AND(I200&lt;0,J200&lt;0), 0)</f>
        <v>1</v>
      </c>
      <c r="H200">
        <v>2</v>
      </c>
      <c r="I200">
        <f t="shared" si="12"/>
        <v>1.6972972972972983E-2</v>
      </c>
      <c r="J200">
        <f t="shared" si="9"/>
        <v>-0.35309090909090912</v>
      </c>
      <c r="K200" cm="1">
        <f t="array" ref="K200">_xlfn.IFS(AND(G200=H200,G200=1),K199-K199*I200+K199*I200*A200, AND(G200=H200,G200=2), K199-K199*J200+K199*J200*B200, AND(G200&lt;&gt;H200,G200=1), K199-K199*I200,AND(G200&lt;&gt;H200,G200=2),K199-K199*J200,G200=0,K199)</f>
        <v>79.935074744849999</v>
      </c>
      <c r="L200" t="str">
        <f>ValueWin!L200</f>
        <v>Denis Istomin</v>
      </c>
      <c r="M200" t="str">
        <f>ValueWin!M200</f>
        <v>Filip Krajinovic</v>
      </c>
    </row>
    <row r="201" spans="1:17" x14ac:dyDescent="0.25">
      <c r="A201">
        <f>ValueWin!A201</f>
        <v>2.2000000000000002</v>
      </c>
      <c r="B201">
        <f>ValueWin!B201</f>
        <v>1.66</v>
      </c>
      <c r="C201">
        <f t="shared" si="11"/>
        <v>0.45454545454545453</v>
      </c>
      <c r="D201">
        <f t="shared" si="11"/>
        <v>0.60240963855421692</v>
      </c>
      <c r="E201">
        <f>ValueWin!E201</f>
        <v>0.56399999999999995</v>
      </c>
      <c r="F201">
        <f>ValueWin!F201</f>
        <v>0.43600000000000005</v>
      </c>
      <c r="G201" cm="1">
        <f t="array" ref="G201">_xlfn.IFS(AND(I201&gt;J201,I201&gt;0), 1, AND(J201&gt;I201,J201&gt;0), 2, AND(I201&lt;0,J201&lt;0), 0)</f>
        <v>1</v>
      </c>
      <c r="H201">
        <f>ValueWin!H201</f>
        <v>2</v>
      </c>
      <c r="I201">
        <f t="shared" si="12"/>
        <v>0.1</v>
      </c>
      <c r="J201">
        <f t="shared" si="9"/>
        <v>-0.41854545454545455</v>
      </c>
      <c r="K201" cm="1">
        <f t="array" ref="K201">_xlfn.IFS(AND(G201=H201,G201=1),K200-K200*I201+K200*I201*A201, AND(G201=H201,G201=2), K200-K200*J201+K200*J201*B201, AND(G201&lt;&gt;H201,G201=1), K200-K200*I201,AND(G201&lt;&gt;H201,G201=2),K200-K200*J201,G201=0,K200)</f>
        <v>71.941567270364999</v>
      </c>
      <c r="L201" t="str">
        <f>ValueWin!L201</f>
        <v>Alexander Bublik</v>
      </c>
      <c r="M201" t="str">
        <f>ValueWin!M201</f>
        <v>Arthur Rinderknech</v>
      </c>
    </row>
    <row r="202" spans="1:17" x14ac:dyDescent="0.25">
      <c r="A202">
        <f>ValueWin!A202</f>
        <v>1.1399999999999999</v>
      </c>
      <c r="B202">
        <f>ValueWin!B202</f>
        <v>5.5</v>
      </c>
      <c r="C202">
        <f t="shared" si="11"/>
        <v>0.87719298245614041</v>
      </c>
      <c r="D202">
        <f t="shared" si="11"/>
        <v>0.18181818181818182</v>
      </c>
      <c r="E202">
        <f>ValueWin!E202</f>
        <v>0.89800000000000002</v>
      </c>
      <c r="F202">
        <f>ValueWin!F202</f>
        <v>0.10199999999999998</v>
      </c>
      <c r="G202" cm="1">
        <f t="array" ref="G202">_xlfn.IFS(AND(I202&gt;J202,I202&gt;0), 1, AND(J202&gt;I202,J202&gt;0), 2, AND(I202&lt;0,J202&lt;0), 0)</f>
        <v>1</v>
      </c>
      <c r="H202">
        <f>ValueWin!H202</f>
        <v>1</v>
      </c>
      <c r="I202">
        <f t="shared" si="12"/>
        <v>0.1</v>
      </c>
      <c r="J202">
        <f t="shared" si="9"/>
        <v>-9.755555555555559E-2</v>
      </c>
      <c r="K202" cm="1">
        <f t="array" ref="K202">_xlfn.IFS(AND(G202=H202,G202=1),K201-K201*I202+K201*I202*A202, AND(G202=H202,G202=2), K201-K201*J202+K201*J202*B202, AND(G202&lt;&gt;H202,G202=1), K201-K201*I202,AND(G202&lt;&gt;H202,G202=2),K201-K201*J202,G202=0,K201)</f>
        <v>72.948749212150105</v>
      </c>
      <c r="L202" t="str">
        <f>ValueWin!L202</f>
        <v>Botic Van De Zandschulp</v>
      </c>
      <c r="M202" t="str">
        <f>ValueWin!M202</f>
        <v>Nino Serdarusic</v>
      </c>
    </row>
    <row r="203" spans="1:17" x14ac:dyDescent="0.25">
      <c r="A203">
        <f>ValueWin!A203</f>
        <v>3.2</v>
      </c>
      <c r="B203">
        <f>ValueWin!B203</f>
        <v>1.36</v>
      </c>
      <c r="C203">
        <f t="shared" si="11"/>
        <v>0.3125</v>
      </c>
      <c r="D203">
        <f t="shared" si="11"/>
        <v>0.73529411764705876</v>
      </c>
      <c r="E203">
        <f>ValueWin!E203</f>
        <v>0.49</v>
      </c>
      <c r="F203">
        <f>ValueWin!F203</f>
        <v>0.51</v>
      </c>
      <c r="G203" cm="1">
        <f t="array" ref="G203">_xlfn.IFS(AND(I203&gt;J203,I203&gt;0), 1, AND(J203&gt;I203,J203&gt;0), 2, AND(I203&lt;0,J203&lt;0), 0)</f>
        <v>1</v>
      </c>
      <c r="H203">
        <f>ValueWin!H203</f>
        <v>1</v>
      </c>
      <c r="I203">
        <f t="shared" si="12"/>
        <v>0.1</v>
      </c>
      <c r="J203">
        <f t="shared" si="9"/>
        <v>-0.85111111111111071</v>
      </c>
      <c r="K203" cm="1">
        <f t="array" ref="K203">_xlfn.IFS(AND(G203=H203,G203=1),K202-K202*I203+K202*I203*A203, AND(G203=H203,G203=2), K202-K202*J203+K202*J203*B203, AND(G203&lt;&gt;H203,G203=1), K202-K202*I203,AND(G203&lt;&gt;H203,G203=2),K202-K202*J203,G203=0,K202)</f>
        <v>88.997474038823128</v>
      </c>
      <c r="L203" t="str">
        <f>ValueWin!L203</f>
        <v>Pedro Martinez</v>
      </c>
      <c r="M203" t="str">
        <f>ValueWin!M203</f>
        <v>Emil Ruusuvuori</v>
      </c>
    </row>
    <row r="204" spans="1:17" x14ac:dyDescent="0.25">
      <c r="A204">
        <f>ValueWin!A204</f>
        <v>1.083</v>
      </c>
      <c r="B204">
        <f>ValueWin!B204</f>
        <v>8</v>
      </c>
      <c r="C204">
        <f t="shared" si="11"/>
        <v>0.92336103416435833</v>
      </c>
      <c r="D204">
        <f t="shared" si="11"/>
        <v>0.125</v>
      </c>
      <c r="E204">
        <f>ValueWin!E204</f>
        <v>0.86799999999999999</v>
      </c>
      <c r="F204">
        <f>ValueWin!F204</f>
        <v>0.13200000000000001</v>
      </c>
      <c r="G204" cm="1">
        <f t="array" ref="G204">_xlfn.IFS(AND(I204&gt;J204,I204&gt;0), 1, AND(J204&gt;I204,J204&gt;0), 2, AND(I204&lt;0,J204&lt;0), 0)</f>
        <v>2</v>
      </c>
      <c r="H204">
        <f>ValueWin!H204</f>
        <v>1</v>
      </c>
      <c r="I204">
        <f t="shared" si="12"/>
        <v>-0.72236144578313322</v>
      </c>
      <c r="J204">
        <f t="shared" si="9"/>
        <v>8.0000000000000071E-3</v>
      </c>
      <c r="K204" cm="1">
        <f t="array" ref="K204">_xlfn.IFS(AND(G204=H204,G204=1),K203-K203*I204+K203*I204*A204, AND(G204=H204,G204=2), K203-K203*J204+K203*J204*B204, AND(G204&lt;&gt;H204,G204=1), K203-K203*I204,AND(G204&lt;&gt;H204,G204=2),K203-K203*J204,G204=0,K203)</f>
        <v>88.285494246512542</v>
      </c>
      <c r="L204" t="str">
        <f>ValueWin!L204</f>
        <v>Andy Murray</v>
      </c>
      <c r="M204" t="str">
        <f>ValueWin!M204</f>
        <v>Viktor Durasovic</v>
      </c>
    </row>
    <row r="205" spans="1:17" x14ac:dyDescent="0.25">
      <c r="A205">
        <f>ValueWin!A205</f>
        <v>4.5</v>
      </c>
      <c r="B205">
        <f>ValueWin!B205</f>
        <v>1.2</v>
      </c>
      <c r="C205">
        <f t="shared" si="11"/>
        <v>0.22222222222222221</v>
      </c>
      <c r="D205">
        <f t="shared" si="11"/>
        <v>0.83333333333333337</v>
      </c>
      <c r="E205">
        <f>ValueWin!E205</f>
        <v>0.252</v>
      </c>
      <c r="F205">
        <f>ValueWin!F205</f>
        <v>0.748</v>
      </c>
      <c r="G205" cm="1">
        <f t="array" ref="G205">_xlfn.IFS(AND(I205&gt;J205,I205&gt;0), 1, AND(J205&gt;I205,J205&gt;0), 2, AND(I205&lt;0,J205&lt;0), 0)</f>
        <v>1</v>
      </c>
      <c r="H205">
        <f>ValueWin!H205</f>
        <v>2</v>
      </c>
      <c r="I205">
        <f t="shared" si="12"/>
        <v>3.8285714285714284E-2</v>
      </c>
      <c r="J205">
        <f t="shared" si="9"/>
        <v>-0.51200000000000023</v>
      </c>
      <c r="K205" cm="1">
        <f t="array" ref="K205">_xlfn.IFS(AND(G205=H205,G205=1),K204-K204*I205+K204*I205*A205, AND(G205=H205,G205=2), K204-K204*J205+K204*J205*B205, AND(G205&lt;&gt;H205,G205=1), K204-K204*I205,AND(G205&lt;&gt;H205,G205=2),K204-K204*J205,G205=0,K204)</f>
        <v>84.905421038217497</v>
      </c>
      <c r="L205" t="str">
        <f>ValueWin!L205</f>
        <v>Egor Gerasimov</v>
      </c>
      <c r="M205" t="str">
        <f>ValueWin!M205</f>
        <v>Taylor Fritz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E5D9F-AD65-4810-8AE3-82F2B846EBAA}">
  <dimension ref="A1:Q205"/>
  <sheetViews>
    <sheetView topLeftCell="A163" workbookViewId="0">
      <selection activeCell="Q170" sqref="Q170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3</v>
      </c>
      <c r="D1" t="s">
        <v>4</v>
      </c>
      <c r="E1" t="s">
        <v>2</v>
      </c>
      <c r="F1" t="s">
        <v>5</v>
      </c>
      <c r="G1" t="s">
        <v>7</v>
      </c>
      <c r="H1" t="s">
        <v>8</v>
      </c>
      <c r="I1" t="s">
        <v>57</v>
      </c>
      <c r="J1" t="s">
        <v>58</v>
      </c>
      <c r="K1" t="s">
        <v>6</v>
      </c>
      <c r="L1" t="s">
        <v>9</v>
      </c>
      <c r="M1" t="s">
        <v>10</v>
      </c>
    </row>
    <row r="2" spans="1:13" x14ac:dyDescent="0.25">
      <c r="K2">
        <v>100</v>
      </c>
    </row>
    <row r="3" spans="1:13" x14ac:dyDescent="0.25">
      <c r="A3">
        <f>ValueWin!A3</f>
        <v>2.0499999999999998</v>
      </c>
      <c r="B3">
        <f>ValueWin!B3</f>
        <v>1.8</v>
      </c>
      <c r="C3">
        <f>1/A3</f>
        <v>0.48780487804878053</v>
      </c>
      <c r="D3">
        <f>1/B3</f>
        <v>0.55555555555555558</v>
      </c>
      <c r="E3">
        <f>ValueWin!E3</f>
        <v>0.67500000000000004</v>
      </c>
      <c r="F3">
        <f>ValueWin!F3</f>
        <v>0.32499999999999996</v>
      </c>
      <c r="G3" cm="1">
        <f t="array" ref="G3">_xlfn.IFS(AND(I3&gt;J3,I3&gt;0), 1, AND(J3&gt;I3,J3&gt;0), 2, AND(I3&lt;0,J3&lt;0), 0)</f>
        <v>1</v>
      </c>
      <c r="H3">
        <f>ValueWin!H3</f>
        <v>1</v>
      </c>
      <c r="I3">
        <f>IF(E3-(F3/(A3-1))&gt;0.1, 0.1, E3-(F3/(A3-1)))</f>
        <v>0.1</v>
      </c>
      <c r="J3">
        <f>IF(F3-(E3/(B3-1))&gt;0.1, 0.1, F3-(E3/(B3-1)))</f>
        <v>-0.51875000000000004</v>
      </c>
      <c r="K3" cm="1">
        <f t="array" ref="K3">_xlfn.IFS(AND(G3=H3,G3=1),K2-K2*I3+K2*I3*A3, AND(G3=H3,G3=2), K2-K2*J3+K2*J3*B3, AND(G3&lt;&gt;H3,G3=1), K2-K2*I3,AND(G3&lt;&gt;H3,G3=2),K2-K2*J3,G3=0,K2)</f>
        <v>110.5</v>
      </c>
      <c r="L3" t="str">
        <f>ValueWin!L3</f>
        <v>John Millman</v>
      </c>
      <c r="M3" t="str">
        <f>ValueWin!M3</f>
        <v>Benjamin Bonzi</v>
      </c>
    </row>
    <row r="4" spans="1:13" x14ac:dyDescent="0.25">
      <c r="A4">
        <f>ValueWin!A4</f>
        <v>2.61</v>
      </c>
      <c r="B4">
        <f>ValueWin!B4</f>
        <v>1.46</v>
      </c>
      <c r="C4">
        <f t="shared" ref="C4:D67" si="0">1/A4</f>
        <v>0.38314176245210729</v>
      </c>
      <c r="D4">
        <f t="shared" si="0"/>
        <v>0.68493150684931503</v>
      </c>
      <c r="E4">
        <f>ValueWin!E4</f>
        <v>0.24099999999999999</v>
      </c>
      <c r="F4">
        <f>ValueWin!F4</f>
        <v>0.75900000000000001</v>
      </c>
      <c r="G4" cm="1">
        <f t="array" ref="G4">_xlfn.IFS(AND(I4&gt;J4,I4&gt;0), 1, AND(J4&gt;I4,J4&gt;0), 2, AND(I4&lt;0,J4&lt;0), 0)</f>
        <v>2</v>
      </c>
      <c r="H4">
        <f>ValueWin!H4</f>
        <v>2</v>
      </c>
      <c r="I4">
        <f t="shared" ref="I4:I67" si="1">IF(E4-(F4/(A4-1))&gt;0.1, 0.1, E4-(F4/(A4-1)))</f>
        <v>-0.23042857142857148</v>
      </c>
      <c r="J4">
        <f t="shared" ref="J4:J67" si="2">IF(F4-(E4/(B4-1))&gt;0.1, 0.1, F4-(E4/(B4-1)))</f>
        <v>0.1</v>
      </c>
      <c r="K4" cm="1">
        <f t="array" ref="K4">_xlfn.IFS(AND(G4=H4,G4=1),K3-K3*I4+K3*I4*A4, AND(G4=H4,G4=2), K3-K3*J4+K3*J4*B4, AND(G4&lt;&gt;H4,G4=1), K3-K3*I4,AND(G4&lt;&gt;H4,G4=2),K3-K3*J4,G4=0,K3)</f>
        <v>115.583</v>
      </c>
      <c r="L4" t="str">
        <f>ValueWin!L4</f>
        <v>Damir Dzumhur</v>
      </c>
      <c r="M4" t="str">
        <f>ValueWin!M4</f>
        <v>Marin Cilic</v>
      </c>
    </row>
    <row r="5" spans="1:13" x14ac:dyDescent="0.25">
      <c r="A5">
        <f>ValueWin!A5</f>
        <v>1.29</v>
      </c>
      <c r="B5">
        <f>ValueWin!B5</f>
        <v>3.3</v>
      </c>
      <c r="C5">
        <f t="shared" si="0"/>
        <v>0.77519379844961234</v>
      </c>
      <c r="D5">
        <f t="shared" si="0"/>
        <v>0.30303030303030304</v>
      </c>
      <c r="E5">
        <f>ValueWin!E5</f>
        <v>0.87</v>
      </c>
      <c r="F5">
        <f>ValueWin!F5</f>
        <v>0.13</v>
      </c>
      <c r="G5" cm="1">
        <f t="array" ref="G5">_xlfn.IFS(AND(I5&gt;J5,I5&gt;0), 1, AND(J5&gt;I5,J5&gt;0), 2, AND(I5&lt;0,J5&lt;0), 0)</f>
        <v>1</v>
      </c>
      <c r="H5">
        <f>ValueWin!H5</f>
        <v>1</v>
      </c>
      <c r="I5">
        <f t="shared" si="1"/>
        <v>0.1</v>
      </c>
      <c r="J5">
        <f t="shared" si="2"/>
        <v>-0.24826086956521742</v>
      </c>
      <c r="K5" cm="1">
        <f t="array" ref="K5">_xlfn.IFS(AND(G5=H5,G5=1),K4-K4*I5+K4*I5*A5, AND(G5=H5,G5=2), K4-K4*J5+K4*J5*B5, AND(G5&lt;&gt;H5,G5=1), K4-K4*I5,AND(G5&lt;&gt;H5,G5=2),K4-K4*J5,G5=0,K4)</f>
        <v>118.934907</v>
      </c>
      <c r="L5" t="str">
        <f>ValueWin!L5</f>
        <v>James Duckworth</v>
      </c>
      <c r="M5" t="str">
        <f>ValueWin!M5</f>
        <v>Borna Gojo</v>
      </c>
    </row>
    <row r="6" spans="1:13" x14ac:dyDescent="0.25">
      <c r="A6">
        <f>ValueWin!A6</f>
        <v>1.47</v>
      </c>
      <c r="B6">
        <f>ValueWin!B6</f>
        <v>2.56</v>
      </c>
      <c r="C6">
        <f t="shared" si="0"/>
        <v>0.68027210884353739</v>
      </c>
      <c r="D6">
        <f t="shared" si="0"/>
        <v>0.390625</v>
      </c>
      <c r="E6">
        <f>ValueWin!E6</f>
        <v>0.55800000000000005</v>
      </c>
      <c r="F6">
        <f>ValueWin!F6</f>
        <v>0.44199999999999995</v>
      </c>
      <c r="G6" cm="1">
        <f t="array" ref="G6">_xlfn.IFS(AND(I6&gt;J6,I6&gt;0), 1, AND(J6&gt;I6,J6&gt;0), 2, AND(I6&lt;0,J6&lt;0), 0)</f>
        <v>2</v>
      </c>
      <c r="H6">
        <f>ValueWin!H6</f>
        <v>2</v>
      </c>
      <c r="I6">
        <f t="shared" si="1"/>
        <v>-0.38242553191489348</v>
      </c>
      <c r="J6">
        <f t="shared" si="2"/>
        <v>8.430769230769225E-2</v>
      </c>
      <c r="K6" cm="1">
        <f t="array" ref="K6">_xlfn.IFS(AND(G6=H6,G6=1),K5-K5*I6+K5*I6*A6, AND(G6=H6,G6=2), K5-K5*J6+K5*J6*B6, AND(G6&lt;&gt;H6,G6=1), K5-K5*I6,AND(G6&lt;&gt;H6,G6=2),K5-K5*J6,G6=0,K5)</f>
        <v>134.57722596863999</v>
      </c>
      <c r="L6" t="str">
        <f>ValueWin!L6</f>
        <v>Richard Gasquet</v>
      </c>
      <c r="M6" t="str">
        <f>ValueWin!M6</f>
        <v>Dusan Lajovic</v>
      </c>
    </row>
    <row r="7" spans="1:13" x14ac:dyDescent="0.25">
      <c r="A7">
        <f>ValueWin!A7</f>
        <v>1.35</v>
      </c>
      <c r="B7">
        <f>ValueWin!B7</f>
        <v>3.05</v>
      </c>
      <c r="C7">
        <f t="shared" si="0"/>
        <v>0.7407407407407407</v>
      </c>
      <c r="D7">
        <f t="shared" si="0"/>
        <v>0.32786885245901642</v>
      </c>
      <c r="E7">
        <f>ValueWin!E7</f>
        <v>0.80500000000000005</v>
      </c>
      <c r="F7">
        <f>ValueWin!F7</f>
        <v>0.19499999999999995</v>
      </c>
      <c r="G7" cm="1">
        <f t="array" ref="G7">_xlfn.IFS(AND(I7&gt;J7,I7&gt;0), 1, AND(J7&gt;I7,J7&gt;0), 2, AND(I7&lt;0,J7&lt;0), 0)</f>
        <v>1</v>
      </c>
      <c r="H7">
        <f>ValueWin!H7</f>
        <v>1</v>
      </c>
      <c r="I7">
        <f t="shared" si="1"/>
        <v>0.1</v>
      </c>
      <c r="J7">
        <f t="shared" si="2"/>
        <v>-0.19768292682926841</v>
      </c>
      <c r="K7" cm="1">
        <f t="array" ref="K7">_xlfn.IFS(AND(G7=H7,G7=1),K6-K6*I7+K6*I7*A7, AND(G7=H7,G7=2), K6-K6*J7+K6*J7*B7, AND(G7&lt;&gt;H7,G7=1), K6-K6*I7,AND(G7&lt;&gt;H7,G7=2),K6-K6*J7,G7=0,K6)</f>
        <v>139.2874288775424</v>
      </c>
      <c r="L7" t="str">
        <f>ValueWin!L7</f>
        <v>Frederico Coria</v>
      </c>
      <c r="M7" t="str">
        <f>ValueWin!M7</f>
        <v>Alibek Kachmazov</v>
      </c>
    </row>
    <row r="8" spans="1:13" x14ac:dyDescent="0.25">
      <c r="A8">
        <f>ValueWin!A8</f>
        <v>1.33</v>
      </c>
      <c r="B8">
        <f>ValueWin!B8</f>
        <v>3.14</v>
      </c>
      <c r="C8">
        <f t="shared" si="0"/>
        <v>0.75187969924812026</v>
      </c>
      <c r="D8">
        <f t="shared" si="0"/>
        <v>0.31847133757961782</v>
      </c>
      <c r="E8">
        <f>ValueWin!E8</f>
        <v>0.626</v>
      </c>
      <c r="F8">
        <f>ValueWin!F8</f>
        <v>0.374</v>
      </c>
      <c r="G8" cm="1">
        <f t="array" ref="G8">_xlfn.IFS(AND(I8&gt;J8,I8&gt;0), 1, AND(J8&gt;I8,J8&gt;0), 2, AND(I8&lt;0,J8&lt;0), 0)</f>
        <v>2</v>
      </c>
      <c r="H8">
        <f>ValueWin!H8</f>
        <v>1</v>
      </c>
      <c r="I8">
        <f t="shared" si="1"/>
        <v>-0.50733333333333308</v>
      </c>
      <c r="J8">
        <f t="shared" si="2"/>
        <v>8.147663551401868E-2</v>
      </c>
      <c r="K8" cm="1">
        <f t="array" ref="K8">_xlfn.IFS(AND(G8=H8,G8=1),K7-K7*I8+K7*I8*A8, AND(G8=H8,G8=2), K7-K7*J8+K7*J8*B8, AND(G8&lt;&gt;H8,G8=1), K7-K7*I8,AND(G8&lt;&gt;H8,G8=2),K7-K7*J8,G8=0,K7)</f>
        <v>127.93875780320208</v>
      </c>
      <c r="L8" t="str">
        <f>ValueWin!L8</f>
        <v>Mackenzie McDonald</v>
      </c>
      <c r="M8" t="str">
        <f>ValueWin!M8</f>
        <v>Yoshihito Nishioka</v>
      </c>
    </row>
    <row r="9" spans="1:13" x14ac:dyDescent="0.25">
      <c r="A9">
        <f>ValueWin!A9</f>
        <v>1.85</v>
      </c>
      <c r="B9">
        <f>ValueWin!B9</f>
        <v>1.95</v>
      </c>
      <c r="C9">
        <f t="shared" si="0"/>
        <v>0.54054054054054046</v>
      </c>
      <c r="D9">
        <f t="shared" si="0"/>
        <v>0.51282051282051289</v>
      </c>
      <c r="E9">
        <f>ValueWin!E9</f>
        <v>0.23100000000000001</v>
      </c>
      <c r="F9">
        <f>ValueWin!F9</f>
        <v>0.76900000000000002</v>
      </c>
      <c r="G9" cm="1">
        <f t="array" ref="G9">_xlfn.IFS(AND(I9&gt;J9,I9&gt;0), 1, AND(J9&gt;I9,J9&gt;0), 2, AND(I9&lt;0,J9&lt;0), 0)</f>
        <v>2</v>
      </c>
      <c r="H9">
        <f>ValueWin!H9</f>
        <v>2</v>
      </c>
      <c r="I9">
        <f t="shared" si="1"/>
        <v>-0.67370588235294115</v>
      </c>
      <c r="J9">
        <f t="shared" si="2"/>
        <v>0.1</v>
      </c>
      <c r="K9" cm="1">
        <f t="array" ref="K9">_xlfn.IFS(AND(G9=H9,G9=1),K8-K8*I9+K8*I9*A9, AND(G9=H9,G9=2), K8-K8*J9+K8*J9*B9, AND(G9&lt;&gt;H9,G9=1), K8-K8*I9,AND(G9&lt;&gt;H9,G9=2),K8-K8*J9,G9=0,K8)</f>
        <v>140.09293979450626</v>
      </c>
      <c r="L9" t="str">
        <f>ValueWin!L9</f>
        <v>Roman Safiullin</v>
      </c>
      <c r="M9" t="str">
        <f>ValueWin!M9</f>
        <v>Adrian Mannarino</v>
      </c>
    </row>
    <row r="10" spans="1:13" x14ac:dyDescent="0.25">
      <c r="A10">
        <f>ValueWin!A10</f>
        <v>2.1</v>
      </c>
      <c r="B10">
        <f>ValueWin!B10</f>
        <v>1.72</v>
      </c>
      <c r="C10">
        <f t="shared" si="0"/>
        <v>0.47619047619047616</v>
      </c>
      <c r="D10">
        <f t="shared" si="0"/>
        <v>0.58139534883720934</v>
      </c>
      <c r="E10">
        <f>ValueWin!E10</f>
        <v>0.51400000000000001</v>
      </c>
      <c r="F10">
        <f>ValueWin!F10</f>
        <v>0.48599999999999999</v>
      </c>
      <c r="G10" cm="1">
        <f t="array" ref="G10">_xlfn.IFS(AND(I10&gt;J10,I10&gt;0), 1, AND(J10&gt;I10,J10&gt;0), 2, AND(I10&lt;0,J10&lt;0), 0)</f>
        <v>1</v>
      </c>
      <c r="H10">
        <f>ValueWin!H10</f>
        <v>2</v>
      </c>
      <c r="I10">
        <f t="shared" si="1"/>
        <v>7.2181818181818236E-2</v>
      </c>
      <c r="J10">
        <f t="shared" si="2"/>
        <v>-0.22788888888888892</v>
      </c>
      <c r="K10" cm="1">
        <f t="array" ref="K10">_xlfn.IFS(AND(G10=H10,G10=1),K9-K9*I10+K9*I10*A10, AND(G10=H10,G10=2), K9-K9*J10+K9*J10*B10, AND(G10&lt;&gt;H10,G10=1), K9-K9*I10,AND(G10&lt;&gt;H10,G10=2),K9-K9*J10,G10=0,K9)</f>
        <v>129.98077668570281</v>
      </c>
      <c r="L10" t="str">
        <f>ValueWin!L10</f>
        <v>Alexei Popyrin</v>
      </c>
      <c r="M10" t="str">
        <f>ValueWin!M10</f>
        <v>Botic Van De Zandschulp</v>
      </c>
    </row>
    <row r="11" spans="1:13" x14ac:dyDescent="0.25">
      <c r="A11">
        <f>ValueWin!A11</f>
        <v>1.53</v>
      </c>
      <c r="B11">
        <f>ValueWin!B11</f>
        <v>2.46</v>
      </c>
      <c r="C11">
        <f t="shared" si="0"/>
        <v>0.65359477124183007</v>
      </c>
      <c r="D11">
        <f t="shared" si="0"/>
        <v>0.4065040650406504</v>
      </c>
      <c r="E11">
        <f>ValueWin!E11</f>
        <v>0.5</v>
      </c>
      <c r="F11">
        <f>ValueWin!F11</f>
        <v>0.5</v>
      </c>
      <c r="G11" cm="1">
        <f t="array" ref="G11">_xlfn.IFS(AND(I11&gt;J11,I11&gt;0), 1, AND(J11&gt;I11,J11&gt;0), 2, AND(I11&lt;0,J11&lt;0), 0)</f>
        <v>2</v>
      </c>
      <c r="H11">
        <f>ValueWin!H11</f>
        <v>1</v>
      </c>
      <c r="I11">
        <f t="shared" si="1"/>
        <v>-0.44339622641509424</v>
      </c>
      <c r="J11">
        <f t="shared" si="2"/>
        <v>0.1</v>
      </c>
      <c r="K11" cm="1">
        <f t="array" ref="K11">_xlfn.IFS(AND(G11=H11,G11=1),K10-K10*I11+K10*I11*A11, AND(G11=H11,G11=2), K10-K10*J11+K10*J11*B11, AND(G11&lt;&gt;H11,G11=1), K10-K10*I11,AND(G11&lt;&gt;H11,G11=2),K10-K10*J11,G11=0,K10)</f>
        <v>116.98269901713252</v>
      </c>
      <c r="L11" t="str">
        <f>ValueWin!L11</f>
        <v>Tommy Paul</v>
      </c>
      <c r="M11" t="str">
        <f>ValueWin!M11</f>
        <v>Mikael Ymer</v>
      </c>
    </row>
    <row r="12" spans="1:13" x14ac:dyDescent="0.25">
      <c r="A12">
        <f>ValueWin!A12</f>
        <v>1.37</v>
      </c>
      <c r="B12">
        <f>ValueWin!B12</f>
        <v>3.02</v>
      </c>
      <c r="C12">
        <f t="shared" si="0"/>
        <v>0.72992700729927007</v>
      </c>
      <c r="D12">
        <f t="shared" si="0"/>
        <v>0.33112582781456956</v>
      </c>
      <c r="E12">
        <f>ValueWin!E12</f>
        <v>0.72</v>
      </c>
      <c r="F12">
        <f>ValueWin!F12</f>
        <v>0.28000000000000003</v>
      </c>
      <c r="G12" cm="1">
        <f t="array" ref="G12">_xlfn.IFS(AND(I12&gt;J12,I12&gt;0), 1, AND(J12&gt;I12,J12&gt;0), 2, AND(I12&lt;0,J12&lt;0), 0)</f>
        <v>0</v>
      </c>
      <c r="H12">
        <f>ValueWin!H12</f>
        <v>2</v>
      </c>
      <c r="I12">
        <f t="shared" si="1"/>
        <v>-3.6756756756756603E-2</v>
      </c>
      <c r="J12">
        <f t="shared" si="2"/>
        <v>-7.6435643564356393E-2</v>
      </c>
      <c r="K12" cm="1">
        <f t="array" ref="K12">_xlfn.IFS(AND(G12=H12,G12=1),K11-K11*I12+K11*I12*A12, AND(G12=H12,G12=2), K11-K11*J12+K11*J12*B12, AND(G12&lt;&gt;H12,G12=1), K11-K11*I12,AND(G12&lt;&gt;H12,G12=2),K11-K11*J12,G12=0,K11)</f>
        <v>116.98269901713252</v>
      </c>
      <c r="L12" t="str">
        <f>ValueWin!L12</f>
        <v>Alexander Bublik</v>
      </c>
      <c r="M12" t="str">
        <f>ValueWin!M12</f>
        <v>Ilya Marchenko</v>
      </c>
    </row>
    <row r="13" spans="1:13" x14ac:dyDescent="0.25">
      <c r="A13">
        <f>ValueWin!A13</f>
        <v>2.37</v>
      </c>
      <c r="B13">
        <f>ValueWin!B13</f>
        <v>1.54</v>
      </c>
      <c r="C13">
        <f t="shared" si="0"/>
        <v>0.42194092827004215</v>
      </c>
      <c r="D13">
        <f t="shared" si="0"/>
        <v>0.64935064935064934</v>
      </c>
      <c r="E13">
        <f>ValueWin!E13</f>
        <v>0.46800000000000003</v>
      </c>
      <c r="F13">
        <f>ValueWin!F13</f>
        <v>0.53200000000000003</v>
      </c>
      <c r="G13" cm="1">
        <f t="array" ref="G13">_xlfn.IFS(AND(I13&gt;J13,I13&gt;0), 1, AND(J13&gt;I13,J13&gt;0), 2, AND(I13&lt;0,J13&lt;0), 0)</f>
        <v>1</v>
      </c>
      <c r="H13">
        <f>ValueWin!H13</f>
        <v>2</v>
      </c>
      <c r="I13">
        <f t="shared" si="1"/>
        <v>7.9678832116788334E-2</v>
      </c>
      <c r="J13">
        <f t="shared" si="2"/>
        <v>-0.33466666666666667</v>
      </c>
      <c r="K13" cm="1">
        <f t="array" ref="K13">_xlfn.IFS(AND(G13=H13,G13=1),K12-K12*I13+K12*I13*A13, AND(G13=H13,G13=2), K12-K12*J13+K12*J13*B13, AND(G13&lt;&gt;H13,G13=1), K12-K12*I13,AND(G13&lt;&gt;H13,G13=2),K12-K12*J13,G13=0,K12)</f>
        <v>107.66165418157763</v>
      </c>
      <c r="L13" t="str">
        <f>ValueWin!L13</f>
        <v>Guido Pella</v>
      </c>
      <c r="M13" t="str">
        <f>ValueWin!M13</f>
        <v>Pedro Martinez</v>
      </c>
    </row>
    <row r="14" spans="1:13" x14ac:dyDescent="0.25">
      <c r="A14">
        <f>ValueWin!A14</f>
        <v>1.88</v>
      </c>
      <c r="B14">
        <f>ValueWin!B14</f>
        <v>1.92</v>
      </c>
      <c r="C14">
        <f t="shared" si="0"/>
        <v>0.53191489361702127</v>
      </c>
      <c r="D14">
        <f t="shared" si="0"/>
        <v>0.52083333333333337</v>
      </c>
      <c r="E14">
        <f>ValueWin!E14</f>
        <v>0.504</v>
      </c>
      <c r="F14">
        <f>ValueWin!F14</f>
        <v>0.496</v>
      </c>
      <c r="G14" cm="1">
        <f t="array" ref="G14">_xlfn.IFS(AND(I14&gt;J14,I14&gt;0), 1, AND(J14&gt;I14,J14&gt;0), 2, AND(I14&lt;0,J14&lt;0), 0)</f>
        <v>0</v>
      </c>
      <c r="H14">
        <f>ValueWin!H14</f>
        <v>2</v>
      </c>
      <c r="I14">
        <f t="shared" si="1"/>
        <v>-5.963636363636371E-2</v>
      </c>
      <c r="J14">
        <f t="shared" si="2"/>
        <v>-5.18260869565218E-2</v>
      </c>
      <c r="K14" cm="1">
        <f t="array" ref="K14">_xlfn.IFS(AND(G14=H14,G14=1),K13-K13*I14+K13*I14*A14, AND(G14=H14,G14=2), K13-K13*J14+K13*J14*B14, AND(G14&lt;&gt;H14,G14=1), K13-K13*I14,AND(G14&lt;&gt;H14,G14=2),K13-K13*J14,G14=0,K13)</f>
        <v>107.66165418157763</v>
      </c>
      <c r="L14" t="str">
        <f>ValueWin!L14</f>
        <v>Miomir Kecmanovic</v>
      </c>
      <c r="M14" t="str">
        <f>ValueWin!M14</f>
        <v>Egor Gerasimov</v>
      </c>
    </row>
    <row r="15" spans="1:13" x14ac:dyDescent="0.25">
      <c r="A15">
        <f>ValueWin!A15</f>
        <v>1.55</v>
      </c>
      <c r="B15">
        <f>ValueWin!B15</f>
        <v>2.35</v>
      </c>
      <c r="C15">
        <f t="shared" si="0"/>
        <v>0.64516129032258063</v>
      </c>
      <c r="D15">
        <f t="shared" si="0"/>
        <v>0.42553191489361702</v>
      </c>
      <c r="E15">
        <f>ValueWin!E15</f>
        <v>0.57499999999999996</v>
      </c>
      <c r="F15">
        <f>ValueWin!F15</f>
        <v>0.42500000000000004</v>
      </c>
      <c r="G15" cm="1">
        <f t="array" ref="G15">_xlfn.IFS(AND(I15&gt;J15,I15&gt;0), 1, AND(J15&gt;I15,J15&gt;0), 2, AND(I15&lt;0,J15&lt;0), 0)</f>
        <v>0</v>
      </c>
      <c r="H15">
        <f>ValueWin!H15</f>
        <v>1</v>
      </c>
      <c r="I15">
        <f t="shared" si="1"/>
        <v>-0.19772727272727275</v>
      </c>
      <c r="J15">
        <f t="shared" si="2"/>
        <v>-9.2592592592583012E-4</v>
      </c>
      <c r="K15" cm="1">
        <f t="array" ref="K15">_xlfn.IFS(AND(G15=H15,G15=1),K14-K14*I15+K14*I15*A15, AND(G15=H15,G15=2), K14-K14*J15+K14*J15*B15, AND(G15&lt;&gt;H15,G15=1), K14-K14*I15,AND(G15&lt;&gt;H15,G15=2),K14-K14*J15,G15=0,K14)</f>
        <v>107.66165418157763</v>
      </c>
      <c r="L15" t="str">
        <f>ValueWin!L15</f>
        <v>Alejandro Davidovich Fokina</v>
      </c>
      <c r="M15" t="str">
        <f>ValueWin!M15</f>
        <v>Jordan Thompson</v>
      </c>
    </row>
    <row r="16" spans="1:13" x14ac:dyDescent="0.25">
      <c r="A16">
        <f>ValueWin!A16</f>
        <v>1.47</v>
      </c>
      <c r="B16">
        <f>ValueWin!B16</f>
        <v>2.56</v>
      </c>
      <c r="C16">
        <f t="shared" si="0"/>
        <v>0.68027210884353739</v>
      </c>
      <c r="D16">
        <f t="shared" si="0"/>
        <v>0.390625</v>
      </c>
      <c r="E16">
        <f>ValueWin!E16</f>
        <v>0.55800000000000005</v>
      </c>
      <c r="F16">
        <f>ValueWin!F16</f>
        <v>0.44199999999999995</v>
      </c>
      <c r="G16" cm="1">
        <f t="array" ref="G16">_xlfn.IFS(AND(I16&gt;J16,I16&gt;0), 1, AND(J16&gt;I16,J16&gt;0), 2, AND(I16&lt;0,J16&lt;0), 0)</f>
        <v>2</v>
      </c>
      <c r="H16">
        <f>ValueWin!H16</f>
        <v>2</v>
      </c>
      <c r="I16">
        <f t="shared" si="1"/>
        <v>-0.38242553191489348</v>
      </c>
      <c r="J16">
        <f t="shared" si="2"/>
        <v>8.430769230769225E-2</v>
      </c>
      <c r="K16" cm="1">
        <f t="array" ref="K16">_xlfn.IFS(AND(G16=H16,G16=1),K15-K15*I16+K15*I16*A16, AND(G16=H16,G16=2), K15-K15*J16+K15*J16*B16, AND(G16&lt;&gt;H16,G16=1), K15-K15*I16,AND(G16&lt;&gt;H16,G16=2),K15-K15*J16,G16=0,K15)</f>
        <v>121.82131493953872</v>
      </c>
      <c r="L16" t="str">
        <f>ValueWin!L16</f>
        <v>Laslo Djere</v>
      </c>
      <c r="M16" t="str">
        <f>ValueWin!M16</f>
        <v>Gilles Simon</v>
      </c>
    </row>
    <row r="17" spans="1:17" x14ac:dyDescent="0.25">
      <c r="A17">
        <f>ValueWin!A17</f>
        <v>1.76</v>
      </c>
      <c r="B17">
        <f>ValueWin!B17</f>
        <v>2.0499999999999998</v>
      </c>
      <c r="C17">
        <f t="shared" si="0"/>
        <v>0.56818181818181823</v>
      </c>
      <c r="D17">
        <f t="shared" si="0"/>
        <v>0.48780487804878053</v>
      </c>
      <c r="E17">
        <f>ValueWin!E17</f>
        <v>0.56200000000000006</v>
      </c>
      <c r="F17">
        <f>ValueWin!F17</f>
        <v>0.43799999999999994</v>
      </c>
      <c r="G17" cm="1">
        <f t="array" ref="G17">_xlfn.IFS(AND(I17&gt;J17,I17&gt;0), 1, AND(J17&gt;I17,J17&gt;0), 2, AND(I17&lt;0,J17&lt;0), 0)</f>
        <v>0</v>
      </c>
      <c r="H17">
        <f>ValueWin!H17</f>
        <v>2</v>
      </c>
      <c r="I17">
        <f t="shared" si="1"/>
        <v>-1.431578947368406E-2</v>
      </c>
      <c r="J17">
        <f t="shared" si="2"/>
        <v>-9.7238095238095457E-2</v>
      </c>
      <c r="K17" cm="1">
        <f t="array" ref="K17">_xlfn.IFS(AND(G17=H17,G17=1),K16-K16*I17+K16*I17*A17, AND(G17=H17,G17=2), K16-K16*J17+K16*J17*B17, AND(G17&lt;&gt;H17,G17=1), K16-K16*I17,AND(G17&lt;&gt;H17,G17=2),K16-K16*J17,G17=0,K16)</f>
        <v>121.82131493953872</v>
      </c>
      <c r="L17" t="str">
        <f>ValueWin!L17</f>
        <v>Alex De Minaur</v>
      </c>
      <c r="M17" t="str">
        <f>ValueWin!M17</f>
        <v>Brandon Nakashima</v>
      </c>
    </row>
    <row r="18" spans="1:17" x14ac:dyDescent="0.25">
      <c r="A18">
        <f>ValueWin!A18</f>
        <v>1.47</v>
      </c>
      <c r="B18">
        <f>ValueWin!B18</f>
        <v>2.58</v>
      </c>
      <c r="C18">
        <f t="shared" si="0"/>
        <v>0.68027210884353739</v>
      </c>
      <c r="D18">
        <f t="shared" si="0"/>
        <v>0.38759689922480617</v>
      </c>
      <c r="E18">
        <f>ValueWin!E18</f>
        <v>0.49199999999999999</v>
      </c>
      <c r="F18">
        <f>ValueWin!F18</f>
        <v>0.50800000000000001</v>
      </c>
      <c r="G18" cm="1">
        <f t="array" ref="G18">_xlfn.IFS(AND(I18&gt;J18,I18&gt;0), 1, AND(J18&gt;I18,J18&gt;0), 2, AND(I18&lt;0,J18&lt;0), 0)</f>
        <v>2</v>
      </c>
      <c r="H18">
        <f>ValueWin!H18</f>
        <v>1</v>
      </c>
      <c r="I18">
        <f t="shared" si="1"/>
        <v>-0.58885106382978725</v>
      </c>
      <c r="J18">
        <f t="shared" si="2"/>
        <v>0.1</v>
      </c>
      <c r="K18" cm="1">
        <f t="array" ref="K18">_xlfn.IFS(AND(G18=H18,G18=1),K17-K17*I18+K17*I18*A18, AND(G18=H18,G18=2), K17-K17*J18+K17*J18*B18, AND(G18&lt;&gt;H18,G18=1), K17-K17*I18,AND(G18&lt;&gt;H18,G18=2),K17-K17*J18,G18=0,K17)</f>
        <v>109.63918344558485</v>
      </c>
      <c r="L18" t="str">
        <f>ValueWin!L18</f>
        <v>Henri Laaksonen</v>
      </c>
      <c r="M18" t="str">
        <f>ValueWin!M18</f>
        <v>Benoit Paire</v>
      </c>
    </row>
    <row r="19" spans="1:17" x14ac:dyDescent="0.25">
      <c r="A19">
        <f>ValueWin!A19</f>
        <v>2.08</v>
      </c>
      <c r="B19">
        <f>ValueWin!B19</f>
        <v>1.75</v>
      </c>
      <c r="C19">
        <f t="shared" si="0"/>
        <v>0.48076923076923073</v>
      </c>
      <c r="D19">
        <f t="shared" si="0"/>
        <v>0.5714285714285714</v>
      </c>
      <c r="E19">
        <f>ValueWin!E19</f>
        <v>0.49299999999999999</v>
      </c>
      <c r="F19">
        <f>ValueWin!F19</f>
        <v>0.50700000000000001</v>
      </c>
      <c r="G19" cm="1">
        <f t="array" ref="G19">_xlfn.IFS(AND(I19&gt;J19,I19&gt;0), 1, AND(J19&gt;I19,J19&gt;0), 2, AND(I19&lt;0,J19&lt;0), 0)</f>
        <v>1</v>
      </c>
      <c r="H19">
        <f>ValueWin!H19</f>
        <v>1</v>
      </c>
      <c r="I19">
        <f t="shared" si="1"/>
        <v>2.3555555555555552E-2</v>
      </c>
      <c r="J19">
        <f t="shared" si="2"/>
        <v>-0.15033333333333332</v>
      </c>
      <c r="K19" cm="1">
        <f t="array" ref="K19">_xlfn.IFS(AND(G19=H19,G19=1),K18-K18*I19+K18*I19*A19, AND(G19=H19,G19=2), K18-K18*J19+K18*J19*B19, AND(G19&lt;&gt;H19,G19=1), K18-K18*I19,AND(G19&lt;&gt;H19,G19=2),K18-K18*J19,G19=0,K18)</f>
        <v>112.42840427244053</v>
      </c>
      <c r="L19" t="str">
        <f>ValueWin!L19</f>
        <v>Lorenzo Musetti</v>
      </c>
      <c r="M19" t="str">
        <f>ValueWin!M19</f>
        <v>Gianluca Mager</v>
      </c>
    </row>
    <row r="20" spans="1:17" x14ac:dyDescent="0.25">
      <c r="A20">
        <f>ValueWin!A20</f>
        <v>2.1</v>
      </c>
      <c r="B20">
        <f>ValueWin!B20</f>
        <v>1.72</v>
      </c>
      <c r="C20">
        <f t="shared" si="0"/>
        <v>0.47619047619047616</v>
      </c>
      <c r="D20">
        <f t="shared" si="0"/>
        <v>0.58139534883720934</v>
      </c>
      <c r="E20">
        <f>ValueWin!E20</f>
        <v>0.59899999999999998</v>
      </c>
      <c r="F20">
        <f>ValueWin!F20</f>
        <v>0.40100000000000002</v>
      </c>
      <c r="G20" cm="1">
        <f t="array" ref="G20">_xlfn.IFS(AND(I20&gt;J20,I20&gt;0), 1, AND(J20&gt;I20,J20&gt;0), 2, AND(I20&lt;0,J20&lt;0), 0)</f>
        <v>1</v>
      </c>
      <c r="H20">
        <f>ValueWin!H20</f>
        <v>2</v>
      </c>
      <c r="I20">
        <f t="shared" si="1"/>
        <v>0.1</v>
      </c>
      <c r="J20">
        <f t="shared" si="2"/>
        <v>-0.43094444444444446</v>
      </c>
      <c r="K20" cm="1">
        <f t="array" ref="K20">_xlfn.IFS(AND(G20=H20,G20=1),K19-K19*I20+K19*I20*A20, AND(G20=H20,G20=2), K19-K19*J20+K19*J20*B20, AND(G20&lt;&gt;H20,G20=1), K19-K19*I20,AND(G20&lt;&gt;H20,G20=2),K19-K19*J20,G20=0,K19)</f>
        <v>101.18556384519647</v>
      </c>
      <c r="L20" t="str">
        <f>ValueWin!L20</f>
        <v>Reilly Opelka</v>
      </c>
      <c r="M20" t="str">
        <f>ValueWin!M20</f>
        <v>Jenson Brooksby</v>
      </c>
    </row>
    <row r="21" spans="1:17" x14ac:dyDescent="0.25">
      <c r="A21">
        <f>ValueWin!A21</f>
        <v>1.55</v>
      </c>
      <c r="B21">
        <f>ValueWin!B21</f>
        <v>2.4</v>
      </c>
      <c r="C21">
        <f t="shared" si="0"/>
        <v>0.64516129032258063</v>
      </c>
      <c r="D21">
        <f t="shared" si="0"/>
        <v>0.41666666666666669</v>
      </c>
      <c r="E21">
        <f>ValueWin!E21</f>
        <v>0.496</v>
      </c>
      <c r="F21">
        <f>ValueWin!F21</f>
        <v>0.504</v>
      </c>
      <c r="G21" cm="1">
        <f t="array" ref="G21">_xlfn.IFS(AND(I21&gt;J21,I21&gt;0), 1, AND(J21&gt;I21,J21&gt;0), 2, AND(I21&lt;0,J21&lt;0), 0)</f>
        <v>2</v>
      </c>
      <c r="H21">
        <f>ValueWin!H21</f>
        <v>1</v>
      </c>
      <c r="I21">
        <f t="shared" si="1"/>
        <v>-0.42036363636363627</v>
      </c>
      <c r="J21">
        <f t="shared" si="2"/>
        <v>0.1</v>
      </c>
      <c r="K21" cm="1">
        <f t="array" ref="K21">_xlfn.IFS(AND(G21=H21,G21=1),K20-K20*I21+K20*I21*A21, AND(G21=H21,G21=2), K20-K20*J21+K20*J21*B21, AND(G21&lt;&gt;H21,G21=1), K20-K20*I21,AND(G21&lt;&gt;H21,G21=2),K20-K20*J21,G21=0,K20)</f>
        <v>91.06700746067682</v>
      </c>
      <c r="L21" t="str">
        <f>ValueWin!L21</f>
        <v>Jan Lennard Struff</v>
      </c>
      <c r="M21" t="str">
        <f>ValueWin!M21</f>
        <v>Albert Ramos</v>
      </c>
    </row>
    <row r="22" spans="1:17" x14ac:dyDescent="0.25">
      <c r="A22">
        <f>ValueWin!A22</f>
        <v>4.8499999999999996</v>
      </c>
      <c r="B22">
        <f>ValueWin!B22</f>
        <v>1.17</v>
      </c>
      <c r="C22">
        <f t="shared" si="0"/>
        <v>0.2061855670103093</v>
      </c>
      <c r="D22">
        <f t="shared" si="0"/>
        <v>0.85470085470085477</v>
      </c>
      <c r="E22">
        <f>ValueWin!E22</f>
        <v>0.14899999999999999</v>
      </c>
      <c r="F22">
        <f>ValueWin!F22</f>
        <v>0.85099999999999998</v>
      </c>
      <c r="G22" cm="1">
        <f t="array" ref="G22">_xlfn.IFS(AND(I22&gt;J22,I22&gt;0), 1, AND(J22&gt;I22,J22&gt;0), 2, AND(I22&lt;0,J22&lt;0), 0)</f>
        <v>0</v>
      </c>
      <c r="H22">
        <f>ValueWin!H22</f>
        <v>0</v>
      </c>
      <c r="I22">
        <f t="shared" si="1"/>
        <v>-7.2038961038961069E-2</v>
      </c>
      <c r="J22">
        <f t="shared" si="2"/>
        <v>-2.5470588235294467E-2</v>
      </c>
      <c r="K22" cm="1">
        <f t="array" ref="K22">_xlfn.IFS(AND(G22=H22,G22=1),K21-K21*I22+K21*I22*A22, AND(G22=H22,G22=2), K21-K21*J22+K21*J22*B22, AND(G22&lt;&gt;H22,G22=1), K21-K21*I22,AND(G22&lt;&gt;H22,G22=2),K21-K21*J22,G22=0,K21)</f>
        <v>91.06700746067682</v>
      </c>
      <c r="L22" t="str">
        <f>ValueWin!L22</f>
        <v>Evgeny Donskoy</v>
      </c>
      <c r="M22" t="str">
        <f>ValueWin!M22</f>
        <v>Ilya Ivashka</v>
      </c>
    </row>
    <row r="23" spans="1:17" x14ac:dyDescent="0.25">
      <c r="A23">
        <f>ValueWin!A23</f>
        <v>2.15</v>
      </c>
      <c r="B23">
        <f>ValueWin!B23</f>
        <v>1.68</v>
      </c>
      <c r="C23">
        <f t="shared" si="0"/>
        <v>0.46511627906976744</v>
      </c>
      <c r="D23">
        <f t="shared" si="0"/>
        <v>0.59523809523809523</v>
      </c>
      <c r="E23">
        <f>ValueWin!E23</f>
        <v>0.49</v>
      </c>
      <c r="F23">
        <f>ValueWin!F23</f>
        <v>0.51</v>
      </c>
      <c r="G23" cm="1">
        <f t="array" ref="G23">_xlfn.IFS(AND(I23&gt;J23,I23&gt;0), 1, AND(J23&gt;I23,J23&gt;0), 2, AND(I23&lt;0,J23&lt;0), 0)</f>
        <v>1</v>
      </c>
      <c r="H23">
        <f>ValueWin!H23</f>
        <v>2</v>
      </c>
      <c r="I23">
        <f t="shared" si="1"/>
        <v>4.6521739130434725E-2</v>
      </c>
      <c r="J23">
        <f t="shared" si="2"/>
        <v>-0.21058823529411774</v>
      </c>
      <c r="K23" cm="1">
        <f t="array" ref="K23">_xlfn.IFS(AND(G23=H23,G23=1),K22-K22*I23+K22*I23*A23, AND(G23=H23,G23=2), K22-K22*J23+K22*J23*B23, AND(G23&lt;&gt;H23,G23=1), K22-K22*I23,AND(G23&lt;&gt;H23,G23=2),K22-K22*J23,G23=0,K22)</f>
        <v>86.830411896201866</v>
      </c>
      <c r="L23" t="str">
        <f>ValueWin!L23</f>
        <v>Frances Tiafoe</v>
      </c>
      <c r="M23" t="str">
        <f>ValueWin!M23</f>
        <v>Andy Murray</v>
      </c>
    </row>
    <row r="24" spans="1:17" x14ac:dyDescent="0.25">
      <c r="A24">
        <f>ValueWin!A24</f>
        <v>2.46</v>
      </c>
      <c r="B24">
        <f>ValueWin!B24</f>
        <v>1.53</v>
      </c>
      <c r="C24">
        <f t="shared" si="0"/>
        <v>0.4065040650406504</v>
      </c>
      <c r="D24">
        <f t="shared" si="0"/>
        <v>0.65359477124183007</v>
      </c>
      <c r="E24">
        <f>ValueWin!E24</f>
        <v>0.26</v>
      </c>
      <c r="F24">
        <f>ValueWin!F24</f>
        <v>0.74</v>
      </c>
      <c r="G24" cm="1">
        <f t="array" ref="G24">_xlfn.IFS(AND(I24&gt;J24,I24&gt;0), 1, AND(J24&gt;I24,J24&gt;0), 2, AND(I24&lt;0,J24&lt;0), 0)</f>
        <v>2</v>
      </c>
      <c r="H24">
        <f>ValueWin!H24</f>
        <v>2</v>
      </c>
      <c r="I24">
        <f t="shared" si="1"/>
        <v>-0.24684931506849317</v>
      </c>
      <c r="J24">
        <f t="shared" si="2"/>
        <v>0.1</v>
      </c>
      <c r="K24" cm="1">
        <f t="array" ref="K24">_xlfn.IFS(AND(G24=H24,G24=1),K23-K23*I24+K23*I24*A24, AND(G24=H24,G24=2), K23-K23*J24+K23*J24*B24, AND(G24&lt;&gt;H24,G24=1), K23-K23*I24,AND(G24&lt;&gt;H24,G24=2),K23-K23*J24,G24=0,K23)</f>
        <v>91.432423726700563</v>
      </c>
      <c r="L24" t="str">
        <f>ValueWin!L24</f>
        <v>Dennis Novak</v>
      </c>
      <c r="M24" t="str">
        <f>ValueWin!M24</f>
        <v>Marton Fucsovics</v>
      </c>
    </row>
    <row r="25" spans="1:17" x14ac:dyDescent="0.25">
      <c r="A25">
        <f>ValueWin!A25</f>
        <v>4.4000000000000004</v>
      </c>
      <c r="B25">
        <f>ValueWin!B25</f>
        <v>1.2</v>
      </c>
      <c r="C25">
        <f t="shared" si="0"/>
        <v>0.22727272727272727</v>
      </c>
      <c r="D25">
        <f t="shared" si="0"/>
        <v>0.83333333333333337</v>
      </c>
      <c r="E25">
        <f>ValueWin!E25</f>
        <v>0.19600000000000001</v>
      </c>
      <c r="F25">
        <f>ValueWin!F25</f>
        <v>0.80400000000000005</v>
      </c>
      <c r="G25" cm="1">
        <f t="array" ref="G25">_xlfn.IFS(AND(I25&gt;J25,I25&gt;0), 1, AND(J25&gt;I25,J25&gt;0), 2, AND(I25&lt;0,J25&lt;0), 0)</f>
        <v>0</v>
      </c>
      <c r="H25">
        <f>ValueWin!H25</f>
        <v>2</v>
      </c>
      <c r="I25">
        <f t="shared" si="1"/>
        <v>-4.0470588235294092E-2</v>
      </c>
      <c r="J25">
        <f t="shared" si="2"/>
        <v>-0.17600000000000016</v>
      </c>
      <c r="K25" cm="1">
        <f t="array" ref="K25">_xlfn.IFS(AND(G25=H25,G25=1),K24-K24*I25+K24*I25*A25, AND(G25=H25,G25=2), K24-K24*J25+K24*J25*B25, AND(G25&lt;&gt;H25,G25=1), K24-K24*I25,AND(G25&lt;&gt;H25,G25=2),K24-K24*J25,G25=0,K24)</f>
        <v>91.432423726700563</v>
      </c>
      <c r="L25" t="str">
        <f>ValueWin!L25</f>
        <v>Zizou Bergs</v>
      </c>
      <c r="M25" t="str">
        <f>ValueWin!M25</f>
        <v>Lloyd Harris</v>
      </c>
    </row>
    <row r="26" spans="1:17" x14ac:dyDescent="0.25">
      <c r="A26">
        <f>ValueWin!A26</f>
        <v>1.35</v>
      </c>
      <c r="B26">
        <f>ValueWin!B26</f>
        <v>3</v>
      </c>
      <c r="C26">
        <f t="shared" si="0"/>
        <v>0.7407407407407407</v>
      </c>
      <c r="D26">
        <f t="shared" si="0"/>
        <v>0.33333333333333331</v>
      </c>
      <c r="E26">
        <f>ValueWin!E26</f>
        <v>0.54300000000000004</v>
      </c>
      <c r="F26">
        <f>ValueWin!F26</f>
        <v>0.45699999999999996</v>
      </c>
      <c r="G26" cm="1">
        <f t="array" ref="G26">_xlfn.IFS(AND(I26&gt;J26,I26&gt;0), 1, AND(J26&gt;I26,J26&gt;0), 2, AND(I26&lt;0,J26&lt;0), 0)</f>
        <v>2</v>
      </c>
      <c r="H26">
        <f>ValueWin!H26</f>
        <v>2</v>
      </c>
      <c r="I26">
        <f t="shared" si="1"/>
        <v>-0.76271428571428534</v>
      </c>
      <c r="J26">
        <f t="shared" si="2"/>
        <v>0.1</v>
      </c>
      <c r="K26" cm="1">
        <f t="array" ref="K26">_xlfn.IFS(AND(G26=H26,G26=1),K25-K25*I26+K25*I26*A26, AND(G26=H26,G26=2), K25-K25*J26+K25*J26*B26, AND(G26&lt;&gt;H26,G26=1), K25-K25*I26,AND(G26&lt;&gt;H26,G26=2),K25-K25*J26,G26=0,K25)</f>
        <v>109.71890847204068</v>
      </c>
      <c r="L26" t="str">
        <f>ValueWin!L26</f>
        <v>Filip Krajinovic</v>
      </c>
      <c r="M26" t="str">
        <f>ValueWin!M26</f>
        <v>Pedro Martinez</v>
      </c>
    </row>
    <row r="27" spans="1:17" x14ac:dyDescent="0.25">
      <c r="A27">
        <f>ValueWin!A27</f>
        <v>4.5</v>
      </c>
      <c r="B27">
        <f>ValueWin!B27</f>
        <v>1.17</v>
      </c>
      <c r="C27">
        <f t="shared" si="0"/>
        <v>0.22222222222222221</v>
      </c>
      <c r="D27">
        <f t="shared" si="0"/>
        <v>0.85470085470085477</v>
      </c>
      <c r="E27">
        <f>ValueWin!E27</f>
        <v>0.442</v>
      </c>
      <c r="F27">
        <f>ValueWin!F27</f>
        <v>0.55800000000000005</v>
      </c>
      <c r="G27" cm="1">
        <f t="array" ref="G27">_xlfn.IFS(AND(I27&gt;J27,I27&gt;0), 1, AND(J27&gt;I27,J27&gt;0), 2, AND(I27&lt;0,J27&lt;0), 0)</f>
        <v>1</v>
      </c>
      <c r="H27">
        <f>ValueWin!H27</f>
        <v>2</v>
      </c>
      <c r="I27">
        <f t="shared" si="1"/>
        <v>0.1</v>
      </c>
      <c r="J27">
        <f t="shared" si="2"/>
        <v>-2.0420000000000007</v>
      </c>
      <c r="K27" cm="1">
        <f t="array" ref="K27">_xlfn.IFS(AND(G27=H27,G27=1),K26-K26*I27+K26*I27*A27, AND(G27=H27,G27=2), K26-K26*J27+K26*J27*B27, AND(G27&lt;&gt;H27,G27=1), K26-K26*I27,AND(G27&lt;&gt;H27,G27=2),K26-K26*J27,G27=0,K26)</f>
        <v>98.747017624836616</v>
      </c>
      <c r="L27" t="str">
        <f>ValueWin!L27</f>
        <v>Frederico Coria</v>
      </c>
      <c r="M27" t="str">
        <f>ValueWin!M27</f>
        <v>Ricardas Berankis</v>
      </c>
    </row>
    <row r="28" spans="1:17" x14ac:dyDescent="0.25">
      <c r="A28">
        <f>ValueWin!A28</f>
        <v>2.66</v>
      </c>
      <c r="B28">
        <f>ValueWin!B28</f>
        <v>1.44</v>
      </c>
      <c r="C28">
        <f t="shared" si="0"/>
        <v>0.37593984962406013</v>
      </c>
      <c r="D28">
        <f t="shared" si="0"/>
        <v>0.69444444444444442</v>
      </c>
      <c r="E28">
        <f>ValueWin!E28</f>
        <v>0.35599999999999998</v>
      </c>
      <c r="F28">
        <f>ValueWin!F28</f>
        <v>0.64400000000000002</v>
      </c>
      <c r="G28" cm="1">
        <f t="array" ref="G28">_xlfn.IFS(AND(I28&gt;J28,I28&gt;0), 1, AND(J28&gt;I28,J28&gt;0), 2, AND(I28&lt;0,J28&lt;0), 0)</f>
        <v>0</v>
      </c>
      <c r="H28">
        <f>ValueWin!H28</f>
        <v>2</v>
      </c>
      <c r="I28">
        <f t="shared" si="1"/>
        <v>-3.1951807228915663E-2</v>
      </c>
      <c r="J28">
        <f t="shared" si="2"/>
        <v>-0.16509090909090918</v>
      </c>
      <c r="K28" cm="1">
        <f t="array" ref="K28">_xlfn.IFS(AND(G28=H28,G28=1),K27-K27*I28+K27*I28*A28, AND(G28=H28,G28=2), K27-K27*J28+K27*J28*B28, AND(G28&lt;&gt;H28,G28=1), K27-K27*I28,AND(G28&lt;&gt;H28,G28=2),K27-K27*J28,G28=0,K27)</f>
        <v>98.747017624836616</v>
      </c>
      <c r="L28" t="str">
        <f>ValueWin!L28</f>
        <v>Jan Lennard Struff</v>
      </c>
      <c r="M28" t="str">
        <f>ValueWin!M28</f>
        <v>Lloyd Harris</v>
      </c>
    </row>
    <row r="29" spans="1:17" x14ac:dyDescent="0.25">
      <c r="A29">
        <f>ValueWin!A29</f>
        <v>1.05</v>
      </c>
      <c r="B29">
        <f>ValueWin!B29</f>
        <v>8.5</v>
      </c>
      <c r="C29">
        <f t="shared" si="0"/>
        <v>0.95238095238095233</v>
      </c>
      <c r="D29">
        <f t="shared" si="0"/>
        <v>0.11764705882352941</v>
      </c>
      <c r="E29">
        <f>ValueWin!E29</f>
        <v>0.81599999999999995</v>
      </c>
      <c r="F29">
        <f>ValueWin!F29</f>
        <v>0.18400000000000005</v>
      </c>
      <c r="G29" cm="1">
        <f t="array" ref="G29">_xlfn.IFS(AND(I29&gt;J29,I29&gt;0), 1, AND(J29&gt;I29,J29&gt;0), 2, AND(I29&lt;0,J29&lt;0), 0)</f>
        <v>2</v>
      </c>
      <c r="H29">
        <f>ValueWin!H29</f>
        <v>2</v>
      </c>
      <c r="I29">
        <f t="shared" si="1"/>
        <v>-2.8639999999999981</v>
      </c>
      <c r="J29">
        <f t="shared" si="2"/>
        <v>7.5200000000000058E-2</v>
      </c>
      <c r="K29" cm="1">
        <f t="array" ref="K29">_xlfn.IFS(AND(G29=H29,G29=1),K28-K28*I29+K28*I29*A29, AND(G29=H29,G29=2), K28-K28*J29+K28*J29*B29, AND(G29&lt;&gt;H29,G29=1), K28-K28*I29,AND(G29&lt;&gt;H29,G29=2),K28-K28*J29,G29=0,K28)</f>
        <v>154.44033556524451</v>
      </c>
      <c r="L29" t="str">
        <f>ValueWin!L29</f>
        <v>Andrey Rublev</v>
      </c>
      <c r="M29" t="str">
        <f>ValueWin!M29</f>
        <v>Adrian Mannarino</v>
      </c>
      <c r="P29">
        <v>150</v>
      </c>
      <c r="Q29">
        <v>4</v>
      </c>
    </row>
    <row r="30" spans="1:17" x14ac:dyDescent="0.25">
      <c r="A30">
        <f>ValueWin!A30</f>
        <v>1.51</v>
      </c>
      <c r="B30">
        <f>ValueWin!B30</f>
        <v>2.44</v>
      </c>
      <c r="C30">
        <f t="shared" si="0"/>
        <v>0.66225165562913912</v>
      </c>
      <c r="D30">
        <f t="shared" si="0"/>
        <v>0.4098360655737705</v>
      </c>
      <c r="E30">
        <f>ValueWin!E30</f>
        <v>0.63500000000000001</v>
      </c>
      <c r="F30">
        <f>ValueWin!F30</f>
        <v>0.36499999999999999</v>
      </c>
      <c r="G30" cm="1">
        <f t="array" ref="G30">_xlfn.IFS(AND(I30&gt;J30,I30&gt;0), 1, AND(J30&gt;I30,J30&gt;0), 2, AND(I30&lt;0,J30&lt;0), 0)</f>
        <v>0</v>
      </c>
      <c r="H30">
        <f>ValueWin!H30</f>
        <v>2</v>
      </c>
      <c r="I30">
        <f t="shared" si="1"/>
        <v>-8.0686274509803924E-2</v>
      </c>
      <c r="J30">
        <f t="shared" si="2"/>
        <v>-7.5972222222222274E-2</v>
      </c>
      <c r="K30">
        <f>P29</f>
        <v>150</v>
      </c>
      <c r="L30" t="str">
        <f>ValueWin!L30</f>
        <v>Roberto Bautista Agut</v>
      </c>
      <c r="M30" t="str">
        <f>ValueWin!M30</f>
        <v>Marton Fucsovics</v>
      </c>
    </row>
    <row r="31" spans="1:17" x14ac:dyDescent="0.25">
      <c r="A31">
        <f>ValueWin!A31</f>
        <v>3.02</v>
      </c>
      <c r="B31">
        <f>ValueWin!B31</f>
        <v>1.35</v>
      </c>
      <c r="C31">
        <f t="shared" si="0"/>
        <v>0.33112582781456956</v>
      </c>
      <c r="D31">
        <f t="shared" si="0"/>
        <v>0.7407407407407407</v>
      </c>
      <c r="E31">
        <f>ValueWin!E31</f>
        <v>0.313</v>
      </c>
      <c r="F31">
        <f>ValueWin!F31</f>
        <v>0.68700000000000006</v>
      </c>
      <c r="G31" cm="1">
        <f t="array" ref="G31">_xlfn.IFS(AND(I31&gt;J31,I31&gt;0), 1, AND(J31&gt;I31,J31&gt;0), 2, AND(I31&lt;0,J31&lt;0), 0)</f>
        <v>0</v>
      </c>
      <c r="H31">
        <f>ValueWin!H31</f>
        <v>2</v>
      </c>
      <c r="I31">
        <f t="shared" si="1"/>
        <v>-2.7099009900990123E-2</v>
      </c>
      <c r="J31">
        <f t="shared" si="2"/>
        <v>-0.20728571428571396</v>
      </c>
      <c r="K31" cm="1">
        <f t="array" ref="K31">_xlfn.IFS(AND(G31=H31,G31=1),K30-K30*I31+K30*I31*A31, AND(G31=H31,G31=2), K30-K30*J31+K30*J31*B31, AND(G31&lt;&gt;H31,G31=1), K30-K30*I31,AND(G31&lt;&gt;H31,G31=2),K30-K30*J31,G31=0,K30)</f>
        <v>150</v>
      </c>
      <c r="L31" t="str">
        <f>ValueWin!L31</f>
        <v>Egor Gerasimov</v>
      </c>
      <c r="M31" t="str">
        <f>ValueWin!M31</f>
        <v>Aslan Karatsev</v>
      </c>
    </row>
    <row r="32" spans="1:17" x14ac:dyDescent="0.25">
      <c r="A32">
        <f>ValueWin!A32</f>
        <v>1.8</v>
      </c>
      <c r="B32">
        <f>ValueWin!B32</f>
        <v>1.98</v>
      </c>
      <c r="C32">
        <f t="shared" si="0"/>
        <v>0.55555555555555558</v>
      </c>
      <c r="D32">
        <f t="shared" si="0"/>
        <v>0.50505050505050508</v>
      </c>
      <c r="E32">
        <f>ValueWin!E32</f>
        <v>0.45</v>
      </c>
      <c r="F32">
        <f>ValueWin!F32</f>
        <v>0.55000000000000004</v>
      </c>
      <c r="G32" cm="1">
        <f t="array" ref="G32">_xlfn.IFS(AND(I32&gt;J32,I32&gt;0), 1, AND(J32&gt;I32,J32&gt;0), 2, AND(I32&lt;0,J32&lt;0), 0)</f>
        <v>2</v>
      </c>
      <c r="H32">
        <f>ValueWin!H32</f>
        <v>2</v>
      </c>
      <c r="I32">
        <f t="shared" si="1"/>
        <v>-0.23749999999999999</v>
      </c>
      <c r="J32">
        <f t="shared" si="2"/>
        <v>9.0816326530612279E-2</v>
      </c>
      <c r="K32" cm="1">
        <f t="array" ref="K32">_xlfn.IFS(AND(G32=H32,G32=1),K31-K31*I32+K31*I32*A32, AND(G32=H32,G32=2), K31-K31*J32+K31*J32*B32, AND(G32&lt;&gt;H32,G32=1), K31-K31*I32,AND(G32&lt;&gt;H32,G32=2),K31-K31*J32,G32=0,K31)</f>
        <v>163.35000000000002</v>
      </c>
      <c r="L32" t="str">
        <f>ValueWin!L32</f>
        <v>Andy Murray</v>
      </c>
      <c r="M32" t="str">
        <f>ValueWin!M32</f>
        <v>Diego Schwartzman</v>
      </c>
      <c r="P32">
        <v>150</v>
      </c>
      <c r="Q32">
        <v>13</v>
      </c>
    </row>
    <row r="33" spans="1:17" x14ac:dyDescent="0.25">
      <c r="A33">
        <f>ValueWin!A33</f>
        <v>4</v>
      </c>
      <c r="B33">
        <f>ValueWin!B33</f>
        <v>1.22</v>
      </c>
      <c r="C33">
        <f t="shared" si="0"/>
        <v>0.25</v>
      </c>
      <c r="D33">
        <f t="shared" si="0"/>
        <v>0.81967213114754101</v>
      </c>
      <c r="E33">
        <f>ValueWin!E33</f>
        <v>0.33</v>
      </c>
      <c r="F33">
        <f>ValueWin!F33</f>
        <v>0.66999999999999993</v>
      </c>
      <c r="G33" cm="1">
        <f t="array" ref="G33">_xlfn.IFS(AND(I33&gt;J33,I33&gt;0), 1, AND(J33&gt;I33,J33&gt;0), 2, AND(I33&lt;0,J33&lt;0), 0)</f>
        <v>1</v>
      </c>
      <c r="H33">
        <f>ValueWin!H33</f>
        <v>1</v>
      </c>
      <c r="I33">
        <f t="shared" si="1"/>
        <v>0.1</v>
      </c>
      <c r="J33">
        <f t="shared" si="2"/>
        <v>-0.83000000000000029</v>
      </c>
      <c r="K33">
        <f>P32-P32*I33+P32*I33*A33</f>
        <v>195</v>
      </c>
      <c r="L33" t="str">
        <f>ValueWin!L33</f>
        <v>Gilles Simon</v>
      </c>
      <c r="M33" t="str">
        <f>ValueWin!M33</f>
        <v>Mackenzie McDonald</v>
      </c>
      <c r="P33">
        <v>150</v>
      </c>
      <c r="Q33">
        <v>45</v>
      </c>
    </row>
    <row r="34" spans="1:17" x14ac:dyDescent="0.25">
      <c r="A34">
        <f>ValueWin!A34</f>
        <v>1.41</v>
      </c>
      <c r="B34">
        <f>ValueWin!B34</f>
        <v>2.78</v>
      </c>
      <c r="C34">
        <f t="shared" si="0"/>
        <v>0.70921985815602839</v>
      </c>
      <c r="D34">
        <f t="shared" si="0"/>
        <v>0.35971223021582738</v>
      </c>
      <c r="E34">
        <f>ValueWin!E34</f>
        <v>0.59499999999999997</v>
      </c>
      <c r="F34">
        <f>ValueWin!F34</f>
        <v>0.40500000000000003</v>
      </c>
      <c r="G34" cm="1">
        <f t="array" ref="G34">_xlfn.IFS(AND(I34&gt;J34,I34&gt;0), 1, AND(J34&gt;I34,J34&gt;0), 2, AND(I34&lt;0,J34&lt;0), 0)</f>
        <v>2</v>
      </c>
      <c r="H34">
        <f>ValueWin!H34</f>
        <v>1</v>
      </c>
      <c r="I34">
        <f t="shared" si="1"/>
        <v>-0.39280487804878073</v>
      </c>
      <c r="J34">
        <f t="shared" si="2"/>
        <v>7.0730337078651673E-2</v>
      </c>
      <c r="K34">
        <f>P33-P33*J34</f>
        <v>139.39044943820224</v>
      </c>
      <c r="L34" t="str">
        <f>ValueWin!L34</f>
        <v>Brandon Nakashima</v>
      </c>
      <c r="M34" t="str">
        <f>ValueWin!M34</f>
        <v>Henri Laaksonen</v>
      </c>
    </row>
    <row r="35" spans="1:17" x14ac:dyDescent="0.25">
      <c r="A35">
        <f>ValueWin!A35</f>
        <v>1.1399999999999999</v>
      </c>
      <c r="B35">
        <f>ValueWin!B35</f>
        <v>5</v>
      </c>
      <c r="C35">
        <f t="shared" si="0"/>
        <v>0.87719298245614041</v>
      </c>
      <c r="D35">
        <f t="shared" si="0"/>
        <v>0.2</v>
      </c>
      <c r="E35">
        <f>ValueWin!E35</f>
        <v>0.63300000000000001</v>
      </c>
      <c r="F35">
        <f>ValueWin!F35</f>
        <v>0.36699999999999999</v>
      </c>
      <c r="G35" cm="1">
        <f t="array" ref="G35">_xlfn.IFS(AND(I35&gt;J35,I35&gt;0), 1, AND(J35&gt;I35,J35&gt;0), 2, AND(I35&lt;0,J35&lt;0), 0)</f>
        <v>2</v>
      </c>
      <c r="H35">
        <f>ValueWin!H35</f>
        <v>2</v>
      </c>
      <c r="I35">
        <f t="shared" si="1"/>
        <v>-1.9884285714285732</v>
      </c>
      <c r="J35">
        <f t="shared" si="2"/>
        <v>0.1</v>
      </c>
      <c r="K35" cm="1">
        <f t="array" ref="K35">_xlfn.IFS(AND(G35=H35,G35=1),K34-K34*I35+K34*I35*A35, AND(G35=H35,G35=2), K34-K34*J35+K34*J35*B35, AND(G35&lt;&gt;H35,G35=1), K34-K34*I35,AND(G35&lt;&gt;H35,G35=2),K34-K34*J35,G35=0,K34)</f>
        <v>195.14662921348315</v>
      </c>
      <c r="L35" t="str">
        <f>ValueWin!L35</f>
        <v>Enzo Couacaud</v>
      </c>
      <c r="M35" t="str">
        <f>ValueWin!M35</f>
        <v>Nicolas Barrientos</v>
      </c>
      <c r="P35">
        <v>150</v>
      </c>
      <c r="Q35">
        <v>45</v>
      </c>
    </row>
    <row r="36" spans="1:17" x14ac:dyDescent="0.25">
      <c r="A36">
        <f>ValueWin!A36</f>
        <v>2.25</v>
      </c>
      <c r="B36">
        <f>ValueWin!B36</f>
        <v>1.57</v>
      </c>
      <c r="C36">
        <f t="shared" si="0"/>
        <v>0.44444444444444442</v>
      </c>
      <c r="D36">
        <f t="shared" si="0"/>
        <v>0.63694267515923564</v>
      </c>
      <c r="E36">
        <f>ValueWin!E36</f>
        <v>0.51700000000000002</v>
      </c>
      <c r="F36">
        <f>ValueWin!F36</f>
        <v>0.48299999999999998</v>
      </c>
      <c r="G36" cm="1">
        <f t="array" ref="G36">_xlfn.IFS(AND(I36&gt;J36,I36&gt;0), 1, AND(J36&gt;I36,J36&gt;0), 2, AND(I36&lt;0,J36&lt;0), 0)</f>
        <v>1</v>
      </c>
      <c r="H36">
        <f>ValueWin!H36</f>
        <v>2</v>
      </c>
      <c r="I36">
        <f t="shared" si="1"/>
        <v>0.1</v>
      </c>
      <c r="J36">
        <f t="shared" si="2"/>
        <v>-0.42401754385964907</v>
      </c>
      <c r="K36">
        <f>P35-P35*I36</f>
        <v>135</v>
      </c>
      <c r="L36" t="str">
        <f>ValueWin!L36</f>
        <v>Goncalo Oliveira</v>
      </c>
      <c r="M36" t="str">
        <f>ValueWin!M36</f>
        <v>Oriol Roca Batalla</v>
      </c>
    </row>
    <row r="37" spans="1:17" x14ac:dyDescent="0.25">
      <c r="A37">
        <f>ValueWin!A37</f>
        <v>1.22</v>
      </c>
      <c r="B37">
        <f>ValueWin!B37</f>
        <v>3.75</v>
      </c>
      <c r="C37">
        <f t="shared" si="0"/>
        <v>0.81967213114754101</v>
      </c>
      <c r="D37">
        <f t="shared" si="0"/>
        <v>0.26666666666666666</v>
      </c>
      <c r="E37">
        <f>ValueWin!E37</f>
        <v>0.81799999999999995</v>
      </c>
      <c r="F37">
        <f>ValueWin!F37</f>
        <v>0.18200000000000005</v>
      </c>
      <c r="G37" cm="1">
        <f t="array" ref="G37">_xlfn.IFS(AND(I37&gt;J37,I37&gt;0), 1, AND(J37&gt;I37,J37&gt;0), 2, AND(I37&lt;0,J37&lt;0), 0)</f>
        <v>0</v>
      </c>
      <c r="H37">
        <f>ValueWin!H37</f>
        <v>1</v>
      </c>
      <c r="I37">
        <f t="shared" si="1"/>
        <v>-9.2727272727276544E-3</v>
      </c>
      <c r="J37">
        <f t="shared" si="2"/>
        <v>-0.11545454545454537</v>
      </c>
      <c r="K37" cm="1">
        <f t="array" ref="K37">_xlfn.IFS(AND(G37=H37,G37=1),K36-K36*I37+K36*I37*A37, AND(G37=H37,G37=2), K36-K36*J37+K36*J37*B37, AND(G37&lt;&gt;H37,G37=1), K36-K36*I37,AND(G37&lt;&gt;H37,G37=2),K36-K36*J37,G37=0,K36)</f>
        <v>135</v>
      </c>
      <c r="L37" t="str">
        <f>ValueWin!L37</f>
        <v>Facundo Mena</v>
      </c>
      <c r="M37" t="str">
        <f>ValueWin!M37</f>
        <v>Alejandro Gomez</v>
      </c>
    </row>
    <row r="38" spans="1:17" x14ac:dyDescent="0.25">
      <c r="A38">
        <f>ValueWin!A38</f>
        <v>8.5</v>
      </c>
      <c r="B38">
        <f>ValueWin!B38</f>
        <v>1.05</v>
      </c>
      <c r="C38">
        <f t="shared" si="0"/>
        <v>0.11764705882352941</v>
      </c>
      <c r="D38">
        <f t="shared" si="0"/>
        <v>0.95238095238095233</v>
      </c>
      <c r="E38">
        <f>ValueWin!E38</f>
        <v>0.15</v>
      </c>
      <c r="F38">
        <f>ValueWin!F38</f>
        <v>0.85</v>
      </c>
      <c r="G38" cm="1">
        <f t="array" ref="G38">_xlfn.IFS(AND(I38&gt;J38,I38&gt;0), 1, AND(J38&gt;I38,J38&gt;0), 2, AND(I38&lt;0,J38&lt;0), 0)</f>
        <v>1</v>
      </c>
      <c r="H38">
        <f>ValueWin!H38</f>
        <v>1</v>
      </c>
      <c r="I38">
        <f t="shared" si="1"/>
        <v>3.6666666666666667E-2</v>
      </c>
      <c r="J38">
        <f t="shared" si="2"/>
        <v>-2.1499999999999972</v>
      </c>
      <c r="K38" cm="1">
        <f t="array" ref="K38">_xlfn.IFS(AND(G38=H38,G38=1),K37-K37*I38+K37*I38*A38, AND(G38=H38,G38=2), K37-K37*J38+K37*J38*B38, AND(G38&lt;&gt;H38,G38=1), K37-K37*I38,AND(G38&lt;&gt;H38,G38=2),K37-K37*J38,G38=0,K37)</f>
        <v>172.125</v>
      </c>
      <c r="L38" t="str">
        <f>ValueWin!L38</f>
        <v>Alexis Galarneau</v>
      </c>
      <c r="M38" t="str">
        <f>ValueWin!M38</f>
        <v>Daniel Altmaier</v>
      </c>
      <c r="P38">
        <v>150</v>
      </c>
      <c r="Q38">
        <v>22</v>
      </c>
    </row>
    <row r="39" spans="1:17" x14ac:dyDescent="0.25">
      <c r="A39">
        <f>ValueWin!A39</f>
        <v>4.5</v>
      </c>
      <c r="B39">
        <f>ValueWin!B39</f>
        <v>1.1599999999999999</v>
      </c>
      <c r="C39">
        <f t="shared" si="0"/>
        <v>0.22222222222222221</v>
      </c>
      <c r="D39">
        <f t="shared" si="0"/>
        <v>0.86206896551724144</v>
      </c>
      <c r="E39">
        <f>ValueWin!E39</f>
        <v>0.2</v>
      </c>
      <c r="F39">
        <f>ValueWin!F39</f>
        <v>0.8</v>
      </c>
      <c r="G39" cm="1">
        <f t="array" ref="G39">_xlfn.IFS(AND(I39&gt;J39,I39&gt;0), 1, AND(J39&gt;I39,J39&gt;0), 2, AND(I39&lt;0,J39&lt;0), 0)</f>
        <v>0</v>
      </c>
      <c r="H39">
        <f>ValueWin!H39</f>
        <v>2</v>
      </c>
      <c r="I39">
        <f t="shared" si="1"/>
        <v>-2.8571428571428581E-2</v>
      </c>
      <c r="J39">
        <f t="shared" si="2"/>
        <v>-0.45000000000000062</v>
      </c>
      <c r="K39">
        <f>P38</f>
        <v>150</v>
      </c>
      <c r="L39" t="str">
        <f>ValueWin!L39</f>
        <v>Santiago Fa Rodriguez Taverna</v>
      </c>
      <c r="M39" t="str">
        <f>ValueWin!M39</f>
        <v>Juan Pablo Varillas</v>
      </c>
    </row>
    <row r="40" spans="1:17" x14ac:dyDescent="0.25">
      <c r="A40">
        <f>ValueWin!A40</f>
        <v>1.72</v>
      </c>
      <c r="B40">
        <f>ValueWin!B40</f>
        <v>2</v>
      </c>
      <c r="C40">
        <f t="shared" si="0"/>
        <v>0.58139534883720934</v>
      </c>
      <c r="D40">
        <f t="shared" si="0"/>
        <v>0.5</v>
      </c>
      <c r="E40">
        <f>ValueWin!E40</f>
        <v>0.66400000000000003</v>
      </c>
      <c r="F40">
        <f>ValueWin!F40</f>
        <v>0.33599999999999997</v>
      </c>
      <c r="G40" cm="1">
        <f t="array" ref="G40">_xlfn.IFS(AND(I40&gt;J40,I40&gt;0), 1, AND(J40&gt;I40,J40&gt;0), 2, AND(I40&lt;0,J40&lt;0), 0)</f>
        <v>1</v>
      </c>
      <c r="H40">
        <f>ValueWin!H40</f>
        <v>1</v>
      </c>
      <c r="I40">
        <f t="shared" si="1"/>
        <v>0.1</v>
      </c>
      <c r="J40">
        <f t="shared" si="2"/>
        <v>-0.32800000000000007</v>
      </c>
      <c r="K40" cm="1">
        <f t="array" ref="K40">_xlfn.IFS(AND(G40=H40,G40=1),K39-K39*I40+K39*I40*A40, AND(G40=H40,G40=2), K39-K39*J40+K39*J40*B40, AND(G40&lt;&gt;H40,G40=1), K39-K39*I40,AND(G40&lt;&gt;H40,G40=2),K39-K39*J40,G40=0,K39)</f>
        <v>160.80000000000001</v>
      </c>
      <c r="L40" t="str">
        <f>ValueWin!L40</f>
        <v>Martin Cuevas</v>
      </c>
      <c r="M40" t="str">
        <f>ValueWin!M40</f>
        <v>Mariano Navone</v>
      </c>
      <c r="P40">
        <v>150</v>
      </c>
      <c r="Q40">
        <v>10</v>
      </c>
    </row>
    <row r="41" spans="1:17" x14ac:dyDescent="0.25">
      <c r="A41">
        <f>ValueWin!A41</f>
        <v>4.6500000000000004</v>
      </c>
      <c r="B41">
        <f>ValueWin!B41</f>
        <v>1.1599999999999999</v>
      </c>
      <c r="C41">
        <f t="shared" si="0"/>
        <v>0.21505376344086019</v>
      </c>
      <c r="D41">
        <f t="shared" si="0"/>
        <v>0.86206896551724144</v>
      </c>
      <c r="E41">
        <f>ValueWin!E41</f>
        <v>0.23799999999999999</v>
      </c>
      <c r="F41">
        <f>ValueWin!F41</f>
        <v>0.76200000000000001</v>
      </c>
      <c r="G41" cm="1">
        <f t="array" ref="G41">_xlfn.IFS(AND(I41&gt;J41,I41&gt;0), 1, AND(J41&gt;I41,J41&gt;0), 2, AND(I41&lt;0,J41&lt;0), 0)</f>
        <v>1</v>
      </c>
      <c r="H41">
        <f>ValueWin!H41</f>
        <v>2</v>
      </c>
      <c r="I41">
        <f t="shared" si="1"/>
        <v>2.923287671232877E-2</v>
      </c>
      <c r="J41">
        <f t="shared" si="2"/>
        <v>-0.7255000000000007</v>
      </c>
      <c r="K41">
        <f>P40-P40*I41</f>
        <v>145.61506849315069</v>
      </c>
      <c r="L41" t="str">
        <f>ValueWin!L41</f>
        <v>Geoffrey Blancaneaux</v>
      </c>
      <c r="M41" t="str">
        <f>ValueWin!M41</f>
        <v>Carlos Taberner</v>
      </c>
    </row>
    <row r="42" spans="1:17" x14ac:dyDescent="0.25">
      <c r="A42">
        <f>ValueWin!A42</f>
        <v>2.2000000000000002</v>
      </c>
      <c r="B42">
        <f>ValueWin!B42</f>
        <v>1.61</v>
      </c>
      <c r="C42">
        <f t="shared" si="0"/>
        <v>0.45454545454545453</v>
      </c>
      <c r="D42">
        <f t="shared" si="0"/>
        <v>0.6211180124223602</v>
      </c>
      <c r="E42">
        <f>ValueWin!E42</f>
        <v>0.53700000000000003</v>
      </c>
      <c r="F42">
        <f>ValueWin!F42</f>
        <v>0.46299999999999997</v>
      </c>
      <c r="G42" cm="1">
        <f t="array" ref="G42">_xlfn.IFS(AND(I42&gt;J42,I42&gt;0), 1, AND(J42&gt;I42,J42&gt;0), 2, AND(I42&lt;0,J42&lt;0), 0)</f>
        <v>1</v>
      </c>
      <c r="H42">
        <f>ValueWin!H42</f>
        <v>1</v>
      </c>
      <c r="I42">
        <f t="shared" si="1"/>
        <v>0.1</v>
      </c>
      <c r="J42">
        <f t="shared" si="2"/>
        <v>-0.41732786885245898</v>
      </c>
      <c r="K42" cm="1">
        <f t="array" ref="K42">_xlfn.IFS(AND(G42=H42,G42=1),K41-K41*I42+K41*I42*A42, AND(G42=H42,G42=2), K41-K41*J42+K41*J42*B42, AND(G42&lt;&gt;H42,G42=1), K41-K41*I42,AND(G42&lt;&gt;H42,G42=2),K41-K41*J42,G42=0,K41)</f>
        <v>163.08887671232878</v>
      </c>
      <c r="L42" t="str">
        <f>ValueWin!L42</f>
        <v>Andrea Arnaboldi</v>
      </c>
      <c r="M42" t="str">
        <f>ValueWin!M42</f>
        <v>Jonas Forejtek</v>
      </c>
      <c r="P42">
        <v>150</v>
      </c>
      <c r="Q42">
        <v>13</v>
      </c>
    </row>
    <row r="43" spans="1:17" x14ac:dyDescent="0.25">
      <c r="A43">
        <f>ValueWin!A43</f>
        <v>1.6</v>
      </c>
      <c r="B43">
        <f>ValueWin!B43</f>
        <v>2.25</v>
      </c>
      <c r="C43">
        <f t="shared" si="0"/>
        <v>0.625</v>
      </c>
      <c r="D43">
        <f t="shared" si="0"/>
        <v>0.44444444444444442</v>
      </c>
      <c r="E43">
        <f>ValueWin!E43</f>
        <v>0.499</v>
      </c>
      <c r="F43">
        <f>ValueWin!F43</f>
        <v>0.501</v>
      </c>
      <c r="G43" cm="1">
        <f t="array" ref="G43">_xlfn.IFS(AND(I43&gt;J43,I43&gt;0), 1, AND(J43&gt;I43,J43&gt;0), 2, AND(I43&lt;0,J43&lt;0), 0)</f>
        <v>2</v>
      </c>
      <c r="H43">
        <f>ValueWin!H43</f>
        <v>1</v>
      </c>
      <c r="I43">
        <f t="shared" si="1"/>
        <v>-0.33599999999999985</v>
      </c>
      <c r="J43">
        <f t="shared" si="2"/>
        <v>0.1</v>
      </c>
      <c r="K43">
        <f>P42-P42*J43</f>
        <v>135</v>
      </c>
      <c r="L43" t="str">
        <f>ValueWin!L43</f>
        <v>Nerman Fatic</v>
      </c>
      <c r="M43" t="str">
        <f>ValueWin!M43</f>
        <v>Georgii Kravchenko</v>
      </c>
    </row>
    <row r="44" spans="1:17" x14ac:dyDescent="0.25">
      <c r="A44">
        <f>ValueWin!A44</f>
        <v>2.06</v>
      </c>
      <c r="B44">
        <f>ValueWin!B44</f>
        <v>1.71</v>
      </c>
      <c r="C44">
        <f t="shared" si="0"/>
        <v>0.4854368932038835</v>
      </c>
      <c r="D44">
        <f t="shared" si="0"/>
        <v>0.58479532163742687</v>
      </c>
      <c r="E44">
        <f>ValueWin!E44</f>
        <v>0.79100000000000004</v>
      </c>
      <c r="F44">
        <f>ValueWin!F44</f>
        <v>0.20899999999999996</v>
      </c>
      <c r="G44" cm="1">
        <f t="array" ref="G44">_xlfn.IFS(AND(I44&gt;J44,I44&gt;0), 1, AND(J44&gt;I44,J44&gt;0), 2, AND(I44&lt;0,J44&lt;0), 0)</f>
        <v>1</v>
      </c>
      <c r="H44">
        <f>ValueWin!H44</f>
        <v>2</v>
      </c>
      <c r="I44">
        <f t="shared" si="1"/>
        <v>0.1</v>
      </c>
      <c r="J44">
        <f t="shared" si="2"/>
        <v>-0.90508450704225363</v>
      </c>
      <c r="K44" cm="1">
        <f t="array" ref="K44">_xlfn.IFS(AND(G44=H44,G44=1),K43-K43*I44+K43*I44*A44, AND(G44=H44,G44=2), K43-K43*J44+K43*J44*B44, AND(G44&lt;&gt;H44,G44=1), K43-K43*I44,AND(G44&lt;&gt;H44,G44=2),K43-K43*J44,G44=0,K43)</f>
        <v>121.5</v>
      </c>
      <c r="L44" t="str">
        <f>ValueWin!L44</f>
        <v>Andrej Martin</v>
      </c>
      <c r="M44" t="str">
        <f>ValueWin!M44</f>
        <v>Filip Misolic</v>
      </c>
    </row>
    <row r="45" spans="1:17" x14ac:dyDescent="0.25">
      <c r="A45">
        <f>ValueWin!A45</f>
        <v>1.64</v>
      </c>
      <c r="B45">
        <f>ValueWin!B45</f>
        <v>2.2000000000000002</v>
      </c>
      <c r="C45">
        <f t="shared" si="0"/>
        <v>0.6097560975609756</v>
      </c>
      <c r="D45">
        <f t="shared" si="0"/>
        <v>0.45454545454545453</v>
      </c>
      <c r="E45">
        <f>ValueWin!E45</f>
        <v>0.55900000000000005</v>
      </c>
      <c r="F45">
        <f>ValueWin!F45</f>
        <v>0.44099999999999995</v>
      </c>
      <c r="G45" cm="1">
        <f t="array" ref="G45">_xlfn.IFS(AND(I45&gt;J45,I45&gt;0), 1, AND(J45&gt;I45,J45&gt;0), 2, AND(I45&lt;0,J45&lt;0), 0)</f>
        <v>0</v>
      </c>
      <c r="H45">
        <f>ValueWin!H45</f>
        <v>2</v>
      </c>
      <c r="I45">
        <f t="shared" si="1"/>
        <v>-0.13006249999999997</v>
      </c>
      <c r="J45">
        <f t="shared" si="2"/>
        <v>-2.4833333333333374E-2</v>
      </c>
      <c r="K45" cm="1">
        <f t="array" ref="K45">_xlfn.IFS(AND(G45=H45,G45=1),K44-K44*I45+K44*I45*A45, AND(G45=H45,G45=2), K44-K44*J45+K44*J45*B45, AND(G45&lt;&gt;H45,G45=1), K44-K44*I45,AND(G45&lt;&gt;H45,G45=2),K44-K44*J45,G45=0,K44)</f>
        <v>121.5</v>
      </c>
      <c r="L45" t="str">
        <f>ValueWin!L45</f>
        <v>Adrian Mannarino</v>
      </c>
      <c r="M45" t="str">
        <f>ValueWin!M45</f>
        <v>Ricardas Berankis</v>
      </c>
    </row>
    <row r="46" spans="1:17" x14ac:dyDescent="0.25">
      <c r="A46">
        <f>ValueWin!A46</f>
        <v>2.91</v>
      </c>
      <c r="B46">
        <f>ValueWin!B46</f>
        <v>1.38</v>
      </c>
      <c r="C46">
        <f t="shared" si="0"/>
        <v>0.3436426116838488</v>
      </c>
      <c r="D46">
        <f t="shared" si="0"/>
        <v>0.7246376811594204</v>
      </c>
      <c r="E46">
        <f>ValueWin!E46</f>
        <v>5.8999999999999997E-2</v>
      </c>
      <c r="F46">
        <f>ValueWin!F46</f>
        <v>0.94100000000000006</v>
      </c>
      <c r="G46" cm="1">
        <f t="array" ref="G46">_xlfn.IFS(AND(I46&gt;J46,I46&gt;0), 1, AND(J46&gt;I46,J46&gt;0), 2, AND(I46&lt;0,J46&lt;0), 0)</f>
        <v>2</v>
      </c>
      <c r="H46">
        <f>ValueWin!H46</f>
        <v>2</v>
      </c>
      <c r="I46">
        <f t="shared" si="1"/>
        <v>-0.43367015706806283</v>
      </c>
      <c r="J46">
        <f t="shared" si="2"/>
        <v>0.1</v>
      </c>
      <c r="K46" cm="1">
        <f t="array" ref="K46">_xlfn.IFS(AND(G46=H46,G46=1),K45-K45*I46+K45*I46*A46, AND(G46=H46,G46=2), K45-K45*J46+K45*J46*B46, AND(G46&lt;&gt;H46,G46=1), K45-K45*I46,AND(G46&lt;&gt;H46,G46=2),K45-K45*J46,G46=0,K45)</f>
        <v>126.11699999999999</v>
      </c>
      <c r="L46" t="str">
        <f>ValueWin!L46</f>
        <v>Pedro Martinez</v>
      </c>
      <c r="M46" t="str">
        <f>ValueWin!M46</f>
        <v>Marin Cilic</v>
      </c>
    </row>
    <row r="47" spans="1:17" x14ac:dyDescent="0.25">
      <c r="A47">
        <f>ValueWin!A47</f>
        <v>3.45</v>
      </c>
      <c r="B47">
        <f>ValueWin!B47</f>
        <v>1.28</v>
      </c>
      <c r="C47">
        <f t="shared" si="0"/>
        <v>0.28985507246376813</v>
      </c>
      <c r="D47">
        <f t="shared" si="0"/>
        <v>0.78125</v>
      </c>
      <c r="E47">
        <f>ValueWin!E47</f>
        <v>0.311</v>
      </c>
      <c r="F47">
        <f>ValueWin!F47</f>
        <v>0.68900000000000006</v>
      </c>
      <c r="G47" cm="1">
        <f t="array" ref="G47">_xlfn.IFS(AND(I47&gt;J47,I47&gt;0), 1, AND(J47&gt;I47,J47&gt;0), 2, AND(I47&lt;0,J47&lt;0), 0)</f>
        <v>1</v>
      </c>
      <c r="H47">
        <f>ValueWin!H47</f>
        <v>2</v>
      </c>
      <c r="I47">
        <f t="shared" si="1"/>
        <v>2.9775510204081646E-2</v>
      </c>
      <c r="J47">
        <f t="shared" si="2"/>
        <v>-0.42171428571428549</v>
      </c>
      <c r="K47" cm="1">
        <f t="array" ref="K47">_xlfn.IFS(AND(G47=H47,G47=1),K46-K46*I47+K46*I47*A47, AND(G47=H47,G47=2), K46-K46*J47+K46*J47*B47, AND(G47&lt;&gt;H47,G47=1), K46-K46*I47,AND(G47&lt;&gt;H47,G47=2),K46-K46*J47,G47=0,K46)</f>
        <v>122.36180197959183</v>
      </c>
      <c r="L47" t="str">
        <f>ValueWin!L47</f>
        <v>Gilles Simon</v>
      </c>
      <c r="M47" t="str">
        <f>ValueWin!M47</f>
        <v>Aslan Karatsev</v>
      </c>
    </row>
    <row r="48" spans="1:17" x14ac:dyDescent="0.25">
      <c r="A48">
        <f>ValueWin!A48</f>
        <v>2.25</v>
      </c>
      <c r="B48">
        <f>ValueWin!B48</f>
        <v>1.61</v>
      </c>
      <c r="C48">
        <f t="shared" si="0"/>
        <v>0.44444444444444442</v>
      </c>
      <c r="D48">
        <f t="shared" si="0"/>
        <v>0.6211180124223602</v>
      </c>
      <c r="E48">
        <f>ValueWin!E48</f>
        <v>0.432</v>
      </c>
      <c r="F48">
        <f>ValueWin!F48</f>
        <v>0.56800000000000006</v>
      </c>
      <c r="G48" cm="1">
        <f t="array" ref="G48">_xlfn.IFS(AND(I48&gt;J48,I48&gt;0), 1, AND(J48&gt;I48,J48&gt;0), 2, AND(I48&lt;0,J48&lt;0), 0)</f>
        <v>0</v>
      </c>
      <c r="H48">
        <f>ValueWin!H48</f>
        <v>2</v>
      </c>
      <c r="I48">
        <f t="shared" si="1"/>
        <v>-2.2400000000000031E-2</v>
      </c>
      <c r="J48">
        <f t="shared" si="2"/>
        <v>-0.1401967213114752</v>
      </c>
      <c r="K48" cm="1">
        <f t="array" ref="K48">_xlfn.IFS(AND(G48=H48,G48=1),K47-K47*I48+K47*I48*A48, AND(G48=H48,G48=2), K47-K47*J48+K47*J48*B48, AND(G48&lt;&gt;H48,G48=1), K47-K47*I48,AND(G48&lt;&gt;H48,G48=2),K47-K47*J48,G48=0,K47)</f>
        <v>122.36180197959183</v>
      </c>
      <c r="L48" t="str">
        <f>ValueWin!L48</f>
        <v>Marton Fucsovics</v>
      </c>
      <c r="M48" t="str">
        <f>ValueWin!M48</f>
        <v>Lloyd Harris</v>
      </c>
    </row>
    <row r="49" spans="1:13" x14ac:dyDescent="0.25">
      <c r="A49">
        <f>ValueWin!A49</f>
        <v>1.2</v>
      </c>
      <c r="B49">
        <f>ValueWin!B49</f>
        <v>4.25</v>
      </c>
      <c r="C49">
        <f t="shared" si="0"/>
        <v>0.83333333333333337</v>
      </c>
      <c r="D49">
        <f t="shared" si="0"/>
        <v>0.23529411764705882</v>
      </c>
      <c r="E49">
        <f>ValueWin!E49</f>
        <v>0.754</v>
      </c>
      <c r="F49">
        <f>ValueWin!F49</f>
        <v>0.246</v>
      </c>
      <c r="G49" cm="1">
        <f t="array" ref="G49">_xlfn.IFS(AND(I49&gt;J49,I49&gt;0), 1, AND(J49&gt;I49,J49&gt;0), 2, AND(I49&lt;0,J49&lt;0), 0)</f>
        <v>2</v>
      </c>
      <c r="H49">
        <f>ValueWin!H49</f>
        <v>1</v>
      </c>
      <c r="I49">
        <f t="shared" si="1"/>
        <v>-0.4760000000000002</v>
      </c>
      <c r="J49">
        <f t="shared" si="2"/>
        <v>1.3999999999999985E-2</v>
      </c>
      <c r="K49" cm="1">
        <f t="array" ref="K49">_xlfn.IFS(AND(G49=H49,G49=1),K48-K48*I49+K48*I49*A49, AND(G49=H49,G49=2), K48-K48*J49+K48*J49*B49, AND(G49&lt;&gt;H49,G49=1), K48-K48*I49,AND(G49&lt;&gt;H49,G49=2),K48-K48*J49,G49=0,K48)</f>
        <v>120.64873675187755</v>
      </c>
      <c r="L49" t="str">
        <f>ValueWin!L49</f>
        <v>Jannik Sinner</v>
      </c>
      <c r="M49" t="str">
        <f>ValueWin!M49</f>
        <v>Arthur Rinderknech</v>
      </c>
    </row>
    <row r="50" spans="1:13" x14ac:dyDescent="0.25">
      <c r="A50">
        <f>ValueWin!A50</f>
        <v>2.1800000000000002</v>
      </c>
      <c r="B50">
        <f>ValueWin!B50</f>
        <v>1.65</v>
      </c>
      <c r="C50">
        <f t="shared" si="0"/>
        <v>0.4587155963302752</v>
      </c>
      <c r="D50">
        <f t="shared" si="0"/>
        <v>0.60606060606060608</v>
      </c>
      <c r="E50">
        <f>ValueWin!E50</f>
        <v>0.34200000000000003</v>
      </c>
      <c r="F50">
        <f>ValueWin!F50</f>
        <v>0.65799999999999992</v>
      </c>
      <c r="G50" cm="1">
        <f t="array" ref="G50">_xlfn.IFS(AND(I50&gt;J50,I50&gt;0), 1, AND(J50&gt;I50,J50&gt;0), 2, AND(I50&lt;0,J50&lt;0), 0)</f>
        <v>2</v>
      </c>
      <c r="H50">
        <f>ValueWin!H50</f>
        <v>2</v>
      </c>
      <c r="I50">
        <f t="shared" si="1"/>
        <v>-0.21562711864406764</v>
      </c>
      <c r="J50">
        <f t="shared" si="2"/>
        <v>0.1</v>
      </c>
      <c r="K50" cm="1">
        <f t="array" ref="K50">_xlfn.IFS(AND(G50=H50,G50=1),K49-K49*I50+K49*I50*A50, AND(G50=H50,G50=2), K49-K49*J50+K49*J50*B50, AND(G50&lt;&gt;H50,G50=1), K49-K49*I50,AND(G50&lt;&gt;H50,G50=2),K49-K49*J50,G50=0,K49)</f>
        <v>128.49090464074959</v>
      </c>
      <c r="L50" t="str">
        <f>ValueWin!L50</f>
        <v>Brandon Nakashima</v>
      </c>
      <c r="M50" t="str">
        <f>ValueWin!M50</f>
        <v>Diego Schwartzman</v>
      </c>
    </row>
    <row r="51" spans="1:13" x14ac:dyDescent="0.25">
      <c r="A51">
        <f>ValueWin!A51</f>
        <v>1.3</v>
      </c>
      <c r="B51">
        <f>ValueWin!B51</f>
        <v>3.32</v>
      </c>
      <c r="C51">
        <f t="shared" si="0"/>
        <v>0.76923076923076916</v>
      </c>
      <c r="D51">
        <f t="shared" si="0"/>
        <v>0.30120481927710846</v>
      </c>
      <c r="E51">
        <f>ValueWin!E51</f>
        <v>0.53500000000000003</v>
      </c>
      <c r="F51">
        <f>ValueWin!F51</f>
        <v>0.46499999999999997</v>
      </c>
      <c r="G51" cm="1">
        <f t="array" ref="G51">_xlfn.IFS(AND(I51&gt;J51,I51&gt;0), 1, AND(J51&gt;I51,J51&gt;0), 2, AND(I51&lt;0,J51&lt;0), 0)</f>
        <v>2</v>
      </c>
      <c r="H51">
        <f>ValueWin!H51</f>
        <v>1</v>
      </c>
      <c r="I51">
        <f t="shared" si="1"/>
        <v>-1.0149999999999997</v>
      </c>
      <c r="J51">
        <f t="shared" si="2"/>
        <v>0.1</v>
      </c>
      <c r="K51" cm="1">
        <f t="array" ref="K51">_xlfn.IFS(AND(G51=H51,G51=1),K50-K50*I51+K50*I51*A51, AND(G51=H51,G51=2), K50-K50*J51+K50*J51*B51, AND(G51&lt;&gt;H51,G51=1), K50-K50*I51,AND(G51&lt;&gt;H51,G51=2),K50-K50*J51,G51=0,K50)</f>
        <v>115.64181417667463</v>
      </c>
      <c r="L51" t="str">
        <f>ValueWin!L51</f>
        <v>Jenson Brooksby</v>
      </c>
      <c r="M51" t="str">
        <f>ValueWin!M51</f>
        <v>Alejandro Davidovich Fokina</v>
      </c>
    </row>
    <row r="52" spans="1:13" x14ac:dyDescent="0.25">
      <c r="A52">
        <f>ValueWin!A52</f>
        <v>1.66</v>
      </c>
      <c r="B52">
        <f>ValueWin!B52</f>
        <v>2.1</v>
      </c>
      <c r="C52">
        <f t="shared" si="0"/>
        <v>0.60240963855421692</v>
      </c>
      <c r="D52">
        <f t="shared" si="0"/>
        <v>0.47619047619047616</v>
      </c>
      <c r="E52">
        <f>ValueWin!E52</f>
        <v>0.71099999999999997</v>
      </c>
      <c r="F52">
        <f>ValueWin!F52</f>
        <v>0.28900000000000003</v>
      </c>
      <c r="G52" cm="1">
        <f t="array" ref="G52">_xlfn.IFS(AND(I52&gt;J52,I52&gt;0), 1, AND(J52&gt;I52,J52&gt;0), 2, AND(I52&lt;0,J52&lt;0), 0)</f>
        <v>1</v>
      </c>
      <c r="H52">
        <f>ValueWin!H52</f>
        <v>1</v>
      </c>
      <c r="I52">
        <f t="shared" si="1"/>
        <v>0.1</v>
      </c>
      <c r="J52">
        <f t="shared" si="2"/>
        <v>-0.35736363636363622</v>
      </c>
      <c r="K52" cm="1">
        <f t="array" ref="K52">_xlfn.IFS(AND(G52=H52,G52=1),K51-K51*I52+K51*I52*A52, AND(G52=H52,G52=2), K51-K51*J52+K51*J52*B52, AND(G52&lt;&gt;H52,G52=1), K51-K51*I52,AND(G52&lt;&gt;H52,G52=2),K51-K51*J52,G52=0,K51)</f>
        <v>123.27417391233516</v>
      </c>
      <c r="L52" t="str">
        <f>ValueWin!L52</f>
        <v>Alessandro Giannessi</v>
      </c>
      <c r="M52" t="str">
        <f>ValueWin!M52</f>
        <v>Raul Brancaccio</v>
      </c>
    </row>
    <row r="53" spans="1:13" x14ac:dyDescent="0.25">
      <c r="A53">
        <f>ValueWin!A53</f>
        <v>1.4</v>
      </c>
      <c r="B53">
        <f>ValueWin!B53</f>
        <v>2.75</v>
      </c>
      <c r="C53">
        <f t="shared" si="0"/>
        <v>0.7142857142857143</v>
      </c>
      <c r="D53">
        <f t="shared" si="0"/>
        <v>0.36363636363636365</v>
      </c>
      <c r="E53">
        <f>ValueWin!E53</f>
        <v>0.754</v>
      </c>
      <c r="F53">
        <f>ValueWin!F53</f>
        <v>0.246</v>
      </c>
      <c r="G53" cm="1">
        <f t="array" ref="G53">_xlfn.IFS(AND(I53&gt;J53,I53&gt;0), 1, AND(J53&gt;I53,J53&gt;0), 2, AND(I53&lt;0,J53&lt;0), 0)</f>
        <v>1</v>
      </c>
      <c r="H53">
        <f>ValueWin!H53</f>
        <v>1</v>
      </c>
      <c r="I53">
        <f t="shared" si="1"/>
        <v>0.1</v>
      </c>
      <c r="J53">
        <f t="shared" si="2"/>
        <v>-0.18485714285714289</v>
      </c>
      <c r="K53" cm="1">
        <f t="array" ref="K53">_xlfn.IFS(AND(G53=H53,G53=1),K52-K52*I53+K52*I53*A53, AND(G53=H53,G53=2), K52-K52*J53+K52*J53*B53, AND(G53&lt;&gt;H53,G53=1), K52-K52*I53,AND(G53&lt;&gt;H53,G53=2),K52-K52*J53,G53=0,K52)</f>
        <v>128.20514086882855</v>
      </c>
      <c r="L53" t="str">
        <f>ValueWin!L53</f>
        <v>Marco Cecchinato</v>
      </c>
      <c r="M53" t="str">
        <f>ValueWin!M53</f>
        <v>Mathias Bourgue</v>
      </c>
    </row>
    <row r="54" spans="1:13" x14ac:dyDescent="0.25">
      <c r="A54">
        <f>ValueWin!A54</f>
        <v>2.15</v>
      </c>
      <c r="B54">
        <f>ValueWin!B54</f>
        <v>1.67</v>
      </c>
      <c r="C54">
        <f t="shared" si="0"/>
        <v>0.46511627906976744</v>
      </c>
      <c r="D54">
        <f t="shared" si="0"/>
        <v>0.5988023952095809</v>
      </c>
      <c r="E54">
        <f>ValueWin!E54</f>
        <v>0.49299999999999999</v>
      </c>
      <c r="F54">
        <f>ValueWin!F54</f>
        <v>0.50700000000000001</v>
      </c>
      <c r="G54" cm="1">
        <f t="array" ref="G54">_xlfn.IFS(AND(I54&gt;J54,I54&gt;0), 1, AND(J54&gt;I54,J54&gt;0), 2, AND(I54&lt;0,J54&lt;0), 0)</f>
        <v>1</v>
      </c>
      <c r="H54">
        <f>ValueWin!H54</f>
        <v>2</v>
      </c>
      <c r="I54">
        <f t="shared" si="1"/>
        <v>5.2130434782608648E-2</v>
      </c>
      <c r="J54">
        <f t="shared" si="2"/>
        <v>-0.22882089552238816</v>
      </c>
      <c r="K54" cm="1">
        <f t="array" ref="K54">_xlfn.IFS(AND(G54=H54,G54=1),K53-K53*I54+K53*I54*A54, AND(G54=H54,G54=2), K53-K53*J54+K53*J54*B54, AND(G54&lt;&gt;H54,G54=1), K53-K53*I54,AND(G54&lt;&gt;H54,G54=2),K53-K53*J54,G54=0,K53)</f>
        <v>121.52175113397092</v>
      </c>
      <c r="L54" t="str">
        <f>ValueWin!L54</f>
        <v>Marin Cilic</v>
      </c>
      <c r="M54" t="str">
        <f>ValueWin!M54</f>
        <v>Aslan Karatsev</v>
      </c>
    </row>
    <row r="55" spans="1:13" x14ac:dyDescent="0.25">
      <c r="A55">
        <f>ValueWin!A55</f>
        <v>1.37</v>
      </c>
      <c r="B55">
        <f>ValueWin!B55</f>
        <v>2.92</v>
      </c>
      <c r="C55">
        <f t="shared" si="0"/>
        <v>0.72992700729927007</v>
      </c>
      <c r="D55">
        <f t="shared" si="0"/>
        <v>0.34246575342465752</v>
      </c>
      <c r="E55">
        <f>ValueWin!E55</f>
        <v>0.54600000000000004</v>
      </c>
      <c r="F55">
        <f>ValueWin!F55</f>
        <v>0.45399999999999996</v>
      </c>
      <c r="G55" cm="1">
        <f t="array" ref="G55">_xlfn.IFS(AND(I55&gt;J55,I55&gt;0), 1, AND(J55&gt;I55,J55&gt;0), 2, AND(I55&lt;0,J55&lt;0), 0)</f>
        <v>2</v>
      </c>
      <c r="H55">
        <f>ValueWin!H55</f>
        <v>1</v>
      </c>
      <c r="I55">
        <f t="shared" si="1"/>
        <v>-0.68102702702702644</v>
      </c>
      <c r="J55">
        <f t="shared" si="2"/>
        <v>0.1</v>
      </c>
      <c r="K55" cm="1">
        <f t="array" ref="K55">_xlfn.IFS(AND(G55=H55,G55=1),K54-K54*I55+K54*I55*A55, AND(G55=H55,G55=2), K54-K54*J55+K54*J55*B55, AND(G55&lt;&gt;H55,G55=1), K54-K54*I55,AND(G55&lt;&gt;H55,G55=2),K54-K54*J55,G55=0,K54)</f>
        <v>109.36957602057383</v>
      </c>
      <c r="L55" t="str">
        <f>ValueWin!L55</f>
        <v>Jannik Sinner</v>
      </c>
      <c r="M55" t="str">
        <f>ValueWin!M55</f>
        <v>Diego Schwartzman</v>
      </c>
    </row>
    <row r="56" spans="1:13" x14ac:dyDescent="0.25">
      <c r="A56">
        <f>ValueWin!A56</f>
        <v>2.65</v>
      </c>
      <c r="B56">
        <f>ValueWin!B56</f>
        <v>1.47</v>
      </c>
      <c r="C56">
        <f t="shared" si="0"/>
        <v>0.37735849056603776</v>
      </c>
      <c r="D56">
        <f t="shared" si="0"/>
        <v>0.68027210884353739</v>
      </c>
      <c r="E56">
        <f>ValueWin!E56</f>
        <v>0.51800000000000002</v>
      </c>
      <c r="F56">
        <f>ValueWin!F56</f>
        <v>0.48199999999999998</v>
      </c>
      <c r="G56" cm="1">
        <f t="array" ref="G56">_xlfn.IFS(AND(I56&gt;J56,I56&gt;0), 1, AND(J56&gt;I56,J56&gt;0), 2, AND(I56&lt;0,J56&lt;0), 0)</f>
        <v>1</v>
      </c>
      <c r="H56">
        <f>ValueWin!H56</f>
        <v>2</v>
      </c>
      <c r="I56">
        <f t="shared" si="1"/>
        <v>0.1</v>
      </c>
      <c r="J56">
        <f t="shared" si="2"/>
        <v>-0.62012765957446825</v>
      </c>
      <c r="K56" cm="1">
        <f t="array" ref="K56">_xlfn.IFS(AND(G56=H56,G56=1),K55-K55*I56+K55*I56*A56, AND(G56=H56,G56=2), K55-K55*J56+K55*J56*B56, AND(G56&lt;&gt;H56,G56=1), K55-K55*I56,AND(G56&lt;&gt;H56,G56=2),K55-K55*J56,G56=0,K55)</f>
        <v>98.432618418516455</v>
      </c>
      <c r="L56" t="str">
        <f>ValueWin!L56</f>
        <v>Federico Coria</v>
      </c>
      <c r="M56" t="str">
        <f>ValueWin!M56</f>
        <v>Radu Albot</v>
      </c>
    </row>
    <row r="57" spans="1:13" x14ac:dyDescent="0.25">
      <c r="A57">
        <f>ValueWin!A57</f>
        <v>2.35</v>
      </c>
      <c r="B57">
        <f>ValueWin!B57</f>
        <v>1.57</v>
      </c>
      <c r="C57">
        <f t="shared" si="0"/>
        <v>0.42553191489361702</v>
      </c>
      <c r="D57">
        <f t="shared" si="0"/>
        <v>0.63694267515923564</v>
      </c>
      <c r="E57">
        <f>ValueWin!E57</f>
        <v>0.40300000000000002</v>
      </c>
      <c r="F57">
        <f>ValueWin!F57</f>
        <v>0.59699999999999998</v>
      </c>
      <c r="G57" cm="1">
        <f t="array" ref="G57">_xlfn.IFS(AND(I57&gt;J57,I57&gt;0), 1, AND(J57&gt;I57,J57&gt;0), 2, AND(I57&lt;0,J57&lt;0), 0)</f>
        <v>0</v>
      </c>
      <c r="H57">
        <f>ValueWin!H57</f>
        <v>2</v>
      </c>
      <c r="I57">
        <f t="shared" si="1"/>
        <v>-3.9222222222222158E-2</v>
      </c>
      <c r="J57">
        <f t="shared" si="2"/>
        <v>-0.11001754385964913</v>
      </c>
      <c r="K57" cm="1">
        <f t="array" ref="K57">_xlfn.IFS(AND(G57=H57,G57=1),K56-K56*I57+K56*I57*A57, AND(G57=H57,G57=2), K56-K56*J57+K56*J57*B57, AND(G57&lt;&gt;H57,G57=1), K56-K56*I57,AND(G57&lt;&gt;H57,G57=2),K56-K56*J57,G57=0,K56)</f>
        <v>98.432618418516455</v>
      </c>
      <c r="L57" t="str">
        <f>ValueWin!L57</f>
        <v>Damir Dzumhur</v>
      </c>
      <c r="M57" t="str">
        <f>ValueWin!M57</f>
        <v>Egor Gerasimov</v>
      </c>
    </row>
    <row r="58" spans="1:13" x14ac:dyDescent="0.25">
      <c r="A58">
        <f>ValueWin!A58</f>
        <v>1.75</v>
      </c>
      <c r="B58">
        <f>ValueWin!B58</f>
        <v>2.04</v>
      </c>
      <c r="C58">
        <f t="shared" si="0"/>
        <v>0.5714285714285714</v>
      </c>
      <c r="D58">
        <f t="shared" si="0"/>
        <v>0.49019607843137253</v>
      </c>
      <c r="E58">
        <f>ValueWin!E58</f>
        <v>0.26600000000000001</v>
      </c>
      <c r="F58">
        <f>ValueWin!F58</f>
        <v>0.73399999999999999</v>
      </c>
      <c r="G58" cm="1">
        <f t="array" ref="G58">_xlfn.IFS(AND(I58&gt;J58,I58&gt;0), 1, AND(J58&gt;I58,J58&gt;0), 2, AND(I58&lt;0,J58&lt;0), 0)</f>
        <v>2</v>
      </c>
      <c r="H58">
        <f>ValueWin!H58</f>
        <v>2</v>
      </c>
      <c r="I58">
        <f t="shared" si="1"/>
        <v>-0.71266666666666667</v>
      </c>
      <c r="J58">
        <f t="shared" si="2"/>
        <v>0.1</v>
      </c>
      <c r="K58" cm="1">
        <f t="array" ref="K58">_xlfn.IFS(AND(G58=H58,G58=1),K57-K57*I58+K57*I58*A58, AND(G58=H58,G58=2), K57-K57*J58+K57*J58*B58, AND(G58&lt;&gt;H58,G58=1), K57-K57*I58,AND(G58&lt;&gt;H58,G58=2),K57-K57*J58,G58=0,K57)</f>
        <v>108.66961073404217</v>
      </c>
      <c r="L58" t="str">
        <f>ValueWin!L58</f>
        <v>Roman Safiullin</v>
      </c>
      <c r="M58" t="str">
        <f>ValueWin!M58</f>
        <v>Yoshihito Nishioka</v>
      </c>
    </row>
    <row r="59" spans="1:13" x14ac:dyDescent="0.25">
      <c r="A59">
        <f>ValueWin!A59</f>
        <v>3.15</v>
      </c>
      <c r="B59">
        <f>ValueWin!B59</f>
        <v>1.35</v>
      </c>
      <c r="C59">
        <f t="shared" si="0"/>
        <v>0.31746031746031744</v>
      </c>
      <c r="D59">
        <f t="shared" si="0"/>
        <v>0.7407407407407407</v>
      </c>
      <c r="E59">
        <f>ValueWin!E59</f>
        <v>0.27700000000000002</v>
      </c>
      <c r="F59">
        <f>ValueWin!F59</f>
        <v>0.72299999999999998</v>
      </c>
      <c r="G59" cm="1">
        <f t="array" ref="G59">_xlfn.IFS(AND(I59&gt;J59,I59&gt;0), 1, AND(J59&gt;I59,J59&gt;0), 2, AND(I59&lt;0,J59&lt;0), 0)</f>
        <v>0</v>
      </c>
      <c r="H59">
        <f>ValueWin!H59</f>
        <v>1</v>
      </c>
      <c r="I59">
        <f t="shared" si="1"/>
        <v>-5.927906976744185E-2</v>
      </c>
      <c r="J59">
        <f t="shared" si="2"/>
        <v>-6.8428571428571283E-2</v>
      </c>
      <c r="K59" cm="1">
        <f t="array" ref="K59">_xlfn.IFS(AND(G59=H59,G59=1),K58-K58*I59+K58*I59*A59, AND(G59=H59,G59=2), K58-K58*J59+K58*J59*B59, AND(G59&lt;&gt;H59,G59=1), K58-K58*I59,AND(G59&lt;&gt;H59,G59=2),K58-K58*J59,G59=0,K58)</f>
        <v>108.66961073404217</v>
      </c>
      <c r="L59" t="str">
        <f>ValueWin!L59</f>
        <v>Evgeny Donskoy</v>
      </c>
      <c r="M59" t="str">
        <f>ValueWin!M59</f>
        <v>Mikael Ymer</v>
      </c>
    </row>
    <row r="60" spans="1:13" x14ac:dyDescent="0.25">
      <c r="A60">
        <f>ValueWin!A60</f>
        <v>1.23</v>
      </c>
      <c r="B60">
        <f>ValueWin!B60</f>
        <v>4</v>
      </c>
      <c r="C60">
        <f t="shared" si="0"/>
        <v>0.81300813008130079</v>
      </c>
      <c r="D60">
        <f t="shared" si="0"/>
        <v>0.25</v>
      </c>
      <c r="E60">
        <f>ValueWin!E60</f>
        <v>0.72899999999999998</v>
      </c>
      <c r="F60">
        <f>ValueWin!F60</f>
        <v>0.27100000000000002</v>
      </c>
      <c r="G60" cm="1">
        <f t="array" ref="G60">_xlfn.IFS(AND(I60&gt;J60,I60&gt;0), 1, AND(J60&gt;I60,J60&gt;0), 2, AND(I60&lt;0,J60&lt;0), 0)</f>
        <v>2</v>
      </c>
      <c r="H60">
        <f>ValueWin!H60</f>
        <v>1</v>
      </c>
      <c r="I60">
        <f t="shared" si="1"/>
        <v>-0.44926086956521749</v>
      </c>
      <c r="J60">
        <f t="shared" si="2"/>
        <v>2.8000000000000025E-2</v>
      </c>
      <c r="K60" cm="1">
        <f t="array" ref="K60">_xlfn.IFS(AND(G60=H60,G60=1),K59-K59*I60+K59*I60*A60, AND(G60=H60,G60=2), K59-K59*J60+K59*J60*B60, AND(G60&lt;&gt;H60,G60=1), K59-K59*I60,AND(G60&lt;&gt;H60,G60=2),K59-K59*J60,G60=0,K59)</f>
        <v>105.62686163348899</v>
      </c>
      <c r="L60" t="str">
        <f>ValueWin!L60</f>
        <v>Botic Van De Zandschulp</v>
      </c>
      <c r="M60" t="str">
        <f>ValueWin!M60</f>
        <v>Marc Polmans</v>
      </c>
    </row>
    <row r="61" spans="1:13" x14ac:dyDescent="0.25">
      <c r="A61">
        <f>ValueWin!A61</f>
        <v>3</v>
      </c>
      <c r="B61">
        <f>ValueWin!B61</f>
        <v>1.37</v>
      </c>
      <c r="C61">
        <f t="shared" si="0"/>
        <v>0.33333333333333331</v>
      </c>
      <c r="D61">
        <f t="shared" si="0"/>
        <v>0.72992700729927007</v>
      </c>
      <c r="E61">
        <f>ValueWin!E61</f>
        <v>0.36699999999999999</v>
      </c>
      <c r="F61">
        <f>ValueWin!F61</f>
        <v>0.63300000000000001</v>
      </c>
      <c r="G61" cm="1">
        <f t="array" ref="G61">_xlfn.IFS(AND(I61&gt;J61,I61&gt;0), 1, AND(J61&gt;I61,J61&gt;0), 2, AND(I61&lt;0,J61&lt;0), 0)</f>
        <v>1</v>
      </c>
      <c r="H61">
        <f>ValueWin!H61</f>
        <v>2</v>
      </c>
      <c r="I61">
        <f t="shared" si="1"/>
        <v>5.0499999999999989E-2</v>
      </c>
      <c r="J61">
        <f t="shared" si="2"/>
        <v>-0.35889189189189163</v>
      </c>
      <c r="K61" cm="1">
        <f t="array" ref="K61">_xlfn.IFS(AND(G61=H61,G61=1),K60-K60*I61+K60*I61*A61, AND(G61=H61,G61=2), K60-K60*J61+K60*J61*B61, AND(G61&lt;&gt;H61,G61=1), K60-K60*I61,AND(G61&lt;&gt;H61,G61=2),K60-K60*J61,G61=0,K60)</f>
        <v>100.29270512099779</v>
      </c>
      <c r="L61" t="str">
        <f>ValueWin!L61</f>
        <v>Gilles Simon</v>
      </c>
      <c r="M61" t="str">
        <f>ValueWin!M61</f>
        <v>Emil Ruusuvuori</v>
      </c>
    </row>
    <row r="62" spans="1:13" x14ac:dyDescent="0.25">
      <c r="A62">
        <f>ValueWin!A62</f>
        <v>1.57</v>
      </c>
      <c r="B62">
        <f>ValueWin!B62</f>
        <v>2.25</v>
      </c>
      <c r="C62">
        <f t="shared" si="0"/>
        <v>0.63694267515923564</v>
      </c>
      <c r="D62">
        <f t="shared" si="0"/>
        <v>0.44444444444444442</v>
      </c>
      <c r="E62">
        <f>ValueWin!E62</f>
        <v>0.51600000000000001</v>
      </c>
      <c r="F62">
        <f>ValueWin!F62</f>
        <v>0.48399999999999999</v>
      </c>
      <c r="G62" cm="1">
        <f t="array" ref="G62">_xlfn.IFS(AND(I62&gt;J62,I62&gt;0), 1, AND(J62&gt;I62,J62&gt;0), 2, AND(I62&lt;0,J62&lt;0), 0)</f>
        <v>2</v>
      </c>
      <c r="H62">
        <f>ValueWin!H62</f>
        <v>2</v>
      </c>
      <c r="I62">
        <f t="shared" si="1"/>
        <v>-0.33312280701754371</v>
      </c>
      <c r="J62">
        <f t="shared" si="2"/>
        <v>7.1199999999999986E-2</v>
      </c>
      <c r="K62" cm="1">
        <f t="array" ref="K62">_xlfn.IFS(AND(G62=H62,G62=1),K61-K61*I62+K61*I62*A62, AND(G62=H62,G62=2), K61-K61*J62+K61*J62*B62, AND(G62&lt;&gt;H62,G62=1), K61-K61*I62,AND(G62&lt;&gt;H62,G62=2),K61-K61*J62,G62=0,K61)</f>
        <v>109.21875587676661</v>
      </c>
      <c r="L62" t="str">
        <f>ValueWin!L62</f>
        <v>Dominik Koepfer</v>
      </c>
      <c r="M62" t="str">
        <f>ValueWin!M62</f>
        <v>Gianluca Mager</v>
      </c>
    </row>
    <row r="63" spans="1:13" x14ac:dyDescent="0.25">
      <c r="A63">
        <f>ValueWin!A63</f>
        <v>1.07</v>
      </c>
      <c r="B63">
        <f>ValueWin!B63</f>
        <v>7</v>
      </c>
      <c r="C63">
        <f t="shared" si="0"/>
        <v>0.93457943925233644</v>
      </c>
      <c r="D63">
        <f t="shared" si="0"/>
        <v>0.14285714285714285</v>
      </c>
      <c r="E63">
        <f>ValueWin!E63</f>
        <v>0.92</v>
      </c>
      <c r="F63">
        <f>ValueWin!F63</f>
        <v>7.999999999999996E-2</v>
      </c>
      <c r="G63" cm="1">
        <f t="array" ref="G63">_xlfn.IFS(AND(I63&gt;J63,I63&gt;0), 1, AND(J63&gt;I63,J63&gt;0), 2, AND(I63&lt;0,J63&lt;0), 0)</f>
        <v>0</v>
      </c>
      <c r="H63">
        <f>ValueWin!H63</f>
        <v>1</v>
      </c>
      <c r="I63">
        <f t="shared" si="1"/>
        <v>-0.2228571428571412</v>
      </c>
      <c r="J63">
        <f t="shared" si="2"/>
        <v>-7.3333333333333389E-2</v>
      </c>
      <c r="K63" cm="1">
        <f t="array" ref="K63">_xlfn.IFS(AND(G63=H63,G63=1),K62-K62*I63+K62*I63*A63, AND(G63=H63,G63=2), K62-K62*J63+K62*J63*B63, AND(G63&lt;&gt;H63,G63=1), K62-K62*I63,AND(G63&lt;&gt;H63,G63=2),K62-K62*J63,G63=0,K62)</f>
        <v>109.21875587676661</v>
      </c>
      <c r="L63" t="str">
        <f>ValueWin!L63</f>
        <v>Frances Tiafoe</v>
      </c>
      <c r="M63" t="str">
        <f>ValueWin!M63</f>
        <v>Lucas Miedler</v>
      </c>
    </row>
    <row r="64" spans="1:13" x14ac:dyDescent="0.25">
      <c r="A64">
        <f>ValueWin!A64</f>
        <v>1.25</v>
      </c>
      <c r="B64">
        <f>ValueWin!B64</f>
        <v>3.5</v>
      </c>
      <c r="C64">
        <f t="shared" si="0"/>
        <v>0.8</v>
      </c>
      <c r="D64">
        <f t="shared" si="0"/>
        <v>0.2857142857142857</v>
      </c>
      <c r="E64">
        <f>ValueWin!E64</f>
        <v>0.66</v>
      </c>
      <c r="F64">
        <f>ValueWin!F64</f>
        <v>0.33999999999999997</v>
      </c>
      <c r="G64" cm="1">
        <f t="array" ref="G64">_xlfn.IFS(AND(I64&gt;J64,I64&gt;0), 1, AND(J64&gt;I64,J64&gt;0), 2, AND(I64&lt;0,J64&lt;0), 0)</f>
        <v>2</v>
      </c>
      <c r="H64">
        <f>ValueWin!H64</f>
        <v>2</v>
      </c>
      <c r="I64">
        <f t="shared" si="1"/>
        <v>-0.69999999999999984</v>
      </c>
      <c r="J64">
        <f t="shared" si="2"/>
        <v>7.5999999999999956E-2</v>
      </c>
      <c r="K64" cm="1">
        <f t="array" ref="K64">_xlfn.IFS(AND(G64=H64,G64=1),K63-K63*I64+K63*I64*A64, AND(G64=H64,G64=2), K63-K63*J64+K63*J64*B64, AND(G64&lt;&gt;H64,G64=1), K63-K63*I64,AND(G64&lt;&gt;H64,G64=2),K63-K63*J64,G64=0,K63)</f>
        <v>129.97031949335224</v>
      </c>
      <c r="L64" t="str">
        <f>ValueWin!L64</f>
        <v>Kevin Anderson</v>
      </c>
      <c r="M64" t="str">
        <f>ValueWin!M64</f>
        <v>Roberto Carballes Baena</v>
      </c>
    </row>
    <row r="65" spans="1:13" x14ac:dyDescent="0.25">
      <c r="A65">
        <f>ValueWin!A65</f>
        <v>2.37</v>
      </c>
      <c r="B65">
        <f>ValueWin!B65</f>
        <v>1.53</v>
      </c>
      <c r="C65">
        <f t="shared" si="0"/>
        <v>0.42194092827004215</v>
      </c>
      <c r="D65">
        <f t="shared" si="0"/>
        <v>0.65359477124183007</v>
      </c>
      <c r="E65">
        <f>ValueWin!E65</f>
        <v>0.318</v>
      </c>
      <c r="F65">
        <f>ValueWin!F65</f>
        <v>0.68199999999999994</v>
      </c>
      <c r="G65" cm="1">
        <f t="array" ref="G65">_xlfn.IFS(AND(I65&gt;J65,I65&gt;0), 1, AND(J65&gt;I65,J65&gt;0), 2, AND(I65&lt;0,J65&lt;0), 0)</f>
        <v>2</v>
      </c>
      <c r="H65">
        <f>ValueWin!H65</f>
        <v>2</v>
      </c>
      <c r="I65">
        <f t="shared" si="1"/>
        <v>-0.17981021897810212</v>
      </c>
      <c r="J65">
        <f t="shared" si="2"/>
        <v>8.1999999999999962E-2</v>
      </c>
      <c r="K65" cm="1">
        <f t="array" ref="K65">_xlfn.IFS(AND(G65=H65,G65=1),K64-K64*I65+K64*I65*A65, AND(G65=H65,G65=2), K64-K64*J65+K64*J65*B65, AND(G65&lt;&gt;H65,G65=1), K64-K64*I65,AND(G65&lt;&gt;H65,G65=2),K64-K64*J65,G65=0,K64)</f>
        <v>135.61882957853334</v>
      </c>
      <c r="L65" t="str">
        <f>ValueWin!L65</f>
        <v>Norbert Gombos</v>
      </c>
      <c r="M65" t="str">
        <f>ValueWin!M65</f>
        <v>Alexei Popyrin</v>
      </c>
    </row>
    <row r="66" spans="1:13" x14ac:dyDescent="0.25">
      <c r="A66">
        <f>ValueWin!A66</f>
        <v>3.45</v>
      </c>
      <c r="B66">
        <f>ValueWin!B66</f>
        <v>1.29</v>
      </c>
      <c r="C66">
        <f t="shared" si="0"/>
        <v>0.28985507246376813</v>
      </c>
      <c r="D66">
        <f t="shared" si="0"/>
        <v>0.77519379844961234</v>
      </c>
      <c r="E66">
        <f>ValueWin!E66</f>
        <v>0.40899999999999997</v>
      </c>
      <c r="F66">
        <f>ValueWin!F66</f>
        <v>0.59099999999999997</v>
      </c>
      <c r="G66" cm="1">
        <f t="array" ref="G66">_xlfn.IFS(AND(I66&gt;J66,I66&gt;0), 1, AND(J66&gt;I66,J66&gt;0), 2, AND(I66&lt;0,J66&lt;0), 0)</f>
        <v>1</v>
      </c>
      <c r="H66">
        <f>ValueWin!H66</f>
        <v>2</v>
      </c>
      <c r="I66">
        <f t="shared" si="1"/>
        <v>0.1</v>
      </c>
      <c r="J66">
        <f t="shared" si="2"/>
        <v>-0.81934482758620675</v>
      </c>
      <c r="K66" cm="1">
        <f t="array" ref="K66">_xlfn.IFS(AND(G66=H66,G66=1),K65-K65*I66+K65*I66*A66, AND(G66=H66,G66=2), K65-K65*J66+K65*J66*B66, AND(G66&lt;&gt;H66,G66=1), K65-K65*I66,AND(G66&lt;&gt;H66,G66=2),K65-K65*J66,G66=0,K65)</f>
        <v>122.05694662068001</v>
      </c>
      <c r="L66" t="str">
        <f>ValueWin!L66</f>
        <v>Radu Albot</v>
      </c>
      <c r="M66" t="str">
        <f>ValueWin!M66</f>
        <v>Egor Gerasimov</v>
      </c>
    </row>
    <row r="67" spans="1:13" x14ac:dyDescent="0.25">
      <c r="A67">
        <f>ValueWin!A67</f>
        <v>1.72</v>
      </c>
      <c r="B67">
        <f>ValueWin!B67</f>
        <v>2</v>
      </c>
      <c r="C67">
        <f t="shared" si="0"/>
        <v>0.58139534883720934</v>
      </c>
      <c r="D67">
        <f t="shared" si="0"/>
        <v>0.5</v>
      </c>
      <c r="E67">
        <f>ValueWin!E67</f>
        <v>0.51300000000000001</v>
      </c>
      <c r="F67">
        <f>ValueWin!F67</f>
        <v>0.48699999999999999</v>
      </c>
      <c r="G67" cm="1">
        <f t="array" ref="G67">_xlfn.IFS(AND(I67&gt;J67,I67&gt;0), 1, AND(J67&gt;I67,J67&gt;0), 2, AND(I67&lt;0,J67&lt;0), 0)</f>
        <v>0</v>
      </c>
      <c r="H67">
        <f>ValueWin!H67</f>
        <v>2</v>
      </c>
      <c r="I67">
        <f t="shared" si="1"/>
        <v>-0.16338888888888892</v>
      </c>
      <c r="J67">
        <f t="shared" si="2"/>
        <v>-2.6000000000000023E-2</v>
      </c>
      <c r="K67" cm="1">
        <f t="array" ref="K67">_xlfn.IFS(AND(G67=H67,G67=1),K66-K66*I67+K66*I67*A67, AND(G67=H67,G67=2), K66-K66*J67+K66*J67*B67, AND(G67&lt;&gt;H67,G67=1), K66-K66*I67,AND(G67&lt;&gt;H67,G67=2),K66-K66*J67,G67=0,K66)</f>
        <v>122.05694662068001</v>
      </c>
      <c r="L67" t="str">
        <f>ValueWin!L67</f>
        <v>Miomir Kecmanovic</v>
      </c>
      <c r="M67" t="str">
        <f>ValueWin!M67</f>
        <v>Yoshihito Nishioka</v>
      </c>
    </row>
    <row r="68" spans="1:13" x14ac:dyDescent="0.25">
      <c r="A68">
        <f>ValueWin!A68</f>
        <v>1.28</v>
      </c>
      <c r="B68">
        <f>ValueWin!B68</f>
        <v>3.25</v>
      </c>
      <c r="C68">
        <f t="shared" ref="C68:D131" si="3">1/A68</f>
        <v>0.78125</v>
      </c>
      <c r="D68">
        <f t="shared" si="3"/>
        <v>0.30769230769230771</v>
      </c>
      <c r="E68">
        <f>ValueWin!E68</f>
        <v>0.73799999999999999</v>
      </c>
      <c r="F68">
        <f>ValueWin!F68</f>
        <v>0.26200000000000001</v>
      </c>
      <c r="G68" cm="1">
        <f t="array" ref="G68">_xlfn.IFS(AND(I68&gt;J68,I68&gt;0), 1, AND(J68&gt;I68,J68&gt;0), 2, AND(I68&lt;0,J68&lt;0), 0)</f>
        <v>0</v>
      </c>
      <c r="H68">
        <f>ValueWin!H68</f>
        <v>1</v>
      </c>
      <c r="I68">
        <f t="shared" ref="I68:I131" si="4">IF(E68-(F68/(A68-1))&gt;0.1, 0.1, E68-(F68/(A68-1)))</f>
        <v>-0.19771428571428562</v>
      </c>
      <c r="J68">
        <f t="shared" ref="J68:J131" si="5">IF(F68-(E68/(B68-1))&gt;0.1, 0.1, F68-(E68/(B68-1)))</f>
        <v>-6.6000000000000003E-2</v>
      </c>
      <c r="K68" cm="1">
        <f t="array" ref="K68">_xlfn.IFS(AND(G68=H68,G68=1),K67-K67*I68+K67*I68*A68, AND(G68=H68,G68=2), K67-K67*J68+K67*J68*B68, AND(G68&lt;&gt;H68,G68=1), K67-K67*I68,AND(G68&lt;&gt;H68,G68=2),K67-K67*J68,G68=0,K67)</f>
        <v>122.05694662068001</v>
      </c>
      <c r="L68" t="str">
        <f>ValueWin!L68</f>
        <v>Botic Van De Zandschulp</v>
      </c>
      <c r="M68" t="str">
        <f>ValueWin!M68</f>
        <v>Evgeny Donskoy</v>
      </c>
    </row>
    <row r="69" spans="1:13" x14ac:dyDescent="0.25">
      <c r="A69">
        <f>ValueWin!A69</f>
        <v>1.66</v>
      </c>
      <c r="B69">
        <f>ValueWin!B69</f>
        <v>2.1</v>
      </c>
      <c r="C69">
        <f t="shared" si="3"/>
        <v>0.60240963855421692</v>
      </c>
      <c r="D69">
        <f t="shared" si="3"/>
        <v>0.47619047619047616</v>
      </c>
      <c r="E69">
        <f>ValueWin!E69</f>
        <v>0.56899999999999995</v>
      </c>
      <c r="F69">
        <f>ValueWin!F69</f>
        <v>0.43100000000000005</v>
      </c>
      <c r="G69" cm="1">
        <f t="array" ref="G69">_xlfn.IFS(AND(I69&gt;J69,I69&gt;0), 1, AND(J69&gt;I69,J69&gt;0), 2, AND(I69&lt;0,J69&lt;0), 0)</f>
        <v>0</v>
      </c>
      <c r="H69">
        <f>ValueWin!H69</f>
        <v>2</v>
      </c>
      <c r="I69">
        <f t="shared" si="4"/>
        <v>-8.4030303030303233E-2</v>
      </c>
      <c r="J69">
        <f t="shared" si="5"/>
        <v>-8.6272727272727168E-2</v>
      </c>
      <c r="K69" cm="1">
        <f t="array" ref="K69">_xlfn.IFS(AND(G69=H69,G69=1),K68-K68*I69+K68*I69*A69, AND(G69=H69,G69=2), K68-K68*J69+K68*J69*B69, AND(G69&lt;&gt;H69,G69=1), K68-K68*I69,AND(G69&lt;&gt;H69,G69=2),K68-K68*J69,G69=0,K68)</f>
        <v>122.05694662068001</v>
      </c>
      <c r="L69" t="str">
        <f>ValueWin!L69</f>
        <v>Duje Ajdukovic</v>
      </c>
      <c r="M69" t="str">
        <f>ValueWin!M69</f>
        <v>Zsombor Piros</v>
      </c>
    </row>
    <row r="70" spans="1:13" x14ac:dyDescent="0.25">
      <c r="A70">
        <f>ValueWin!A70</f>
        <v>2.2000000000000002</v>
      </c>
      <c r="B70">
        <f>ValueWin!B70</f>
        <v>1.61</v>
      </c>
      <c r="C70">
        <f t="shared" si="3"/>
        <v>0.45454545454545453</v>
      </c>
      <c r="D70">
        <f t="shared" si="3"/>
        <v>0.6211180124223602</v>
      </c>
      <c r="E70">
        <f>ValueWin!E70</f>
        <v>0.40799999999999997</v>
      </c>
      <c r="F70">
        <f>ValueWin!F70</f>
        <v>0.59200000000000008</v>
      </c>
      <c r="G70" cm="1">
        <f t="array" ref="G70">_xlfn.IFS(AND(I70&gt;J70,I70&gt;0), 1, AND(J70&gt;I70,J70&gt;0), 2, AND(I70&lt;0,J70&lt;0), 0)</f>
        <v>0</v>
      </c>
      <c r="H70">
        <f>ValueWin!H70</f>
        <v>2</v>
      </c>
      <c r="I70">
        <f t="shared" si="4"/>
        <v>-8.5333333333333372E-2</v>
      </c>
      <c r="J70">
        <f t="shared" si="5"/>
        <v>-7.685245901639326E-2</v>
      </c>
      <c r="K70" cm="1">
        <f t="array" ref="K70">_xlfn.IFS(AND(G70=H70,G70=1),K69-K69*I70+K69*I70*A70, AND(G70=H70,G70=2), K69-K69*J70+K69*J70*B70, AND(G70&lt;&gt;H70,G70=1), K69-K69*I70,AND(G70&lt;&gt;H70,G70=2),K69-K69*J70,G70=0,K69)</f>
        <v>122.05694662068001</v>
      </c>
      <c r="L70" t="str">
        <f>ValueWin!L70</f>
        <v>Fabien Reboul</v>
      </c>
      <c r="M70" t="str">
        <f>ValueWin!M70</f>
        <v>Aleksandr Nedovyesov</v>
      </c>
    </row>
    <row r="71" spans="1:13" x14ac:dyDescent="0.25">
      <c r="A71">
        <f>ValueWin!A71</f>
        <v>1.4</v>
      </c>
      <c r="B71">
        <f>ValueWin!B71</f>
        <v>2.75</v>
      </c>
      <c r="C71">
        <f t="shared" si="3"/>
        <v>0.7142857142857143</v>
      </c>
      <c r="D71">
        <f t="shared" si="3"/>
        <v>0.36363636363636365</v>
      </c>
      <c r="E71">
        <f>ValueWin!E71</f>
        <v>0.63100000000000001</v>
      </c>
      <c r="F71">
        <f>ValueWin!F71</f>
        <v>0.36899999999999999</v>
      </c>
      <c r="G71" cm="1">
        <f t="array" ref="G71">_xlfn.IFS(AND(I71&gt;J71,I71&gt;0), 1, AND(J71&gt;I71,J71&gt;0), 2, AND(I71&lt;0,J71&lt;0), 0)</f>
        <v>2</v>
      </c>
      <c r="H71">
        <f>ValueWin!H71</f>
        <v>1</v>
      </c>
      <c r="I71">
        <f t="shared" si="4"/>
        <v>-0.2915000000000002</v>
      </c>
      <c r="J71">
        <f t="shared" si="5"/>
        <v>8.4285714285713964E-3</v>
      </c>
      <c r="K71" cm="1">
        <f t="array" ref="K71">_xlfn.IFS(AND(G71=H71,G71=1),K70-K70*I71+K70*I71*A71, AND(G71=H71,G71=2), K70-K70*J71+K70*J71*B71, AND(G71&lt;&gt;H71,G71=1), K70-K70*I71,AND(G71&lt;&gt;H71,G71=2),K70-K70*J71,G71=0,K70)</f>
        <v>121.02818092773428</v>
      </c>
      <c r="L71" t="str">
        <f>ValueWin!L71</f>
        <v>Matthias Bachinger</v>
      </c>
      <c r="M71" t="str">
        <f>ValueWin!M71</f>
        <v>Hiroki Moriya</v>
      </c>
    </row>
    <row r="72" spans="1:13" x14ac:dyDescent="0.25">
      <c r="A72">
        <f>ValueWin!A72</f>
        <v>1.9</v>
      </c>
      <c r="B72">
        <f>ValueWin!B72</f>
        <v>1.8</v>
      </c>
      <c r="C72">
        <f t="shared" si="3"/>
        <v>0.52631578947368418</v>
      </c>
      <c r="D72">
        <f t="shared" si="3"/>
        <v>0.55555555555555558</v>
      </c>
      <c r="E72">
        <f>ValueWin!E72</f>
        <v>0.47699999999999998</v>
      </c>
      <c r="F72">
        <f>ValueWin!F72</f>
        <v>0.52300000000000002</v>
      </c>
      <c r="G72" cm="1">
        <f t="array" ref="G72">_xlfn.IFS(AND(I72&gt;J72,I72&gt;0), 1, AND(J72&gt;I72,J72&gt;0), 2, AND(I72&lt;0,J72&lt;0), 0)</f>
        <v>0</v>
      </c>
      <c r="H72">
        <f>ValueWin!H72</f>
        <v>1</v>
      </c>
      <c r="I72">
        <f t="shared" si="4"/>
        <v>-0.10411111111111127</v>
      </c>
      <c r="J72">
        <f t="shared" si="5"/>
        <v>-7.3249999999999926E-2</v>
      </c>
      <c r="K72" cm="1">
        <f t="array" ref="K72">_xlfn.IFS(AND(G72=H72,G72=1),K71-K71*I72+K71*I72*A72, AND(G72=H72,G72=2), K71-K71*J72+K71*J72*B72, AND(G72&lt;&gt;H72,G72=1), K71-K71*I72,AND(G72&lt;&gt;H72,G72=2),K71-K71*J72,G72=0,K71)</f>
        <v>121.02818092773428</v>
      </c>
      <c r="L72" t="str">
        <f>ValueWin!L72</f>
        <v>Jonas Forejtek</v>
      </c>
      <c r="M72" t="str">
        <f>ValueWin!M72</f>
        <v>Evan Furness</v>
      </c>
    </row>
    <row r="73" spans="1:13" x14ac:dyDescent="0.25">
      <c r="A73">
        <f>ValueWin!A73</f>
        <v>2.25</v>
      </c>
      <c r="B73">
        <f>ValueWin!B73</f>
        <v>1.57</v>
      </c>
      <c r="C73">
        <f t="shared" si="3"/>
        <v>0.44444444444444442</v>
      </c>
      <c r="D73">
        <f t="shared" si="3"/>
        <v>0.63694267515923564</v>
      </c>
      <c r="E73">
        <f>ValueWin!E73</f>
        <v>0.75</v>
      </c>
      <c r="F73">
        <f>ValueWin!F73</f>
        <v>0.25</v>
      </c>
      <c r="G73" cm="1">
        <f t="array" ref="G73">_xlfn.IFS(AND(I73&gt;J73,I73&gt;0), 1, AND(J73&gt;I73,J73&gt;0), 2, AND(I73&lt;0,J73&lt;0), 0)</f>
        <v>1</v>
      </c>
      <c r="H73">
        <f>ValueWin!H73</f>
        <v>2</v>
      </c>
      <c r="I73">
        <f t="shared" si="4"/>
        <v>0.1</v>
      </c>
      <c r="J73">
        <f t="shared" si="5"/>
        <v>-1.0657894736842104</v>
      </c>
      <c r="K73" cm="1">
        <f t="array" ref="K73">_xlfn.IFS(AND(G73=H73,G73=1),K72-K72*I73+K72*I73*A73, AND(G73=H73,G73=2), K72-K72*J73+K72*J73*B73, AND(G73&lt;&gt;H73,G73=1), K72-K72*I73,AND(G73&lt;&gt;H73,G73=2),K72-K72*J73,G73=0,K72)</f>
        <v>108.92536283496085</v>
      </c>
      <c r="L73" t="str">
        <f>ValueWin!L73</f>
        <v>Mischa Zverev</v>
      </c>
      <c r="M73" t="str">
        <f>ValueWin!M73</f>
        <v>Julian Lenz</v>
      </c>
    </row>
    <row r="74" spans="1:13" x14ac:dyDescent="0.25">
      <c r="A74">
        <f>ValueWin!A74</f>
        <v>1.4</v>
      </c>
      <c r="B74">
        <f>ValueWin!B74</f>
        <v>2.75</v>
      </c>
      <c r="C74">
        <f t="shared" si="3"/>
        <v>0.7142857142857143</v>
      </c>
      <c r="D74">
        <f t="shared" si="3"/>
        <v>0.36363636363636365</v>
      </c>
      <c r="E74">
        <f>ValueWin!E74</f>
        <v>0.36599999999999999</v>
      </c>
      <c r="F74">
        <f>ValueWin!F74</f>
        <v>0.63400000000000001</v>
      </c>
      <c r="G74" cm="1">
        <f t="array" ref="G74">_xlfn.IFS(AND(I74&gt;J74,I74&gt;0), 1, AND(J74&gt;I74,J74&gt;0), 2, AND(I74&lt;0,J74&lt;0), 0)</f>
        <v>2</v>
      </c>
      <c r="H74">
        <f>ValueWin!H74</f>
        <v>1</v>
      </c>
      <c r="I74">
        <f t="shared" si="4"/>
        <v>-1.2190000000000003</v>
      </c>
      <c r="J74">
        <f t="shared" si="5"/>
        <v>0.1</v>
      </c>
      <c r="K74" cm="1">
        <f t="array" ref="K74">_xlfn.IFS(AND(G74=H74,G74=1),K73-K73*I74+K73*I74*A74, AND(G74=H74,G74=2), K73-K73*J74+K73*J74*B74, AND(G74&lt;&gt;H74,G74=1), K73-K73*I74,AND(G74&lt;&gt;H74,G74=2),K73-K73*J74,G74=0,K73)</f>
        <v>98.032826551464765</v>
      </c>
      <c r="L74" t="str">
        <f>ValueWin!L74</f>
        <v>Otto Virtanen</v>
      </c>
      <c r="M74" t="str">
        <f>ValueWin!M74</f>
        <v>Johannes Haerteis</v>
      </c>
    </row>
    <row r="75" spans="1:13" x14ac:dyDescent="0.25">
      <c r="A75">
        <f>ValueWin!A75</f>
        <v>1.67</v>
      </c>
      <c r="B75">
        <f>ValueWin!B75</f>
        <v>2.15</v>
      </c>
      <c r="C75">
        <f t="shared" si="3"/>
        <v>0.5988023952095809</v>
      </c>
      <c r="D75">
        <f t="shared" si="3"/>
        <v>0.46511627906976744</v>
      </c>
      <c r="E75">
        <f>ValueWin!E75</f>
        <v>0.503</v>
      </c>
      <c r="F75">
        <f>ValueWin!F75</f>
        <v>0.497</v>
      </c>
      <c r="G75" cm="1">
        <f t="array" ref="G75">_xlfn.IFS(AND(I75&gt;J75,I75&gt;0), 1, AND(J75&gt;I75,J75&gt;0), 2, AND(I75&lt;0,J75&lt;0), 0)</f>
        <v>2</v>
      </c>
      <c r="H75">
        <f>ValueWin!H75</f>
        <v>1</v>
      </c>
      <c r="I75">
        <f t="shared" si="4"/>
        <v>-0.23879104477611945</v>
      </c>
      <c r="J75">
        <f t="shared" si="5"/>
        <v>5.960869565217386E-2</v>
      </c>
      <c r="K75" cm="1">
        <f t="array" ref="K75">_xlfn.IFS(AND(G75=H75,G75=1),K74-K74*I75+K74*I75*A75, AND(G75=H75,G75=2), K74-K74*J75+K74*J75*B75, AND(G75&lt;&gt;H75,G75=1), K74-K74*I75,AND(G75&lt;&gt;H75,G75=2),K74-K74*J75,G75=0,K74)</f>
        <v>92.189217629636147</v>
      </c>
      <c r="L75" t="str">
        <f>ValueWin!L75</f>
        <v>Carlos Alcaraz</v>
      </c>
      <c r="M75" t="str">
        <f>ValueWin!M75</f>
        <v>Daniel Evans</v>
      </c>
    </row>
    <row r="76" spans="1:13" x14ac:dyDescent="0.25">
      <c r="A76">
        <f>ValueWin!A76</f>
        <v>2.08</v>
      </c>
      <c r="B76">
        <f>ValueWin!B76</f>
        <v>1.75</v>
      </c>
      <c r="C76">
        <f t="shared" si="3"/>
        <v>0.48076923076923073</v>
      </c>
      <c r="D76">
        <f t="shared" si="3"/>
        <v>0.5714285714285714</v>
      </c>
      <c r="E76">
        <f>ValueWin!E76</f>
        <v>0.52</v>
      </c>
      <c r="F76">
        <f>ValueWin!F76</f>
        <v>0.48</v>
      </c>
      <c r="G76" cm="1">
        <f t="array" ref="G76">_xlfn.IFS(AND(I76&gt;J76,I76&gt;0), 1, AND(J76&gt;I76,J76&gt;0), 2, AND(I76&lt;0,J76&lt;0), 0)</f>
        <v>1</v>
      </c>
      <c r="H76">
        <f>ValueWin!H76</f>
        <v>1</v>
      </c>
      <c r="I76">
        <f t="shared" si="4"/>
        <v>7.5555555555555598E-2</v>
      </c>
      <c r="J76">
        <f t="shared" si="5"/>
        <v>-0.21333333333333337</v>
      </c>
      <c r="K76" cm="1">
        <f t="array" ref="K76">_xlfn.IFS(AND(G76=H76,G76=1),K75-K75*I76+K75*I76*A76, AND(G76=H76,G76=2), K75-K75*J76+K75*J76*B76, AND(G76&lt;&gt;H76,G76=1), K75-K75*I76,AND(G76&lt;&gt;H76,G76=2),K75-K75*J76,G76=0,K75)</f>
        <v>99.711857788214459</v>
      </c>
      <c r="L76" t="str">
        <f>ValueWin!L76</f>
        <v>Alex De Minaur</v>
      </c>
      <c r="M76" t="str">
        <f>ValueWin!M76</f>
        <v>Kevin Anderson</v>
      </c>
    </row>
    <row r="77" spans="1:13" x14ac:dyDescent="0.25">
      <c r="A77">
        <f>ValueWin!A77</f>
        <v>1.64</v>
      </c>
      <c r="B77">
        <f>ValueWin!B77</f>
        <v>2.2000000000000002</v>
      </c>
      <c r="C77">
        <f t="shared" si="3"/>
        <v>0.6097560975609756</v>
      </c>
      <c r="D77">
        <f t="shared" si="3"/>
        <v>0.45454545454545453</v>
      </c>
      <c r="E77">
        <f>ValueWin!E77</f>
        <v>0.64300000000000002</v>
      </c>
      <c r="F77">
        <f>ValueWin!F77</f>
        <v>0.35699999999999998</v>
      </c>
      <c r="G77" cm="1">
        <f t="array" ref="G77">_xlfn.IFS(AND(I77&gt;J77,I77&gt;0), 1, AND(J77&gt;I77,J77&gt;0), 2, AND(I77&lt;0,J77&lt;0), 0)</f>
        <v>1</v>
      </c>
      <c r="H77">
        <f>ValueWin!H77</f>
        <v>2</v>
      </c>
      <c r="I77">
        <f t="shared" si="4"/>
        <v>8.5187499999999972E-2</v>
      </c>
      <c r="J77">
        <f t="shared" si="5"/>
        <v>-0.17883333333333329</v>
      </c>
      <c r="K77" cm="1">
        <f t="array" ref="K77">_xlfn.IFS(AND(G77=H77,G77=1),K76-K76*I77+K76*I77*A77, AND(G77=H77,G77=2), K76-K76*J77+K76*J77*B77, AND(G77&lt;&gt;H77,G77=1), K76-K76*I77,AND(G77&lt;&gt;H77,G77=2),K76-K76*J77,G77=0,K76)</f>
        <v>91.21765390288094</v>
      </c>
      <c r="L77" t="str">
        <f>ValueWin!L77</f>
        <v>Hubert Hurkacz</v>
      </c>
      <c r="M77" t="str">
        <f>ValueWin!M77</f>
        <v>Andy Murray</v>
      </c>
    </row>
    <row r="78" spans="1:13" x14ac:dyDescent="0.25">
      <c r="A78">
        <f>ValueWin!A78</f>
        <v>3.45</v>
      </c>
      <c r="B78">
        <f>ValueWin!B78</f>
        <v>1.28</v>
      </c>
      <c r="C78">
        <f t="shared" si="3"/>
        <v>0.28985507246376813</v>
      </c>
      <c r="D78">
        <f t="shared" si="3"/>
        <v>0.78125</v>
      </c>
      <c r="E78">
        <f>ValueWin!E78</f>
        <v>0.219</v>
      </c>
      <c r="F78">
        <f>ValueWin!F78</f>
        <v>0.78100000000000003</v>
      </c>
      <c r="G78" cm="1">
        <f t="array" ref="G78">_xlfn.IFS(AND(I78&gt;J78,I78&gt;0), 1, AND(J78&gt;I78,J78&gt;0), 2, AND(I78&lt;0,J78&lt;0), 0)</f>
        <v>0</v>
      </c>
      <c r="H78">
        <f>ValueWin!H78</f>
        <v>2</v>
      </c>
      <c r="I78">
        <f t="shared" si="4"/>
        <v>-9.9775510204081624E-2</v>
      </c>
      <c r="J78">
        <f t="shared" si="5"/>
        <v>-1.1428571428570011E-3</v>
      </c>
      <c r="K78" cm="1">
        <f t="array" ref="K78">_xlfn.IFS(AND(G78=H78,G78=1),K77-K77*I78+K77*I78*A78, AND(G78=H78,G78=2), K77-K77*J78+K77*J78*B78, AND(G78&lt;&gt;H78,G78=1), K77-K77*I78,AND(G78&lt;&gt;H78,G78=2),K77-K77*J78,G78=0,K77)</f>
        <v>91.21765390288094</v>
      </c>
      <c r="L78" t="str">
        <f>ValueWin!L78</f>
        <v>Alexei Popyrin</v>
      </c>
      <c r="M78" t="str">
        <f>ValueWin!M78</f>
        <v>Matteo Berrettini</v>
      </c>
    </row>
    <row r="79" spans="1:13" x14ac:dyDescent="0.25">
      <c r="A79">
        <f>ValueWin!A79</f>
        <v>1.3</v>
      </c>
      <c r="B79">
        <f>ValueWin!B79</f>
        <v>3.32</v>
      </c>
      <c r="C79">
        <f t="shared" si="3"/>
        <v>0.76923076923076916</v>
      </c>
      <c r="D79">
        <f t="shared" si="3"/>
        <v>0.30120481927710846</v>
      </c>
      <c r="E79">
        <f>ValueWin!E79</f>
        <v>0.77700000000000002</v>
      </c>
      <c r="F79">
        <f>ValueWin!F79</f>
        <v>0.22299999999999998</v>
      </c>
      <c r="G79" cm="1">
        <f t="array" ref="G79">_xlfn.IFS(AND(I79&gt;J79,I79&gt;0), 1, AND(J79&gt;I79,J79&gt;0), 2, AND(I79&lt;0,J79&lt;0), 0)</f>
        <v>1</v>
      </c>
      <c r="H79">
        <f>ValueWin!H79</f>
        <v>1</v>
      </c>
      <c r="I79">
        <f t="shared" si="4"/>
        <v>3.3666666666666845E-2</v>
      </c>
      <c r="J79">
        <f t="shared" si="5"/>
        <v>-0.11191379310344834</v>
      </c>
      <c r="K79" cm="1">
        <f t="array" ref="K79">_xlfn.IFS(AND(G79=H79,G79=1),K78-K78*I79+K78*I79*A79, AND(G79=H79,G79=2), K78-K78*J79+K78*J79*B79, AND(G79&lt;&gt;H79,G79=1), K78-K78*I79,AND(G79&lt;&gt;H79,G79=2),K78-K78*J79,G79=0,K78)</f>
        <v>92.138952207300036</v>
      </c>
      <c r="L79" t="str">
        <f>ValueWin!L79</f>
        <v>Felix Auger Aliassime</v>
      </c>
      <c r="M79" t="str">
        <f>ValueWin!M79</f>
        <v>Ricardas Berankis</v>
      </c>
    </row>
    <row r="80" spans="1:13" x14ac:dyDescent="0.25">
      <c r="A80">
        <f>ValueWin!A80</f>
        <v>3.32</v>
      </c>
      <c r="B80">
        <f>ValueWin!B80</f>
        <v>1.3</v>
      </c>
      <c r="C80">
        <f t="shared" si="3"/>
        <v>0.30120481927710846</v>
      </c>
      <c r="D80">
        <f t="shared" si="3"/>
        <v>0.76923076923076916</v>
      </c>
      <c r="E80">
        <f>ValueWin!E80</f>
        <v>0.34399999999999997</v>
      </c>
      <c r="F80">
        <f>ValueWin!F80</f>
        <v>0.65600000000000003</v>
      </c>
      <c r="G80" cm="1">
        <f t="array" ref="G80">_xlfn.IFS(AND(I80&gt;J80,I80&gt;0), 1, AND(J80&gt;I80,J80&gt;0), 2, AND(I80&lt;0,J80&lt;0), 0)</f>
        <v>1</v>
      </c>
      <c r="H80">
        <f>ValueWin!H80</f>
        <v>2</v>
      </c>
      <c r="I80">
        <f t="shared" si="4"/>
        <v>6.124137931034479E-2</v>
      </c>
      <c r="J80">
        <f t="shared" si="5"/>
        <v>-0.49066666666666647</v>
      </c>
      <c r="K80" cm="1">
        <f t="array" ref="K80">_xlfn.IFS(AND(G80=H80,G80=1),K79-K79*I80+K79*I80*A80, AND(G80=H80,G80=2), K79-K79*J80+K79*J80*B80, AND(G80&lt;&gt;H80,G80=1), K79-K79*I80,AND(G80&lt;&gt;H80,G80=2),K79-K79*J80,G80=0,K79)</f>
        <v>86.496235685915039</v>
      </c>
      <c r="L80" t="str">
        <f>ValueWin!L80</f>
        <v>Fabio Fognini</v>
      </c>
      <c r="M80" t="str">
        <f>ValueWin!M80</f>
        <v>Diego Schwartzman</v>
      </c>
    </row>
    <row r="81" spans="1:17" x14ac:dyDescent="0.25">
      <c r="A81">
        <f>ValueWin!A81</f>
        <v>6</v>
      </c>
      <c r="B81">
        <f>ValueWin!B81</f>
        <v>1.1000000000000001</v>
      </c>
      <c r="C81">
        <f t="shared" si="3"/>
        <v>0.16666666666666666</v>
      </c>
      <c r="D81">
        <f t="shared" si="3"/>
        <v>0.90909090909090906</v>
      </c>
      <c r="E81">
        <f>ValueWin!E81</f>
        <v>0.16500000000000001</v>
      </c>
      <c r="F81">
        <f>ValueWin!F81</f>
        <v>0.83499999999999996</v>
      </c>
      <c r="G81" cm="1">
        <f t="array" ref="G81">_xlfn.IFS(AND(I81&gt;J81,I81&gt;0), 1, AND(J81&gt;I81,J81&gt;0), 2, AND(I81&lt;0,J81&lt;0), 0)</f>
        <v>0</v>
      </c>
      <c r="H81">
        <f>ValueWin!H81</f>
        <v>2</v>
      </c>
      <c r="I81">
        <f t="shared" si="4"/>
        <v>-1.999999999999974E-3</v>
      </c>
      <c r="J81">
        <f t="shared" si="5"/>
        <v>-0.81499999999999861</v>
      </c>
      <c r="K81" cm="1">
        <f t="array" ref="K81">_xlfn.IFS(AND(G81=H81,G81=1),K80-K80*I81+K80*I81*A81, AND(G81=H81,G81=2), K80-K80*J81+K80*J81*B81, AND(G81&lt;&gt;H81,G81=1), K80-K80*I81,AND(G81&lt;&gt;H81,G81=2),K80-K80*J81,G81=0,K80)</f>
        <v>86.496235685915039</v>
      </c>
      <c r="L81" t="str">
        <f>ValueWin!L81</f>
        <v>Filip Krajinovic</v>
      </c>
      <c r="M81" t="str">
        <f>ValueWin!M81</f>
        <v>Alexander Zverev</v>
      </c>
    </row>
    <row r="82" spans="1:17" x14ac:dyDescent="0.25">
      <c r="A82">
        <f>ValueWin!A82</f>
        <v>3.45</v>
      </c>
      <c r="B82">
        <f>ValueWin!B82</f>
        <v>1.28</v>
      </c>
      <c r="C82">
        <f t="shared" si="3"/>
        <v>0.28985507246376813</v>
      </c>
      <c r="D82">
        <f t="shared" si="3"/>
        <v>0.78125</v>
      </c>
      <c r="E82">
        <f>ValueWin!E82</f>
        <v>0.308</v>
      </c>
      <c r="F82">
        <f>ValueWin!F82</f>
        <v>0.69199999999999995</v>
      </c>
      <c r="G82" cm="1">
        <f t="array" ref="G82">_xlfn.IFS(AND(I82&gt;J82,I82&gt;0), 1, AND(J82&gt;I82,J82&gt;0), 2, AND(I82&lt;0,J82&lt;0), 0)</f>
        <v>1</v>
      </c>
      <c r="H82">
        <f>ValueWin!H82</f>
        <v>2</v>
      </c>
      <c r="I82">
        <f t="shared" si="4"/>
        <v>2.5551020408163316E-2</v>
      </c>
      <c r="J82">
        <f t="shared" si="5"/>
        <v>-0.40799999999999992</v>
      </c>
      <c r="K82" cm="1">
        <f t="array" ref="K82">_xlfn.IFS(AND(G82=H82,G82=1),K81-K81*I82+K81*I82*A82, AND(G82=H82,G82=2), K81-K81*J82+K81*J82*B82, AND(G82&lt;&gt;H82,G82=1), K81-K81*I82,AND(G82&lt;&gt;H82,G82=2),K81-K81*J82,G82=0,K81)</f>
        <v>84.28616860267492</v>
      </c>
      <c r="L82" t="str">
        <f>ValueWin!L82</f>
        <v>Dusan Lajovic</v>
      </c>
      <c r="M82" t="str">
        <f>ValueWin!M82</f>
        <v>Frances Tiafoe</v>
      </c>
    </row>
    <row r="83" spans="1:17" x14ac:dyDescent="0.25">
      <c r="A83">
        <f>ValueWin!A83</f>
        <v>1.22</v>
      </c>
      <c r="B83">
        <f>ValueWin!B83</f>
        <v>4.05</v>
      </c>
      <c r="C83">
        <f t="shared" si="3"/>
        <v>0.81967213114754101</v>
      </c>
      <c r="D83">
        <f t="shared" si="3"/>
        <v>0.24691358024691359</v>
      </c>
      <c r="E83">
        <f>ValueWin!E83</f>
        <v>0.70199999999999996</v>
      </c>
      <c r="F83">
        <f>ValueWin!F83</f>
        <v>0.29800000000000004</v>
      </c>
      <c r="G83" cm="1">
        <f t="array" ref="G83">_xlfn.IFS(AND(I83&gt;J83,I83&gt;0), 1, AND(J83&gt;I83,J83&gt;0), 2, AND(I83&lt;0,J83&lt;0), 0)</f>
        <v>2</v>
      </c>
      <c r="H83">
        <f>ValueWin!H83</f>
        <v>1</v>
      </c>
      <c r="I83">
        <f t="shared" si="4"/>
        <v>-0.65254545454545498</v>
      </c>
      <c r="J83">
        <f t="shared" si="5"/>
        <v>6.7836065573770532E-2</v>
      </c>
      <c r="K83" cm="1">
        <f t="array" ref="K83">_xlfn.IFS(AND(G83=H83,G83=1),K82-K82*I83+K82*I83*A83, AND(G83=H83,G83=2), K82-K82*J83+K82*J83*B83, AND(G83&lt;&gt;H83,G83=1), K82-K82*I83,AND(G83&lt;&gt;H83,G83=2),K82-K82*J83,G83=0,K82)</f>
        <v>78.568526542381989</v>
      </c>
      <c r="L83" t="str">
        <f>ValueWin!L83</f>
        <v>Gael Monfils</v>
      </c>
      <c r="M83" t="str">
        <f>ValueWin!M83</f>
        <v>Lorenzo Musetti</v>
      </c>
      <c r="P83">
        <v>80</v>
      </c>
      <c r="Q83">
        <v>-2</v>
      </c>
    </row>
    <row r="84" spans="1:17" x14ac:dyDescent="0.25">
      <c r="A84">
        <f>ValueWin!A84</f>
        <v>1.52</v>
      </c>
      <c r="B84">
        <f>ValueWin!B84</f>
        <v>2.42</v>
      </c>
      <c r="C84">
        <f t="shared" si="3"/>
        <v>0.65789473684210531</v>
      </c>
      <c r="D84">
        <f t="shared" si="3"/>
        <v>0.41322314049586778</v>
      </c>
      <c r="E84">
        <f>ValueWin!E84</f>
        <v>0.67900000000000005</v>
      </c>
      <c r="F84">
        <f>ValueWin!F84</f>
        <v>0.32099999999999995</v>
      </c>
      <c r="G84" cm="1">
        <f t="array" ref="G84">_xlfn.IFS(AND(I84&gt;J84,I84&gt;0), 1, AND(J84&gt;I84,J84&gt;0), 2, AND(I84&lt;0,J84&lt;0), 0)</f>
        <v>1</v>
      </c>
      <c r="H84">
        <f>ValueWin!H84</f>
        <v>1</v>
      </c>
      <c r="I84">
        <f t="shared" si="4"/>
        <v>6.1692307692307824E-2</v>
      </c>
      <c r="J84">
        <f t="shared" si="5"/>
        <v>-0.15716901408450717</v>
      </c>
      <c r="K84">
        <f>P83-P83*I84+P83*I84*A84</f>
        <v>82.566400000000016</v>
      </c>
      <c r="L84" t="str">
        <f>ValueWin!L84</f>
        <v>Cameron Norrie</v>
      </c>
      <c r="M84" t="str">
        <f>ValueWin!M84</f>
        <v>Marton Fucsovics</v>
      </c>
    </row>
    <row r="85" spans="1:17" x14ac:dyDescent="0.25">
      <c r="A85">
        <f>ValueWin!A85</f>
        <v>1.58</v>
      </c>
      <c r="B85">
        <f>ValueWin!B85</f>
        <v>2.2799999999999998</v>
      </c>
      <c r="C85">
        <f t="shared" si="3"/>
        <v>0.63291139240506322</v>
      </c>
      <c r="D85">
        <f t="shared" si="3"/>
        <v>0.43859649122807021</v>
      </c>
      <c r="E85">
        <f>ValueWin!E85</f>
        <v>0.35299999999999998</v>
      </c>
      <c r="F85">
        <f>ValueWin!F85</f>
        <v>0.64700000000000002</v>
      </c>
      <c r="G85" cm="1">
        <f t="array" ref="G85">_xlfn.IFS(AND(I85&gt;J85,I85&gt;0), 1, AND(J85&gt;I85,J85&gt;0), 2, AND(I85&lt;0,J85&lt;0), 0)</f>
        <v>2</v>
      </c>
      <c r="H85">
        <f>ValueWin!H85</f>
        <v>1</v>
      </c>
      <c r="I85">
        <f t="shared" si="4"/>
        <v>-0.76251724137931021</v>
      </c>
      <c r="J85">
        <f t="shared" si="5"/>
        <v>0.1</v>
      </c>
      <c r="K85" cm="1">
        <f t="array" ref="K85">_xlfn.IFS(AND(G85=H85,G85=1),K84-K84*I85+K84*I85*A85, AND(G85=H85,G85=2), K84-K84*J85+K84*J85*B85, AND(G85&lt;&gt;H85,G85=1), K84-K84*I85,AND(G85&lt;&gt;H85,G85=2),K84-K84*J85,G85=0,K84)</f>
        <v>74.309760000000011</v>
      </c>
      <c r="L85" t="str">
        <f>ValueWin!L85</f>
        <v>Dennis Novak</v>
      </c>
      <c r="M85" t="str">
        <f>ValueWin!M85</f>
        <v>Gianluca Mager</v>
      </c>
      <c r="P85">
        <v>80</v>
      </c>
      <c r="Q85">
        <v>-6</v>
      </c>
    </row>
    <row r="86" spans="1:17" x14ac:dyDescent="0.25">
      <c r="A86">
        <f>ValueWin!A86</f>
        <v>3.7</v>
      </c>
      <c r="B86">
        <f>ValueWin!B86</f>
        <v>1.25</v>
      </c>
      <c r="C86">
        <f t="shared" si="3"/>
        <v>0.27027027027027023</v>
      </c>
      <c r="D86">
        <f t="shared" si="3"/>
        <v>0.8</v>
      </c>
      <c r="E86">
        <f>ValueWin!E86</f>
        <v>0.39600000000000002</v>
      </c>
      <c r="F86">
        <f>ValueWin!F86</f>
        <v>0.60399999999999998</v>
      </c>
      <c r="G86" cm="1">
        <f t="array" ref="G86">_xlfn.IFS(AND(I86&gt;J86,I86&gt;0), 1, AND(J86&gt;I86,J86&gt;0), 2, AND(I86&lt;0,J86&lt;0), 0)</f>
        <v>1</v>
      </c>
      <c r="H86">
        <f>ValueWin!H86</f>
        <v>2</v>
      </c>
      <c r="I86">
        <f t="shared" si="4"/>
        <v>0.1</v>
      </c>
      <c r="J86">
        <f t="shared" si="5"/>
        <v>-0.98000000000000009</v>
      </c>
      <c r="K86">
        <f>P85-P85*I86</f>
        <v>72</v>
      </c>
      <c r="L86" t="str">
        <f>ValueWin!L86</f>
        <v>Reilly Opelka</v>
      </c>
      <c r="M86" t="str">
        <f>ValueWin!M86</f>
        <v>Jannik Sinner</v>
      </c>
      <c r="P86">
        <v>80</v>
      </c>
      <c r="Q86">
        <v>-8</v>
      </c>
    </row>
    <row r="87" spans="1:17" x14ac:dyDescent="0.25">
      <c r="A87">
        <f>ValueWin!A87</f>
        <v>1.65</v>
      </c>
      <c r="B87">
        <f>ValueWin!B87</f>
        <v>2.1800000000000002</v>
      </c>
      <c r="C87">
        <f t="shared" si="3"/>
        <v>0.60606060606060608</v>
      </c>
      <c r="D87">
        <f t="shared" si="3"/>
        <v>0.4587155963302752</v>
      </c>
      <c r="E87">
        <f>ValueWin!E87</f>
        <v>0.61599999999999999</v>
      </c>
      <c r="F87">
        <f>ValueWin!F87</f>
        <v>0.38400000000000001</v>
      </c>
      <c r="G87" cm="1">
        <f t="array" ref="G87">_xlfn.IFS(AND(I87&gt;J87,I87&gt;0), 1, AND(J87&gt;I87,J87&gt;0), 2, AND(I87&lt;0,J87&lt;0), 0)</f>
        <v>1</v>
      </c>
      <c r="H87">
        <f>ValueWin!H87</f>
        <v>1</v>
      </c>
      <c r="I87">
        <f t="shared" si="4"/>
        <v>2.5230769230769168E-2</v>
      </c>
      <c r="J87">
        <f t="shared" si="5"/>
        <v>-0.13803389830508461</v>
      </c>
      <c r="K87">
        <f>P86-P86*I87+P86*I87*A87</f>
        <v>81.311999999999998</v>
      </c>
      <c r="L87" t="str">
        <f>ValueWin!L87</f>
        <v>Casper Ruud</v>
      </c>
      <c r="M87" t="str">
        <f>ValueWin!M87</f>
        <v>Lloyd Harris</v>
      </c>
    </row>
    <row r="88" spans="1:17" x14ac:dyDescent="0.25">
      <c r="A88">
        <f>ValueWin!A88</f>
        <v>1.38</v>
      </c>
      <c r="B88">
        <f>ValueWin!B88</f>
        <v>2.91</v>
      </c>
      <c r="C88">
        <f t="shared" si="3"/>
        <v>0.7246376811594204</v>
      </c>
      <c r="D88">
        <f t="shared" si="3"/>
        <v>0.3436426116838488</v>
      </c>
      <c r="E88">
        <f>ValueWin!E88</f>
        <v>0.54300000000000004</v>
      </c>
      <c r="F88">
        <f>ValueWin!F88</f>
        <v>0.45699999999999996</v>
      </c>
      <c r="G88" cm="1">
        <f t="array" ref="G88">_xlfn.IFS(AND(I88&gt;J88,I88&gt;0), 1, AND(J88&gt;I88,J88&gt;0), 2, AND(I88&lt;0,J88&lt;0), 0)</f>
        <v>2</v>
      </c>
      <c r="H88">
        <f>ValueWin!H88</f>
        <v>0</v>
      </c>
      <c r="I88">
        <f t="shared" si="4"/>
        <v>-0.65963157894736868</v>
      </c>
      <c r="J88">
        <f t="shared" si="5"/>
        <v>0.1</v>
      </c>
      <c r="K88" cm="1">
        <f t="array" ref="K88">_xlfn.IFS(AND(G88=H88,G88=1),K87-K87*I88+K87*I88*A88, AND(G88=H88,G88=2), K87-K87*J88+K87*J88*B88, AND(G88&lt;&gt;H88,G88=1), K87-K87*I88,AND(G88&lt;&gt;H88,G88=2),K87-K87*J88,G88=0,K87)</f>
        <v>73.180800000000005</v>
      </c>
      <c r="L88" t="str">
        <f>ValueWin!L88</f>
        <v>Lorenzo Sonego</v>
      </c>
      <c r="M88" t="str">
        <f>ValueWin!M88</f>
        <v>Christian Garin</v>
      </c>
      <c r="P88">
        <v>80</v>
      </c>
      <c r="Q88">
        <v>-7</v>
      </c>
    </row>
    <row r="89" spans="1:17" x14ac:dyDescent="0.25">
      <c r="A89">
        <f>ValueWin!A89</f>
        <v>1.34</v>
      </c>
      <c r="B89">
        <f>ValueWin!B89</f>
        <v>3.06</v>
      </c>
      <c r="C89">
        <f t="shared" si="3"/>
        <v>0.74626865671641784</v>
      </c>
      <c r="D89">
        <f t="shared" si="3"/>
        <v>0.32679738562091504</v>
      </c>
      <c r="E89">
        <f>ValueWin!E89</f>
        <v>0.65300000000000002</v>
      </c>
      <c r="F89">
        <f>ValueWin!F89</f>
        <v>0.34699999999999998</v>
      </c>
      <c r="G89" cm="1">
        <f t="array" ref="G89">_xlfn.IFS(AND(I89&gt;J89,I89&gt;0), 1, AND(J89&gt;I89,J89&gt;0), 2, AND(I89&lt;0,J89&lt;0), 0)</f>
        <v>2</v>
      </c>
      <c r="H89">
        <f>ValueWin!H89</f>
        <v>1</v>
      </c>
      <c r="I89">
        <f t="shared" si="4"/>
        <v>-0.36758823529411733</v>
      </c>
      <c r="J89">
        <f t="shared" si="5"/>
        <v>3.0009708737864071E-2</v>
      </c>
      <c r="K89">
        <f>P88-P88*J89</f>
        <v>77.599223300970877</v>
      </c>
      <c r="L89" t="str">
        <f>ValueWin!L89</f>
        <v>Stefanos Tsitsipas</v>
      </c>
      <c r="M89" t="str">
        <f>ValueWin!M89</f>
        <v>Grigor Dimitrov</v>
      </c>
      <c r="P89">
        <v>80</v>
      </c>
      <c r="Q89">
        <v>-3</v>
      </c>
    </row>
    <row r="90" spans="1:17" x14ac:dyDescent="0.25">
      <c r="A90">
        <f>ValueWin!A90</f>
        <v>1.1399999999999999</v>
      </c>
      <c r="B90">
        <f>ValueWin!B90</f>
        <v>5.5</v>
      </c>
      <c r="C90">
        <f t="shared" si="3"/>
        <v>0.87719298245614041</v>
      </c>
      <c r="D90">
        <f t="shared" si="3"/>
        <v>0.18181818181818182</v>
      </c>
      <c r="E90">
        <f>ValueWin!E90</f>
        <v>0.93100000000000005</v>
      </c>
      <c r="F90">
        <f>ValueWin!F90</f>
        <v>6.899999999999995E-2</v>
      </c>
      <c r="G90" cm="1">
        <f t="array" ref="G90">_xlfn.IFS(AND(I90&gt;J90,I90&gt;0), 1, AND(J90&gt;I90,J90&gt;0), 2, AND(I90&lt;0,J90&lt;0), 0)</f>
        <v>1</v>
      </c>
      <c r="H90">
        <f>ValueWin!H90</f>
        <v>1</v>
      </c>
      <c r="I90">
        <f t="shared" si="4"/>
        <v>0.1</v>
      </c>
      <c r="J90">
        <f t="shared" si="5"/>
        <v>-0.13788888888888895</v>
      </c>
      <c r="K90">
        <f>P89-P89*I90+P89*I90*A90</f>
        <v>81.12</v>
      </c>
      <c r="L90" t="str">
        <f>ValueWin!L90</f>
        <v>Alexander Bublik</v>
      </c>
      <c r="M90" t="str">
        <f>ValueWin!M90</f>
        <v>Evgeny Tyurnev</v>
      </c>
    </row>
    <row r="91" spans="1:17" x14ac:dyDescent="0.25">
      <c r="A91">
        <f>ValueWin!A91</f>
        <v>1.33</v>
      </c>
      <c r="B91">
        <f>ValueWin!B91</f>
        <v>3.4</v>
      </c>
      <c r="C91">
        <f t="shared" si="3"/>
        <v>0.75187969924812026</v>
      </c>
      <c r="D91">
        <f t="shared" si="3"/>
        <v>0.29411764705882354</v>
      </c>
      <c r="E91">
        <f>ValueWin!E91</f>
        <v>0.60799999999999998</v>
      </c>
      <c r="F91">
        <f>ValueWin!F91</f>
        <v>0.39200000000000002</v>
      </c>
      <c r="G91" cm="1">
        <f t="array" ref="G91">_xlfn.IFS(AND(I91&gt;J91,I91&gt;0), 1, AND(J91&gt;I91,J91&gt;0), 2, AND(I91&lt;0,J91&lt;0), 0)</f>
        <v>2</v>
      </c>
      <c r="H91">
        <f>ValueWin!H91</f>
        <v>1</v>
      </c>
      <c r="I91">
        <f t="shared" si="4"/>
        <v>-0.57987878787878777</v>
      </c>
      <c r="J91">
        <f t="shared" si="5"/>
        <v>0.1</v>
      </c>
      <c r="K91" cm="1">
        <f t="array" ref="K91">_xlfn.IFS(AND(G91=H91,G91=1),K90-K90*I91+K90*I91*A91, AND(G91=H91,G91=2), K90-K90*J91+K90*J91*B91, AND(G91&lt;&gt;H91,G91=1), K90-K90*I91,AND(G91&lt;&gt;H91,G91=2),K90-K90*J91,G91=0,K90)</f>
        <v>73.00800000000001</v>
      </c>
      <c r="L91" t="str">
        <f>ValueWin!L91</f>
        <v>Marin Cilic</v>
      </c>
      <c r="M91" t="str">
        <f>ValueWin!M91</f>
        <v>Albert Ramos</v>
      </c>
      <c r="P91">
        <v>80</v>
      </c>
      <c r="Q91">
        <v>-7</v>
      </c>
    </row>
    <row r="92" spans="1:17" x14ac:dyDescent="0.25">
      <c r="A92">
        <f>ValueWin!A92</f>
        <v>1.72</v>
      </c>
      <c r="B92">
        <f>ValueWin!B92</f>
        <v>2.1</v>
      </c>
      <c r="C92">
        <f t="shared" si="3"/>
        <v>0.58139534883720934</v>
      </c>
      <c r="D92">
        <f t="shared" si="3"/>
        <v>0.47619047619047616</v>
      </c>
      <c r="E92">
        <f>ValueWin!E92</f>
        <v>0.50800000000000001</v>
      </c>
      <c r="F92">
        <f>ValueWin!F92</f>
        <v>0.49199999999999999</v>
      </c>
      <c r="G92" cm="1">
        <f t="array" ref="G92">_xlfn.IFS(AND(I92&gt;J92,I92&gt;0), 1, AND(J92&gt;I92,J92&gt;0), 2, AND(I92&lt;0,J92&lt;0), 0)</f>
        <v>2</v>
      </c>
      <c r="H92">
        <f>ValueWin!H92</f>
        <v>2</v>
      </c>
      <c r="I92">
        <f t="shared" si="4"/>
        <v>-0.17533333333333334</v>
      </c>
      <c r="J92">
        <f t="shared" si="5"/>
        <v>3.0181818181818199E-2</v>
      </c>
      <c r="K92">
        <f>P91-P91*J92+P91*J92*B92</f>
        <v>82.655999999999992</v>
      </c>
      <c r="L92" t="str">
        <f>ValueWin!L92</f>
        <v>Frederico Delbonis</v>
      </c>
      <c r="M92" t="str">
        <f>ValueWin!M92</f>
        <v>Pablo Andujar</v>
      </c>
    </row>
    <row r="93" spans="1:17" x14ac:dyDescent="0.25">
      <c r="A93">
        <f>ValueWin!A93</f>
        <v>3.5</v>
      </c>
      <c r="B93">
        <f>ValueWin!B93</f>
        <v>1.3</v>
      </c>
      <c r="C93">
        <f t="shared" si="3"/>
        <v>0.2857142857142857</v>
      </c>
      <c r="D93">
        <f t="shared" si="3"/>
        <v>0.76923076923076916</v>
      </c>
      <c r="E93">
        <f>ValueWin!E93</f>
        <v>0.27600000000000002</v>
      </c>
      <c r="F93">
        <f>ValueWin!F93</f>
        <v>0.72399999999999998</v>
      </c>
      <c r="G93" cm="1">
        <f t="array" ref="G93">_xlfn.IFS(AND(I93&gt;J93,I93&gt;0), 1, AND(J93&gt;I93,J93&gt;0), 2, AND(I93&lt;0,J93&lt;0), 0)</f>
        <v>0</v>
      </c>
      <c r="H93">
        <f>ValueWin!H93</f>
        <v>2</v>
      </c>
      <c r="I93">
        <f t="shared" si="4"/>
        <v>-1.3599999999999945E-2</v>
      </c>
      <c r="J93">
        <f t="shared" si="5"/>
        <v>-0.19599999999999995</v>
      </c>
      <c r="K93" cm="1">
        <f t="array" ref="K93">_xlfn.IFS(AND(G93=H93,G93=1),K92-K92*I93+K92*I93*A93, AND(G93=H93,G93=2), K92-K92*J93+K92*J93*B93, AND(G93&lt;&gt;H93,G93=1), K92-K92*I93,AND(G93&lt;&gt;H93,G93=2),K92-K92*J93,G93=0,K92)</f>
        <v>82.655999999999992</v>
      </c>
      <c r="L93" t="str">
        <f>ValueWin!L93</f>
        <v>Laslo Djere</v>
      </c>
      <c r="M93" t="str">
        <f>ValueWin!M93</f>
        <v>Ilya Ivashka</v>
      </c>
    </row>
    <row r="94" spans="1:17" x14ac:dyDescent="0.25">
      <c r="A94">
        <f>ValueWin!A94</f>
        <v>4</v>
      </c>
      <c r="B94">
        <f>ValueWin!B94</f>
        <v>1.25</v>
      </c>
      <c r="C94">
        <f t="shared" si="3"/>
        <v>0.25</v>
      </c>
      <c r="D94">
        <f t="shared" si="3"/>
        <v>0.8</v>
      </c>
      <c r="E94">
        <f>ValueWin!E94</f>
        <v>0.30599999999999999</v>
      </c>
      <c r="F94">
        <f>ValueWin!F94</f>
        <v>0.69399999999999995</v>
      </c>
      <c r="G94" cm="1">
        <f t="array" ref="G94">_xlfn.IFS(AND(I94&gt;J94,I94&gt;0), 1, AND(J94&gt;I94,J94&gt;0), 2, AND(I94&lt;0,J94&lt;0), 0)</f>
        <v>1</v>
      </c>
      <c r="H94">
        <f>ValueWin!H94</f>
        <v>2</v>
      </c>
      <c r="I94">
        <f t="shared" si="4"/>
        <v>7.4666666666666687E-2</v>
      </c>
      <c r="J94">
        <f t="shared" si="5"/>
        <v>-0.53</v>
      </c>
      <c r="K94" cm="1">
        <f t="array" ref="K94">_xlfn.IFS(AND(G94=H94,G94=1),K93-K93*I94+K93*I94*A94, AND(G94=H94,G94=2), K93-K93*J94+K93*J94*B94, AND(G94&lt;&gt;H94,G94=1), K93-K93*I94,AND(G94&lt;&gt;H94,G94=2),K93-K93*J94,G94=0,K93)</f>
        <v>76.484351999999987</v>
      </c>
      <c r="L94" t="str">
        <f>ValueWin!L94</f>
        <v>Adrian Mannarino</v>
      </c>
      <c r="M94" t="str">
        <f>ValueWin!M94</f>
        <v>Karen Khachanov</v>
      </c>
      <c r="P94">
        <v>80</v>
      </c>
      <c r="Q94">
        <v>-4</v>
      </c>
    </row>
    <row r="95" spans="1:17" x14ac:dyDescent="0.25">
      <c r="A95">
        <f>ValueWin!A95</f>
        <v>2.62</v>
      </c>
      <c r="B95">
        <f>ValueWin!B95</f>
        <v>1.5</v>
      </c>
      <c r="C95">
        <f t="shared" si="3"/>
        <v>0.38167938931297707</v>
      </c>
      <c r="D95">
        <f t="shared" si="3"/>
        <v>0.66666666666666663</v>
      </c>
      <c r="E95">
        <f>ValueWin!E95</f>
        <v>0.46200000000000002</v>
      </c>
      <c r="F95">
        <f>ValueWin!F95</f>
        <v>0.53800000000000003</v>
      </c>
      <c r="G95" cm="1">
        <f t="array" ref="G95">_xlfn.IFS(AND(I95&gt;J95,I95&gt;0), 1, AND(J95&gt;I95,J95&gt;0), 2, AND(I95&lt;0,J95&lt;0), 0)</f>
        <v>1</v>
      </c>
      <c r="H95">
        <f>ValueWin!H95</f>
        <v>2</v>
      </c>
      <c r="I95">
        <f t="shared" si="4"/>
        <v>0.1</v>
      </c>
      <c r="J95">
        <f t="shared" si="5"/>
        <v>-0.38600000000000001</v>
      </c>
      <c r="K95">
        <f>P94-P94*I95</f>
        <v>72</v>
      </c>
      <c r="L95" t="str">
        <f>ValueWin!L95</f>
        <v>Pedro Martinez</v>
      </c>
      <c r="M95" t="str">
        <f>ValueWin!M95</f>
        <v>Tommy Paul</v>
      </c>
      <c r="P95">
        <v>80</v>
      </c>
      <c r="Q95">
        <v>-8</v>
      </c>
    </row>
    <row r="96" spans="1:17" x14ac:dyDescent="0.25">
      <c r="A96">
        <f>ValueWin!A96</f>
        <v>1.1200000000000001</v>
      </c>
      <c r="B96">
        <f>ValueWin!B96</f>
        <v>6</v>
      </c>
      <c r="C96">
        <f t="shared" si="3"/>
        <v>0.89285714285714279</v>
      </c>
      <c r="D96">
        <f t="shared" si="3"/>
        <v>0.16666666666666666</v>
      </c>
      <c r="E96">
        <f>ValueWin!E96</f>
        <v>0.88200000000000001</v>
      </c>
      <c r="F96">
        <f>ValueWin!F96</f>
        <v>0.11799999999999999</v>
      </c>
      <c r="G96" cm="1">
        <f t="array" ref="G96">_xlfn.IFS(AND(I96&gt;J96,I96&gt;0), 1, AND(J96&gt;I96,J96&gt;0), 2, AND(I96&lt;0,J96&lt;0), 0)</f>
        <v>0</v>
      </c>
      <c r="H96">
        <f>ValueWin!H96</f>
        <v>1</v>
      </c>
      <c r="I96">
        <f t="shared" si="4"/>
        <v>-0.10133333333333239</v>
      </c>
      <c r="J96">
        <f t="shared" si="5"/>
        <v>-5.8400000000000007E-2</v>
      </c>
      <c r="K96">
        <f>P95</f>
        <v>80</v>
      </c>
      <c r="L96" t="str">
        <f>ValueWin!L96</f>
        <v>John Millman</v>
      </c>
      <c r="M96" t="str">
        <f>ValueWin!M96</f>
        <v>Yshai Oliel</v>
      </c>
    </row>
    <row r="97" spans="1:17" x14ac:dyDescent="0.25">
      <c r="A97">
        <f>ValueWin!A97</f>
        <v>5.5</v>
      </c>
      <c r="B97">
        <f>ValueWin!B97</f>
        <v>1.1399999999999999</v>
      </c>
      <c r="C97">
        <f t="shared" si="3"/>
        <v>0.18181818181818182</v>
      </c>
      <c r="D97">
        <f t="shared" si="3"/>
        <v>0.87719298245614041</v>
      </c>
      <c r="E97">
        <f>ValueWin!E97</f>
        <v>9.5000000000000001E-2</v>
      </c>
      <c r="F97">
        <f>ValueWin!F97</f>
        <v>0.90500000000000003</v>
      </c>
      <c r="G97" cm="1">
        <f t="array" ref="G97">_xlfn.IFS(AND(I97&gt;J97,I97&gt;0), 1, AND(J97&gt;I97,J97&gt;0), 2, AND(I97&lt;0,J97&lt;0), 0)</f>
        <v>2</v>
      </c>
      <c r="H97">
        <f>ValueWin!H97</f>
        <v>2</v>
      </c>
      <c r="I97">
        <f t="shared" si="4"/>
        <v>-0.10611111111111113</v>
      </c>
      <c r="J97">
        <f t="shared" si="5"/>
        <v>0.1</v>
      </c>
      <c r="K97" cm="1">
        <f t="array" ref="K97">_xlfn.IFS(AND(G97=H97,G97=1),K96-K96*I97+K96*I97*A97, AND(G97=H97,G97=2), K96-K96*J97+K96*J97*B97, AND(G97&lt;&gt;H97,G97=1), K96-K96*I97,AND(G97&lt;&gt;H97,G97=2),K96-K96*J97,G97=0,K96)</f>
        <v>81.12</v>
      </c>
      <c r="L97" t="str">
        <f>ValueWin!L97</f>
        <v>Nino Serdarusic</v>
      </c>
      <c r="M97" t="str">
        <f>ValueWin!M97</f>
        <v>Sebastian Korda</v>
      </c>
    </row>
    <row r="98" spans="1:17" x14ac:dyDescent="0.25">
      <c r="A98">
        <f>ValueWin!A98</f>
        <v>1.9</v>
      </c>
      <c r="B98">
        <f>ValueWin!B98</f>
        <v>1.9</v>
      </c>
      <c r="C98">
        <f t="shared" si="3"/>
        <v>0.52631578947368418</v>
      </c>
      <c r="D98">
        <f t="shared" si="3"/>
        <v>0.52631578947368418</v>
      </c>
      <c r="E98">
        <f>ValueWin!E98</f>
        <v>0.48399999999999999</v>
      </c>
      <c r="F98">
        <f>ValueWin!F98</f>
        <v>0.51600000000000001</v>
      </c>
      <c r="G98" cm="1">
        <f t="array" ref="G98">_xlfn.IFS(AND(I98&gt;J98,I98&gt;0), 1, AND(J98&gt;I98,J98&gt;0), 2, AND(I98&lt;0,J98&lt;0), 0)</f>
        <v>0</v>
      </c>
      <c r="H98">
        <f>ValueWin!H98</f>
        <v>2</v>
      </c>
      <c r="I98">
        <f t="shared" si="4"/>
        <v>-8.9333333333333376E-2</v>
      </c>
      <c r="J98">
        <f t="shared" si="5"/>
        <v>-2.1777777777777785E-2</v>
      </c>
      <c r="K98" cm="1">
        <f t="array" ref="K98">_xlfn.IFS(AND(G98=H98,G98=1),K97-K97*I98+K97*I98*A98, AND(G98=H98,G98=2), K97-K97*J98+K97*J98*B98, AND(G98&lt;&gt;H98,G98=1), K97-K97*I98,AND(G98&lt;&gt;H98,G98=2),K97-K97*J98,G98=0,K97)</f>
        <v>81.12</v>
      </c>
      <c r="L98" t="str">
        <f>ValueWin!L98</f>
        <v>Jan Lennard Struff</v>
      </c>
      <c r="M98" t="str">
        <f>ValueWin!M98</f>
        <v>James Duckworth</v>
      </c>
    </row>
    <row r="99" spans="1:17" x14ac:dyDescent="0.25">
      <c r="A99">
        <f>ValueWin!A99</f>
        <v>7.5</v>
      </c>
      <c r="B99">
        <f>ValueWin!B99</f>
        <v>1.06</v>
      </c>
      <c r="C99">
        <f t="shared" si="3"/>
        <v>0.13333333333333333</v>
      </c>
      <c r="D99">
        <f t="shared" si="3"/>
        <v>0.94339622641509424</v>
      </c>
      <c r="E99">
        <f>ValueWin!E99</f>
        <v>0.27400000000000002</v>
      </c>
      <c r="F99">
        <f>ValueWin!F99</f>
        <v>0.72599999999999998</v>
      </c>
      <c r="G99" cm="1">
        <f t="array" ref="G99">_xlfn.IFS(AND(I99&gt;J99,I99&gt;0), 1, AND(J99&gt;I99,J99&gt;0), 2, AND(I99&lt;0,J99&lt;0), 0)</f>
        <v>1</v>
      </c>
      <c r="H99">
        <f>ValueWin!H99</f>
        <v>2</v>
      </c>
      <c r="I99">
        <f t="shared" si="4"/>
        <v>0.1</v>
      </c>
      <c r="J99">
        <f t="shared" si="5"/>
        <v>-3.8406666666666629</v>
      </c>
      <c r="K99" cm="1">
        <f t="array" ref="K99">_xlfn.IFS(AND(G99=H99,G99=1),K98-K98*I99+K98*I99*A99, AND(G99=H99,G99=2), K98-K98*J99+K98*J99*B99, AND(G99&lt;&gt;H99,G99=1), K98-K98*I99,AND(G99&lt;&gt;H99,G99=2),K98-K98*J99,G99=0,K98)</f>
        <v>73.00800000000001</v>
      </c>
      <c r="L99" t="str">
        <f>ValueWin!L99</f>
        <v>Pablo Andujar</v>
      </c>
      <c r="M99" t="str">
        <f>ValueWin!M99</f>
        <v>Denis Shapovalov</v>
      </c>
      <c r="P99">
        <v>80</v>
      </c>
      <c r="Q99">
        <v>-7</v>
      </c>
    </row>
    <row r="100" spans="1:17" x14ac:dyDescent="0.25">
      <c r="A100">
        <f>ValueWin!A100</f>
        <v>1.42</v>
      </c>
      <c r="B100">
        <f>ValueWin!B100</f>
        <v>2.74</v>
      </c>
      <c r="C100">
        <f t="shared" si="3"/>
        <v>0.70422535211267612</v>
      </c>
      <c r="D100">
        <f t="shared" si="3"/>
        <v>0.36496350364963503</v>
      </c>
      <c r="E100">
        <f>ValueWin!E100</f>
        <v>0.60899999999999999</v>
      </c>
      <c r="F100">
        <f>ValueWin!F100</f>
        <v>0.39100000000000001</v>
      </c>
      <c r="G100" cm="1">
        <f t="array" ref="G100">_xlfn.IFS(AND(I100&gt;J100,I100&gt;0), 1, AND(J100&gt;I100,J100&gt;0), 2, AND(I100&lt;0,J100&lt;0), 0)</f>
        <v>2</v>
      </c>
      <c r="H100">
        <f>ValueWin!H100</f>
        <v>1</v>
      </c>
      <c r="I100">
        <f t="shared" si="4"/>
        <v>-0.32195238095238121</v>
      </c>
      <c r="J100">
        <f t="shared" si="5"/>
        <v>4.1000000000000092E-2</v>
      </c>
      <c r="K100">
        <f>P99-P99*J100</f>
        <v>76.72</v>
      </c>
      <c r="L100" t="str">
        <f>ValueWin!L100</f>
        <v>Lorenzo Sonego</v>
      </c>
      <c r="M100" t="str">
        <f>ValueWin!M100</f>
        <v>Dominik Koepfer</v>
      </c>
      <c r="P100">
        <v>80</v>
      </c>
      <c r="Q100">
        <v>-4</v>
      </c>
    </row>
    <row r="101" spans="1:17" x14ac:dyDescent="0.25">
      <c r="A101">
        <f>ValueWin!A101</f>
        <v>2.2000000000000002</v>
      </c>
      <c r="B101">
        <f>ValueWin!B101</f>
        <v>1.61</v>
      </c>
      <c r="C101">
        <f t="shared" si="3"/>
        <v>0.45454545454545453</v>
      </c>
      <c r="D101">
        <f t="shared" si="3"/>
        <v>0.6211180124223602</v>
      </c>
      <c r="E101">
        <f>ValueWin!E101</f>
        <v>0.625</v>
      </c>
      <c r="F101">
        <f>ValueWin!F101</f>
        <v>0.375</v>
      </c>
      <c r="G101" cm="1">
        <f t="array" ref="G101">_xlfn.IFS(AND(I101&gt;J101,I101&gt;0), 1, AND(J101&gt;I101,J101&gt;0), 2, AND(I101&lt;0,J101&lt;0), 0)</f>
        <v>1</v>
      </c>
      <c r="H101">
        <f>ValueWin!H101</f>
        <v>1</v>
      </c>
      <c r="I101">
        <f t="shared" si="4"/>
        <v>0.1</v>
      </c>
      <c r="J101">
        <f t="shared" si="5"/>
        <v>-0.64959016393442615</v>
      </c>
      <c r="K101">
        <f>P100-P100*I101+P100*I101*A101</f>
        <v>89.6</v>
      </c>
      <c r="L101" t="str">
        <f>ValueWin!L101</f>
        <v>Joao Sousa</v>
      </c>
      <c r="M101" t="str">
        <f>ValueWin!M101</f>
        <v>Hugo Grenier</v>
      </c>
    </row>
    <row r="102" spans="1:17" x14ac:dyDescent="0.25">
      <c r="A102">
        <f>ValueWin!A102</f>
        <v>2.1</v>
      </c>
      <c r="B102">
        <f>ValueWin!B102</f>
        <v>1.66</v>
      </c>
      <c r="C102">
        <f t="shared" si="3"/>
        <v>0.47619047619047616</v>
      </c>
      <c r="D102">
        <f t="shared" si="3"/>
        <v>0.60240963855421692</v>
      </c>
      <c r="E102">
        <f>ValueWin!E102</f>
        <v>0.95699999999999996</v>
      </c>
      <c r="F102">
        <f>ValueWin!F102</f>
        <v>4.3000000000000038E-2</v>
      </c>
      <c r="G102" cm="1">
        <f t="array" ref="G102">_xlfn.IFS(AND(I102&gt;J102,I102&gt;0), 1, AND(J102&gt;I102,J102&gt;0), 2, AND(I102&lt;0,J102&lt;0), 0)</f>
        <v>1</v>
      </c>
      <c r="H102">
        <f>ValueWin!H102</f>
        <v>2</v>
      </c>
      <c r="I102">
        <f t="shared" si="4"/>
        <v>0.1</v>
      </c>
      <c r="J102">
        <f t="shared" si="5"/>
        <v>-1.407</v>
      </c>
      <c r="K102" cm="1">
        <f t="array" ref="K102">_xlfn.IFS(AND(G102=H102,G102=1),K101-K101*I102+K101*I102*A102, AND(G102=H102,G102=2), K101-K101*J102+K101*J102*B102, AND(G102&lt;&gt;H102,G102=1), K101-K101*I102,AND(G102&lt;&gt;H102,G102=2),K101-K101*J102,G102=0,K101)</f>
        <v>80.64</v>
      </c>
      <c r="L102" t="str">
        <f>ValueWin!L102</f>
        <v>Filip Horansky</v>
      </c>
      <c r="M102" t="str">
        <f>ValueWin!M102</f>
        <v>Luca van Assche</v>
      </c>
    </row>
    <row r="103" spans="1:17" x14ac:dyDescent="0.25">
      <c r="A103">
        <f>ValueWin!A103</f>
        <v>1.25</v>
      </c>
      <c r="B103">
        <f>ValueWin!B103</f>
        <v>3.5</v>
      </c>
      <c r="C103">
        <f t="shared" si="3"/>
        <v>0.8</v>
      </c>
      <c r="D103">
        <f t="shared" si="3"/>
        <v>0.2857142857142857</v>
      </c>
      <c r="E103">
        <f>ValueWin!E103</f>
        <v>0.85399999999999998</v>
      </c>
      <c r="F103">
        <f>ValueWin!F103</f>
        <v>0.14600000000000002</v>
      </c>
      <c r="G103" cm="1">
        <f t="array" ref="G103">_xlfn.IFS(AND(I103&gt;J103,I103&gt;0), 1, AND(J103&gt;I103,J103&gt;0), 2, AND(I103&lt;0,J103&lt;0), 0)</f>
        <v>1</v>
      </c>
      <c r="H103">
        <f>ValueWin!H103</f>
        <v>2</v>
      </c>
      <c r="I103">
        <f t="shared" si="4"/>
        <v>0.1</v>
      </c>
      <c r="J103">
        <f t="shared" si="5"/>
        <v>-0.1956</v>
      </c>
      <c r="K103" cm="1">
        <f t="array" ref="K103">_xlfn.IFS(AND(G103=H103,G103=1),K102-K102*I103+K102*I103*A103, AND(G103=H103,G103=2), K102-K102*J103+K102*J103*B103, AND(G103&lt;&gt;H103,G103=1), K102-K102*I103,AND(G103&lt;&gt;H103,G103=2),K102-K102*J103,G103=0,K102)</f>
        <v>72.575999999999993</v>
      </c>
      <c r="L103" t="str">
        <f>ValueWin!L103</f>
        <v>Carlos Taberner</v>
      </c>
      <c r="M103" t="str">
        <f>ValueWin!M103</f>
        <v>Kenny De Schepper</v>
      </c>
      <c r="P103">
        <v>80</v>
      </c>
      <c r="Q103">
        <v>-8</v>
      </c>
    </row>
    <row r="104" spans="1:17" x14ac:dyDescent="0.25">
      <c r="A104">
        <f>ValueWin!A104</f>
        <v>1.08</v>
      </c>
      <c r="B104">
        <f>ValueWin!B104</f>
        <v>6.5</v>
      </c>
      <c r="C104">
        <f t="shared" si="3"/>
        <v>0.92592592592592582</v>
      </c>
      <c r="D104">
        <f t="shared" si="3"/>
        <v>0.15384615384615385</v>
      </c>
      <c r="E104">
        <f>ValueWin!E104</f>
        <v>0.48799999999999999</v>
      </c>
      <c r="F104">
        <f>ValueWin!F104</f>
        <v>0.51200000000000001</v>
      </c>
      <c r="G104" cm="1">
        <f t="array" ref="G104">_xlfn.IFS(AND(I104&gt;J104,I104&gt;0), 1, AND(J104&gt;I104,J104&gt;0), 2, AND(I104&lt;0,J104&lt;0), 0)</f>
        <v>2</v>
      </c>
      <c r="H104">
        <f>ValueWin!H104</f>
        <v>2</v>
      </c>
      <c r="I104">
        <f t="shared" si="4"/>
        <v>-5.9119999999999937</v>
      </c>
      <c r="J104">
        <f t="shared" si="5"/>
        <v>0.1</v>
      </c>
      <c r="K104">
        <f>P103-P103*J104+P103*J104*B104</f>
        <v>124</v>
      </c>
      <c r="L104" t="str">
        <f>ValueWin!L104</f>
        <v>Mats Moraing</v>
      </c>
      <c r="M104" t="str">
        <f>ValueWin!M104</f>
        <v>Yannick Maden</v>
      </c>
    </row>
    <row r="105" spans="1:17" x14ac:dyDescent="0.25">
      <c r="A105">
        <f>ValueWin!A105</f>
        <v>1.3</v>
      </c>
      <c r="B105">
        <f>ValueWin!B105</f>
        <v>3.2</v>
      </c>
      <c r="C105">
        <f t="shared" si="3"/>
        <v>0.76923076923076916</v>
      </c>
      <c r="D105">
        <f t="shared" si="3"/>
        <v>0.3125</v>
      </c>
      <c r="E105">
        <f>ValueWin!E105</f>
        <v>0.58199999999999996</v>
      </c>
      <c r="F105">
        <f>ValueWin!F105</f>
        <v>0.41800000000000004</v>
      </c>
      <c r="G105" cm="1">
        <f t="array" ref="G105">_xlfn.IFS(AND(I105&gt;J105,I105&gt;0), 1, AND(J105&gt;I105,J105&gt;0), 2, AND(I105&lt;0,J105&lt;0), 0)</f>
        <v>2</v>
      </c>
      <c r="H105">
        <f>ValueWin!H105</f>
        <v>1</v>
      </c>
      <c r="I105">
        <f t="shared" si="4"/>
        <v>-0.81133333333333335</v>
      </c>
      <c r="J105">
        <f t="shared" si="5"/>
        <v>0.1</v>
      </c>
      <c r="K105" cm="1">
        <f t="array" ref="K105">_xlfn.IFS(AND(G105=H105,G105=1),K104-K104*I105+K104*I105*A105, AND(G105=H105,G105=2), K104-K104*J105+K104*J105*B105, AND(G105&lt;&gt;H105,G105=1), K104-K104*I105,AND(G105&lt;&gt;H105,G105=2),K104-K104*J105,G105=0,K104)</f>
        <v>111.6</v>
      </c>
      <c r="L105" t="str">
        <f>ValueWin!L105</f>
        <v>Oscar Otte</v>
      </c>
      <c r="M105" t="str">
        <f>ValueWin!M105</f>
        <v>Robin Haase</v>
      </c>
    </row>
    <row r="106" spans="1:17" x14ac:dyDescent="0.25">
      <c r="A106">
        <f>ValueWin!A106</f>
        <v>2.25</v>
      </c>
      <c r="B106">
        <f>ValueWin!B106</f>
        <v>1.57</v>
      </c>
      <c r="C106">
        <f t="shared" si="3"/>
        <v>0.44444444444444442</v>
      </c>
      <c r="D106">
        <f t="shared" si="3"/>
        <v>0.63694267515923564</v>
      </c>
      <c r="E106">
        <f>ValueWin!E106</f>
        <v>6.4000000000000001E-2</v>
      </c>
      <c r="F106">
        <f>ValueWin!F106</f>
        <v>0.93599999999999994</v>
      </c>
      <c r="G106" cm="1">
        <f t="array" ref="G106">_xlfn.IFS(AND(I106&gt;J106,I106&gt;0), 1, AND(J106&gt;I106,J106&gt;0), 2, AND(I106&lt;0,J106&lt;0), 0)</f>
        <v>2</v>
      </c>
      <c r="H106">
        <f>ValueWin!H106</f>
        <v>2</v>
      </c>
      <c r="I106">
        <f t="shared" si="4"/>
        <v>-0.68479999999999985</v>
      </c>
      <c r="J106">
        <f t="shared" si="5"/>
        <v>0.1</v>
      </c>
      <c r="K106" cm="1">
        <f t="array" ref="K106">_xlfn.IFS(AND(G106=H106,G106=1),K105-K105*I106+K105*I106*A106, AND(G106=H106,G106=2), K105-K105*J106+K105*J106*B106, AND(G106&lt;&gt;H106,G106=1), K105-K105*I106,AND(G106&lt;&gt;H106,G106=2),K105-K105*J106,G106=0,K105)</f>
        <v>117.96119999999999</v>
      </c>
      <c r="L106" t="str">
        <f>ValueWin!L106</f>
        <v>Henri Squire</v>
      </c>
      <c r="M106" t="str">
        <f>ValueWin!M106</f>
        <v>Ruben Bemelmans</v>
      </c>
    </row>
    <row r="107" spans="1:17" x14ac:dyDescent="0.25">
      <c r="A107">
        <f>ValueWin!A107</f>
        <v>1.3</v>
      </c>
      <c r="B107">
        <f>ValueWin!B107</f>
        <v>3.32</v>
      </c>
      <c r="C107">
        <f t="shared" si="3"/>
        <v>0.76923076923076916</v>
      </c>
      <c r="D107">
        <f t="shared" si="3"/>
        <v>0.30120481927710846</v>
      </c>
      <c r="E107">
        <f>ValueWin!E107</f>
        <v>0.60799999999999998</v>
      </c>
      <c r="F107">
        <f>ValueWin!F107</f>
        <v>0.39200000000000002</v>
      </c>
      <c r="G107" cm="1">
        <f t="array" ref="G107">_xlfn.IFS(AND(I107&gt;J107,I107&gt;0), 1, AND(J107&gt;I107,J107&gt;0), 2, AND(I107&lt;0,J107&lt;0), 0)</f>
        <v>2</v>
      </c>
      <c r="H107">
        <f>ValueWin!H107</f>
        <v>1</v>
      </c>
      <c r="I107">
        <f t="shared" si="4"/>
        <v>-0.69866666666666644</v>
      </c>
      <c r="J107">
        <f t="shared" si="5"/>
        <v>0.1</v>
      </c>
      <c r="K107" cm="1">
        <f t="array" ref="K107">_xlfn.IFS(AND(G107=H107,G107=1),K106-K106*I107+K106*I107*A107, AND(G107=H107,G107=2), K106-K106*J107+K106*J107*B107, AND(G107&lt;&gt;H107,G107=1), K106-K106*I107,AND(G107&lt;&gt;H107,G107=2),K106-K106*J107,G107=0,K106)</f>
        <v>106.16507999999999</v>
      </c>
      <c r="L107" t="str">
        <f>ValueWin!L107</f>
        <v>Andrey Rublev</v>
      </c>
      <c r="M107" t="str">
        <f>ValueWin!M107</f>
        <v>Ilya Ivashka</v>
      </c>
    </row>
    <row r="108" spans="1:17" x14ac:dyDescent="0.25">
      <c r="A108">
        <f>ValueWin!A108</f>
        <v>1.76</v>
      </c>
      <c r="B108">
        <f>ValueWin!B108</f>
        <v>2.0499999999999998</v>
      </c>
      <c r="C108">
        <f t="shared" si="3"/>
        <v>0.56818181818181823</v>
      </c>
      <c r="D108">
        <f t="shared" si="3"/>
        <v>0.48780487804878053</v>
      </c>
      <c r="E108">
        <f>ValueWin!E108</f>
        <v>0.53900000000000003</v>
      </c>
      <c r="F108">
        <f>ValueWin!F108</f>
        <v>0.46099999999999997</v>
      </c>
      <c r="G108" cm="1">
        <f t="array" ref="G108">_xlfn.IFS(AND(I108&gt;J108,I108&gt;0), 1, AND(J108&gt;I108,J108&gt;0), 2, AND(I108&lt;0,J108&lt;0), 0)</f>
        <v>0</v>
      </c>
      <c r="H108">
        <f>ValueWin!H108</f>
        <v>2</v>
      </c>
      <c r="I108">
        <f t="shared" si="4"/>
        <v>-6.7578947368420961E-2</v>
      </c>
      <c r="J108">
        <f t="shared" si="5"/>
        <v>-5.2333333333333454E-2</v>
      </c>
      <c r="K108" cm="1">
        <f t="array" ref="K108">_xlfn.IFS(AND(G108=H108,G108=1),K107-K107*I108+K107*I108*A108, AND(G108=H108,G108=2), K107-K107*J108+K107*J108*B108, AND(G108&lt;&gt;H108,G108=1), K107-K107*I108,AND(G108&lt;&gt;H108,G108=2),K107-K107*J108,G108=0,K107)</f>
        <v>106.16507999999999</v>
      </c>
      <c r="L108" t="str">
        <f>ValueWin!L108</f>
        <v>Alexander Bublik</v>
      </c>
      <c r="M108" t="str">
        <f>ValueWin!M108</f>
        <v>Jan Lennard Struff</v>
      </c>
    </row>
    <row r="109" spans="1:17" x14ac:dyDescent="0.25">
      <c r="A109">
        <f>ValueWin!A109</f>
        <v>1.61</v>
      </c>
      <c r="B109">
        <f>ValueWin!B109</f>
        <v>2.25</v>
      </c>
      <c r="C109">
        <f t="shared" si="3"/>
        <v>0.6211180124223602</v>
      </c>
      <c r="D109">
        <f t="shared" si="3"/>
        <v>0.44444444444444442</v>
      </c>
      <c r="E109">
        <f>ValueWin!E109</f>
        <v>0.59499999999999997</v>
      </c>
      <c r="F109">
        <f>ValueWin!F109</f>
        <v>0.40500000000000003</v>
      </c>
      <c r="G109" cm="1">
        <f t="array" ref="G109">_xlfn.IFS(AND(I109&gt;J109,I109&gt;0), 1, AND(J109&gt;I109,J109&gt;0), 2, AND(I109&lt;0,J109&lt;0), 0)</f>
        <v>0</v>
      </c>
      <c r="H109">
        <f>ValueWin!H109</f>
        <v>1</v>
      </c>
      <c r="I109">
        <f t="shared" si="4"/>
        <v>-6.8934426229508183E-2</v>
      </c>
      <c r="J109">
        <f t="shared" si="5"/>
        <v>-7.0999999999999952E-2</v>
      </c>
      <c r="K109" cm="1">
        <f t="array" ref="K109">_xlfn.IFS(AND(G109=H109,G109=1),K108-K108*I109+K108*I109*A109, AND(G109=H109,G109=2), K108-K108*J109+K108*J109*B109, AND(G109&lt;&gt;H109,G109=1), K108-K108*I109,AND(G109&lt;&gt;H109,G109=2),K108-K108*J109,G109=0,K108)</f>
        <v>106.16507999999999</v>
      </c>
      <c r="L109" t="str">
        <f>ValueWin!L109</f>
        <v>Roberto Bautista Agut</v>
      </c>
      <c r="M109" t="str">
        <f>ValueWin!M109</f>
        <v>Mackenzie McDonald</v>
      </c>
    </row>
    <row r="110" spans="1:17" x14ac:dyDescent="0.25">
      <c r="A110">
        <f>ValueWin!A110</f>
        <v>1.59</v>
      </c>
      <c r="B110">
        <f>ValueWin!B110</f>
        <v>2.2599999999999998</v>
      </c>
      <c r="C110">
        <f t="shared" si="3"/>
        <v>0.62893081761006286</v>
      </c>
      <c r="D110">
        <f t="shared" si="3"/>
        <v>0.44247787610619471</v>
      </c>
      <c r="E110">
        <f>ValueWin!E110</f>
        <v>0.60699999999999998</v>
      </c>
      <c r="F110">
        <f>ValueWin!F110</f>
        <v>0.39300000000000002</v>
      </c>
      <c r="G110" cm="1">
        <f t="array" ref="G110">_xlfn.IFS(AND(I110&gt;J110,I110&gt;0), 1, AND(J110&gt;I110,J110&gt;0), 2, AND(I110&lt;0,J110&lt;0), 0)</f>
        <v>0</v>
      </c>
      <c r="H110">
        <f>ValueWin!H110</f>
        <v>1</v>
      </c>
      <c r="I110">
        <f t="shared" si="4"/>
        <v>-5.9101694915254188E-2</v>
      </c>
      <c r="J110">
        <f t="shared" si="5"/>
        <v>-8.8746031746031795E-2</v>
      </c>
      <c r="K110" cm="1">
        <f t="array" ref="K110">_xlfn.IFS(AND(G110=H110,G110=1),K109-K109*I110+K109*I110*A110, AND(G110=H110,G110=2), K109-K109*J110+K109*J110*B110, AND(G110&lt;&gt;H110,G110=1), K109-K109*I110,AND(G110&lt;&gt;H110,G110=2),K109-K109*J110,G110=0,K109)</f>
        <v>106.16507999999999</v>
      </c>
      <c r="L110" t="str">
        <f>ValueWin!L110</f>
        <v>Taylor Fritz</v>
      </c>
      <c r="M110" t="str">
        <f>ValueWin!M110</f>
        <v>Tommy Paul</v>
      </c>
    </row>
    <row r="111" spans="1:17" x14ac:dyDescent="0.25">
      <c r="A111">
        <f>ValueWin!A111</f>
        <v>3.69</v>
      </c>
      <c r="B111">
        <f>ValueWin!B111</f>
        <v>1.25</v>
      </c>
      <c r="C111">
        <f t="shared" si="3"/>
        <v>0.2710027100271003</v>
      </c>
      <c r="D111">
        <f t="shared" si="3"/>
        <v>0.8</v>
      </c>
      <c r="E111">
        <f>ValueWin!E111</f>
        <v>0.31900000000000001</v>
      </c>
      <c r="F111">
        <f>ValueWin!F111</f>
        <v>0.68100000000000005</v>
      </c>
      <c r="G111" cm="1">
        <f t="array" ref="G111">_xlfn.IFS(AND(I111&gt;J111,I111&gt;0), 1, AND(J111&gt;I111,J111&gt;0), 2, AND(I111&lt;0,J111&lt;0), 0)</f>
        <v>1</v>
      </c>
      <c r="H111">
        <f>ValueWin!H111</f>
        <v>1</v>
      </c>
      <c r="I111">
        <f t="shared" si="4"/>
        <v>6.5840148698884715E-2</v>
      </c>
      <c r="J111">
        <f t="shared" si="5"/>
        <v>-0.59499999999999997</v>
      </c>
      <c r="K111" cm="1">
        <f t="array" ref="K111">_xlfn.IFS(AND(G111=H111,G111=1),K110-K110*I111+K110*I111*A111, AND(G111=H111,G111=2), K110-K110*J111+K110*J111*B111, AND(G111&lt;&gt;H111,G111=1), K110-K110*I111,AND(G111&lt;&gt;H111,G111=2),K110-K110*J111,G111=0,K110)</f>
        <v>124.96797731879997</v>
      </c>
      <c r="L111" t="str">
        <f>ValueWin!L111</f>
        <v>John Millman</v>
      </c>
      <c r="M111" t="str">
        <f>ValueWin!M111</f>
        <v>Aslan Karatsev</v>
      </c>
    </row>
    <row r="112" spans="1:17" x14ac:dyDescent="0.25">
      <c r="A112">
        <f>ValueWin!A112</f>
        <v>1.96</v>
      </c>
      <c r="B112">
        <f>ValueWin!B112</f>
        <v>1.84</v>
      </c>
      <c r="C112">
        <f t="shared" si="3"/>
        <v>0.51020408163265307</v>
      </c>
      <c r="D112">
        <f t="shared" si="3"/>
        <v>0.54347826086956519</v>
      </c>
      <c r="E112">
        <f>ValueWin!E112</f>
        <v>0.41299999999999998</v>
      </c>
      <c r="F112">
        <f>ValueWin!F112</f>
        <v>0.58699999999999997</v>
      </c>
      <c r="G112" cm="1">
        <f t="array" ref="G112">_xlfn.IFS(AND(I112&gt;J112,I112&gt;0), 1, AND(J112&gt;I112,J112&gt;0), 2, AND(I112&lt;0,J112&lt;0), 0)</f>
        <v>2</v>
      </c>
      <c r="H112">
        <f>ValueWin!H112</f>
        <v>1</v>
      </c>
      <c r="I112">
        <f t="shared" si="4"/>
        <v>-0.19845833333333335</v>
      </c>
      <c r="J112">
        <f t="shared" si="5"/>
        <v>9.5333333333333381E-2</v>
      </c>
      <c r="K112" cm="1">
        <f t="array" ref="K112">_xlfn.IFS(AND(G112=H112,G112=1),K111-K111*I112+K111*I112*A112, AND(G112=H112,G112=2), K111-K111*J112+K111*J112*B112, AND(G112&lt;&gt;H112,G112=1), K111-K111*I112,AND(G112&lt;&gt;H112,G112=2),K111-K111*J112,G112=0,K111)</f>
        <v>113.05436348107436</v>
      </c>
      <c r="L112" t="str">
        <f>ValueWin!L112</f>
        <v>Botic Van De Zandschulp</v>
      </c>
      <c r="M112" t="str">
        <f>ValueWin!M112</f>
        <v>Sebastian Korda</v>
      </c>
    </row>
    <row r="113" spans="1:13" x14ac:dyDescent="0.25">
      <c r="A113">
        <f>ValueWin!A113</f>
        <v>1.72</v>
      </c>
      <c r="B113">
        <f>ValueWin!B113</f>
        <v>2.1</v>
      </c>
      <c r="C113">
        <f t="shared" si="3"/>
        <v>0.58139534883720934</v>
      </c>
      <c r="D113">
        <f t="shared" si="3"/>
        <v>0.47619047619047616</v>
      </c>
      <c r="E113">
        <f>ValueWin!E113</f>
        <v>0.51200000000000001</v>
      </c>
      <c r="F113">
        <f>ValueWin!F113</f>
        <v>0.48799999999999999</v>
      </c>
      <c r="G113" cm="1">
        <f t="array" ref="G113">_xlfn.IFS(AND(I113&gt;J113,I113&gt;0), 1, AND(J113&gt;I113,J113&gt;0), 2, AND(I113&lt;0,J113&lt;0), 0)</f>
        <v>2</v>
      </c>
      <c r="H113">
        <f>ValueWin!H113</f>
        <v>2</v>
      </c>
      <c r="I113">
        <f t="shared" si="4"/>
        <v>-0.1657777777777778</v>
      </c>
      <c r="J113">
        <f t="shared" si="5"/>
        <v>2.2545454545454535E-2</v>
      </c>
      <c r="K113" cm="1">
        <f t="array" ref="K113">_xlfn.IFS(AND(G113=H113,G113=1),K112-K112*I113+K112*I113*A113, AND(G113=H113,G113=2), K112-K112*J113+K112*J113*B113, AND(G113&lt;&gt;H113,G113=1), K112-K112*I113,AND(G113&lt;&gt;H113,G113=2),K112-K112*J113,G113=0,K112)</f>
        <v>115.858111695405</v>
      </c>
      <c r="L113" t="str">
        <f>ValueWin!L113</f>
        <v>Andy Murray</v>
      </c>
      <c r="M113" t="str">
        <f>ValueWin!M113</f>
        <v>Carlos Alcaraz</v>
      </c>
    </row>
    <row r="114" spans="1:13" x14ac:dyDescent="0.25">
      <c r="A114">
        <f>ValueWin!A114</f>
        <v>3.14</v>
      </c>
      <c r="B114">
        <f>ValueWin!B114</f>
        <v>1.33</v>
      </c>
      <c r="C114">
        <f t="shared" si="3"/>
        <v>0.31847133757961782</v>
      </c>
      <c r="D114">
        <f t="shared" si="3"/>
        <v>0.75187969924812026</v>
      </c>
      <c r="E114">
        <f>ValueWin!E114</f>
        <v>0.30299999999999999</v>
      </c>
      <c r="F114">
        <f>ValueWin!F114</f>
        <v>0.69700000000000006</v>
      </c>
      <c r="G114" cm="1">
        <f t="array" ref="G114">_xlfn.IFS(AND(I114&gt;J114,I114&gt;0), 1, AND(J114&gt;I114,J114&gt;0), 2, AND(I114&lt;0,J114&lt;0), 0)</f>
        <v>0</v>
      </c>
      <c r="H114">
        <f>ValueWin!H114</f>
        <v>2</v>
      </c>
      <c r="I114">
        <f t="shared" si="4"/>
        <v>-2.270093457943928E-2</v>
      </c>
      <c r="J114">
        <f t="shared" si="5"/>
        <v>-0.22118181818181792</v>
      </c>
      <c r="K114" cm="1">
        <f t="array" ref="K114">_xlfn.IFS(AND(G114=H114,G114=1),K113-K113*I114+K113*I114*A114, AND(G114=H114,G114=2), K113-K113*J114+K113*J114*B114, AND(G114&lt;&gt;H114,G114=1), K113-K113*I114,AND(G114&lt;&gt;H114,G114=2),K113-K113*J114,G114=0,K113)</f>
        <v>115.858111695405</v>
      </c>
      <c r="L114" t="str">
        <f>ValueWin!L114</f>
        <v>Nikoloz Basilashvili</v>
      </c>
      <c r="M114" t="str">
        <f>ValueWin!M114</f>
        <v>Matteo Berrettini</v>
      </c>
    </row>
    <row r="115" spans="1:13" x14ac:dyDescent="0.25">
      <c r="A115">
        <f>ValueWin!A115</f>
        <v>1.1599999999999999</v>
      </c>
      <c r="B115">
        <f>ValueWin!B115</f>
        <v>4.5</v>
      </c>
      <c r="C115">
        <f t="shared" si="3"/>
        <v>0.86206896551724144</v>
      </c>
      <c r="D115">
        <f t="shared" si="3"/>
        <v>0.22222222222222221</v>
      </c>
      <c r="E115">
        <f>ValueWin!E115</f>
        <v>0.746</v>
      </c>
      <c r="F115">
        <f>ValueWin!F115</f>
        <v>0.254</v>
      </c>
      <c r="G115" cm="1">
        <f t="array" ref="G115">_xlfn.IFS(AND(I115&gt;J115,I115&gt;0), 1, AND(J115&gt;I115,J115&gt;0), 2, AND(I115&lt;0,J115&lt;0), 0)</f>
        <v>2</v>
      </c>
      <c r="H115">
        <f>ValueWin!H115</f>
        <v>1</v>
      </c>
      <c r="I115">
        <f t="shared" si="4"/>
        <v>-0.8415000000000008</v>
      </c>
      <c r="J115">
        <f t="shared" si="5"/>
        <v>4.085714285714287E-2</v>
      </c>
      <c r="K115" cm="1">
        <f t="array" ref="K115">_xlfn.IFS(AND(G115=H115,G115=1),K114-K114*I115+K114*I115*A115, AND(G115=H115,G115=2), K114-K114*J115+K114*J115*B115, AND(G115&lt;&gt;H115,G115=1), K114-K114*I115,AND(G115&lt;&gt;H115,G115=2),K114-K114*J115,G115=0,K114)</f>
        <v>111.12448027470703</v>
      </c>
      <c r="L115" t="str">
        <f>ValueWin!L115</f>
        <v>Brandon Nakashima</v>
      </c>
      <c r="M115" t="str">
        <f>ValueWin!M115</f>
        <v>Bernabe Zapata Miralles</v>
      </c>
    </row>
    <row r="116" spans="1:13" x14ac:dyDescent="0.25">
      <c r="A116">
        <f>ValueWin!A116</f>
        <v>2.37</v>
      </c>
      <c r="B116">
        <f>ValueWin!B116</f>
        <v>1.53</v>
      </c>
      <c r="C116">
        <f t="shared" si="3"/>
        <v>0.42194092827004215</v>
      </c>
      <c r="D116">
        <f t="shared" si="3"/>
        <v>0.65359477124183007</v>
      </c>
      <c r="E116">
        <f>ValueWin!E116</f>
        <v>0.249</v>
      </c>
      <c r="F116">
        <f>ValueWin!F116</f>
        <v>0.751</v>
      </c>
      <c r="G116" cm="1">
        <f t="array" ref="G116">_xlfn.IFS(AND(I116&gt;J116,I116&gt;0), 1, AND(J116&gt;I116,J116&gt;0), 2, AND(I116&lt;0,J116&lt;0), 0)</f>
        <v>2</v>
      </c>
      <c r="H116">
        <f>ValueWin!H116</f>
        <v>1</v>
      </c>
      <c r="I116">
        <f t="shared" si="4"/>
        <v>-0.29917518248175179</v>
      </c>
      <c r="J116">
        <f t="shared" si="5"/>
        <v>0.1</v>
      </c>
      <c r="K116" cm="1">
        <f t="array" ref="K116">_xlfn.IFS(AND(G116=H116,G116=1),K115-K115*I116+K115*I116*A116, AND(G116=H116,G116=2), K115-K115*J116+K115*J116*B116, AND(G116&lt;&gt;H116,G116=1), K115-K115*I116,AND(G116&lt;&gt;H116,G116=2),K115-K115*J116,G116=0,K115)</f>
        <v>100.01203224723632</v>
      </c>
      <c r="L116" t="str">
        <f>ValueWin!L116</f>
        <v>Alexandre Muller</v>
      </c>
      <c r="M116" t="str">
        <f>ValueWin!M116</f>
        <v>Stefano Travaglia</v>
      </c>
    </row>
    <row r="117" spans="1:13" x14ac:dyDescent="0.25">
      <c r="A117">
        <f>ValueWin!A117</f>
        <v>1.28</v>
      </c>
      <c r="B117">
        <f>ValueWin!B117</f>
        <v>3.25</v>
      </c>
      <c r="C117">
        <f t="shared" si="3"/>
        <v>0.78125</v>
      </c>
      <c r="D117">
        <f t="shared" si="3"/>
        <v>0.30769230769230771</v>
      </c>
      <c r="E117">
        <f>ValueWin!E117</f>
        <v>0.82199999999999995</v>
      </c>
      <c r="F117">
        <f>ValueWin!F117</f>
        <v>0.17800000000000005</v>
      </c>
      <c r="G117" cm="1">
        <f t="array" ref="G117">_xlfn.IFS(AND(I117&gt;J117,I117&gt;0), 1, AND(J117&gt;I117,J117&gt;0), 2, AND(I117&lt;0,J117&lt;0), 0)</f>
        <v>1</v>
      </c>
      <c r="H117">
        <f>ValueWin!H117</f>
        <v>1</v>
      </c>
      <c r="I117">
        <f t="shared" si="4"/>
        <v>0.1</v>
      </c>
      <c r="J117">
        <f t="shared" si="5"/>
        <v>-0.18733333333333324</v>
      </c>
      <c r="K117" cm="1">
        <f t="array" ref="K117">_xlfn.IFS(AND(G117=H117,G117=1),K116-K116*I117+K116*I117*A117, AND(G117=H117,G117=2), K116-K116*J117+K116*J117*B117, AND(G117&lt;&gt;H117,G117=1), K116-K116*I117,AND(G117&lt;&gt;H117,G117=2),K116-K116*J117,G117=0,K116)</f>
        <v>102.81236915015894</v>
      </c>
      <c r="L117" t="str">
        <f>ValueWin!L117</f>
        <v>Maxime Cressy</v>
      </c>
      <c r="M117" t="str">
        <f>ValueWin!M117</f>
        <v>Otto Virtanen</v>
      </c>
    </row>
    <row r="118" spans="1:13" x14ac:dyDescent="0.25">
      <c r="A118">
        <f>ValueWin!A118</f>
        <v>1.1599999999999999</v>
      </c>
      <c r="B118">
        <f>ValueWin!B118</f>
        <v>4.5</v>
      </c>
      <c r="C118">
        <f t="shared" si="3"/>
        <v>0.86206896551724144</v>
      </c>
      <c r="D118">
        <f t="shared" si="3"/>
        <v>0.22222222222222221</v>
      </c>
      <c r="E118">
        <f>ValueWin!E118</f>
        <v>0.85899999999999999</v>
      </c>
      <c r="F118">
        <f>ValueWin!F118</f>
        <v>0.14100000000000001</v>
      </c>
      <c r="G118" cm="1">
        <f t="array" ref="G118">_xlfn.IFS(AND(I118&gt;J118,I118&gt;0), 1, AND(J118&gt;I118,J118&gt;0), 2, AND(I118&lt;0,J118&lt;0), 0)</f>
        <v>0</v>
      </c>
      <c r="H118">
        <f>ValueWin!H118</f>
        <v>1</v>
      </c>
      <c r="I118">
        <f t="shared" si="4"/>
        <v>-2.2250000000000547E-2</v>
      </c>
      <c r="J118">
        <f t="shared" si="5"/>
        <v>-0.1044285714285714</v>
      </c>
      <c r="K118" cm="1">
        <f t="array" ref="K118">_xlfn.IFS(AND(G118=H118,G118=1),K117-K117*I118+K117*I118*A118, AND(G118=H118,G118=2), K117-K117*J118+K117*J118*B118, AND(G118&lt;&gt;H118,G118=1), K117-K117*I118,AND(G118&lt;&gt;H118,G118=2),K117-K117*J118,G118=0,K117)</f>
        <v>102.81236915015894</v>
      </c>
      <c r="L118" t="str">
        <f>ValueWin!L118</f>
        <v>Oscar Otte</v>
      </c>
      <c r="M118" t="str">
        <f>ValueWin!M118</f>
        <v>Julian Lenz</v>
      </c>
    </row>
    <row r="119" spans="1:13" x14ac:dyDescent="0.25">
      <c r="A119">
        <f>ValueWin!A119</f>
        <v>2.25</v>
      </c>
      <c r="B119">
        <f>ValueWin!B119</f>
        <v>1.57</v>
      </c>
      <c r="C119">
        <f t="shared" si="3"/>
        <v>0.44444444444444442</v>
      </c>
      <c r="D119">
        <f t="shared" si="3"/>
        <v>0.63694267515923564</v>
      </c>
      <c r="E119">
        <f>ValueWin!E119</f>
        <v>0.498</v>
      </c>
      <c r="F119">
        <f>ValueWin!F119</f>
        <v>0.502</v>
      </c>
      <c r="G119" cm="1">
        <f t="array" ref="G119">_xlfn.IFS(AND(I119&gt;J119,I119&gt;0), 1, AND(J119&gt;I119,J119&gt;0), 2, AND(I119&lt;0,J119&lt;0), 0)</f>
        <v>1</v>
      </c>
      <c r="H119">
        <f>ValueWin!H119</f>
        <v>2</v>
      </c>
      <c r="I119">
        <f t="shared" si="4"/>
        <v>9.6399999999999986E-2</v>
      </c>
      <c r="J119">
        <f t="shared" si="5"/>
        <v>-0.37168421052631573</v>
      </c>
      <c r="K119" cm="1">
        <f t="array" ref="K119">_xlfn.IFS(AND(G119=H119,G119=1),K118-K118*I119+K118*I119*A119, AND(G119=H119,G119=2), K118-K118*J119+K118*J119*B119, AND(G119&lt;&gt;H119,G119=1), K118-K118*I119,AND(G119&lt;&gt;H119,G119=2),K118-K118*J119,G119=0,K118)</f>
        <v>92.901256764083627</v>
      </c>
      <c r="L119" t="str">
        <f>ValueWin!L119</f>
        <v>Ruben Bemelmans</v>
      </c>
      <c r="M119" t="str">
        <f>ValueWin!M119</f>
        <v>Quentin Halys</v>
      </c>
    </row>
    <row r="120" spans="1:13" x14ac:dyDescent="0.25">
      <c r="A120">
        <f>ValueWin!A120</f>
        <v>3</v>
      </c>
      <c r="B120">
        <f>ValueWin!B120</f>
        <v>1.33</v>
      </c>
      <c r="C120">
        <f t="shared" si="3"/>
        <v>0.33333333333333331</v>
      </c>
      <c r="D120">
        <f t="shared" si="3"/>
        <v>0.75187969924812026</v>
      </c>
      <c r="E120">
        <f>ValueWin!E120</f>
        <v>0.23499999999999999</v>
      </c>
      <c r="F120">
        <f>ValueWin!F120</f>
        <v>0.76500000000000001</v>
      </c>
      <c r="G120" cm="1">
        <f t="array" ref="G120">_xlfn.IFS(AND(I120&gt;J120,I120&gt;0), 1, AND(J120&gt;I120,J120&gt;0), 2, AND(I120&lt;0,J120&lt;0), 0)</f>
        <v>2</v>
      </c>
      <c r="H120">
        <f>ValueWin!H120</f>
        <v>2</v>
      </c>
      <c r="I120">
        <f t="shared" si="4"/>
        <v>-0.14750000000000002</v>
      </c>
      <c r="J120">
        <f t="shared" si="5"/>
        <v>5.2878787878788081E-2</v>
      </c>
      <c r="K120" cm="1">
        <f t="array" ref="K120">_xlfn.IFS(AND(G120=H120,G120=1),K119-K119*I120+K119*I120*A120, AND(G120=H120,G120=2), K119-K119*J120+K119*J120*B120, AND(G120&lt;&gt;H120,G120=1), K119-K119*I120,AND(G120&lt;&gt;H120,G120=2),K119-K119*J120,G120=0,K119)</f>
        <v>94.522383694616892</v>
      </c>
      <c r="L120" t="str">
        <f>ValueWin!L120</f>
        <v>Mats Rosenkranz</v>
      </c>
      <c r="M120" t="str">
        <f>ValueWin!M120</f>
        <v>Maximilian Marterer</v>
      </c>
    </row>
    <row r="121" spans="1:13" x14ac:dyDescent="0.25">
      <c r="A121">
        <f>ValueWin!A121</f>
        <v>2.31</v>
      </c>
      <c r="B121">
        <f>ValueWin!B121</f>
        <v>1.57</v>
      </c>
      <c r="C121">
        <f t="shared" si="3"/>
        <v>0.4329004329004329</v>
      </c>
      <c r="D121">
        <f t="shared" si="3"/>
        <v>0.63694267515923564</v>
      </c>
      <c r="E121">
        <f>ValueWin!E121</f>
        <v>0.46600000000000003</v>
      </c>
      <c r="F121">
        <f>ValueWin!F121</f>
        <v>0.53400000000000003</v>
      </c>
      <c r="G121" cm="1">
        <f t="array" ref="G121">_xlfn.IFS(AND(I121&gt;J121,I121&gt;0), 1, AND(J121&gt;I121,J121&gt;0), 2, AND(I121&lt;0,J121&lt;0), 0)</f>
        <v>1</v>
      </c>
      <c r="H121">
        <f>ValueWin!H121</f>
        <v>1</v>
      </c>
      <c r="I121">
        <f t="shared" si="4"/>
        <v>5.8366412213740504E-2</v>
      </c>
      <c r="J121">
        <f t="shared" si="5"/>
        <v>-0.28354385964912276</v>
      </c>
      <c r="K121" cm="1">
        <f t="array" ref="K121">_xlfn.IFS(AND(G121=H121,G121=1),K120-K120*I121+K120*I121*A121, AND(G121=H121,G121=2), K120-K120*J121+K120*J121*B121, AND(G121&lt;&gt;H121,G121=1), K120-K120*I121,AND(G121&lt;&gt;H121,G121=2),K120-K120*J121,G121=0,K120)</f>
        <v>101.7495651519073</v>
      </c>
      <c r="L121" t="str">
        <f>ValueWin!L121</f>
        <v>Marin Cilic</v>
      </c>
      <c r="M121" t="str">
        <f>ValueWin!M121</f>
        <v>Karen Khachanov</v>
      </c>
    </row>
    <row r="122" spans="1:13" x14ac:dyDescent="0.25">
      <c r="A122">
        <f>ValueWin!A122</f>
        <v>1.61</v>
      </c>
      <c r="B122">
        <f>ValueWin!B122</f>
        <v>2.25</v>
      </c>
      <c r="C122">
        <f t="shared" si="3"/>
        <v>0.6211180124223602</v>
      </c>
      <c r="D122">
        <f t="shared" si="3"/>
        <v>0.44444444444444442</v>
      </c>
      <c r="E122">
        <f>ValueWin!E122</f>
        <v>0.59399999999999997</v>
      </c>
      <c r="F122">
        <f>ValueWin!F122</f>
        <v>0.40600000000000003</v>
      </c>
      <c r="G122" cm="1">
        <f t="array" ref="G122">_xlfn.IFS(AND(I122&gt;J122,I122&gt;0), 1, AND(J122&gt;I122,J122&gt;0), 2, AND(I122&lt;0,J122&lt;0), 0)</f>
        <v>0</v>
      </c>
      <c r="H122">
        <f>ValueWin!H122</f>
        <v>1</v>
      </c>
      <c r="I122">
        <f t="shared" si="4"/>
        <v>-7.1573770491803246E-2</v>
      </c>
      <c r="J122">
        <f t="shared" si="5"/>
        <v>-6.9199999999999928E-2</v>
      </c>
      <c r="K122" cm="1">
        <f t="array" ref="K122">_xlfn.IFS(AND(G122=H122,G122=1),K121-K121*I122+K121*I122*A122, AND(G122=H122,G122=2), K121-K121*J122+K121*J122*B122, AND(G122&lt;&gt;H122,G122=1), K121-K121*I122,AND(G122&lt;&gt;H122,G122=2),K121-K121*J122,G122=0,K121)</f>
        <v>101.7495651519073</v>
      </c>
      <c r="L122" t="str">
        <f>ValueWin!L122</f>
        <v>Roberto Bautista Agut</v>
      </c>
      <c r="M122" t="str">
        <f>ValueWin!M122</f>
        <v>Mackenzie McDonald</v>
      </c>
    </row>
    <row r="123" spans="1:13" x14ac:dyDescent="0.25">
      <c r="A123">
        <f>ValueWin!A123</f>
        <v>2.67</v>
      </c>
      <c r="B123">
        <f>ValueWin!B123</f>
        <v>1.44</v>
      </c>
      <c r="C123">
        <f t="shared" si="3"/>
        <v>0.37453183520599254</v>
      </c>
      <c r="D123">
        <f t="shared" si="3"/>
        <v>0.69444444444444442</v>
      </c>
      <c r="E123">
        <f>ValueWin!E123</f>
        <v>0.38800000000000001</v>
      </c>
      <c r="F123">
        <f>ValueWin!F123</f>
        <v>0.61199999999999999</v>
      </c>
      <c r="G123" cm="1">
        <f t="array" ref="G123">_xlfn.IFS(AND(I123&gt;J123,I123&gt;0), 1, AND(J123&gt;I123,J123&gt;0), 2, AND(I123&lt;0,J123&lt;0), 0)</f>
        <v>1</v>
      </c>
      <c r="H123">
        <f>ValueWin!H123</f>
        <v>1</v>
      </c>
      <c r="I123">
        <f t="shared" si="4"/>
        <v>2.1532934131736514E-2</v>
      </c>
      <c r="J123">
        <f t="shared" si="5"/>
        <v>-0.26981818181818196</v>
      </c>
      <c r="K123" cm="1">
        <f t="array" ref="K123">_xlfn.IFS(AND(G123=H123,G123=1),K122-K122*I123+K122*I123*A123, AND(G123=H123,G123=2), K122-K122*J123+K122*J123*B123, AND(G123&lt;&gt;H123,G123=1), K122-K122*I123,AND(G123&lt;&gt;H123,G123=2),K122-K122*J123,G123=0,K122)</f>
        <v>105.40847951476989</v>
      </c>
      <c r="L123" t="str">
        <f>ValueWin!L123</f>
        <v>Jan Lennard Struff</v>
      </c>
      <c r="M123" t="str">
        <f>ValueWin!M123</f>
        <v>Denis Shapovalov</v>
      </c>
    </row>
    <row r="124" spans="1:13" x14ac:dyDescent="0.25">
      <c r="A124">
        <f>ValueWin!A124</f>
        <v>7</v>
      </c>
      <c r="B124">
        <f>ValueWin!B124</f>
        <v>1.1000000000000001</v>
      </c>
      <c r="C124">
        <f t="shared" si="3"/>
        <v>0.14285714285714285</v>
      </c>
      <c r="D124">
        <f t="shared" si="3"/>
        <v>0.90909090909090906</v>
      </c>
      <c r="E124">
        <f>ValueWin!E124</f>
        <v>0.123</v>
      </c>
      <c r="F124">
        <f>ValueWin!F124</f>
        <v>0.877</v>
      </c>
      <c r="G124" cm="1">
        <f t="array" ref="G124">_xlfn.IFS(AND(I124&gt;J124,I124&gt;0), 1, AND(J124&gt;I124,J124&gt;0), 2, AND(I124&lt;0,J124&lt;0), 0)</f>
        <v>0</v>
      </c>
      <c r="H124">
        <f>ValueWin!H124</f>
        <v>2</v>
      </c>
      <c r="I124">
        <f t="shared" si="4"/>
        <v>-2.3166666666666669E-2</v>
      </c>
      <c r="J124">
        <f t="shared" si="5"/>
        <v>-0.35299999999999887</v>
      </c>
      <c r="K124" cm="1">
        <f t="array" ref="K124">_xlfn.IFS(AND(G124=H124,G124=1),K123-K123*I124+K123*I124*A124, AND(G124=H124,G124=2), K123-K123*J124+K123*J124*B124, AND(G124&lt;&gt;H124,G124=1), K123-K123*I124,AND(G124&lt;&gt;H124,G124=2),K123-K123*J124,G124=0,K123)</f>
        <v>105.40847951476989</v>
      </c>
      <c r="L124" t="str">
        <f>ValueWin!L124</f>
        <v>Dennis Novak</v>
      </c>
      <c r="M124" t="str">
        <f>ValueWin!M124</f>
        <v>Jannik Sinner</v>
      </c>
    </row>
    <row r="125" spans="1:13" x14ac:dyDescent="0.25">
      <c r="A125">
        <f>ValueWin!A125</f>
        <v>5.2</v>
      </c>
      <c r="B125">
        <f>ValueWin!B125</f>
        <v>1.1399999999999999</v>
      </c>
      <c r="C125">
        <f t="shared" si="3"/>
        <v>0.19230769230769229</v>
      </c>
      <c r="D125">
        <f t="shared" si="3"/>
        <v>0.87719298245614041</v>
      </c>
      <c r="E125">
        <f>ValueWin!E125</f>
        <v>0.17100000000000001</v>
      </c>
      <c r="F125">
        <f>ValueWin!F125</f>
        <v>0.82899999999999996</v>
      </c>
      <c r="G125" cm="1">
        <f t="array" ref="G125">_xlfn.IFS(AND(I125&gt;J125,I125&gt;0), 1, AND(J125&gt;I125,J125&gt;0), 2, AND(I125&lt;0,J125&lt;0), 0)</f>
        <v>0</v>
      </c>
      <c r="H125">
        <f>ValueWin!H125</f>
        <v>2</v>
      </c>
      <c r="I125">
        <f t="shared" si="4"/>
        <v>-2.6380952380952338E-2</v>
      </c>
      <c r="J125">
        <f t="shared" si="5"/>
        <v>-0.39242857142857246</v>
      </c>
      <c r="K125" cm="1">
        <f t="array" ref="K125">_xlfn.IFS(AND(G125=H125,G125=1),K124-K124*I125+K124*I125*A125, AND(G125=H125,G125=2), K124-K124*J125+K124*J125*B125, AND(G125&lt;&gt;H125,G125=1), K124-K124*I125,AND(G125&lt;&gt;H125,G125=2),K124-K124*J125,G125=0,K124)</f>
        <v>105.40847951476989</v>
      </c>
      <c r="L125" t="str">
        <f>ValueWin!L125</f>
        <v>Alex De Minaur</v>
      </c>
      <c r="M125" t="str">
        <f>ValueWin!M125</f>
        <v>Alexander Zverev</v>
      </c>
    </row>
    <row r="126" spans="1:13" x14ac:dyDescent="0.25">
      <c r="A126">
        <f>ValueWin!A126</f>
        <v>1.22</v>
      </c>
      <c r="B126">
        <f>ValueWin!B126</f>
        <v>4</v>
      </c>
      <c r="C126">
        <f t="shared" si="3"/>
        <v>0.81967213114754101</v>
      </c>
      <c r="D126">
        <f t="shared" si="3"/>
        <v>0.25</v>
      </c>
      <c r="E126">
        <f>ValueWin!E126</f>
        <v>0.73399999999999999</v>
      </c>
      <c r="F126">
        <f>ValueWin!F126</f>
        <v>0.26600000000000001</v>
      </c>
      <c r="G126" cm="1">
        <f t="array" ref="G126">_xlfn.IFS(AND(I126&gt;J126,I126&gt;0), 1, AND(J126&gt;I126,J126&gt;0), 2, AND(I126&lt;0,J126&lt;0), 0)</f>
        <v>2</v>
      </c>
      <c r="H126">
        <f>ValueWin!H126</f>
        <v>2</v>
      </c>
      <c r="I126">
        <f t="shared" si="4"/>
        <v>-0.47509090909090923</v>
      </c>
      <c r="J126">
        <f t="shared" si="5"/>
        <v>2.1333333333333343E-2</v>
      </c>
      <c r="K126" cm="1">
        <f t="array" ref="K126">_xlfn.IFS(AND(G126=H126,G126=1),K125-K125*I126+K125*I126*A126, AND(G126=H126,G126=2), K125-K125*J126+K125*J126*B126, AND(G126&lt;&gt;H126,G126=1), K125-K125*I126,AND(G126&lt;&gt;H126,G126=2),K125-K125*J126,G126=0,K125)</f>
        <v>112.15462220371516</v>
      </c>
      <c r="L126" t="str">
        <f>ValueWin!L126</f>
        <v>Stefanos Tsitsipas</v>
      </c>
      <c r="M126" t="str">
        <f>ValueWin!M126</f>
        <v>Frances Tiafoe</v>
      </c>
    </row>
    <row r="127" spans="1:13" x14ac:dyDescent="0.25">
      <c r="A127">
        <f>ValueWin!A127</f>
        <v>2.75</v>
      </c>
      <c r="B127">
        <f>ValueWin!B127</f>
        <v>1.44</v>
      </c>
      <c r="C127">
        <f t="shared" si="3"/>
        <v>0.36363636363636365</v>
      </c>
      <c r="D127">
        <f t="shared" si="3"/>
        <v>0.69444444444444442</v>
      </c>
      <c r="E127">
        <f>ValueWin!E127</f>
        <v>0.29499999999999998</v>
      </c>
      <c r="F127">
        <f>ValueWin!F127</f>
        <v>0.70500000000000007</v>
      </c>
      <c r="G127" cm="1">
        <f t="array" ref="G127">_xlfn.IFS(AND(I127&gt;J127,I127&gt;0), 1, AND(J127&gt;I127,J127&gt;0), 2, AND(I127&lt;0,J127&lt;0), 0)</f>
        <v>2</v>
      </c>
      <c r="H127">
        <f>ValueWin!H127</f>
        <v>1</v>
      </c>
      <c r="I127">
        <f t="shared" si="4"/>
        <v>-0.10785714285714293</v>
      </c>
      <c r="J127">
        <f t="shared" si="5"/>
        <v>3.4545454545454546E-2</v>
      </c>
      <c r="K127" cm="1">
        <f t="array" ref="K127">_xlfn.IFS(AND(G127=H127,G127=1),K126-K126*I127+K126*I127*A127, AND(G127=H127,G127=2), K126-K126*J127+K126*J127*B127, AND(G127&lt;&gt;H127,G127=1), K126-K126*I127,AND(G127&lt;&gt;H127,G127=2),K126-K126*J127,G127=0,K126)</f>
        <v>108.28018980031409</v>
      </c>
      <c r="L127" t="str">
        <f>ValueWin!L127</f>
        <v>Carlos Alcaraz</v>
      </c>
      <c r="M127" t="str">
        <f>ValueWin!M127</f>
        <v>Matteo Berrettini</v>
      </c>
    </row>
    <row r="128" spans="1:13" x14ac:dyDescent="0.25">
      <c r="A128">
        <f>ValueWin!A128</f>
        <v>1.5</v>
      </c>
      <c r="B128">
        <f>ValueWin!B128</f>
        <v>2.5</v>
      </c>
      <c r="C128">
        <f t="shared" si="3"/>
        <v>0.66666666666666663</v>
      </c>
      <c r="D128">
        <f t="shared" si="3"/>
        <v>0.4</v>
      </c>
      <c r="E128">
        <f>ValueWin!E128</f>
        <v>0.78500000000000003</v>
      </c>
      <c r="F128">
        <f>ValueWin!F128</f>
        <v>0.21499999999999997</v>
      </c>
      <c r="G128" cm="1">
        <f t="array" ref="G128">_xlfn.IFS(AND(I128&gt;J128,I128&gt;0), 1, AND(J128&gt;I128,J128&gt;0), 2, AND(I128&lt;0,J128&lt;0), 0)</f>
        <v>1</v>
      </c>
      <c r="H128">
        <f>ValueWin!H128</f>
        <v>1</v>
      </c>
      <c r="I128">
        <f t="shared" si="4"/>
        <v>0.1</v>
      </c>
      <c r="J128">
        <f t="shared" si="5"/>
        <v>-0.30833333333333335</v>
      </c>
      <c r="K128" cm="1">
        <f t="array" ref="K128">_xlfn.IFS(AND(G128=H128,G128=1),K127-K127*I128+K127*I128*A128, AND(G128=H128,G128=2), K127-K127*J128+K127*J128*B128, AND(G128&lt;&gt;H128,G128=1), K127-K127*I128,AND(G128&lt;&gt;H128,G128=2),K127-K127*J128,G128=0,K127)</f>
        <v>113.69419929032979</v>
      </c>
      <c r="L128" t="str">
        <f>ValueWin!L128</f>
        <v>Joao Sousa</v>
      </c>
      <c r="M128" t="str">
        <f>ValueWin!M128</f>
        <v>Kenny De Schepper</v>
      </c>
    </row>
    <row r="129" spans="1:17" x14ac:dyDescent="0.25">
      <c r="A129">
        <f>ValueWin!A129</f>
        <v>1.33</v>
      </c>
      <c r="B129">
        <f>ValueWin!B129</f>
        <v>3</v>
      </c>
      <c r="C129">
        <f t="shared" si="3"/>
        <v>0.75187969924812026</v>
      </c>
      <c r="D129">
        <f t="shared" si="3"/>
        <v>0.33333333333333331</v>
      </c>
      <c r="E129">
        <f>ValueWin!E129</f>
        <v>0.80500000000000005</v>
      </c>
      <c r="F129">
        <f>ValueWin!F129</f>
        <v>0.19499999999999995</v>
      </c>
      <c r="G129" cm="1">
        <f t="array" ref="G129">_xlfn.IFS(AND(I129&gt;J129,I129&gt;0), 1, AND(J129&gt;I129,J129&gt;0), 2, AND(I129&lt;0,J129&lt;0), 0)</f>
        <v>1</v>
      </c>
      <c r="H129">
        <f>ValueWin!H129</f>
        <v>2</v>
      </c>
      <c r="I129">
        <f t="shared" si="4"/>
        <v>0.1</v>
      </c>
      <c r="J129">
        <f t="shared" si="5"/>
        <v>-0.20750000000000007</v>
      </c>
      <c r="K129" cm="1">
        <f t="array" ref="K129">_xlfn.IFS(AND(G129=H129,G129=1),K128-K128*I129+K128*I129*A129, AND(G129=H129,G129=2), K128-K128*J129+K128*J129*B129, AND(G129&lt;&gt;H129,G129=1), K128-K128*I129,AND(G129&lt;&gt;H129,G129=2),K128-K128*J129,G129=0,K128)</f>
        <v>102.32477936129681</v>
      </c>
      <c r="L129" t="str">
        <f>ValueWin!L129</f>
        <v>Hugo Gaston</v>
      </c>
      <c r="M129" t="str">
        <f>ValueWin!M129</f>
        <v>Maxime Janvier</v>
      </c>
    </row>
    <row r="130" spans="1:17" x14ac:dyDescent="0.25">
      <c r="A130">
        <f>ValueWin!A130</f>
        <v>1.66</v>
      </c>
      <c r="B130">
        <f>ValueWin!B130</f>
        <v>2.1</v>
      </c>
      <c r="C130">
        <f t="shared" si="3"/>
        <v>0.60240963855421692</v>
      </c>
      <c r="D130">
        <f t="shared" si="3"/>
        <v>0.47619047619047616</v>
      </c>
      <c r="E130">
        <f>ValueWin!E130</f>
        <v>0.94599999999999995</v>
      </c>
      <c r="F130">
        <f>ValueWin!F130</f>
        <v>5.4000000000000048E-2</v>
      </c>
      <c r="G130" cm="1">
        <f t="array" ref="G130">_xlfn.IFS(AND(I130&gt;J130,I130&gt;0), 1, AND(J130&gt;I130,J130&gt;0), 2, AND(I130&lt;0,J130&lt;0), 0)</f>
        <v>1</v>
      </c>
      <c r="H130">
        <f>ValueWin!H130</f>
        <v>2</v>
      </c>
      <c r="I130">
        <f t="shared" si="4"/>
        <v>0.1</v>
      </c>
      <c r="J130">
        <f t="shared" si="5"/>
        <v>-0.80599999999999983</v>
      </c>
      <c r="K130" cm="1">
        <f t="array" ref="K130">_xlfn.IFS(AND(G130=H130,G130=1),K129-K129*I130+K129*I130*A130, AND(G130=H130,G130=2), K129-K129*J130+K129*J130*B130, AND(G130&lt;&gt;H130,G130=1), K129-K129*I130,AND(G130&lt;&gt;H130,G130=2),K129-K129*J130,G130=0,K129)</f>
        <v>92.092301425167122</v>
      </c>
      <c r="L130" t="str">
        <f>ValueWin!L130</f>
        <v>Manuel Guinard</v>
      </c>
      <c r="M130" t="str">
        <f>ValueWin!M130</f>
        <v>Luca van Assche</v>
      </c>
    </row>
    <row r="131" spans="1:17" x14ac:dyDescent="0.25">
      <c r="A131">
        <f>ValueWin!A131</f>
        <v>1.46</v>
      </c>
      <c r="B131">
        <f>ValueWin!B131</f>
        <v>2.58</v>
      </c>
      <c r="C131">
        <f t="shared" si="3"/>
        <v>0.68493150684931503</v>
      </c>
      <c r="D131">
        <f t="shared" si="3"/>
        <v>0.38759689922480617</v>
      </c>
      <c r="E131">
        <f>ValueWin!E131</f>
        <v>0.61399999999999999</v>
      </c>
      <c r="F131">
        <f>ValueWin!F131</f>
        <v>0.38600000000000001</v>
      </c>
      <c r="G131" cm="1">
        <f t="array" ref="G131">_xlfn.IFS(AND(I131&gt;J131,I131&gt;0), 1, AND(J131&gt;I131,J131&gt;0), 2, AND(I131&lt;0,J131&lt;0), 0)</f>
        <v>0</v>
      </c>
      <c r="H131">
        <f>ValueWin!H131</f>
        <v>1</v>
      </c>
      <c r="I131">
        <f t="shared" si="4"/>
        <v>-0.22513043478260875</v>
      </c>
      <c r="J131">
        <f t="shared" si="5"/>
        <v>-2.6075949367088125E-3</v>
      </c>
      <c r="K131" cm="1">
        <f t="array" ref="K131">_xlfn.IFS(AND(G131=H131,G131=1),K130-K130*I131+K130*I131*A131, AND(G131=H131,G131=2), K130-K130*J131+K130*J131*B131, AND(G131&lt;&gt;H131,G131=1), K130-K130*I131,AND(G131&lt;&gt;H131,G131=2),K130-K130*J131,G131=0,K130)</f>
        <v>92.092301425167122</v>
      </c>
      <c r="L131" t="str">
        <f>ValueWin!L131</f>
        <v>Taylor Fritz</v>
      </c>
      <c r="M131" t="str">
        <f>ValueWin!M131</f>
        <v>Jan Lennard Struff</v>
      </c>
    </row>
    <row r="132" spans="1:17" x14ac:dyDescent="0.25">
      <c r="A132">
        <f>ValueWin!A132</f>
        <v>1.86</v>
      </c>
      <c r="B132">
        <f>ValueWin!B132</f>
        <v>1.92</v>
      </c>
      <c r="C132">
        <f t="shared" ref="C132:D176" si="6">1/A132</f>
        <v>0.5376344086021505</v>
      </c>
      <c r="D132">
        <f t="shared" si="6"/>
        <v>0.52083333333333337</v>
      </c>
      <c r="E132">
        <f>ValueWin!E132</f>
        <v>0.42</v>
      </c>
      <c r="F132">
        <f>ValueWin!F132</f>
        <v>0.58000000000000007</v>
      </c>
      <c r="G132" cm="1">
        <f t="array" ref="G132">_xlfn.IFS(AND(I132&gt;J132,I132&gt;0), 1, AND(J132&gt;I132,J132&gt;0), 2, AND(I132&lt;0,J132&lt;0), 0)</f>
        <v>2</v>
      </c>
      <c r="H132">
        <f>ValueWin!H132</f>
        <v>2</v>
      </c>
      <c r="I132">
        <f t="shared" ref="I132:I195" si="7">IF(E132-(F132/(A132-1))&gt;0.1, 0.1, E132-(F132/(A132-1)))</f>
        <v>-0.25441860465116278</v>
      </c>
      <c r="J132">
        <f t="shared" ref="J132:J160" si="8">IF(F132-(E132/(B132-1))&gt;0.1, 0.1, F132-(E132/(B132-1)))</f>
        <v>0.1</v>
      </c>
      <c r="K132" cm="1">
        <f t="array" ref="K132">_xlfn.IFS(AND(G132=H132,G132=1),K131-K131*I132+K131*I132*A132, AND(G132=H132,G132=2), K131-K131*J132+K131*J132*B132, AND(G132&lt;&gt;H132,G132=1), K131-K131*I132,AND(G132&lt;&gt;H132,G132=2),K131-K131*J132,G132=0,K131)</f>
        <v>100.56479315628249</v>
      </c>
      <c r="L132" t="str">
        <f>ValueWin!L132</f>
        <v>Botic Van De Zandschulp</v>
      </c>
      <c r="M132" t="str">
        <f>ValueWin!M132</f>
        <v>Marin Cilic</v>
      </c>
    </row>
    <row r="133" spans="1:17" x14ac:dyDescent="0.25">
      <c r="A133">
        <f>ValueWin!A133</f>
        <v>4.05</v>
      </c>
      <c r="B133">
        <f>ValueWin!B133</f>
        <v>1.22</v>
      </c>
      <c r="C133">
        <f t="shared" si="6"/>
        <v>0.24691358024691359</v>
      </c>
      <c r="D133">
        <f t="shared" si="6"/>
        <v>0.81967213114754101</v>
      </c>
      <c r="E133">
        <f>ValueWin!E133</f>
        <v>0.21199999999999999</v>
      </c>
      <c r="F133">
        <f>ValueWin!F133</f>
        <v>0.78800000000000003</v>
      </c>
      <c r="G133" cm="1">
        <f t="array" ref="G133">_xlfn.IFS(AND(I133&gt;J133,I133&gt;0), 1, AND(J133&gt;I133,J133&gt;0), 2, AND(I133&lt;0,J133&lt;0), 0)</f>
        <v>0</v>
      </c>
      <c r="H133">
        <f>ValueWin!H133</f>
        <v>2</v>
      </c>
      <c r="I133">
        <f t="shared" si="7"/>
        <v>-4.6360655737704953E-2</v>
      </c>
      <c r="J133">
        <f t="shared" si="8"/>
        <v>-0.1756363636363637</v>
      </c>
      <c r="K133" cm="1">
        <f t="array" ref="K133">_xlfn.IFS(AND(G133=H133,G133=1),K132-K132*I133+K132*I133*A133, AND(G133=H133,G133=2), K132-K132*J133+K132*J133*B133, AND(G133&lt;&gt;H133,G133=1), K132-K132*I133,AND(G133&lt;&gt;H133,G133=2),K132-K132*J133,G133=0,K132)</f>
        <v>100.56479315628249</v>
      </c>
      <c r="L133" t="str">
        <f>ValueWin!L133</f>
        <v>Carlos Alcaraz</v>
      </c>
      <c r="M133" t="str">
        <f>ValueWin!M133</f>
        <v>Alexander Zverev</v>
      </c>
    </row>
    <row r="134" spans="1:17" x14ac:dyDescent="0.25">
      <c r="A134">
        <f>ValueWin!A134</f>
        <v>2.2000000000000002</v>
      </c>
      <c r="B134">
        <f>ValueWin!B134</f>
        <v>1.61</v>
      </c>
      <c r="C134">
        <f t="shared" si="6"/>
        <v>0.45454545454545453</v>
      </c>
      <c r="D134">
        <f t="shared" si="6"/>
        <v>0.6211180124223602</v>
      </c>
      <c r="E134">
        <f>ValueWin!E134</f>
        <v>0.19900000000000001</v>
      </c>
      <c r="F134">
        <f>ValueWin!F134</f>
        <v>0.80099999999999993</v>
      </c>
      <c r="G134" cm="1">
        <f t="array" ref="G134">_xlfn.IFS(AND(I134&gt;J134,I134&gt;0), 1, AND(J134&gt;I134,J134&gt;0), 2, AND(I134&lt;0,J134&lt;0), 0)</f>
        <v>2</v>
      </c>
      <c r="H134">
        <f>ValueWin!H134</f>
        <v>2</v>
      </c>
      <c r="I134">
        <f t="shared" si="7"/>
        <v>-0.46849999999999986</v>
      </c>
      <c r="J134">
        <f t="shared" si="8"/>
        <v>0.1</v>
      </c>
      <c r="K134" cm="1">
        <f t="array" ref="K134">_xlfn.IFS(AND(G134=H134,G134=1),K133-K133*I134+K133*I134*A134, AND(G134=H134,G134=2), K133-K133*J134+K133*J134*B134, AND(G134&lt;&gt;H134,G134=1), K133-K133*I134,AND(G134&lt;&gt;H134,G134=2),K133-K133*J134,G134=0,K133)</f>
        <v>106.69924553881572</v>
      </c>
      <c r="L134" t="str">
        <f>ValueWin!L134</f>
        <v>Maxime Janvier</v>
      </c>
      <c r="M134" t="str">
        <f>ValueWin!M134</f>
        <v>Joao Sousa</v>
      </c>
    </row>
    <row r="135" spans="1:17" x14ac:dyDescent="0.25">
      <c r="A135">
        <f>ValueWin!A135</f>
        <v>2.2000000000000002</v>
      </c>
      <c r="B135">
        <f>ValueWin!B135</f>
        <v>1.61</v>
      </c>
      <c r="C135">
        <f t="shared" si="6"/>
        <v>0.45454545454545453</v>
      </c>
      <c r="D135">
        <f t="shared" si="6"/>
        <v>0.6211180124223602</v>
      </c>
      <c r="E135">
        <f>ValueWin!E135</f>
        <v>0.45900000000000002</v>
      </c>
      <c r="F135">
        <f>ValueWin!F135</f>
        <v>0.54099999999999993</v>
      </c>
      <c r="G135" cm="1">
        <f t="array" ref="G135">_xlfn.IFS(AND(I135&gt;J135,I135&gt;0), 1, AND(J135&gt;I135,J135&gt;0), 2, AND(I135&lt;0,J135&lt;0), 0)</f>
        <v>1</v>
      </c>
      <c r="H135">
        <f>ValueWin!H135</f>
        <v>1</v>
      </c>
      <c r="I135">
        <f t="shared" si="7"/>
        <v>8.1666666666668219E-3</v>
      </c>
      <c r="J135">
        <f t="shared" si="8"/>
        <v>-0.21145901639344256</v>
      </c>
      <c r="K135" cm="1">
        <f t="array" ref="K135">_xlfn.IFS(AND(G135=H135,G135=1),K134-K134*I135+K134*I135*A135, AND(G135=H135,G135=2), K134-K134*J135+K134*J135*B135, AND(G135&lt;&gt;H135,G135=1), K134-K134*I135,AND(G135&lt;&gt;H135,G135=2),K134-K134*J135,G135=0,K134)</f>
        <v>107.74489814509613</v>
      </c>
      <c r="L135" t="str">
        <f>ValueWin!L135</f>
        <v>Maxime Cressy</v>
      </c>
      <c r="M135" t="str">
        <f>ValueWin!M135</f>
        <v>Oscar Otte</v>
      </c>
    </row>
    <row r="136" spans="1:17" x14ac:dyDescent="0.25">
      <c r="A136">
        <f>ValueWin!A136</f>
        <v>4</v>
      </c>
      <c r="B136">
        <f>ValueWin!B136</f>
        <v>1.22</v>
      </c>
      <c r="C136">
        <f t="shared" si="6"/>
        <v>0.25</v>
      </c>
      <c r="D136">
        <f t="shared" si="6"/>
        <v>0.81967213114754101</v>
      </c>
      <c r="E136">
        <f>ValueWin!E136</f>
        <v>0.33300000000000002</v>
      </c>
      <c r="F136">
        <f>ValueWin!F136</f>
        <v>0.66700000000000004</v>
      </c>
      <c r="G136" cm="1">
        <f t="array" ref="G136">_xlfn.IFS(AND(I136&gt;J136,I136&gt;0), 1, AND(J136&gt;I136,J136&gt;0), 2, AND(I136&lt;0,J136&lt;0), 0)</f>
        <v>1</v>
      </c>
      <c r="H136">
        <f>ValueWin!H136</f>
        <v>1</v>
      </c>
      <c r="I136">
        <f t="shared" si="7"/>
        <v>0.1</v>
      </c>
      <c r="J136">
        <f t="shared" si="8"/>
        <v>-0.84663636363636385</v>
      </c>
      <c r="K136" cm="1">
        <f t="array" ref="K136">_xlfn.IFS(AND(G136=H136,G136=1),K135-K135*I136+K135*I136*A136, AND(G136=H136,G136=2), K135-K135*J136+K135*J136*B136, AND(G136&lt;&gt;H136,G136=1), K135-K135*I136,AND(G136&lt;&gt;H136,G136=2),K135-K135*J136,G136=0,K135)</f>
        <v>140.06836758862497</v>
      </c>
      <c r="L136" t="str">
        <f>ValueWin!L136</f>
        <v>Frances Tiafoe</v>
      </c>
      <c r="M136" t="str">
        <f>ValueWin!M136</f>
        <v>Jannik Sinner</v>
      </c>
    </row>
    <row r="137" spans="1:17" x14ac:dyDescent="0.25">
      <c r="A137">
        <f>ValueWin!A137</f>
        <v>1.4</v>
      </c>
      <c r="B137">
        <f>ValueWin!B137</f>
        <v>2.75</v>
      </c>
      <c r="C137">
        <f t="shared" si="6"/>
        <v>0.7142857142857143</v>
      </c>
      <c r="D137">
        <f t="shared" si="6"/>
        <v>0.36363636363636365</v>
      </c>
      <c r="E137">
        <f>ValueWin!E137</f>
        <v>0.61599999999999999</v>
      </c>
      <c r="F137">
        <f>ValueWin!F137</f>
        <v>0.38400000000000001</v>
      </c>
      <c r="G137" cm="1">
        <f t="array" ref="G137">_xlfn.IFS(AND(I137&gt;J137,I137&gt;0), 1, AND(J137&gt;I137,J137&gt;0), 2, AND(I137&lt;0,J137&lt;0), 0)</f>
        <v>2</v>
      </c>
      <c r="H137">
        <f>ValueWin!H137</f>
        <v>2</v>
      </c>
      <c r="I137">
        <f t="shared" si="7"/>
        <v>-0.34400000000000019</v>
      </c>
      <c r="J137">
        <f t="shared" si="8"/>
        <v>3.2000000000000028E-2</v>
      </c>
      <c r="K137" cm="1">
        <f t="array" ref="K137">_xlfn.IFS(AND(G137=H137,G137=1),K136-K136*I137+K136*I137*A137, AND(G137=H137,G137=2), K136-K136*J137+K136*J137*B137, AND(G137&lt;&gt;H137,G137=1), K136-K136*I137,AND(G137&lt;&gt;H137,G137=2),K136-K136*J137,G137=0,K136)</f>
        <v>147.91219617358797</v>
      </c>
      <c r="L137" t="str">
        <f>ValueWin!L137</f>
        <v>Quentin Halys</v>
      </c>
      <c r="M137" t="str">
        <f>ValueWin!M137</f>
        <v>Lukas Lacko</v>
      </c>
    </row>
    <row r="138" spans="1:17" x14ac:dyDescent="0.25">
      <c r="A138">
        <f>ValueWin!A138</f>
        <v>4.5</v>
      </c>
      <c r="B138">
        <f>ValueWin!B138</f>
        <v>1.18</v>
      </c>
      <c r="C138">
        <f t="shared" si="6"/>
        <v>0.22222222222222221</v>
      </c>
      <c r="D138">
        <f t="shared" si="6"/>
        <v>0.84745762711864414</v>
      </c>
      <c r="E138">
        <f>ValueWin!E138</f>
        <v>0.161</v>
      </c>
      <c r="F138">
        <f>ValueWin!F138</f>
        <v>0.83899999999999997</v>
      </c>
      <c r="G138" cm="1">
        <f t="array" ref="G138">_xlfn.IFS(AND(I138&gt;J138,I138&gt;0), 1, AND(J138&gt;I138,J138&gt;0), 2, AND(I138&lt;0,J138&lt;0), 0)</f>
        <v>0</v>
      </c>
      <c r="H138">
        <f>ValueWin!H138</f>
        <v>2</v>
      </c>
      <c r="I138">
        <f t="shared" si="7"/>
        <v>-7.8714285714285709E-2</v>
      </c>
      <c r="J138">
        <f t="shared" si="8"/>
        <v>-5.5444444444444851E-2</v>
      </c>
      <c r="K138" cm="1">
        <f t="array" ref="K138">_xlfn.IFS(AND(G138=H138,G138=1),K137-K137*I138+K137*I138*A138, AND(G138=H138,G138=2), K137-K137*J138+K137*J138*B138, AND(G138&lt;&gt;H138,G138=1), K137-K137*I138,AND(G138&lt;&gt;H138,G138=2),K137-K137*J138,G138=0,K137)</f>
        <v>147.91219617358797</v>
      </c>
      <c r="L138" t="str">
        <f>ValueWin!L138</f>
        <v>Alexandre Muller</v>
      </c>
      <c r="M138" t="str">
        <f>ValueWin!M138</f>
        <v>Brandon Nakashima</v>
      </c>
    </row>
    <row r="139" spans="1:17" x14ac:dyDescent="0.25">
      <c r="A139">
        <f>ValueWin!A139</f>
        <v>1.53</v>
      </c>
      <c r="B139">
        <f>ValueWin!B139</f>
        <v>2.37</v>
      </c>
      <c r="C139">
        <f t="shared" si="6"/>
        <v>0.65359477124183007</v>
      </c>
      <c r="D139">
        <f t="shared" si="6"/>
        <v>0.42194092827004215</v>
      </c>
      <c r="E139">
        <f>ValueWin!E139</f>
        <v>0.47499999999999998</v>
      </c>
      <c r="F139">
        <f>ValueWin!F139</f>
        <v>0.52500000000000002</v>
      </c>
      <c r="G139" cm="1">
        <f t="array" ref="G139">_xlfn.IFS(AND(I139&gt;J139,I139&gt;0), 1, AND(J139&gt;I139,J139&gt;0), 2, AND(I139&lt;0,J139&lt;0), 0)</f>
        <v>2</v>
      </c>
      <c r="H139">
        <f>ValueWin!H139</f>
        <v>2</v>
      </c>
      <c r="I139">
        <f t="shared" si="7"/>
        <v>-0.51556603773584908</v>
      </c>
      <c r="J139">
        <f t="shared" si="8"/>
        <v>0.1</v>
      </c>
      <c r="K139" cm="1">
        <f t="array" ref="K139">_xlfn.IFS(AND(G139=H139,G139=1),K138-K138*I139+K138*I139*A139, AND(G139=H139,G139=2), K138-K138*J139+K138*J139*B139, AND(G139&lt;&gt;H139,G139=1), K138-K138*I139,AND(G139&lt;&gt;H139,G139=2),K138-K138*J139,G139=0,K138)</f>
        <v>168.17616704936952</v>
      </c>
      <c r="L139" t="str">
        <f>ValueWin!L139</f>
        <v>Yoshihito Nishioka</v>
      </c>
      <c r="M139" t="str">
        <f>ValueWin!M139</f>
        <v>Gianluca Mager</v>
      </c>
      <c r="P139">
        <v>150</v>
      </c>
      <c r="Q139">
        <v>18</v>
      </c>
    </row>
    <row r="140" spans="1:17" x14ac:dyDescent="0.25">
      <c r="A140">
        <f>ValueWin!A140</f>
        <v>2.62</v>
      </c>
      <c r="B140">
        <f>ValueWin!B140</f>
        <v>1.5</v>
      </c>
      <c r="C140">
        <f t="shared" si="6"/>
        <v>0.38167938931297707</v>
      </c>
      <c r="D140">
        <f t="shared" si="6"/>
        <v>0.66666666666666663</v>
      </c>
      <c r="E140">
        <f>ValueWin!E140</f>
        <v>0.35299999999999998</v>
      </c>
      <c r="F140">
        <f>ValueWin!F140</f>
        <v>0.64700000000000002</v>
      </c>
      <c r="G140" cm="1">
        <f t="array" ref="G140">_xlfn.IFS(AND(I140&gt;J140,I140&gt;0), 1, AND(J140&gt;I140,J140&gt;0), 2, AND(I140&lt;0,J140&lt;0), 0)</f>
        <v>0</v>
      </c>
      <c r="H140">
        <f>ValueWin!H140</f>
        <v>1</v>
      </c>
      <c r="I140">
        <f t="shared" si="7"/>
        <v>-4.6382716049382711E-2</v>
      </c>
      <c r="J140">
        <f t="shared" si="8"/>
        <v>-5.8999999999999941E-2</v>
      </c>
      <c r="K140">
        <f>P139</f>
        <v>150</v>
      </c>
      <c r="L140" t="str">
        <f>ValueWin!L140</f>
        <v>Adrian Mannarino</v>
      </c>
      <c r="M140" t="str">
        <f>ValueWin!M140</f>
        <v>Nikoloz Basilashvili</v>
      </c>
    </row>
    <row r="141" spans="1:17" x14ac:dyDescent="0.25">
      <c r="A141">
        <f>ValueWin!A141</f>
        <v>2.2000000000000002</v>
      </c>
      <c r="B141">
        <f>ValueWin!B141</f>
        <v>1.66</v>
      </c>
      <c r="C141">
        <f t="shared" si="6"/>
        <v>0.45454545454545453</v>
      </c>
      <c r="D141">
        <f t="shared" si="6"/>
        <v>0.60240963855421692</v>
      </c>
      <c r="E141">
        <f>ValueWin!E141</f>
        <v>0.438</v>
      </c>
      <c r="F141">
        <f>ValueWin!F141</f>
        <v>0.56200000000000006</v>
      </c>
      <c r="G141" cm="1">
        <f t="array" ref="G141">_xlfn.IFS(AND(I141&gt;J141,I141&gt;0), 1, AND(J141&gt;I141,J141&gt;0), 2, AND(I141&lt;0,J141&lt;0), 0)</f>
        <v>0</v>
      </c>
      <c r="H141">
        <f>ValueWin!H141</f>
        <v>1</v>
      </c>
      <c r="I141">
        <f t="shared" si="7"/>
        <v>-3.0333333333333323E-2</v>
      </c>
      <c r="J141">
        <f t="shared" si="8"/>
        <v>-0.10163636363636364</v>
      </c>
      <c r="K141" cm="1">
        <f t="array" ref="K141">_xlfn.IFS(AND(G141=H141,G141=1),K140-K140*I141+K140*I141*A141, AND(G141=H141,G141=2), K140-K140*J141+K140*J141*B141, AND(G141&lt;&gt;H141,G141=1), K140-K140*I141,AND(G141&lt;&gt;H141,G141=2),K140-K140*J141,G141=0,K140)</f>
        <v>150</v>
      </c>
      <c r="L141" t="str">
        <f>ValueWin!L141</f>
        <v>Alexander Bublik</v>
      </c>
      <c r="M141" t="str">
        <f>ValueWin!M141</f>
        <v>Daniel Evans</v>
      </c>
    </row>
    <row r="142" spans="1:17" x14ac:dyDescent="0.25">
      <c r="A142">
        <f>ValueWin!A142</f>
        <v>1.57</v>
      </c>
      <c r="B142">
        <f>ValueWin!B142</f>
        <v>2.37</v>
      </c>
      <c r="C142">
        <f t="shared" si="6"/>
        <v>0.63694267515923564</v>
      </c>
      <c r="D142">
        <f t="shared" si="6"/>
        <v>0.42194092827004215</v>
      </c>
      <c r="E142">
        <f>ValueWin!E142</f>
        <v>0.55700000000000005</v>
      </c>
      <c r="F142">
        <f>ValueWin!F142</f>
        <v>0.44299999999999995</v>
      </c>
      <c r="G142" cm="1">
        <f t="array" ref="G142">_xlfn.IFS(AND(I142&gt;J142,I142&gt;0), 1, AND(J142&gt;I142,J142&gt;0), 2, AND(I142&lt;0,J142&lt;0), 0)</f>
        <v>2</v>
      </c>
      <c r="H142">
        <f>ValueWin!H142</f>
        <v>2</v>
      </c>
      <c r="I142">
        <f t="shared" si="7"/>
        <v>-0.22019298245614016</v>
      </c>
      <c r="J142">
        <f t="shared" si="8"/>
        <v>3.6430656934306527E-2</v>
      </c>
      <c r="K142" cm="1">
        <f t="array" ref="K142">_xlfn.IFS(AND(G142=H142,G142=1),K141-K141*I142+K141*I142*A142, AND(G142=H142,G142=2), K141-K141*J142+K141*J142*B142, AND(G142&lt;&gt;H142,G142=1), K141-K141*I142,AND(G142&lt;&gt;H142,G142=2),K141-K141*J142,G142=0,K141)</f>
        <v>157.48650000000001</v>
      </c>
      <c r="L142" t="str">
        <f>ValueWin!L142</f>
        <v>Aslan Karatsev</v>
      </c>
      <c r="M142" t="str">
        <f>ValueWin!M142</f>
        <v>Sebastian Korda</v>
      </c>
      <c r="P142">
        <v>150</v>
      </c>
      <c r="Q142">
        <v>7</v>
      </c>
    </row>
    <row r="143" spans="1:17" x14ac:dyDescent="0.25">
      <c r="A143">
        <f>ValueWin!A143</f>
        <v>4</v>
      </c>
      <c r="B143">
        <f>ValueWin!B143</f>
        <v>1.25</v>
      </c>
      <c r="C143">
        <f t="shared" si="6"/>
        <v>0.25</v>
      </c>
      <c r="D143">
        <f t="shared" si="6"/>
        <v>0.8</v>
      </c>
      <c r="E143">
        <f>ValueWin!E143</f>
        <v>0.23599999999999999</v>
      </c>
      <c r="F143">
        <f>ValueWin!F143</f>
        <v>0.76400000000000001</v>
      </c>
      <c r="G143" cm="1">
        <f t="array" ref="G143">_xlfn.IFS(AND(I143&gt;J143,I143&gt;0), 1, AND(J143&gt;I143,J143&gt;0), 2, AND(I143&lt;0,J143&lt;0), 0)</f>
        <v>0</v>
      </c>
      <c r="H143">
        <f>ValueWin!H143</f>
        <v>2</v>
      </c>
      <c r="I143">
        <f t="shared" si="7"/>
        <v>-1.8666666666666665E-2</v>
      </c>
      <c r="J143">
        <f t="shared" si="8"/>
        <v>-0.17999999999999994</v>
      </c>
      <c r="K143">
        <f>P142</f>
        <v>150</v>
      </c>
      <c r="L143" t="str">
        <f>ValueWin!L143</f>
        <v>Benoit Paire</v>
      </c>
      <c r="M143" t="str">
        <f>ValueWin!M143</f>
        <v>Pablo Carreno Busta</v>
      </c>
    </row>
    <row r="144" spans="1:17" x14ac:dyDescent="0.25">
      <c r="A144">
        <f>ValueWin!A144</f>
        <v>1.1100000000000001</v>
      </c>
      <c r="B144">
        <f>ValueWin!B144</f>
        <v>6.5</v>
      </c>
      <c r="C144">
        <f t="shared" si="6"/>
        <v>0.9009009009009008</v>
      </c>
      <c r="D144">
        <f t="shared" si="6"/>
        <v>0.15384615384615385</v>
      </c>
      <c r="E144">
        <f>ValueWin!E144</f>
        <v>0.81200000000000006</v>
      </c>
      <c r="F144">
        <f>ValueWin!F144</f>
        <v>0.18799999999999994</v>
      </c>
      <c r="G144" cm="1">
        <f t="array" ref="G144">_xlfn.IFS(AND(I144&gt;J144,I144&gt;0), 1, AND(J144&gt;I144,J144&gt;0), 2, AND(I144&lt;0,J144&lt;0), 0)</f>
        <v>2</v>
      </c>
      <c r="H144">
        <f>ValueWin!H144</f>
        <v>1</v>
      </c>
      <c r="I144">
        <f t="shared" si="7"/>
        <v>-0.89709090909090694</v>
      </c>
      <c r="J144">
        <f t="shared" si="8"/>
        <v>4.0363636363636296E-2</v>
      </c>
      <c r="K144" cm="1">
        <f t="array" ref="K144">_xlfn.IFS(AND(G144=H144,G144=1),K143-K143*I144+K143*I144*A144, AND(G144=H144,G144=2), K143-K143*J144+K143*J144*B144, AND(G144&lt;&gt;H144,G144=1), K143-K143*I144,AND(G144&lt;&gt;H144,G144=2),K143-K143*J144,G144=0,K143)</f>
        <v>143.94545454545457</v>
      </c>
      <c r="L144" t="str">
        <f>ValueWin!L144</f>
        <v>Cameron Norrie</v>
      </c>
      <c r="M144" t="str">
        <f>ValueWin!M144</f>
        <v>Federico Delbonis</v>
      </c>
    </row>
    <row r="145" spans="1:17" x14ac:dyDescent="0.25">
      <c r="A145">
        <f>ValueWin!A145</f>
        <v>3</v>
      </c>
      <c r="B145">
        <f>ValueWin!B145</f>
        <v>1.4</v>
      </c>
      <c r="C145">
        <f t="shared" si="6"/>
        <v>0.33333333333333331</v>
      </c>
      <c r="D145">
        <f t="shared" si="6"/>
        <v>0.7142857142857143</v>
      </c>
      <c r="E145">
        <f>ValueWin!E145</f>
        <v>0.38500000000000001</v>
      </c>
      <c r="F145">
        <f>ValueWin!F145</f>
        <v>0.61499999999999999</v>
      </c>
      <c r="G145" cm="1">
        <f t="array" ref="G145">_xlfn.IFS(AND(I145&gt;J145,I145&gt;0), 1, AND(J145&gt;I145,J145&gt;0), 2, AND(I145&lt;0,J145&lt;0), 0)</f>
        <v>1</v>
      </c>
      <c r="H145">
        <f>ValueWin!H145</f>
        <v>1</v>
      </c>
      <c r="I145">
        <f t="shared" si="7"/>
        <v>7.7500000000000013E-2</v>
      </c>
      <c r="J145">
        <f t="shared" si="8"/>
        <v>-0.34750000000000025</v>
      </c>
      <c r="K145" cm="1">
        <f t="array" ref="K145">_xlfn.IFS(AND(G145=H145,G145=1),K144-K144*I145+K144*I145*A145, AND(G145=H145,G145=2), K144-K144*J145+K144*J145*B145, AND(G145&lt;&gt;H145,G145=1), K144-K144*I145,AND(G145&lt;&gt;H145,G145=2),K144-K144*J145,G145=0,K144)</f>
        <v>166.25700000000003</v>
      </c>
      <c r="L145" t="str">
        <f>ValueWin!L145</f>
        <v>Dusan Lajovic</v>
      </c>
      <c r="M145" t="str">
        <f>ValueWin!M145</f>
        <v>Mackenzie McDonald</v>
      </c>
      <c r="P145">
        <v>150</v>
      </c>
      <c r="Q145">
        <v>16</v>
      </c>
    </row>
    <row r="146" spans="1:17" x14ac:dyDescent="0.25">
      <c r="A146">
        <f>ValueWin!A146</f>
        <v>1.9</v>
      </c>
      <c r="B146">
        <f>ValueWin!B146</f>
        <v>1.9</v>
      </c>
      <c r="C146">
        <f t="shared" si="6"/>
        <v>0.52631578947368418</v>
      </c>
      <c r="D146">
        <f t="shared" si="6"/>
        <v>0.52631578947368418</v>
      </c>
      <c r="E146">
        <f>ValueWin!E146</f>
        <v>0.373</v>
      </c>
      <c r="F146">
        <f>ValueWin!F146</f>
        <v>0.627</v>
      </c>
      <c r="G146" cm="1">
        <f t="array" ref="G146">_xlfn.IFS(AND(I146&gt;J146,I146&gt;0), 1, AND(J146&gt;I146,J146&gt;0), 2, AND(I146&lt;0,J146&lt;0), 0)</f>
        <v>2</v>
      </c>
      <c r="H146">
        <f>ValueWin!H146</f>
        <v>2</v>
      </c>
      <c r="I146">
        <f t="shared" si="7"/>
        <v>-0.32366666666666677</v>
      </c>
      <c r="J146">
        <f t="shared" si="8"/>
        <v>0.1</v>
      </c>
      <c r="K146">
        <f>P145-P145*J146+P145*J146*B146</f>
        <v>163.5</v>
      </c>
      <c r="L146" t="str">
        <f>ValueWin!L146</f>
        <v>Filip Krajinovic</v>
      </c>
      <c r="M146" t="str">
        <f>ValueWin!M146</f>
        <v>Reilly Opelka</v>
      </c>
      <c r="P146">
        <v>150</v>
      </c>
      <c r="Q146">
        <v>13</v>
      </c>
    </row>
    <row r="147" spans="1:17" x14ac:dyDescent="0.25">
      <c r="A147">
        <f>ValueWin!A147</f>
        <v>1.28</v>
      </c>
      <c r="B147">
        <f>ValueWin!B147</f>
        <v>3.75</v>
      </c>
      <c r="C147">
        <f t="shared" si="6"/>
        <v>0.78125</v>
      </c>
      <c r="D147">
        <f t="shared" si="6"/>
        <v>0.26666666666666666</v>
      </c>
      <c r="E147">
        <f>ValueWin!E147</f>
        <v>0.68700000000000006</v>
      </c>
      <c r="F147">
        <f>ValueWin!F147</f>
        <v>0.31299999999999994</v>
      </c>
      <c r="G147" cm="1">
        <f t="array" ref="G147">_xlfn.IFS(AND(I147&gt;J147,I147&gt;0), 1, AND(J147&gt;I147,J147&gt;0), 2, AND(I147&lt;0,J147&lt;0), 0)</f>
        <v>2</v>
      </c>
      <c r="H147">
        <f>ValueWin!H147</f>
        <v>1</v>
      </c>
      <c r="I147">
        <f t="shared" si="7"/>
        <v>-0.43085714285714261</v>
      </c>
      <c r="J147">
        <f t="shared" si="8"/>
        <v>6.3181818181818117E-2</v>
      </c>
      <c r="K147">
        <f>P146-P146*J147</f>
        <v>140.52272727272728</v>
      </c>
      <c r="L147" t="str">
        <f>ValueWin!L147</f>
        <v>Grigor Dimitrov</v>
      </c>
      <c r="M147" t="str">
        <f>ValueWin!M147</f>
        <v>Richard Gasquet</v>
      </c>
    </row>
    <row r="148" spans="1:17" x14ac:dyDescent="0.25">
      <c r="A148">
        <f>ValueWin!A148</f>
        <v>1.2</v>
      </c>
      <c r="B148">
        <f>ValueWin!B148</f>
        <v>4.5</v>
      </c>
      <c r="C148">
        <f t="shared" si="6"/>
        <v>0.83333333333333337</v>
      </c>
      <c r="D148">
        <f t="shared" si="6"/>
        <v>0.22222222222222221</v>
      </c>
      <c r="E148">
        <f>ValueWin!E148</f>
        <v>0.68700000000000006</v>
      </c>
      <c r="F148">
        <f>ValueWin!F148</f>
        <v>0.31299999999999994</v>
      </c>
      <c r="G148" cm="1">
        <f t="array" ref="G148">_xlfn.IFS(AND(I148&gt;J148,I148&gt;0), 1, AND(J148&gt;I148,J148&gt;0), 2, AND(I148&lt;0,J148&lt;0), 0)</f>
        <v>2</v>
      </c>
      <c r="H148">
        <f>ValueWin!H148</f>
        <v>1</v>
      </c>
      <c r="I148">
        <f t="shared" si="7"/>
        <v>-0.87800000000000011</v>
      </c>
      <c r="J148">
        <f t="shared" si="8"/>
        <v>0.1</v>
      </c>
      <c r="K148" cm="1">
        <f t="array" ref="K148">_xlfn.IFS(AND(G148=H148,G148=1),K147-K147*I148+K147*I148*A148, AND(G148=H148,G148=2), K147-K147*J148+K147*J148*B148, AND(G148&lt;&gt;H148,G148=1), K147-K147*I148,AND(G148&lt;&gt;H148,G148=2),K147-K147*J148,G148=0,K147)</f>
        <v>126.47045454545454</v>
      </c>
      <c r="L148" t="str">
        <f>ValueWin!L148</f>
        <v>Ilya Ivashka</v>
      </c>
      <c r="M148" t="str">
        <f>ValueWin!M148</f>
        <v>Albert Ramos</v>
      </c>
    </row>
    <row r="149" spans="1:17" x14ac:dyDescent="0.25">
      <c r="A149">
        <f>ValueWin!A149</f>
        <v>3.4</v>
      </c>
      <c r="B149">
        <f>ValueWin!B149</f>
        <v>1.33</v>
      </c>
      <c r="C149">
        <f t="shared" si="6"/>
        <v>0.29411764705882354</v>
      </c>
      <c r="D149">
        <f t="shared" si="6"/>
        <v>0.75187969924812026</v>
      </c>
      <c r="E149">
        <f>ValueWin!E149</f>
        <v>0.32900000000000001</v>
      </c>
      <c r="F149">
        <f>ValueWin!F149</f>
        <v>0.67100000000000004</v>
      </c>
      <c r="G149" cm="1">
        <f t="array" ref="G149">_xlfn.IFS(AND(I149&gt;J149,I149&gt;0), 1, AND(J149&gt;I149,J149&gt;0), 2, AND(I149&lt;0,J149&lt;0), 0)</f>
        <v>1</v>
      </c>
      <c r="H149">
        <f>ValueWin!H149</f>
        <v>1</v>
      </c>
      <c r="I149">
        <f t="shared" si="7"/>
        <v>4.9416666666666664E-2</v>
      </c>
      <c r="J149">
        <f t="shared" si="8"/>
        <v>-0.3259696969696968</v>
      </c>
      <c r="K149" cm="1">
        <f t="array" ref="K149">_xlfn.IFS(AND(G149=H149,G149=1),K148-K148*I149+K148*I149*A149, AND(G149=H149,G149=2), K148-K148*J149+K148*J149*B149, AND(G149&lt;&gt;H149,G149=1), K148-K148*I149,AND(G149&lt;&gt;H149,G149=2),K148-K148*J149,G149=0,K148)</f>
        <v>141.46985045454545</v>
      </c>
      <c r="L149" t="str">
        <f>ValueWin!L149</f>
        <v>James Duckworth</v>
      </c>
      <c r="M149" t="str">
        <f>ValueWin!M149</f>
        <v>Roberto Bautista Agut</v>
      </c>
    </row>
    <row r="150" spans="1:17" x14ac:dyDescent="0.25">
      <c r="A150">
        <f>ValueWin!A150</f>
        <v>3.5</v>
      </c>
      <c r="B150">
        <f>ValueWin!B150</f>
        <v>1.3</v>
      </c>
      <c r="C150">
        <f t="shared" si="6"/>
        <v>0.2857142857142857</v>
      </c>
      <c r="D150">
        <f t="shared" si="6"/>
        <v>0.76923076923076916</v>
      </c>
      <c r="E150">
        <f>ValueWin!E150</f>
        <v>0.27500000000000002</v>
      </c>
      <c r="F150">
        <f>ValueWin!F150</f>
        <v>0.72499999999999998</v>
      </c>
      <c r="G150" cm="1">
        <f t="array" ref="G150">_xlfn.IFS(AND(I150&gt;J150,I150&gt;0), 1, AND(J150&gt;I150,J150&gt;0), 2, AND(I150&lt;0,J150&lt;0), 0)</f>
        <v>0</v>
      </c>
      <c r="H150">
        <f>ValueWin!H150</f>
        <v>2</v>
      </c>
      <c r="I150">
        <f t="shared" si="7"/>
        <v>-1.4999999999999958E-2</v>
      </c>
      <c r="J150">
        <f t="shared" si="8"/>
        <v>-0.19166666666666665</v>
      </c>
      <c r="K150" cm="1">
        <f t="array" ref="K150">_xlfn.IFS(AND(G150=H150,G150=1),K149-K149*I150+K149*I150*A150, AND(G150=H150,G150=2), K149-K149*J150+K149*J150*B150, AND(G150&lt;&gt;H150,G150=1), K149-K149*I150,AND(G150&lt;&gt;H150,G150=2),K149-K149*J150,G150=0,K149)</f>
        <v>141.46985045454545</v>
      </c>
      <c r="L150" t="str">
        <f>ValueWin!L150</f>
        <v>John Millman</v>
      </c>
      <c r="M150" t="str">
        <f>ValueWin!M150</f>
        <v>Diego Schwartzman</v>
      </c>
    </row>
    <row r="151" spans="1:17" x14ac:dyDescent="0.25">
      <c r="A151">
        <f>ValueWin!A151</f>
        <v>1.66</v>
      </c>
      <c r="B151">
        <f>ValueWin!B151</f>
        <v>2.2000000000000002</v>
      </c>
      <c r="C151">
        <f t="shared" si="6"/>
        <v>0.60240963855421692</v>
      </c>
      <c r="D151">
        <f t="shared" si="6"/>
        <v>0.45454545454545453</v>
      </c>
      <c r="E151">
        <f>ValueWin!E151</f>
        <v>0.60199999999999998</v>
      </c>
      <c r="F151">
        <f>ValueWin!F151</f>
        <v>0.39800000000000002</v>
      </c>
      <c r="G151" cm="1">
        <f t="array" ref="G151">_xlfn.IFS(AND(I151&gt;J151,I151&gt;0), 1, AND(J151&gt;I151,J151&gt;0), 2, AND(I151&lt;0,J151&lt;0), 0)</f>
        <v>0</v>
      </c>
      <c r="H151">
        <f>ValueWin!H151</f>
        <v>0</v>
      </c>
      <c r="I151">
        <f t="shared" si="7"/>
        <v>-1.0303030303031591E-3</v>
      </c>
      <c r="J151">
        <f t="shared" si="8"/>
        <v>-0.10366666666666657</v>
      </c>
      <c r="K151" cm="1">
        <f t="array" ref="K151">_xlfn.IFS(AND(G151=H151,G151=1),K150-K150*I151+K150*I151*A151, AND(G151=H151,G151=2), K150-K150*J151+K150*J151*B151, AND(G151&lt;&gt;H151,G151=1), K150-K150*I151,AND(G151&lt;&gt;H151,G151=2),K150-K150*J151,G151=0,K150)</f>
        <v>141.46985045454545</v>
      </c>
      <c r="L151" t="str">
        <f>ValueWin!L151</f>
        <v>Lloyd Harris</v>
      </c>
      <c r="M151" t="str">
        <f>ValueWin!M151</f>
        <v>Alex De Minaur</v>
      </c>
    </row>
    <row r="152" spans="1:17" x14ac:dyDescent="0.25">
      <c r="A152">
        <f>ValueWin!A152</f>
        <v>1.57</v>
      </c>
      <c r="B152">
        <f>ValueWin!B152</f>
        <v>2.37</v>
      </c>
      <c r="C152">
        <f t="shared" si="6"/>
        <v>0.63694267515923564</v>
      </c>
      <c r="D152">
        <f t="shared" si="6"/>
        <v>0.42194092827004215</v>
      </c>
      <c r="E152">
        <f>ValueWin!E152</f>
        <v>0.48799999999999999</v>
      </c>
      <c r="F152">
        <f>ValueWin!F152</f>
        <v>0.51200000000000001</v>
      </c>
      <c r="G152" cm="1">
        <f t="array" ref="G152">_xlfn.IFS(AND(I152&gt;J152,I152&gt;0), 1, AND(J152&gt;I152,J152&gt;0), 2, AND(I152&lt;0,J152&lt;0), 0)</f>
        <v>2</v>
      </c>
      <c r="H152">
        <f>ValueWin!H152</f>
        <v>1</v>
      </c>
      <c r="I152">
        <f t="shared" si="7"/>
        <v>-0.41024561403508764</v>
      </c>
      <c r="J152">
        <f t="shared" si="8"/>
        <v>0.1</v>
      </c>
      <c r="K152" cm="1">
        <f t="array" ref="K152">_xlfn.IFS(AND(G152=H152,G152=1),K151-K151*I152+K151*I152*A152, AND(G152=H152,G152=2), K151-K151*J152+K151*J152*B152, AND(G152&lt;&gt;H152,G152=1), K151-K151*I152,AND(G152&lt;&gt;H152,G152=2),K151-K151*J152,G152=0,K151)</f>
        <v>127.32286540909091</v>
      </c>
      <c r="L152" t="str">
        <f>ValueWin!L152</f>
        <v>Marton Fucsovics</v>
      </c>
      <c r="M152" t="str">
        <f>ValueWin!M152</f>
        <v>Fabio Fognini</v>
      </c>
    </row>
    <row r="153" spans="1:17" x14ac:dyDescent="0.25">
      <c r="A153">
        <f>ValueWin!A153</f>
        <v>3.5</v>
      </c>
      <c r="B153">
        <f>ValueWin!B153</f>
        <v>1.3</v>
      </c>
      <c r="C153">
        <f t="shared" si="6"/>
        <v>0.2857142857142857</v>
      </c>
      <c r="D153">
        <f t="shared" si="6"/>
        <v>0.76923076923076916</v>
      </c>
      <c r="E153">
        <f>ValueWin!E153</f>
        <v>0.40600000000000003</v>
      </c>
      <c r="F153">
        <f>ValueWin!F153</f>
        <v>0.59399999999999997</v>
      </c>
      <c r="G153" cm="1">
        <f t="array" ref="G153">_xlfn.IFS(AND(I153&gt;J153,I153&gt;0), 1, AND(J153&gt;I153,J153&gt;0), 2, AND(I153&lt;0,J153&lt;0), 0)</f>
        <v>1</v>
      </c>
      <c r="H153">
        <f>ValueWin!H153</f>
        <v>0</v>
      </c>
      <c r="I153">
        <f t="shared" si="7"/>
        <v>0.1</v>
      </c>
      <c r="J153">
        <f t="shared" si="8"/>
        <v>-0.7593333333333333</v>
      </c>
      <c r="K153" cm="1">
        <f t="array" ref="K153">_xlfn.IFS(AND(G153=H153,G153=1),K152-K152*I153+K152*I153*A153, AND(G153=H153,G153=2), K152-K152*J153+K152*J153*B153, AND(G153&lt;&gt;H153,G153=1), K152-K152*I153,AND(G153&lt;&gt;H153,G153=2),K152-K152*J153,G153=0,K152)</f>
        <v>114.59057886818182</v>
      </c>
      <c r="L153" t="str">
        <f>ValueWin!L153</f>
        <v>Pierre Herbert</v>
      </c>
      <c r="M153" t="str">
        <f>ValueWin!M153</f>
        <v>Carlos Garfia</v>
      </c>
    </row>
    <row r="154" spans="1:17" x14ac:dyDescent="0.25">
      <c r="A154">
        <f>ValueWin!A154</f>
        <v>2.2999999999999998</v>
      </c>
      <c r="B154">
        <f>ValueWin!B154</f>
        <v>1.61</v>
      </c>
      <c r="C154">
        <f t="shared" si="6"/>
        <v>0.43478260869565222</v>
      </c>
      <c r="D154">
        <f t="shared" si="6"/>
        <v>0.6211180124223602</v>
      </c>
      <c r="E154">
        <f>ValueWin!E154</f>
        <v>0.439</v>
      </c>
      <c r="F154">
        <f>ValueWin!F154</f>
        <v>0.56099999999999994</v>
      </c>
      <c r="G154" cm="1">
        <f t="array" ref="G154">_xlfn.IFS(AND(I154&gt;J154,I154&gt;0), 1, AND(J154&gt;I154,J154&gt;0), 2, AND(I154&lt;0,J154&lt;0), 0)</f>
        <v>1</v>
      </c>
      <c r="H154">
        <f>ValueWin!H154</f>
        <v>1</v>
      </c>
      <c r="I154">
        <f t="shared" si="7"/>
        <v>7.4615384615384639E-3</v>
      </c>
      <c r="J154">
        <f t="shared" si="8"/>
        <v>-0.15867213114754097</v>
      </c>
      <c r="K154" cm="1">
        <f t="array" ref="K154">_xlfn.IFS(AND(G154=H154,G154=1),K153-K153*I154+K153*I154*A154, AND(G154=H154,G154=2), K153-K153*J154+K153*J154*B154, AND(G154&lt;&gt;H154,G154=1), K153-K153*I154,AND(G154&lt;&gt;H154,G154=2),K153-K153*J154,G154=0,K153)</f>
        <v>115.70210748320319</v>
      </c>
      <c r="L154" t="str">
        <f>ValueWin!L154</f>
        <v>Hugo Gaston</v>
      </c>
      <c r="M154" t="str">
        <f>ValueWin!M154</f>
        <v>Arthur Rinderknech</v>
      </c>
    </row>
    <row r="155" spans="1:17" x14ac:dyDescent="0.25">
      <c r="A155">
        <f>ValueWin!A155</f>
        <v>2.2000000000000002</v>
      </c>
      <c r="B155">
        <f>ValueWin!B155</f>
        <v>1.66</v>
      </c>
      <c r="C155">
        <f t="shared" si="6"/>
        <v>0.45454545454545453</v>
      </c>
      <c r="D155">
        <f t="shared" si="6"/>
        <v>0.60240963855421692</v>
      </c>
      <c r="E155">
        <f>ValueWin!E155</f>
        <v>0.45400000000000001</v>
      </c>
      <c r="F155">
        <f>ValueWin!F155</f>
        <v>0.54600000000000004</v>
      </c>
      <c r="G155" cm="1">
        <f t="array" ref="G155">_xlfn.IFS(AND(I155&gt;J155,I155&gt;0), 1, AND(J155&gt;I155,J155&gt;0), 2, AND(I155&lt;0,J155&lt;0), 0)</f>
        <v>0</v>
      </c>
      <c r="H155">
        <f>ValueWin!H155</f>
        <v>2</v>
      </c>
      <c r="I155">
        <f t="shared" si="7"/>
        <v>-9.9999999999994538E-4</v>
      </c>
      <c r="J155">
        <f t="shared" si="8"/>
        <v>-0.14187878787878794</v>
      </c>
      <c r="K155" cm="1">
        <f t="array" ref="K155">_xlfn.IFS(AND(G155=H155,G155=1),K154-K154*I155+K154*I155*A155, AND(G155=H155,G155=2), K154-K154*J155+K154*J155*B155, AND(G155&lt;&gt;H155,G155=1), K154-K154*I155,AND(G155&lt;&gt;H155,G155=2),K154-K154*J155,G155=0,K154)</f>
        <v>115.70210748320319</v>
      </c>
      <c r="L155" t="str">
        <f>ValueWin!L155</f>
        <v>Laslo Djere</v>
      </c>
      <c r="M155" t="str">
        <f>ValueWin!M155</f>
        <v>Lorenzo Musetti</v>
      </c>
    </row>
    <row r="156" spans="1:17" x14ac:dyDescent="0.25">
      <c r="A156">
        <f>ValueWin!A156</f>
        <v>1.57</v>
      </c>
      <c r="B156">
        <f>ValueWin!B156</f>
        <v>2.37</v>
      </c>
      <c r="C156">
        <f t="shared" si="6"/>
        <v>0.63694267515923564</v>
      </c>
      <c r="D156">
        <f t="shared" si="6"/>
        <v>0.42194092827004215</v>
      </c>
      <c r="E156">
        <f>ValueWin!E156</f>
        <v>0.52900000000000003</v>
      </c>
      <c r="F156">
        <f>ValueWin!F156</f>
        <v>0.47099999999999997</v>
      </c>
      <c r="G156" cm="1">
        <f t="array" ref="G156">_xlfn.IFS(AND(I156&gt;J156,I156&gt;0), 1, AND(J156&gt;I156,J156&gt;0), 2, AND(I156&lt;0,J156&lt;0), 0)</f>
        <v>2</v>
      </c>
      <c r="H156">
        <f>ValueWin!H156</f>
        <v>0</v>
      </c>
      <c r="I156">
        <f t="shared" si="7"/>
        <v>-0.29731578947368409</v>
      </c>
      <c r="J156">
        <f t="shared" si="8"/>
        <v>8.48686131386861E-2</v>
      </c>
      <c r="K156" cm="1">
        <f t="array" ref="K156">_xlfn.IFS(AND(G156=H156,G156=1),K155-K155*I156+K155*I156*A156, AND(G156=H156,G156=2), K155-K155*J156+K155*J156*B156, AND(G156&lt;&gt;H156,G156=1), K155-K155*I156,AND(G156&lt;&gt;H156,G156=2),K155-K155*J156,G156=0,K155)</f>
        <v>105.88263008388054</v>
      </c>
      <c r="L156" t="str">
        <f>ValueWin!L156</f>
        <v>Andy Murray</v>
      </c>
      <c r="M156" t="str">
        <f>ValueWin!M156</f>
        <v>Jenson Brooksby</v>
      </c>
    </row>
    <row r="157" spans="1:17" x14ac:dyDescent="0.25">
      <c r="A157">
        <f>ValueWin!A157</f>
        <v>1.1599999999999999</v>
      </c>
      <c r="B157">
        <f>ValueWin!B157</f>
        <v>5</v>
      </c>
      <c r="C157">
        <f t="shared" si="6"/>
        <v>0.86206896551724144</v>
      </c>
      <c r="D157">
        <f t="shared" si="6"/>
        <v>0.2</v>
      </c>
      <c r="E157">
        <f>ValueWin!E157</f>
        <v>0.78</v>
      </c>
      <c r="F157">
        <f>ValueWin!F157</f>
        <v>0.21999999999999997</v>
      </c>
      <c r="G157" cm="1">
        <f t="array" ref="G157">_xlfn.IFS(AND(I157&gt;J157,I157&gt;0), 1, AND(J157&gt;I157,J157&gt;0), 2, AND(I157&lt;0,J157&lt;0), 0)</f>
        <v>2</v>
      </c>
      <c r="H157">
        <f>ValueWin!H157</f>
        <v>1</v>
      </c>
      <c r="I157">
        <f t="shared" si="7"/>
        <v>-0.59500000000000042</v>
      </c>
      <c r="J157">
        <f t="shared" si="8"/>
        <v>2.4999999999999967E-2</v>
      </c>
      <c r="K157" cm="1">
        <f t="array" ref="K157">_xlfn.IFS(AND(G157=H157,G157=1),K156-K156*I157+K156*I157*A157, AND(G157=H157,G157=2), K156-K156*J157+K156*J157*B157, AND(G157&lt;&gt;H157,G157=1), K156-K156*I157,AND(G157&lt;&gt;H157,G157=2),K156-K156*J157,G157=0,K156)</f>
        <v>103.23556433178354</v>
      </c>
      <c r="L157" t="str">
        <f>ValueWin!L157</f>
        <v>Felix Auger Aliassime</v>
      </c>
      <c r="M157" t="str">
        <f>ValueWin!M157</f>
        <v>Gianluca Mager</v>
      </c>
    </row>
    <row r="158" spans="1:17" x14ac:dyDescent="0.25">
      <c r="A158">
        <f>ValueWin!A158</f>
        <v>1.72</v>
      </c>
      <c r="B158">
        <f>ValueWin!B158</f>
        <v>2.1</v>
      </c>
      <c r="C158">
        <f t="shared" si="6"/>
        <v>0.58139534883720934</v>
      </c>
      <c r="D158">
        <f t="shared" si="6"/>
        <v>0.47619047619047616</v>
      </c>
      <c r="E158">
        <f>ValueWin!E158</f>
        <v>0.48899999999999999</v>
      </c>
      <c r="F158">
        <f>ValueWin!F158</f>
        <v>0.51100000000000001</v>
      </c>
      <c r="G158" cm="1">
        <f t="array" ref="G158">_xlfn.IFS(AND(I158&gt;J158,I158&gt;0), 1, AND(J158&gt;I158,J158&gt;0), 2, AND(I158&lt;0,J158&lt;0), 0)</f>
        <v>2</v>
      </c>
      <c r="H158">
        <f>ValueWin!H158</f>
        <v>1</v>
      </c>
      <c r="I158">
        <f t="shared" si="7"/>
        <v>-0.22072222222222226</v>
      </c>
      <c r="J158">
        <f t="shared" si="8"/>
        <v>6.6454545454545488E-2</v>
      </c>
      <c r="K158" cm="1">
        <f t="array" ref="K158">_xlfn.IFS(AND(G158=H158,G158=1),K157-K157*I158+K157*I158*A158, AND(G158=H158,G158=2), K157-K157*J158+K157*J158*B158, AND(G158&lt;&gt;H158,G158=1), K157-K157*I158,AND(G158&lt;&gt;H158,G158=2),K157-K157*J158,G158=0,K157)</f>
        <v>96.375091829371371</v>
      </c>
      <c r="L158" t="str">
        <f>ValueWin!L158</f>
        <v>Tommy Paul</v>
      </c>
      <c r="M158" t="str">
        <f>ValueWin!M158</f>
        <v>Jan Lennard Struff</v>
      </c>
    </row>
    <row r="159" spans="1:17" x14ac:dyDescent="0.25">
      <c r="A159">
        <f>ValueWin!A159</f>
        <v>1.28</v>
      </c>
      <c r="B159">
        <f>ValueWin!B159</f>
        <v>3.75</v>
      </c>
      <c r="C159">
        <f t="shared" si="6"/>
        <v>0.78125</v>
      </c>
      <c r="D159">
        <f t="shared" si="6"/>
        <v>0.26666666666666666</v>
      </c>
      <c r="E159">
        <f>ValueWin!E159</f>
        <v>0.68200000000000005</v>
      </c>
      <c r="F159">
        <f>ValueWin!F159</f>
        <v>0.31799999999999995</v>
      </c>
      <c r="G159" cm="1">
        <f t="array" ref="G159">_xlfn.IFS(AND(I159&gt;J159,I159&gt;0), 1, AND(J159&gt;I159,J159&gt;0), 2, AND(I159&lt;0,J159&lt;0), 0)</f>
        <v>2</v>
      </c>
      <c r="H159">
        <f>ValueWin!H159</f>
        <v>1</v>
      </c>
      <c r="I159">
        <f t="shared" si="7"/>
        <v>-0.4537142857142854</v>
      </c>
      <c r="J159">
        <f t="shared" si="8"/>
        <v>6.9999999999999923E-2</v>
      </c>
      <c r="K159" cm="1">
        <f t="array" ref="K159">_xlfn.IFS(AND(G159=H159,G159=1),K158-K158*I159+K158*I159*A159, AND(G159=H159,G159=2), K158-K158*J159+K158*J159*B159, AND(G159&lt;&gt;H159,G159=1), K158-K158*I159,AND(G159&lt;&gt;H159,G159=2),K158-K158*J159,G159=0,K158)</f>
        <v>89.628835401315385</v>
      </c>
      <c r="L159" t="str">
        <f>ValueWin!L159</f>
        <v>Karen Khachanov</v>
      </c>
      <c r="M159" t="str">
        <f>ValueWin!M159</f>
        <v>Mikael Ymer</v>
      </c>
    </row>
    <row r="160" spans="1:17" x14ac:dyDescent="0.25">
      <c r="A160">
        <f>ValueWin!A160</f>
        <v>2.2999999999999998</v>
      </c>
      <c r="B160">
        <f>ValueWin!B160</f>
        <v>1.61</v>
      </c>
      <c r="C160">
        <f t="shared" si="6"/>
        <v>0.43478260869565222</v>
      </c>
      <c r="D160">
        <f t="shared" si="6"/>
        <v>0.6211180124223602</v>
      </c>
      <c r="E160">
        <f>ValueWin!E160</f>
        <v>0.43</v>
      </c>
      <c r="F160">
        <f>ValueWin!F160</f>
        <v>0.57000000000000006</v>
      </c>
      <c r="G160" cm="1">
        <f t="array" ref="G160">_xlfn.IFS(AND(I160&gt;J160,I160&gt;0), 1, AND(J160&gt;I160,J160&gt;0), 2, AND(I160&lt;0,J160&lt;0), 0)</f>
        <v>0</v>
      </c>
      <c r="H160">
        <f>ValueWin!H160</f>
        <v>2</v>
      </c>
      <c r="I160">
        <f t="shared" si="7"/>
        <v>-8.4615384615385758E-3</v>
      </c>
      <c r="J160">
        <f t="shared" si="8"/>
        <v>-0.13491803278688508</v>
      </c>
      <c r="K160" cm="1">
        <f t="array" ref="K160">_xlfn.IFS(AND(G160=H160,G160=1),K159-K159*I160+K159*I160*A160, AND(G160=H160,G160=2), K159-K159*J160+K159*J160*B160, AND(G160&lt;&gt;H160,G160=1), K159-K159*I160,AND(G160&lt;&gt;H160,G160=2),K159-K159*J160,G160=0,K159)</f>
        <v>89.628835401315385</v>
      </c>
      <c r="L160" t="str">
        <f>ValueWin!L160</f>
        <v>Lorenzo Sonego</v>
      </c>
      <c r="M160" t="str">
        <f>ValueWin!M160</f>
        <v>Taylor Fritz</v>
      </c>
    </row>
    <row r="161" spans="1:17" x14ac:dyDescent="0.25">
      <c r="A161">
        <f>ValueWin!A161</f>
        <v>3.5</v>
      </c>
      <c r="B161">
        <f>ValueWin!B161</f>
        <v>1.3</v>
      </c>
      <c r="C161">
        <f t="shared" si="6"/>
        <v>0.2857142857142857</v>
      </c>
      <c r="D161">
        <f>1/B161</f>
        <v>0.76923076923076916</v>
      </c>
      <c r="E161">
        <f>ValueWin!E161</f>
        <v>0.36199999999999999</v>
      </c>
      <c r="F161">
        <f>ValueWin!F161</f>
        <v>0.63800000000000001</v>
      </c>
      <c r="G161" cm="1">
        <f t="array" ref="G161">_xlfn.IFS(AND(I161&gt;J161,I161&gt;0), 1, AND(J161&gt;I161,J161&gt;0), 2, AND(I161&lt;0,J161&lt;0), 0)</f>
        <v>1</v>
      </c>
      <c r="H161">
        <f>ValueWin!H161</f>
        <v>2</v>
      </c>
      <c r="I161">
        <f t="shared" si="7"/>
        <v>0.1</v>
      </c>
      <c r="J161">
        <f>IF(F161-(E161/(B161-1))&gt;0.1, 0.1, F161-(E161/(B161-1)))</f>
        <v>-0.56866666666666654</v>
      </c>
      <c r="K161" cm="1">
        <f t="array" ref="K161">_xlfn.IFS(AND(G161=H161,G161=1),K160-K160*I161+K160*I161*A161, AND(G161=H161,G161=2), K160-K160*J161+K160*J161*B161, AND(G161&lt;&gt;H161,G161=1), K160-K160*I161,AND(G161&lt;&gt;H161,G161=2),K160-K160*J161,G161=0,K160)</f>
        <v>80.665951861183842</v>
      </c>
      <c r="L161" t="str">
        <f>ValueWin!L161</f>
        <v>Pierre Hubert</v>
      </c>
      <c r="M161" t="str">
        <f>ValueWin!M161</f>
        <v>Carlos Alcaraz</v>
      </c>
    </row>
    <row r="162" spans="1:17" x14ac:dyDescent="0.25">
      <c r="A162">
        <f>ValueWin!A162</f>
        <v>1.53</v>
      </c>
      <c r="B162">
        <f>ValueWin!B162</f>
        <v>2.5</v>
      </c>
      <c r="C162">
        <f t="shared" si="6"/>
        <v>0.65359477124183007</v>
      </c>
      <c r="D162">
        <f t="shared" si="6"/>
        <v>0.4</v>
      </c>
      <c r="E162">
        <f>ValueWin!E162</f>
        <v>0.62</v>
      </c>
      <c r="F162">
        <f>ValueWin!F162</f>
        <v>0.38</v>
      </c>
      <c r="G162" cm="1">
        <f t="array" ref="G162">_xlfn.IFS(AND(I162&gt;J162,I162&gt;0), 1, AND(J162&gt;I162,J162&gt;0), 2, AND(I162&lt;0,J162&lt;0), 0)</f>
        <v>0</v>
      </c>
      <c r="H162">
        <f>ValueWin!H162</f>
        <v>1</v>
      </c>
      <c r="I162">
        <f t="shared" si="7"/>
        <v>-9.6981132075471654E-2</v>
      </c>
      <c r="J162">
        <f t="shared" ref="J162:J205" si="9">IF(F162-(E162/(B162-1))&gt;0.1, 0.1, F162-(E162/(B162-1)))</f>
        <v>-3.3333333333333326E-2</v>
      </c>
      <c r="K162" cm="1">
        <f t="array" ref="K162">_xlfn.IFS(AND(G162=H162,G162=1),K161-K161*I162+K161*I162*A162, AND(G162=H162,G162=2), K161-K161*J162+K161*J162*B162, AND(G162&lt;&gt;H162,G162=1), K161-K161*I162,AND(G162&lt;&gt;H162,G162=2),K161-K161*J162,G162=0,K161)</f>
        <v>80.665951861183842</v>
      </c>
      <c r="L162" t="str">
        <f>ValueWin!L162</f>
        <v>Marin Cilic</v>
      </c>
      <c r="M162" t="str">
        <f>ValueWin!M162</f>
        <v>Alejandro Davidovich Fokina</v>
      </c>
    </row>
    <row r="163" spans="1:17" x14ac:dyDescent="0.25">
      <c r="A163">
        <f>ValueWin!A163</f>
        <v>3.4</v>
      </c>
      <c r="B163">
        <f>ValueWin!B163</f>
        <v>1.33</v>
      </c>
      <c r="C163">
        <f t="shared" si="6"/>
        <v>0.29411764705882354</v>
      </c>
      <c r="D163">
        <f t="shared" si="6"/>
        <v>0.75187969924812026</v>
      </c>
      <c r="E163">
        <f>ValueWin!E163</f>
        <v>0.252</v>
      </c>
      <c r="F163">
        <f>ValueWin!F163</f>
        <v>0.748</v>
      </c>
      <c r="G163" cm="1">
        <f t="array" ref="G163">_xlfn.IFS(AND(I163&gt;J163,I163&gt;0), 1, AND(J163&gt;I163,J163&gt;0), 2, AND(I163&lt;0,J163&lt;0), 0)</f>
        <v>0</v>
      </c>
      <c r="H163">
        <f>ValueWin!H163</f>
        <v>2</v>
      </c>
      <c r="I163">
        <f t="shared" si="7"/>
        <v>-5.9666666666666701E-2</v>
      </c>
      <c r="J163">
        <f t="shared" si="9"/>
        <v>-1.5636363636363448E-2</v>
      </c>
      <c r="K163" cm="1">
        <f t="array" ref="K163">_xlfn.IFS(AND(G163=H163,G163=1),K162-K162*I163+K162*I163*A163, AND(G163=H163,G163=2), K162-K162*J163+K162*J163*B163, AND(G163&lt;&gt;H163,G163=1), K162-K162*I163,AND(G163&lt;&gt;H163,G163=2),K162-K162*J163,G163=0,K162)</f>
        <v>80.665951861183842</v>
      </c>
      <c r="L163" t="str">
        <f>ValueWin!L163</f>
        <v>Miomir Kecmanovic</v>
      </c>
      <c r="M163" t="str">
        <f>ValueWin!M163</f>
        <v>Gael Monfils</v>
      </c>
    </row>
    <row r="164" spans="1:17" x14ac:dyDescent="0.25">
      <c r="A164">
        <f>ValueWin!A164</f>
        <v>1.5</v>
      </c>
      <c r="B164">
        <f>ValueWin!B164</f>
        <v>2.62</v>
      </c>
      <c r="C164">
        <f t="shared" si="6"/>
        <v>0.66666666666666663</v>
      </c>
      <c r="D164">
        <f t="shared" si="6"/>
        <v>0.38167938931297707</v>
      </c>
      <c r="E164">
        <f>ValueWin!E164</f>
        <v>0.64700000000000002</v>
      </c>
      <c r="F164">
        <f>ValueWin!F164</f>
        <v>0.35299999999999998</v>
      </c>
      <c r="G164" cm="1">
        <f t="array" ref="G164">_xlfn.IFS(AND(I164&gt;J164,I164&gt;0), 1, AND(J164&gt;I164,J164&gt;0), 2, AND(I164&lt;0,J164&lt;0), 0)</f>
        <v>0</v>
      </c>
      <c r="H164">
        <f>ValueWin!H164</f>
        <v>2</v>
      </c>
      <c r="I164">
        <f t="shared" si="7"/>
        <v>-5.8999999999999941E-2</v>
      </c>
      <c r="J164">
        <f t="shared" si="9"/>
        <v>-4.6382716049382711E-2</v>
      </c>
      <c r="K164" cm="1">
        <f t="array" ref="K164">_xlfn.IFS(AND(G164=H164,G164=1),K163-K163*I164+K163*I164*A164, AND(G164=H164,G164=2), K163-K163*J164+K163*J164*B164, AND(G164&lt;&gt;H164,G164=1), K163-K163*I164,AND(G164&lt;&gt;H164,G164=2),K163-K163*J164,G164=0,K163)</f>
        <v>80.665951861183842</v>
      </c>
      <c r="L164" t="str">
        <f>ValueWin!L164</f>
        <v>Frances Tiafoe</v>
      </c>
      <c r="M164" t="str">
        <f>ValueWin!M164</f>
        <v>Marcos Giron</v>
      </c>
    </row>
    <row r="165" spans="1:17" x14ac:dyDescent="0.25">
      <c r="A165">
        <f>ValueWin!A165</f>
        <v>1.083</v>
      </c>
      <c r="B165">
        <f>ValueWin!B165</f>
        <v>8</v>
      </c>
      <c r="C165">
        <f t="shared" si="6"/>
        <v>0.92336103416435833</v>
      </c>
      <c r="D165">
        <f t="shared" si="6"/>
        <v>0.125</v>
      </c>
      <c r="E165">
        <f>ValueWin!E165</f>
        <v>0.89600000000000002</v>
      </c>
      <c r="F165">
        <f>ValueWin!F165</f>
        <v>0.10399999999999998</v>
      </c>
      <c r="G165" cm="1">
        <f t="array" ref="G165">_xlfn.IFS(AND(I165&gt;J165,I165&gt;0), 1, AND(J165&gt;I165,J165&gt;0), 2, AND(I165&lt;0,J165&lt;0), 0)</f>
        <v>0</v>
      </c>
      <c r="H165">
        <f>ValueWin!H165</f>
        <v>1</v>
      </c>
      <c r="I165">
        <f t="shared" si="7"/>
        <v>-0.35701204819277133</v>
      </c>
      <c r="J165">
        <f t="shared" si="9"/>
        <v>-2.4000000000000021E-2</v>
      </c>
      <c r="K165" cm="1">
        <f t="array" ref="K165">_xlfn.IFS(AND(G165=H165,G165=1),K164-K164*I165+K164*I165*A165, AND(G165=H165,G165=2), K164-K164*J165+K164*J165*B165, AND(G165&lt;&gt;H165,G165=1), K164-K164*I165,AND(G165&lt;&gt;H165,G165=2),K164-K164*J165,G165=0,K164)</f>
        <v>80.665951861183842</v>
      </c>
      <c r="L165" t="str">
        <f>ValueWin!L165</f>
        <v>Novak Djokovic</v>
      </c>
      <c r="M165" t="str">
        <f>ValueWin!M165</f>
        <v>Marton Fucsovics</v>
      </c>
    </row>
    <row r="166" spans="1:17" x14ac:dyDescent="0.25">
      <c r="A166">
        <f>ValueWin!A166</f>
        <v>1.3</v>
      </c>
      <c r="B166">
        <f>ValueWin!B166</f>
        <v>3.5</v>
      </c>
      <c r="C166">
        <f t="shared" si="6"/>
        <v>0.76923076923076916</v>
      </c>
      <c r="D166">
        <f t="shared" si="6"/>
        <v>0.2857142857142857</v>
      </c>
      <c r="E166">
        <f>ValueWin!E166</f>
        <v>0.71799999999999997</v>
      </c>
      <c r="F166">
        <f>ValueWin!F166</f>
        <v>0.28200000000000003</v>
      </c>
      <c r="G166" cm="1">
        <f t="array" ref="G166">_xlfn.IFS(AND(I166&gt;J166,I166&gt;0), 1, AND(J166&gt;I166,J166&gt;0), 2, AND(I166&lt;0,J166&lt;0), 0)</f>
        <v>0</v>
      </c>
      <c r="H166">
        <f>ValueWin!H166</f>
        <v>1</v>
      </c>
      <c r="I166">
        <f t="shared" si="7"/>
        <v>-0.22199999999999998</v>
      </c>
      <c r="J166">
        <f t="shared" si="9"/>
        <v>-5.1999999999999824E-3</v>
      </c>
      <c r="K166" cm="1">
        <f t="array" ref="K166">_xlfn.IFS(AND(G166=H166,G166=1),K165-K165*I166+K165*I166*A166, AND(G166=H166,G166=2), K165-K165*J166+K165*J166*B166, AND(G166&lt;&gt;H166,G166=1), K165-K165*I166,AND(G166&lt;&gt;H166,G166=2),K165-K165*J166,G166=0,K165)</f>
        <v>80.665951861183842</v>
      </c>
      <c r="L166" t="str">
        <f>ValueWin!L166</f>
        <v>Casper Ruud</v>
      </c>
      <c r="M166" t="str">
        <f>ValueWin!M166</f>
        <v>Alexander Bublik</v>
      </c>
    </row>
    <row r="167" spans="1:17" x14ac:dyDescent="0.25">
      <c r="A167">
        <f>ValueWin!A167</f>
        <v>3</v>
      </c>
      <c r="B167">
        <f>ValueWin!B167</f>
        <v>1.4</v>
      </c>
      <c r="C167">
        <f t="shared" si="6"/>
        <v>0.33333333333333331</v>
      </c>
      <c r="D167">
        <f t="shared" si="6"/>
        <v>0.7142857142857143</v>
      </c>
      <c r="E167">
        <f>ValueWin!E167</f>
        <v>0.28399999999999997</v>
      </c>
      <c r="F167">
        <f>ValueWin!F167</f>
        <v>0.71599999999999997</v>
      </c>
      <c r="G167" cm="1">
        <f t="array" ref="G167">_xlfn.IFS(AND(I167&gt;J167,I167&gt;0), 1, AND(J167&gt;I167,J167&gt;0), 2, AND(I167&lt;0,J167&lt;0), 0)</f>
        <v>2</v>
      </c>
      <c r="H167">
        <f>ValueWin!H167</f>
        <v>2</v>
      </c>
      <c r="I167">
        <f t="shared" si="7"/>
        <v>-7.400000000000001E-2</v>
      </c>
      <c r="J167">
        <f t="shared" si="9"/>
        <v>5.9999999999998943E-3</v>
      </c>
      <c r="K167" cm="1">
        <f t="array" ref="K167">_xlfn.IFS(AND(G167=H167,G167=1),K166-K166*I167+K166*I167*A167, AND(G167=H167,G167=2), K166-K166*J167+K166*J167*B167, AND(G167&lt;&gt;H167,G167=1), K166-K166*I167,AND(G167&lt;&gt;H167,G167=2),K166-K166*J167,G167=0,K166)</f>
        <v>80.859550145650672</v>
      </c>
      <c r="L167" t="str">
        <f>ValueWin!L167</f>
        <v>Tommy Paul</v>
      </c>
      <c r="M167" t="str">
        <f>ValueWin!M167</f>
        <v>Hubert Hurkacz</v>
      </c>
    </row>
    <row r="168" spans="1:17" x14ac:dyDescent="0.25">
      <c r="A168">
        <f>ValueWin!A168</f>
        <v>1.8</v>
      </c>
      <c r="B168">
        <f>ValueWin!B168</f>
        <v>2</v>
      </c>
      <c r="C168">
        <f t="shared" si="6"/>
        <v>0.55555555555555558</v>
      </c>
      <c r="D168">
        <f t="shared" si="6"/>
        <v>0.5</v>
      </c>
      <c r="E168">
        <f>ValueWin!E168</f>
        <v>0.51200000000000001</v>
      </c>
      <c r="F168">
        <f>ValueWin!F168</f>
        <v>0.48799999999999999</v>
      </c>
      <c r="G168" cm="1">
        <f t="array" ref="G168">_xlfn.IFS(AND(I168&gt;J168,I168&gt;0), 1, AND(J168&gt;I168,J168&gt;0), 2, AND(I168&lt;0,J168&lt;0), 0)</f>
        <v>0</v>
      </c>
      <c r="H168">
        <f>ValueWin!H168</f>
        <v>1</v>
      </c>
      <c r="I168">
        <f t="shared" si="7"/>
        <v>-9.7999999999999976E-2</v>
      </c>
      <c r="J168">
        <f t="shared" si="9"/>
        <v>-2.4000000000000021E-2</v>
      </c>
      <c r="K168" cm="1">
        <f t="array" ref="K168">_xlfn.IFS(AND(G168=H168,G168=1),K167-K167*I168+K167*I168*A168, AND(G168=H168,G168=2), K167-K167*J168+K167*J168*B168, AND(G168&lt;&gt;H168,G168=1), K167-K167*I168,AND(G168&lt;&gt;H168,G168=2),K167-K167*J168,G168=0,K167)</f>
        <v>80.859550145650672</v>
      </c>
      <c r="L168" t="str">
        <f>ValueWin!L168</f>
        <v>Grigor Dimitrov</v>
      </c>
      <c r="M168" t="str">
        <f>ValueWin!M168</f>
        <v>Karen Khachanov</v>
      </c>
    </row>
    <row r="169" spans="1:17" x14ac:dyDescent="0.25">
      <c r="A169">
        <f>ValueWin!A169</f>
        <v>1.44</v>
      </c>
      <c r="B169">
        <f>ValueWin!B169</f>
        <v>2.75</v>
      </c>
      <c r="C169">
        <f t="shared" si="6"/>
        <v>0.69444444444444442</v>
      </c>
      <c r="D169">
        <f t="shared" si="6"/>
        <v>0.36363636363636365</v>
      </c>
      <c r="E169">
        <f>ValueWin!E169</f>
        <v>0.59699999999999998</v>
      </c>
      <c r="F169">
        <f>ValueWin!F169</f>
        <v>0.40300000000000002</v>
      </c>
      <c r="G169" cm="1">
        <f t="array" ref="G169">_xlfn.IFS(AND(I169&gt;J169,I169&gt;0), 1, AND(J169&gt;I169,J169&gt;0), 2, AND(I169&lt;0,J169&lt;0), 0)</f>
        <v>2</v>
      </c>
      <c r="H169">
        <f>ValueWin!H169</f>
        <v>1</v>
      </c>
      <c r="I169">
        <f t="shared" si="7"/>
        <v>-0.31890909090909114</v>
      </c>
      <c r="J169">
        <f t="shared" si="9"/>
        <v>6.1857142857142888E-2</v>
      </c>
      <c r="K169" cm="1">
        <f t="array" ref="K169">_xlfn.IFS(AND(G169=H169,G169=1),K168-K168*I169+K168*I169*A169, AND(G169=H169,G169=2), K168-K168*J169+K168*J169*B169, AND(G169&lt;&gt;H169,G169=1), K168-K168*I169,AND(G169&lt;&gt;H169,G169=2),K168-K168*J169,G169=0,K168)</f>
        <v>75.857809400926854</v>
      </c>
      <c r="L169" t="str">
        <f>ValueWin!L169</f>
        <v>Cameron Norrie</v>
      </c>
      <c r="M169" t="str">
        <f>ValueWin!M169</f>
        <v>Reilly Opelka</v>
      </c>
      <c r="P169">
        <v>80</v>
      </c>
      <c r="Q169">
        <v>-5</v>
      </c>
    </row>
    <row r="170" spans="1:17" x14ac:dyDescent="0.25">
      <c r="A170">
        <f>ValueWin!A170</f>
        <v>1.1599999999999999</v>
      </c>
      <c r="B170">
        <f>ValueWin!B170</f>
        <v>5</v>
      </c>
      <c r="C170">
        <f t="shared" si="6"/>
        <v>0.86206896551724144</v>
      </c>
      <c r="D170">
        <f t="shared" si="6"/>
        <v>0.2</v>
      </c>
      <c r="E170">
        <f>ValueWin!E170</f>
        <v>0.79200000000000004</v>
      </c>
      <c r="F170">
        <f>ValueWin!F170</f>
        <v>0.20799999999999996</v>
      </c>
      <c r="G170" cm="1">
        <f t="array" ref="G170">_xlfn.IFS(AND(I170&gt;J170,I170&gt;0), 1, AND(J170&gt;I170,J170&gt;0), 2, AND(I170&lt;0,J170&lt;0), 0)</f>
        <v>2</v>
      </c>
      <c r="H170">
        <f>ValueWin!H170</f>
        <v>2</v>
      </c>
      <c r="I170">
        <f t="shared" si="7"/>
        <v>-0.50800000000000045</v>
      </c>
      <c r="J170">
        <f t="shared" si="9"/>
        <v>9.9999999999999534E-3</v>
      </c>
      <c r="K170">
        <f>P169-P169*J170+P169*J170*B170</f>
        <v>83.199999999999989</v>
      </c>
      <c r="L170" t="str">
        <f>ValueWin!L170</f>
        <v>Stefanos Tsitsipas</v>
      </c>
      <c r="M170" t="str">
        <f>ValueWin!M170</f>
        <v>Alexei Popyrin</v>
      </c>
      <c r="Q170">
        <f>SUM(Q1:Q169)</f>
        <v>137</v>
      </c>
    </row>
    <row r="171" spans="1:17" x14ac:dyDescent="0.25">
      <c r="A171">
        <f>ValueWin!A171</f>
        <v>1.36</v>
      </c>
      <c r="B171">
        <f>ValueWin!B171</f>
        <v>3.2</v>
      </c>
      <c r="C171">
        <f t="shared" si="6"/>
        <v>0.73529411764705876</v>
      </c>
      <c r="D171">
        <f t="shared" si="6"/>
        <v>0.3125</v>
      </c>
      <c r="E171">
        <f>ValueWin!E171</f>
        <v>0.66600000000000004</v>
      </c>
      <c r="F171">
        <f>ValueWin!F171</f>
        <v>0.33399999999999996</v>
      </c>
      <c r="G171" cm="1">
        <f t="array" ref="G171">_xlfn.IFS(AND(I171&gt;J171,I171&gt;0), 1, AND(J171&gt;I171,J171&gt;0), 2, AND(I171&lt;0,J171&lt;0), 0)</f>
        <v>2</v>
      </c>
      <c r="H171">
        <f>ValueWin!H171</f>
        <v>2</v>
      </c>
      <c r="I171">
        <f t="shared" si="7"/>
        <v>-0.26177777777777744</v>
      </c>
      <c r="J171">
        <f t="shared" si="9"/>
        <v>3.127272727272723E-2</v>
      </c>
      <c r="K171" cm="1">
        <f t="array" ref="K171">_xlfn.IFS(AND(G171=H171,G171=1),K170-K170*I171+K170*I171*A171, AND(G171=H171,G171=2), K170-K170*J171+K170*J171*B171, AND(G171&lt;&gt;H171,G171=1), K170-K170*I171,AND(G171&lt;&gt;H171,G171=2),K170-K170*J171,G171=0,K170)</f>
        <v>88.924159999999972</v>
      </c>
      <c r="L171" t="str">
        <f>ValueWin!L171</f>
        <v>Jannik Sinner</v>
      </c>
      <c r="M171" t="str">
        <f>ValueWin!M171</f>
        <v>Carlos Alcaraz</v>
      </c>
    </row>
    <row r="172" spans="1:17" x14ac:dyDescent="0.25">
      <c r="A172">
        <f>ValueWin!A172</f>
        <v>3.5</v>
      </c>
      <c r="B172">
        <f>ValueWin!B172</f>
        <v>1.3</v>
      </c>
      <c r="C172">
        <f t="shared" si="6"/>
        <v>0.2857142857142857</v>
      </c>
      <c r="D172">
        <f t="shared" si="6"/>
        <v>0.76923076923076916</v>
      </c>
      <c r="E172">
        <f>ValueWin!E172</f>
        <v>0.309</v>
      </c>
      <c r="F172">
        <f>ValueWin!F172</f>
        <v>0.69100000000000006</v>
      </c>
      <c r="G172" cm="1">
        <f t="array" ref="G172">_xlfn.IFS(AND(I172&gt;J172,I172&gt;0), 1, AND(J172&gt;I172,J172&gt;0), 2, AND(I172&lt;0,J172&lt;0), 0)</f>
        <v>1</v>
      </c>
      <c r="H172">
        <f>ValueWin!H172</f>
        <v>2</v>
      </c>
      <c r="I172">
        <f t="shared" si="7"/>
        <v>3.2599999999999962E-2</v>
      </c>
      <c r="J172">
        <f t="shared" si="9"/>
        <v>-0.33899999999999975</v>
      </c>
      <c r="K172" cm="1">
        <f t="array" ref="K172">_xlfn.IFS(AND(G172=H172,G172=1),K171-K171*I172+K171*I172*A172, AND(G172=H172,G172=2), K171-K171*J172+K171*J172*B172, AND(G172&lt;&gt;H172,G172=1), K171-K171*I172,AND(G172&lt;&gt;H172,G172=2),K171-K171*J172,G172=0,K171)</f>
        <v>86.025232383999978</v>
      </c>
      <c r="L172" t="str">
        <f>ValueWin!L172</f>
        <v>Adrian Mannarino</v>
      </c>
      <c r="M172" t="str">
        <f>ValueWin!M172</f>
        <v>Gael Monfils</v>
      </c>
    </row>
    <row r="173" spans="1:17" x14ac:dyDescent="0.25">
      <c r="A173">
        <f>ValueWin!A173</f>
        <v>3.2</v>
      </c>
      <c r="B173">
        <f>ValueWin!B173</f>
        <v>1.36</v>
      </c>
      <c r="C173">
        <f t="shared" si="6"/>
        <v>0.3125</v>
      </c>
      <c r="D173">
        <f t="shared" si="6"/>
        <v>0.73529411764705876</v>
      </c>
      <c r="E173">
        <f>ValueWin!E173</f>
        <v>0.32</v>
      </c>
      <c r="F173">
        <f>ValueWin!F173</f>
        <v>0.67999999999999994</v>
      </c>
      <c r="G173" cm="1">
        <f t="array" ref="G173">_xlfn.IFS(AND(I173&gt;J173,I173&gt;0), 1, AND(J173&gt;I173,J173&gt;0), 2, AND(I173&lt;0,J173&lt;0), 0)</f>
        <v>1</v>
      </c>
      <c r="H173">
        <f>ValueWin!H173</f>
        <v>1</v>
      </c>
      <c r="I173">
        <f t="shared" si="7"/>
        <v>1.0909090909090979E-2</v>
      </c>
      <c r="J173">
        <f t="shared" si="9"/>
        <v>-0.20888888888888868</v>
      </c>
      <c r="K173" cm="1">
        <f t="array" ref="K173">_xlfn.IFS(AND(G173=H173,G173=1),K172-K172*I173+K172*I173*A173, AND(G173=H173,G173=2), K172-K172*J173+K172*J173*B173, AND(G173&lt;&gt;H173,G173=1), K172-K172*I173,AND(G173&lt;&gt;H173,G173=2),K172-K172*J173,G173=0,K172)</f>
        <v>88.089837961215991</v>
      </c>
      <c r="L173" t="str">
        <f>ValueWin!L173</f>
        <v>Marcos Giron</v>
      </c>
      <c r="M173" t="str">
        <f>ValueWin!M173</f>
        <v>Diego Schwartzman</v>
      </c>
    </row>
    <row r="174" spans="1:17" x14ac:dyDescent="0.25">
      <c r="A174">
        <f>ValueWin!A174</f>
        <v>2</v>
      </c>
      <c r="B174">
        <f>ValueWin!B174</f>
        <v>1.8</v>
      </c>
      <c r="C174">
        <f t="shared" si="6"/>
        <v>0.5</v>
      </c>
      <c r="D174">
        <f t="shared" si="6"/>
        <v>0.55555555555555558</v>
      </c>
      <c r="E174">
        <f>ValueWin!E174</f>
        <v>0.42899999999999999</v>
      </c>
      <c r="F174">
        <f>ValueWin!F174</f>
        <v>0.57099999999999995</v>
      </c>
      <c r="G174" cm="1">
        <f t="array" ref="G174">_xlfn.IFS(AND(I174&gt;J174,I174&gt;0), 1, AND(J174&gt;I174,J174&gt;0), 2, AND(I174&lt;0,J174&lt;0), 0)</f>
        <v>2</v>
      </c>
      <c r="H174">
        <f>ValueWin!H174</f>
        <v>1</v>
      </c>
      <c r="I174">
        <f t="shared" si="7"/>
        <v>-0.14199999999999996</v>
      </c>
      <c r="J174">
        <f t="shared" si="9"/>
        <v>3.4749999999999948E-2</v>
      </c>
      <c r="K174" cm="1">
        <f t="array" ref="K174">_xlfn.IFS(AND(G174=H174,G174=1),K173-K173*I174+K173*I174*A174, AND(G174=H174,G174=2), K173-K173*J174+K173*J174*B174, AND(G174&lt;&gt;H174,G174=1), K173-K173*I174,AND(G174&lt;&gt;H174,G174=2),K173-K173*J174,G174=0,K173)</f>
        <v>85.028716092063746</v>
      </c>
      <c r="L174" t="str">
        <f>ValueWin!L174</f>
        <v>Sebastian Korda</v>
      </c>
      <c r="M174" t="str">
        <f>ValueWin!M174</f>
        <v>Marin Cilic</v>
      </c>
    </row>
    <row r="175" spans="1:17" x14ac:dyDescent="0.25">
      <c r="A175">
        <f>ValueWin!A175</f>
        <v>10</v>
      </c>
      <c r="B175">
        <f>ValueWin!B175</f>
        <v>1.06</v>
      </c>
      <c r="C175">
        <f t="shared" si="6"/>
        <v>0.1</v>
      </c>
      <c r="D175">
        <f t="shared" si="6"/>
        <v>0.94339622641509424</v>
      </c>
      <c r="E175">
        <f>ValueWin!E175</f>
        <v>9.5000000000000001E-2</v>
      </c>
      <c r="F175">
        <f>ValueWin!F175</f>
        <v>0.90500000000000003</v>
      </c>
      <c r="G175" cm="1">
        <f t="array" ref="G175">_xlfn.IFS(AND(I175&gt;J175,I175&gt;0), 1, AND(J175&gt;I175,J175&gt;0), 2, AND(I175&lt;0,J175&lt;0), 0)</f>
        <v>0</v>
      </c>
      <c r="H175">
        <f>ValueWin!H175</f>
        <v>2</v>
      </c>
      <c r="I175">
        <f t="shared" si="7"/>
        <v>-5.5555555555555636E-3</v>
      </c>
      <c r="J175">
        <f t="shared" si="9"/>
        <v>-0.6783333333333319</v>
      </c>
      <c r="K175" cm="1">
        <f t="array" ref="K175">_xlfn.IFS(AND(G175=H175,G175=1),K174-K174*I175+K174*I175*A175, AND(G175=H175,G175=2), K174-K174*J175+K174*J175*B175, AND(G175&lt;&gt;H175,G175=1), K174-K174*I175,AND(G175&lt;&gt;H175,G175=2),K174-K174*J175,G175=0,K174)</f>
        <v>85.028716092063746</v>
      </c>
      <c r="L175" t="str">
        <f>ValueWin!L175</f>
        <v>Dusan Lajovic</v>
      </c>
      <c r="M175" t="str">
        <f>ValueWin!M175</f>
        <v>Alexander Zverev</v>
      </c>
    </row>
    <row r="176" spans="1:17" x14ac:dyDescent="0.25">
      <c r="A176">
        <f>ValueWin!A176</f>
        <v>6</v>
      </c>
      <c r="B176">
        <f>ValueWin!B176</f>
        <v>1.1200000000000001</v>
      </c>
      <c r="C176">
        <f t="shared" si="6"/>
        <v>0.16666666666666666</v>
      </c>
      <c r="D176">
        <f t="shared" si="6"/>
        <v>0.89285714285714279</v>
      </c>
      <c r="E176">
        <f>ValueWin!E176</f>
        <v>0.20499999999999999</v>
      </c>
      <c r="F176">
        <f>ValueWin!F176</f>
        <v>0.79500000000000004</v>
      </c>
      <c r="G176" cm="1">
        <f t="array" ref="G176">_xlfn.IFS(AND(I176&gt;J176,I176&gt;0), 1, AND(J176&gt;I176,J176&gt;0), 2, AND(I176&lt;0,J176&lt;0), 0)</f>
        <v>1</v>
      </c>
      <c r="H176">
        <f>ValueWin!H176</f>
        <v>2</v>
      </c>
      <c r="I176">
        <f t="shared" si="7"/>
        <v>4.5999999999999985E-2</v>
      </c>
      <c r="J176">
        <f t="shared" si="9"/>
        <v>-0.91333333333333167</v>
      </c>
      <c r="K176" cm="1">
        <f t="array" ref="K176">_xlfn.IFS(AND(G176=H176,G176=1),K175-K175*I176+K175*I176*A176, AND(G176=H176,G176=2), K175-K175*J176+K175*J176*B176, AND(G176&lt;&gt;H176,G176=1), K175-K175*I176,AND(G176&lt;&gt;H176,G176=2),K175-K175*J176,G176=0,K175)</f>
        <v>81.117395151828816</v>
      </c>
      <c r="L176" t="str">
        <f>ValueWin!L176</f>
        <v>Ilya Ivashka</v>
      </c>
      <c r="M176" t="str">
        <f>ValueWin!M176</f>
        <v>Daniil Medvedev</v>
      </c>
    </row>
    <row r="177" spans="1:13" x14ac:dyDescent="0.25">
      <c r="A177">
        <f>ValueWin!A177</f>
        <v>1.57</v>
      </c>
      <c r="B177">
        <f>ValueWin!B177</f>
        <v>2.37</v>
      </c>
      <c r="C177">
        <f t="shared" ref="C177:D192" si="10">1/A177</f>
        <v>0.63694267515923564</v>
      </c>
      <c r="D177">
        <f t="shared" si="10"/>
        <v>0.42194092827004215</v>
      </c>
      <c r="E177">
        <f>ValueWin!E177</f>
        <v>0.52300000000000002</v>
      </c>
      <c r="F177">
        <f>ValueWin!F177</f>
        <v>0.47699999999999998</v>
      </c>
      <c r="G177" cm="1">
        <f t="array" ref="G177">_xlfn.IFS(AND(I177&gt;J177,I177&gt;0), 1, AND(J177&gt;I177,J177&gt;0), 2, AND(I177&lt;0,J177&lt;0), 0)</f>
        <v>2</v>
      </c>
      <c r="H177">
        <f>ValueWin!H177</f>
        <v>2</v>
      </c>
      <c r="I177">
        <f t="shared" si="7"/>
        <v>-0.3138421052631577</v>
      </c>
      <c r="J177">
        <f t="shared" si="9"/>
        <v>9.5248175182481742E-2</v>
      </c>
      <c r="K177" cm="1">
        <f t="array" ref="K177">_xlfn.IFS(AND(G177=H177,G177=1),K176-K176*I177+K176*I177*A177, AND(G177=H177,G177=2), K176-K176*J177+K176*J177*B177, AND(G177&lt;&gt;H177,G177=1), K176-K176*I177,AND(G177&lt;&gt;H177,G177=2),K176-K176*J177,G177=0,K176)</f>
        <v>91.70240404519096</v>
      </c>
      <c r="L177" t="str">
        <f>ValueWin!L177</f>
        <v>Alexei Popyrin</v>
      </c>
      <c r="M177" t="str">
        <f>ValueWin!M177</f>
        <v>James Duckworth</v>
      </c>
    </row>
    <row r="178" spans="1:13" x14ac:dyDescent="0.25">
      <c r="A178">
        <f>ValueWin!A178</f>
        <v>4</v>
      </c>
      <c r="B178">
        <f>ValueWin!B178</f>
        <v>1.25</v>
      </c>
      <c r="C178">
        <f t="shared" si="10"/>
        <v>0.25</v>
      </c>
      <c r="D178">
        <f t="shared" si="10"/>
        <v>0.8</v>
      </c>
      <c r="E178">
        <f>ValueWin!E178</f>
        <v>0.26900000000000002</v>
      </c>
      <c r="F178">
        <f>ValueWin!F178</f>
        <v>0.73099999999999998</v>
      </c>
      <c r="G178" cm="1">
        <f t="array" ref="G178">_xlfn.IFS(AND(I178&gt;J178,I178&gt;0), 1, AND(J178&gt;I178,J178&gt;0), 2, AND(I178&lt;0,J178&lt;0), 0)</f>
        <v>1</v>
      </c>
      <c r="H178">
        <f>ValueWin!H178</f>
        <v>2</v>
      </c>
      <c r="I178">
        <f t="shared" si="7"/>
        <v>2.5333333333333347E-2</v>
      </c>
      <c r="J178">
        <f t="shared" si="9"/>
        <v>-0.34500000000000008</v>
      </c>
      <c r="K178" cm="1">
        <f t="array" ref="K178">_xlfn.IFS(AND(G178=H178,G178=1),K177-K177*I178+K177*I178*A178, AND(G178=H178,G178=2), K177-K177*J178+K177*J178*B178, AND(G178&lt;&gt;H178,G178=1), K177-K177*I178,AND(G178&lt;&gt;H178,G178=2),K177-K177*J178,G178=0,K177)</f>
        <v>89.379276476046115</v>
      </c>
      <c r="L178" t="str">
        <f>ValueWin!L178</f>
        <v>Dominik Koepfer</v>
      </c>
      <c r="M178" t="str">
        <f>ValueWin!M178</f>
        <v>Hubert Hurkacz</v>
      </c>
    </row>
    <row r="179" spans="1:13" x14ac:dyDescent="0.25">
      <c r="A179">
        <f>ValueWin!A179</f>
        <v>1.61</v>
      </c>
      <c r="B179">
        <f>ValueWin!B179</f>
        <v>2.2999999999999998</v>
      </c>
      <c r="C179">
        <f t="shared" si="10"/>
        <v>0.6211180124223602</v>
      </c>
      <c r="D179">
        <f t="shared" si="10"/>
        <v>0.43478260869565222</v>
      </c>
      <c r="E179">
        <f>ValueWin!E179</f>
        <v>0.60199999999999998</v>
      </c>
      <c r="F179">
        <f>ValueWin!F179</f>
        <v>0.39800000000000002</v>
      </c>
      <c r="G179" cm="1">
        <f t="array" ref="G179">_xlfn.IFS(AND(I179&gt;J179,I179&gt;0), 1, AND(J179&gt;I179,J179&gt;0), 2, AND(I179&lt;0,J179&lt;0), 0)</f>
        <v>0</v>
      </c>
      <c r="H179">
        <f>ValueWin!H179</f>
        <v>2</v>
      </c>
      <c r="I179">
        <f t="shared" si="7"/>
        <v>-5.0459016393442524E-2</v>
      </c>
      <c r="J179">
        <f t="shared" si="9"/>
        <v>-6.5076923076923088E-2</v>
      </c>
      <c r="K179" cm="1">
        <f t="array" ref="K179">_xlfn.IFS(AND(G179=H179,G179=1),K178-K178*I179+K178*I179*A179, AND(G179=H179,G179=2), K178-K178*J179+K178*J179*B179, AND(G179&lt;&gt;H179,G179=1), K178-K178*I179,AND(G179&lt;&gt;H179,G179=2),K178-K178*J179,G179=0,K178)</f>
        <v>89.379276476046115</v>
      </c>
      <c r="L179" t="str">
        <f>ValueWin!L179</f>
        <v>Cameron Norrie</v>
      </c>
      <c r="M179" t="str">
        <f>ValueWin!M179</f>
        <v>Taylor Fritz</v>
      </c>
    </row>
    <row r="180" spans="1:13" x14ac:dyDescent="0.25">
      <c r="A180">
        <f>ValueWin!A180</f>
        <v>1.1399999999999999</v>
      </c>
      <c r="B180">
        <f>ValueWin!B180</f>
        <v>5.5</v>
      </c>
      <c r="C180">
        <f t="shared" si="10"/>
        <v>0.87719298245614041</v>
      </c>
      <c r="D180">
        <f t="shared" si="10"/>
        <v>0.18181818181818182</v>
      </c>
      <c r="E180">
        <f>ValueWin!E180</f>
        <v>0.85</v>
      </c>
      <c r="F180">
        <f>ValueWin!F180</f>
        <v>0.15000000000000002</v>
      </c>
      <c r="G180" cm="1">
        <f t="array" ref="G180">_xlfn.IFS(AND(I180&gt;J180,I180&gt;0), 1, AND(J180&gt;I180,J180&gt;0), 2, AND(I180&lt;0,J180&lt;0), 0)</f>
        <v>0</v>
      </c>
      <c r="H180">
        <f>ValueWin!H180</f>
        <v>1</v>
      </c>
      <c r="I180">
        <f t="shared" si="7"/>
        <v>-0.22142857142857231</v>
      </c>
      <c r="J180">
        <f t="shared" si="9"/>
        <v>-3.8888888888888862E-2</v>
      </c>
      <c r="K180" cm="1">
        <f t="array" ref="K180">_xlfn.IFS(AND(G180=H180,G180=1),K179-K179*I180+K179*I180*A180, AND(G180=H180,G180=2), K179-K179*J180+K179*J180*B180, AND(G180&lt;&gt;H180,G180=1), K179-K179*I180,AND(G180&lt;&gt;H180,G180=2),K179-K179*J180,G180=0,K179)</f>
        <v>89.379276476046115</v>
      </c>
      <c r="L180" t="str">
        <f>ValueWin!L180</f>
        <v>Novak Djokovic</v>
      </c>
      <c r="M180" t="str">
        <f>ValueWin!M180</f>
        <v>Gael Monfils</v>
      </c>
    </row>
    <row r="181" spans="1:13" x14ac:dyDescent="0.25">
      <c r="A181">
        <f>ValueWin!A181</f>
        <v>4</v>
      </c>
      <c r="B181">
        <f>ValueWin!B181</f>
        <v>1.25</v>
      </c>
      <c r="C181">
        <f t="shared" si="10"/>
        <v>0.25</v>
      </c>
      <c r="D181">
        <f t="shared" si="10"/>
        <v>0.8</v>
      </c>
      <c r="E181">
        <f>ValueWin!E181</f>
        <v>0.217</v>
      </c>
      <c r="F181">
        <f>ValueWin!F181</f>
        <v>0.78300000000000003</v>
      </c>
      <c r="G181" cm="1">
        <f t="array" ref="G181">_xlfn.IFS(AND(I181&gt;J181,I181&gt;0), 1, AND(J181&gt;I181,J181&gt;0), 2, AND(I181&lt;0,J181&lt;0), 0)</f>
        <v>0</v>
      </c>
      <c r="H181">
        <f>ValueWin!H181</f>
        <v>2</v>
      </c>
      <c r="I181">
        <f t="shared" si="7"/>
        <v>-4.4000000000000011E-2</v>
      </c>
      <c r="J181">
        <f t="shared" si="9"/>
        <v>-8.4999999999999964E-2</v>
      </c>
      <c r="K181" cm="1">
        <f t="array" ref="K181">_xlfn.IFS(AND(G181=H181,G181=1),K180-K180*I181+K180*I181*A181, AND(G181=H181,G181=2), K180-K180*J181+K180*J181*B181, AND(G181&lt;&gt;H181,G181=1), K180-K180*I181,AND(G181&lt;&gt;H181,G181=2),K180-K180*J181,G181=0,K180)</f>
        <v>89.379276476046115</v>
      </c>
      <c r="L181" t="str">
        <f>ValueWin!L181</f>
        <v>Grigor Dimitrov</v>
      </c>
      <c r="M181" t="str">
        <f>ValueWin!M181</f>
        <v>Alexander Zverev</v>
      </c>
    </row>
    <row r="182" spans="1:13" x14ac:dyDescent="0.25">
      <c r="A182">
        <f>ValueWin!A182</f>
        <v>1.33</v>
      </c>
      <c r="B182">
        <f>ValueWin!B182</f>
        <v>3.4</v>
      </c>
      <c r="C182">
        <f t="shared" si="10"/>
        <v>0.75187969924812026</v>
      </c>
      <c r="D182">
        <f t="shared" si="10"/>
        <v>0.29411764705882354</v>
      </c>
      <c r="E182">
        <f>ValueWin!E182</f>
        <v>0.69299999999999995</v>
      </c>
      <c r="F182">
        <f>ValueWin!F182</f>
        <v>0.30700000000000005</v>
      </c>
      <c r="G182" cm="1">
        <f t="array" ref="G182">_xlfn.IFS(AND(I182&gt;J182,I182&gt;0), 1, AND(J182&gt;I182,J182&gt;0), 2, AND(I182&lt;0,J182&lt;0), 0)</f>
        <v>2</v>
      </c>
      <c r="H182">
        <f>ValueWin!H182</f>
        <v>1</v>
      </c>
      <c r="I182">
        <f t="shared" si="7"/>
        <v>-0.23730303030303035</v>
      </c>
      <c r="J182">
        <f t="shared" si="9"/>
        <v>1.8250000000000044E-2</v>
      </c>
      <c r="K182" cm="1">
        <f t="array" ref="K182">_xlfn.IFS(AND(G182=H182,G182=1),K181-K181*I182+K181*I182*A182, AND(G182=H182,G182=2), K181-K181*J182+K181*J182*B182, AND(G182&lt;&gt;H182,G182=1), K181-K181*I182,AND(G182&lt;&gt;H182,G182=2),K181-K181*J182,G182=0,K181)</f>
        <v>87.748104680358267</v>
      </c>
      <c r="L182" t="str">
        <f>ValueWin!L182</f>
        <v>Casper Ruud</v>
      </c>
      <c r="M182" t="str">
        <f>ValueWin!M182</f>
        <v>Marcos Giron</v>
      </c>
    </row>
    <row r="183" spans="1:13" x14ac:dyDescent="0.25">
      <c r="A183">
        <f>ValueWin!A183</f>
        <v>5</v>
      </c>
      <c r="B183">
        <f>ValueWin!B183</f>
        <v>1.1599999999999999</v>
      </c>
      <c r="C183">
        <f t="shared" si="10"/>
        <v>0.2</v>
      </c>
      <c r="D183">
        <f t="shared" si="10"/>
        <v>0.86206896551724144</v>
      </c>
      <c r="E183">
        <f>ValueWin!E183</f>
        <v>0.17499999999999999</v>
      </c>
      <c r="F183">
        <f>ValueWin!F183</f>
        <v>0.82499999999999996</v>
      </c>
      <c r="G183" cm="1">
        <f t="array" ref="G183">_xlfn.IFS(AND(I183&gt;J183,I183&gt;0), 1, AND(J183&gt;I183,J183&gt;0), 2, AND(I183&lt;0,J183&lt;0), 0)</f>
        <v>0</v>
      </c>
      <c r="H183">
        <f>ValueWin!H183</f>
        <v>2</v>
      </c>
      <c r="I183">
        <f t="shared" si="7"/>
        <v>-3.125E-2</v>
      </c>
      <c r="J183">
        <f t="shared" si="9"/>
        <v>-0.26875000000000049</v>
      </c>
      <c r="K183" cm="1">
        <f t="array" ref="K183">_xlfn.IFS(AND(G183=H183,G183=1),K182-K182*I183+K182*I183*A183, AND(G183=H183,G183=2), K182-K182*J183+K182*J183*B183, AND(G183&lt;&gt;H183,G183=1), K182-K182*I183,AND(G183&lt;&gt;H183,G183=2),K182-K182*J183,G183=0,K182)</f>
        <v>87.748104680358267</v>
      </c>
      <c r="L183" t="str">
        <f>ValueWin!L183</f>
        <v>Sebastian Korda</v>
      </c>
      <c r="M183" t="str">
        <f>ValueWin!M183</f>
        <v>Daniil Medvedev</v>
      </c>
    </row>
    <row r="184" spans="1:13" x14ac:dyDescent="0.25">
      <c r="A184">
        <f>ValueWin!A184</f>
        <v>1.2</v>
      </c>
      <c r="B184">
        <f>ValueWin!B184</f>
        <v>4.5</v>
      </c>
      <c r="C184">
        <f t="shared" si="10"/>
        <v>0.83333333333333337</v>
      </c>
      <c r="D184">
        <f t="shared" si="10"/>
        <v>0.22222222222222221</v>
      </c>
      <c r="E184">
        <f>ValueWin!E184</f>
        <v>0.67500000000000004</v>
      </c>
      <c r="F184">
        <f>ValueWin!F184</f>
        <v>0.32499999999999996</v>
      </c>
      <c r="G184" cm="1">
        <f t="array" ref="G184">_xlfn.IFS(AND(I184&gt;J184,I184&gt;0), 1, AND(J184&gt;I184,J184&gt;0), 2, AND(I184&lt;0,J184&lt;0), 0)</f>
        <v>2</v>
      </c>
      <c r="H184">
        <f>ValueWin!H184</f>
        <v>2</v>
      </c>
      <c r="I184">
        <f t="shared" si="7"/>
        <v>-0.95000000000000018</v>
      </c>
      <c r="J184">
        <f t="shared" si="9"/>
        <v>0.1</v>
      </c>
      <c r="K184" cm="1">
        <f t="array" ref="K184">_xlfn.IFS(AND(G184=H184,G184=1),K183-K183*I184+K183*I184*A184, AND(G184=H184,G184=2), K183-K183*J184+K183*J184*B184, AND(G184&lt;&gt;H184,G184=1), K183-K183*I184,AND(G184&lt;&gt;H184,G184=2),K183-K183*J184,G184=0,K183)</f>
        <v>118.45994131848366</v>
      </c>
      <c r="L184" t="str">
        <f>ValueWin!L184</f>
        <v>Carlos Alcaraz</v>
      </c>
      <c r="M184" t="str">
        <f>ValueWin!M184</f>
        <v>Hugo Gaston</v>
      </c>
    </row>
    <row r="185" spans="1:13" x14ac:dyDescent="0.25">
      <c r="A185">
        <f>ValueWin!A185</f>
        <v>3.75</v>
      </c>
      <c r="B185">
        <f>ValueWin!B185</f>
        <v>1.28</v>
      </c>
      <c r="C185">
        <f t="shared" si="10"/>
        <v>0.26666666666666666</v>
      </c>
      <c r="D185">
        <f t="shared" si="10"/>
        <v>0.78125</v>
      </c>
      <c r="E185">
        <f>ValueWin!E185</f>
        <v>0.29099999999999998</v>
      </c>
      <c r="F185">
        <f>ValueWin!F185</f>
        <v>0.70900000000000007</v>
      </c>
      <c r="G185" cm="1">
        <f t="array" ref="G185">_xlfn.IFS(AND(I185&gt;J185,I185&gt;0), 1, AND(J185&gt;I185,J185&gt;0), 2, AND(I185&lt;0,J185&lt;0), 0)</f>
        <v>1</v>
      </c>
      <c r="H185">
        <f>ValueWin!H185</f>
        <v>2</v>
      </c>
      <c r="I185">
        <f t="shared" si="7"/>
        <v>3.3181818181818146E-2</v>
      </c>
      <c r="J185">
        <f t="shared" si="9"/>
        <v>-0.33028571428571407</v>
      </c>
      <c r="K185" cm="1">
        <f t="array" ref="K185">_xlfn.IFS(AND(G185=H185,G185=1),K184-K184*I185+K184*I185*A185, AND(G185=H185,G185=2), K184-K184*J185+K184*J185*B185, AND(G185&lt;&gt;H185,G185=1), K184-K184*I185,AND(G185&lt;&gt;H185,G185=2),K184-K184*J185,G185=0,K184)</f>
        <v>114.52922508382488</v>
      </c>
      <c r="L185" t="str">
        <f>ValueWin!L185</f>
        <v>James Duckworth</v>
      </c>
      <c r="M185" t="str">
        <f>ValueWin!M185</f>
        <v>Hubert Hurkacz</v>
      </c>
    </row>
    <row r="186" spans="1:13" x14ac:dyDescent="0.25">
      <c r="A186">
        <f>ValueWin!A186</f>
        <v>1.1599999999999999</v>
      </c>
      <c r="B186">
        <f>ValueWin!B186</f>
        <v>5</v>
      </c>
      <c r="C186">
        <f t="shared" si="10"/>
        <v>0.86206896551724144</v>
      </c>
      <c r="D186">
        <f t="shared" si="10"/>
        <v>0.2</v>
      </c>
      <c r="E186">
        <f>ValueWin!E186</f>
        <v>0.83099999999999996</v>
      </c>
      <c r="F186">
        <f>ValueWin!F186</f>
        <v>0.16900000000000004</v>
      </c>
      <c r="G186" cm="1">
        <f t="array" ref="G186">_xlfn.IFS(AND(I186&gt;J186,I186&gt;0), 1, AND(J186&gt;I186,J186&gt;0), 2, AND(I186&lt;0,J186&lt;0), 0)</f>
        <v>0</v>
      </c>
      <c r="H186">
        <f>ValueWin!H186</f>
        <v>1</v>
      </c>
      <c r="I186">
        <f t="shared" si="7"/>
        <v>-0.22525000000000084</v>
      </c>
      <c r="J186">
        <f t="shared" si="9"/>
        <v>-3.8749999999999951E-2</v>
      </c>
      <c r="K186" cm="1">
        <f t="array" ref="K186">_xlfn.IFS(AND(G186=H186,G186=1),K185-K185*I186+K185*I186*A186, AND(G186=H186,G186=2), K185-K185*J186+K185*J186*B186, AND(G186&lt;&gt;H186,G186=1), K185-K185*I186,AND(G186&lt;&gt;H186,G186=2),K185-K185*J186,G186=0,K185)</f>
        <v>114.52922508382488</v>
      </c>
      <c r="L186" t="str">
        <f>ValueWin!L186</f>
        <v>Novak Djokovic</v>
      </c>
      <c r="M186" t="str">
        <f>ValueWin!M186</f>
        <v>Taylor Fritz</v>
      </c>
    </row>
    <row r="187" spans="1:13" x14ac:dyDescent="0.25">
      <c r="A187">
        <f>ValueWin!A187</f>
        <v>10</v>
      </c>
      <c r="B187">
        <f>ValueWin!B187</f>
        <v>1.0620000000000001</v>
      </c>
      <c r="C187">
        <f t="shared" si="10"/>
        <v>0.1</v>
      </c>
      <c r="D187">
        <f t="shared" si="10"/>
        <v>0.94161958568738224</v>
      </c>
      <c r="E187">
        <f>ValueWin!E187</f>
        <v>0.13100000000000001</v>
      </c>
      <c r="F187">
        <f>ValueWin!F187</f>
        <v>0.86899999999999999</v>
      </c>
      <c r="G187" cm="1">
        <f t="array" ref="G187">_xlfn.IFS(AND(I187&gt;J187,I187&gt;0), 1, AND(J187&gt;I187,J187&gt;0), 2, AND(I187&lt;0,J187&lt;0), 0)</f>
        <v>1</v>
      </c>
      <c r="H187">
        <f>ValueWin!H187</f>
        <v>2</v>
      </c>
      <c r="I187">
        <f t="shared" si="7"/>
        <v>3.4444444444444444E-2</v>
      </c>
      <c r="J187">
        <f t="shared" si="9"/>
        <v>-1.2439032258064497</v>
      </c>
      <c r="K187" cm="1">
        <f t="array" ref="K187">_xlfn.IFS(AND(G187=H187,G187=1),K186-K186*I187+K186*I187*A187, AND(G187=H187,G187=2), K186-K186*J187+K186*J187*B187, AND(G187&lt;&gt;H187,G187=1), K186-K186*I187,AND(G187&lt;&gt;H187,G187=2),K186-K186*J187,G187=0,K186)</f>
        <v>110.5843295531598</v>
      </c>
      <c r="L187" t="str">
        <f>ValueWin!L187</f>
        <v>Hugo Gaston</v>
      </c>
      <c r="M187" t="str">
        <f>ValueWin!M187</f>
        <v>Daniil Medvedev</v>
      </c>
    </row>
    <row r="188" spans="1:13" x14ac:dyDescent="0.25">
      <c r="A188">
        <f>ValueWin!A188</f>
        <v>3</v>
      </c>
      <c r="B188">
        <f>ValueWin!B188</f>
        <v>1.4</v>
      </c>
      <c r="C188">
        <f t="shared" si="10"/>
        <v>0.33333333333333331</v>
      </c>
      <c r="D188">
        <f t="shared" si="10"/>
        <v>0.7142857142857143</v>
      </c>
      <c r="E188">
        <f>ValueWin!E188</f>
        <v>0.26800000000000002</v>
      </c>
      <c r="F188">
        <f>ValueWin!F188</f>
        <v>0.73199999999999998</v>
      </c>
      <c r="G188" cm="1">
        <f t="array" ref="G188">_xlfn.IFS(AND(I188&gt;J188,I188&gt;0), 1, AND(J188&gt;I188,J188&gt;0), 2, AND(I188&lt;0,J188&lt;0), 0)</f>
        <v>2</v>
      </c>
      <c r="H188">
        <f>ValueWin!H188</f>
        <v>2</v>
      </c>
      <c r="I188">
        <f t="shared" si="7"/>
        <v>-9.7999999999999976E-2</v>
      </c>
      <c r="J188">
        <f t="shared" si="9"/>
        <v>6.1999999999999833E-2</v>
      </c>
      <c r="K188" cm="1">
        <f t="array" ref="K188">_xlfn.IFS(AND(G188=H188,G188=1),K187-K187*I188+K187*I188*A188, AND(G188=H188,G188=2), K187-K187*J188+K187*J188*B188, AND(G188&lt;&gt;H188,G188=1), K187-K187*I188,AND(G188&lt;&gt;H188,G188=2),K187-K187*J188,G188=0,K187)</f>
        <v>113.32682092607816</v>
      </c>
      <c r="L188" t="str">
        <f>ValueWin!L188</f>
        <v>Casper Ruud</v>
      </c>
      <c r="M188" t="str">
        <f>ValueWin!M188</f>
        <v>Alexander Zverev</v>
      </c>
    </row>
    <row r="189" spans="1:13" x14ac:dyDescent="0.25">
      <c r="A189">
        <f>ValueWin!A189</f>
        <v>1.1599999999999999</v>
      </c>
      <c r="B189">
        <f>ValueWin!B189</f>
        <v>5</v>
      </c>
      <c r="C189">
        <f t="shared" si="10"/>
        <v>0.86206896551724144</v>
      </c>
      <c r="D189">
        <f t="shared" si="10"/>
        <v>0.2</v>
      </c>
      <c r="E189">
        <f>ValueWin!E189</f>
        <v>0.78600000000000003</v>
      </c>
      <c r="F189">
        <f>ValueWin!F189</f>
        <v>0.21399999999999997</v>
      </c>
      <c r="G189" cm="1">
        <f t="array" ref="G189">_xlfn.IFS(AND(I189&gt;J189,I189&gt;0), 1, AND(J189&gt;I189,J189&gt;0), 2, AND(I189&lt;0,J189&lt;0), 0)</f>
        <v>2</v>
      </c>
      <c r="H189">
        <v>1</v>
      </c>
      <c r="I189">
        <f t="shared" si="7"/>
        <v>-0.55150000000000055</v>
      </c>
      <c r="J189">
        <f t="shared" si="9"/>
        <v>1.749999999999996E-2</v>
      </c>
      <c r="K189" cm="1">
        <f t="array" ref="K189">_xlfn.IFS(AND(G189=H189,G189=1),K188-K188*I189+K188*I189*A189, AND(G189=H189,G189=2), K188-K188*J189+K188*J189*B189, AND(G189&lt;&gt;H189,G189=1), K188-K188*I189,AND(G189&lt;&gt;H189,G189=2),K188-K188*J189,G189=0,K188)</f>
        <v>111.34360155987179</v>
      </c>
      <c r="L189" t="str">
        <f>ValueWin!L189</f>
        <v>Novak Djokovic</v>
      </c>
      <c r="M189" t="str">
        <f>ValueWin!M189</f>
        <v>Hubert Hurkacz</v>
      </c>
    </row>
    <row r="190" spans="1:13" x14ac:dyDescent="0.25">
      <c r="A190">
        <f>ValueWin!A190</f>
        <v>2.1</v>
      </c>
      <c r="B190">
        <f>ValueWin!B190</f>
        <v>1.72</v>
      </c>
      <c r="C190">
        <f t="shared" si="10"/>
        <v>0.47619047619047616</v>
      </c>
      <c r="D190">
        <f t="shared" si="10"/>
        <v>0.58139534883720934</v>
      </c>
      <c r="E190">
        <f>ValueWin!E190</f>
        <v>0.48599999999999999</v>
      </c>
      <c r="F190">
        <f>ValueWin!F190</f>
        <v>0.51400000000000001</v>
      </c>
      <c r="G190" cm="1">
        <f t="array" ref="G190">_xlfn.IFS(AND(I190&gt;J190,I190&gt;0), 1, AND(J190&gt;I190,J190&gt;0), 2, AND(I190&lt;0,J190&lt;0), 0)</f>
        <v>1</v>
      </c>
      <c r="H190">
        <v>2</v>
      </c>
      <c r="I190">
        <f t="shared" si="7"/>
        <v>1.8727272727272759E-2</v>
      </c>
      <c r="J190">
        <f t="shared" si="9"/>
        <v>-0.16100000000000003</v>
      </c>
      <c r="K190" cm="1">
        <f t="array" ref="K190">_xlfn.IFS(AND(G190=H190,G190=1),K189-K189*I190+K189*I190*A190, AND(G190=H190,G190=2), K189-K189*J190+K189*J190*B190, AND(G190&lt;&gt;H190,G190=1), K189-K189*I190,AND(G190&lt;&gt;H190,G190=2),K189-K189*J190,G190=0,K189)</f>
        <v>109.25843956702327</v>
      </c>
      <c r="L190" t="str">
        <f>ValueWin!L190</f>
        <v>Alexander Zverev</v>
      </c>
      <c r="M190" t="str">
        <f>ValueWin!M190</f>
        <v>Daniil Medvedev</v>
      </c>
    </row>
    <row r="191" spans="1:13" x14ac:dyDescent="0.25">
      <c r="A191">
        <f>ValueWin!A191</f>
        <v>2</v>
      </c>
      <c r="B191">
        <f>ValueWin!B191</f>
        <v>1.8</v>
      </c>
      <c r="C191">
        <f t="shared" si="10"/>
        <v>0.5</v>
      </c>
      <c r="D191">
        <f t="shared" si="10"/>
        <v>0.55555555555555558</v>
      </c>
      <c r="E191">
        <f>ValueWin!E191</f>
        <v>0.54</v>
      </c>
      <c r="F191">
        <f>ValueWin!F191</f>
        <v>0.45999999999999996</v>
      </c>
      <c r="G191" cm="1">
        <f t="array" ref="G191">_xlfn.IFS(AND(I191&gt;J191,I191&gt;0), 1, AND(J191&gt;I191,J191&gt;0), 2, AND(I191&lt;0,J191&lt;0), 0)</f>
        <v>1</v>
      </c>
      <c r="H191">
        <v>1</v>
      </c>
      <c r="I191">
        <f t="shared" si="7"/>
        <v>8.0000000000000071E-2</v>
      </c>
      <c r="J191">
        <f t="shared" si="9"/>
        <v>-0.21500000000000008</v>
      </c>
      <c r="K191" cm="1">
        <f t="array" ref="K191">_xlfn.IFS(AND(G191=H191,G191=1),K190-K190*I191+K190*I191*A191, AND(G191=H191,G191=2), K190-K190*J191+K190*J191*B191, AND(G191&lt;&gt;H191,G191=1), K190-K190*I191,AND(G191&lt;&gt;H191,G191=2),K190-K190*J191,G191=0,K190)</f>
        <v>117.99911473238515</v>
      </c>
      <c r="L191" t="str">
        <f>ValueWin!L191</f>
        <v>Novak Djokovic</v>
      </c>
      <c r="M191" t="str">
        <f>ValueWin!M191</f>
        <v>Daniil Medvedev</v>
      </c>
    </row>
    <row r="192" spans="1:13" x14ac:dyDescent="0.25">
      <c r="A192">
        <f>ValueWin!A192</f>
        <v>29</v>
      </c>
      <c r="B192">
        <f>ValueWin!B192</f>
        <v>1.0005999999999999</v>
      </c>
      <c r="C192">
        <f t="shared" si="10"/>
        <v>3.4482758620689655E-2</v>
      </c>
      <c r="D192">
        <f t="shared" si="10"/>
        <v>0.99940035978412955</v>
      </c>
      <c r="E192">
        <f>ValueWin!E192</f>
        <v>7.9000000000000001E-2</v>
      </c>
      <c r="F192">
        <f>ValueWin!F192</f>
        <v>0.92100000000000004</v>
      </c>
      <c r="G192" cm="1">
        <f t="array" ref="G192">_xlfn.IFS(AND(I192&gt;J192,I192&gt;0), 1, AND(J192&gt;I192,J192&gt;0), 2, AND(I192&lt;0,J192&lt;0), 0)</f>
        <v>1</v>
      </c>
      <c r="H192">
        <v>2</v>
      </c>
      <c r="I192">
        <f t="shared" si="7"/>
        <v>4.6107142857142853E-2</v>
      </c>
      <c r="J192">
        <f t="shared" si="9"/>
        <v>-130.74566666668119</v>
      </c>
      <c r="K192" cm="1">
        <f t="array" ref="K192">_xlfn.IFS(AND(G192=H192,G192=1),K191-K191*I192+K191*I192*A192, AND(G192=H192,G192=2), K191-K191*J192+K191*J192*B192, AND(G192&lt;&gt;H192,G192=1), K191-K191*I192,AND(G192&lt;&gt;H192,G192=2),K191-K191*J192,G192=0,K191)</f>
        <v>112.55851269240269</v>
      </c>
      <c r="L192" t="str">
        <f>ValueWin!L192</f>
        <v>Leo Borg</v>
      </c>
      <c r="M192" t="str">
        <f>ValueWin!M192</f>
        <v>Tommy Paul</v>
      </c>
    </row>
    <row r="193" spans="1:13" x14ac:dyDescent="0.25">
      <c r="A193">
        <f>ValueWin!A193</f>
        <v>1.5</v>
      </c>
      <c r="B193">
        <f>ValueWin!B193</f>
        <v>2.62</v>
      </c>
      <c r="C193">
        <f t="shared" ref="C193:D205" si="11">1/A193</f>
        <v>0.66666666666666663</v>
      </c>
      <c r="D193">
        <f t="shared" si="11"/>
        <v>0.38167938931297707</v>
      </c>
      <c r="E193">
        <f>ValueWin!E193</f>
        <v>0.6</v>
      </c>
      <c r="F193">
        <f>ValueWin!F193</f>
        <v>0.4</v>
      </c>
      <c r="G193" cm="1">
        <f t="array" ref="G193">_xlfn.IFS(AND(I193&gt;J193,I193&gt;0), 1, AND(J193&gt;I193,J193&gt;0), 2, AND(I193&lt;0,J193&lt;0), 0)</f>
        <v>2</v>
      </c>
      <c r="H193">
        <v>1</v>
      </c>
      <c r="I193">
        <f t="shared" si="7"/>
        <v>-0.20000000000000007</v>
      </c>
      <c r="J193">
        <f t="shared" si="9"/>
        <v>2.9629629629629672E-2</v>
      </c>
      <c r="K193" cm="1">
        <f t="array" ref="K193">_xlfn.IFS(AND(G193=H193,G193=1),K192-K192*I193+K192*I193*A193, AND(G193=H193,G193=2), K192-K192*J193+K192*J193*B193, AND(G193&lt;&gt;H193,G193=1), K192-K192*I193,AND(G193&lt;&gt;H193,G193=2),K192-K192*J193,G193=0,K192)</f>
        <v>109.22344564966482</v>
      </c>
      <c r="L193" t="str">
        <f>ValueWin!L193</f>
        <v>Marton Fucsovics</v>
      </c>
      <c r="M193" t="str">
        <f>ValueWin!M193</f>
        <v>Adrian Mannarino</v>
      </c>
    </row>
    <row r="194" spans="1:13" x14ac:dyDescent="0.25">
      <c r="A194">
        <f>ValueWin!A194</f>
        <v>1.9</v>
      </c>
      <c r="B194">
        <f>ValueWin!B194</f>
        <v>1.9</v>
      </c>
      <c r="C194">
        <f t="shared" si="11"/>
        <v>0.52631578947368418</v>
      </c>
      <c r="D194">
        <f t="shared" si="11"/>
        <v>0.52631578947368418</v>
      </c>
      <c r="E194">
        <f>ValueWin!E194</f>
        <v>0.49099999999999999</v>
      </c>
      <c r="F194">
        <f>ValueWin!F194</f>
        <v>0.50900000000000001</v>
      </c>
      <c r="G194" cm="1">
        <f t="array" ref="G194">_xlfn.IFS(AND(I194&gt;J194,I194&gt;0), 1, AND(J194&gt;I194,J194&gt;0), 2, AND(I194&lt;0,J194&lt;0), 0)</f>
        <v>0</v>
      </c>
      <c r="H194">
        <v>1</v>
      </c>
      <c r="I194">
        <f t="shared" si="7"/>
        <v>-7.4555555555555597E-2</v>
      </c>
      <c r="J194">
        <f t="shared" si="9"/>
        <v>-3.6555555555555563E-2</v>
      </c>
      <c r="K194" cm="1">
        <f t="array" ref="K194">_xlfn.IFS(AND(G194=H194,G194=1),K193-K193*I194+K193*I194*A194, AND(G194=H194,G194=2), K193-K193*J194+K193*J194*B194, AND(G194&lt;&gt;H194,G194=1), K193-K193*I194,AND(G194&lt;&gt;H194,G194=2),K193-K193*J194,G194=0,K193)</f>
        <v>109.22344564966482</v>
      </c>
      <c r="L194" t="str">
        <f>ValueWin!L194</f>
        <v>Alejandro Davidovich Fokina</v>
      </c>
      <c r="M194" t="str">
        <f>ValueWin!M194</f>
        <v>Mackenzie McDonald</v>
      </c>
    </row>
    <row r="195" spans="1:13" x14ac:dyDescent="0.25">
      <c r="A195">
        <f>ValueWin!A195</f>
        <v>2.1</v>
      </c>
      <c r="B195">
        <f>ValueWin!B195</f>
        <v>1.66</v>
      </c>
      <c r="C195">
        <f t="shared" si="11"/>
        <v>0.47619047619047616</v>
      </c>
      <c r="D195">
        <f t="shared" si="11"/>
        <v>0.60240963855421692</v>
      </c>
      <c r="E195">
        <f>ValueWin!E195</f>
        <v>0.17699999999999999</v>
      </c>
      <c r="F195">
        <f>ValueWin!F195</f>
        <v>0.82299999999999995</v>
      </c>
      <c r="G195" cm="1">
        <f t="array" ref="G195">_xlfn.IFS(AND(I195&gt;J195,I195&gt;0), 1, AND(J195&gt;I195,J195&gt;0), 2, AND(I195&lt;0,J195&lt;0), 0)</f>
        <v>2</v>
      </c>
      <c r="H195">
        <v>1</v>
      </c>
      <c r="I195">
        <f t="shared" si="7"/>
        <v>-0.57118181818181801</v>
      </c>
      <c r="J195">
        <f t="shared" si="9"/>
        <v>0.1</v>
      </c>
      <c r="K195" cm="1">
        <f t="array" ref="K195">_xlfn.IFS(AND(G195=H195,G195=1),K194-K194*I195+K194*I195*A195, AND(G195=H195,G195=2), K194-K194*J195+K194*J195*B195, AND(G195&lt;&gt;H195,G195=1), K194-K194*I195,AND(G195&lt;&gt;H195,G195=2),K194-K194*J195,G195=0,K194)</f>
        <v>98.301101084698345</v>
      </c>
      <c r="L195" t="str">
        <f>ValueWin!L195</f>
        <v>Daniel Masur</v>
      </c>
      <c r="M195" t="str">
        <f>ValueWin!M195</f>
        <v>Maxime Cressy</v>
      </c>
    </row>
    <row r="196" spans="1:13" x14ac:dyDescent="0.25">
      <c r="A196">
        <f>ValueWin!A196</f>
        <v>1.4</v>
      </c>
      <c r="B196">
        <f>ValueWin!B196</f>
        <v>2.75</v>
      </c>
      <c r="C196">
        <f t="shared" si="11"/>
        <v>0.7142857142857143</v>
      </c>
      <c r="D196">
        <f t="shared" si="11"/>
        <v>0.36363636363636365</v>
      </c>
      <c r="E196">
        <f>ValueWin!E196</f>
        <v>0.53600000000000003</v>
      </c>
      <c r="F196">
        <f>ValueWin!F196</f>
        <v>0.46399999999999997</v>
      </c>
      <c r="G196" cm="1">
        <f t="array" ref="G196">_xlfn.IFS(AND(I196&gt;J196,I196&gt;0), 1, AND(J196&gt;I196,J196&gt;0), 2, AND(I196&lt;0,J196&lt;0), 0)</f>
        <v>2</v>
      </c>
      <c r="H196">
        <v>1</v>
      </c>
      <c r="I196">
        <f t="shared" ref="I196:I205" si="12">IF(E196-(F196/(A196-1))&gt;0.1, 0.1, E196-(F196/(A196-1)))</f>
        <v>-0.62400000000000011</v>
      </c>
      <c r="J196">
        <f t="shared" si="9"/>
        <v>0.1</v>
      </c>
      <c r="K196" cm="1">
        <f t="array" ref="K196">_xlfn.IFS(AND(G196=H196,G196=1),K195-K195*I196+K195*I196*A196, AND(G196=H196,G196=2), K195-K195*J196+K195*J196*B196, AND(G196&lt;&gt;H196,G196=1), K195-K195*I196,AND(G196&lt;&gt;H196,G196=2),K195-K195*J196,G196=0,K195)</f>
        <v>88.470990976228506</v>
      </c>
      <c r="L196" t="str">
        <f>ValueWin!L196</f>
        <v>Tallon Griekspoor</v>
      </c>
      <c r="M196" t="str">
        <f>ValueWin!M196</f>
        <v>Feliciano Lopez</v>
      </c>
    </row>
    <row r="197" spans="1:13" x14ac:dyDescent="0.25">
      <c r="A197">
        <f>ValueWin!A197</f>
        <v>2.2999999999999998</v>
      </c>
      <c r="B197">
        <f>ValueWin!B197</f>
        <v>1.61</v>
      </c>
      <c r="C197">
        <f t="shared" si="11"/>
        <v>0.43478260869565222</v>
      </c>
      <c r="D197">
        <f t="shared" si="11"/>
        <v>0.6211180124223602</v>
      </c>
      <c r="E197">
        <f>ValueWin!E197</f>
        <v>0.499</v>
      </c>
      <c r="F197">
        <f>ValueWin!F197</f>
        <v>0.501</v>
      </c>
      <c r="G197">
        <v>0</v>
      </c>
      <c r="H197">
        <f>ValueWin!H197</f>
        <v>0</v>
      </c>
      <c r="I197">
        <f t="shared" si="12"/>
        <v>0.1</v>
      </c>
      <c r="J197">
        <f t="shared" si="9"/>
        <v>-0.31703278688524572</v>
      </c>
      <c r="K197" cm="1">
        <f t="array" ref="K197">_xlfn.IFS(AND(G197=H197,G197=1),K196-K196*I197+K196*I197*A197, AND(G197=H197,G197=2), K196-K196*J197+K196*J197*B197, AND(G197&lt;&gt;H197,G197=1), K196-K196*I197,AND(G197&lt;&gt;H197,G197=2),K196-K196*J197,G197=0,K196)</f>
        <v>88.470990976228506</v>
      </c>
      <c r="L197" t="str">
        <f>ValueWin!L197</f>
        <v>Peter Gojowczyk</v>
      </c>
      <c r="M197" t="str">
        <f>ValueWin!M197</f>
        <v>Marcos Giron</v>
      </c>
    </row>
    <row r="198" spans="1:13" x14ac:dyDescent="0.25">
      <c r="A198">
        <f>ValueWin!A198</f>
        <v>2.1</v>
      </c>
      <c r="B198">
        <f>ValueWin!B198</f>
        <v>1.72</v>
      </c>
      <c r="C198">
        <f t="shared" si="11"/>
        <v>0.47619047619047616</v>
      </c>
      <c r="D198">
        <f t="shared" si="11"/>
        <v>0.58139534883720934</v>
      </c>
      <c r="E198">
        <f>ValueWin!E198</f>
        <v>0.48799999999999999</v>
      </c>
      <c r="F198">
        <f>ValueWin!F198</f>
        <v>0.51200000000000001</v>
      </c>
      <c r="G198" cm="1">
        <f t="array" ref="G198">_xlfn.IFS(AND(I198&gt;J198,I198&gt;0), 1, AND(J198&gt;I198,J198&gt;0), 2, AND(I198&lt;0,J198&lt;0), 0)</f>
        <v>1</v>
      </c>
      <c r="H198">
        <v>1</v>
      </c>
      <c r="I198">
        <f t="shared" si="12"/>
        <v>2.2545454545454535E-2</v>
      </c>
      <c r="J198">
        <f t="shared" si="9"/>
        <v>-0.1657777777777778</v>
      </c>
      <c r="K198" cm="1">
        <f t="array" ref="K198">_xlfn.IFS(AND(G198=H198,G198=1),K197-K197*I198+K197*I198*A198, AND(G198=H198,G198=2), K197-K197*J198+K197*J198*B198, AND(G198&lt;&gt;H198,G198=1), K197-K197*I198,AND(G198&lt;&gt;H198,G198=2),K197-K197*J198,G198=0,K197)</f>
        <v>90.665071552438974</v>
      </c>
      <c r="L198" t="str">
        <f>ValueWin!L198</f>
        <v>Andrea Vavassori</v>
      </c>
      <c r="M198" t="str">
        <f>ValueWin!M198</f>
        <v>Pavel Kotov</v>
      </c>
    </row>
    <row r="199" spans="1:13" x14ac:dyDescent="0.25">
      <c r="A199">
        <f>ValueWin!A199</f>
        <v>4</v>
      </c>
      <c r="B199">
        <f>ValueWin!B199</f>
        <v>1.25</v>
      </c>
      <c r="C199">
        <f t="shared" si="11"/>
        <v>0.25</v>
      </c>
      <c r="D199">
        <f t="shared" si="11"/>
        <v>0.8</v>
      </c>
      <c r="E199">
        <f>ValueWin!E199</f>
        <v>0.17</v>
      </c>
      <c r="F199">
        <f>ValueWin!F199</f>
        <v>0.83</v>
      </c>
      <c r="G199" cm="1">
        <f t="array" ref="G199">_xlfn.IFS(AND(I199&gt;J199,I199&gt;0), 1, AND(J199&gt;I199,J199&gt;0), 2, AND(I199&lt;0,J199&lt;0), 0)</f>
        <v>2</v>
      </c>
      <c r="H199">
        <v>2</v>
      </c>
      <c r="I199">
        <f t="shared" si="12"/>
        <v>-0.10666666666666666</v>
      </c>
      <c r="J199">
        <f t="shared" si="9"/>
        <v>0.1</v>
      </c>
      <c r="K199" cm="1">
        <f t="array" ref="K199">_xlfn.IFS(AND(G199=H199,G199=1),K198-K198*I199+K198*I199*A199, AND(G199=H199,G199=2), K198-K198*J199+K198*J199*B199, AND(G199&lt;&gt;H199,G199=1), K198-K198*I199,AND(G199&lt;&gt;H199,G199=2),K198-K198*J199,G199=0,K198)</f>
        <v>92.931698341249955</v>
      </c>
      <c r="L199" t="str">
        <f>ValueWin!L199</f>
        <v>Elias Ymer</v>
      </c>
      <c r="M199" t="str">
        <f>ValueWin!M199</f>
        <v>Frances Tiafoe</v>
      </c>
    </row>
    <row r="200" spans="1:13" x14ac:dyDescent="0.25">
      <c r="A200">
        <f>ValueWin!A200</f>
        <v>4.33</v>
      </c>
      <c r="B200">
        <f>ValueWin!B200</f>
        <v>1.22</v>
      </c>
      <c r="C200">
        <f t="shared" si="11"/>
        <v>0.23094688221709006</v>
      </c>
      <c r="D200">
        <f t="shared" si="11"/>
        <v>0.81967213114754101</v>
      </c>
      <c r="E200">
        <f>ValueWin!E200</f>
        <v>0.24399999999999999</v>
      </c>
      <c r="F200">
        <f>ValueWin!F200</f>
        <v>0.75600000000000001</v>
      </c>
      <c r="G200" cm="1">
        <f t="array" ref="G200">_xlfn.IFS(AND(I200&gt;J200,I200&gt;0), 1, AND(J200&gt;I200,J200&gt;0), 2, AND(I200&lt;0,J200&lt;0), 0)</f>
        <v>1</v>
      </c>
      <c r="H200">
        <v>2</v>
      </c>
      <c r="I200">
        <f t="shared" si="12"/>
        <v>1.6972972972972983E-2</v>
      </c>
      <c r="J200">
        <f t="shared" si="9"/>
        <v>-0.35309090909090912</v>
      </c>
      <c r="K200" cm="1">
        <f t="array" ref="K200">_xlfn.IFS(AND(G200=H200,G200=1),K199-K199*I200+K199*I200*A200, AND(G200=H200,G200=2), K199-K199*J200+K199*J200*B200, AND(G200&lt;&gt;H200,G200=1), K199-K199*I200,AND(G200&lt;&gt;H200,G200=2),K199-K199*J200,G200=0,K199)</f>
        <v>91.354371136971437</v>
      </c>
      <c r="L200" t="str">
        <f>ValueWin!L200</f>
        <v>Denis Istomin</v>
      </c>
      <c r="M200" t="str">
        <f>ValueWin!M200</f>
        <v>Filip Krajinovic</v>
      </c>
    </row>
    <row r="201" spans="1:13" x14ac:dyDescent="0.25">
      <c r="A201">
        <f>ValueWin!A201</f>
        <v>2.2000000000000002</v>
      </c>
      <c r="B201">
        <f>ValueWin!B201</f>
        <v>1.66</v>
      </c>
      <c r="C201">
        <f t="shared" si="11"/>
        <v>0.45454545454545453</v>
      </c>
      <c r="D201">
        <f t="shared" si="11"/>
        <v>0.60240963855421692</v>
      </c>
      <c r="E201">
        <f>ValueWin!E201</f>
        <v>0.56399999999999995</v>
      </c>
      <c r="F201">
        <f>ValueWin!F201</f>
        <v>0.43600000000000005</v>
      </c>
      <c r="G201" cm="1">
        <f t="array" ref="G201">_xlfn.IFS(AND(I201&gt;J201,I201&gt;0), 1, AND(J201&gt;I201,J201&gt;0), 2, AND(I201&lt;0,J201&lt;0), 0)</f>
        <v>1</v>
      </c>
      <c r="H201">
        <f>ValueWin!H201</f>
        <v>2</v>
      </c>
      <c r="I201">
        <f t="shared" si="12"/>
        <v>0.1</v>
      </c>
      <c r="J201">
        <f t="shared" si="9"/>
        <v>-0.41854545454545455</v>
      </c>
      <c r="K201" cm="1">
        <f t="array" ref="K201">_xlfn.IFS(AND(G201=H201,G201=1),K200-K200*I201+K200*I201*A201, AND(G201=H201,G201=2), K200-K200*J201+K200*J201*B201, AND(G201&lt;&gt;H201,G201=1), K200-K200*I201,AND(G201&lt;&gt;H201,G201=2),K200-K200*J201,G201=0,K200)</f>
        <v>82.218934023274301</v>
      </c>
      <c r="L201" t="str">
        <f>ValueWin!L201</f>
        <v>Alexander Bublik</v>
      </c>
      <c r="M201" t="str">
        <f>ValueWin!M201</f>
        <v>Arthur Rinderknech</v>
      </c>
    </row>
    <row r="202" spans="1:13" x14ac:dyDescent="0.25">
      <c r="A202">
        <f>ValueWin!A202</f>
        <v>1.1399999999999999</v>
      </c>
      <c r="B202">
        <f>ValueWin!B202</f>
        <v>5.5</v>
      </c>
      <c r="C202">
        <f t="shared" si="11"/>
        <v>0.87719298245614041</v>
      </c>
      <c r="D202">
        <f t="shared" si="11"/>
        <v>0.18181818181818182</v>
      </c>
      <c r="E202">
        <f>ValueWin!E202</f>
        <v>0.89800000000000002</v>
      </c>
      <c r="F202">
        <f>ValueWin!F202</f>
        <v>0.10199999999999998</v>
      </c>
      <c r="G202" cm="1">
        <f t="array" ref="G202">_xlfn.IFS(AND(I202&gt;J202,I202&gt;0), 1, AND(J202&gt;I202,J202&gt;0), 2, AND(I202&lt;0,J202&lt;0), 0)</f>
        <v>1</v>
      </c>
      <c r="H202">
        <f>ValueWin!H202</f>
        <v>1</v>
      </c>
      <c r="I202">
        <f t="shared" si="12"/>
        <v>0.1</v>
      </c>
      <c r="J202">
        <f t="shared" si="9"/>
        <v>-9.755555555555559E-2</v>
      </c>
      <c r="K202" cm="1">
        <f t="array" ref="K202">_xlfn.IFS(AND(G202=H202,G202=1),K201-K201*I202+K201*I202*A202, AND(G202=H202,G202=2), K201-K201*J202+K201*J202*B202, AND(G202&lt;&gt;H202,G202=1), K201-K201*I202,AND(G202&lt;&gt;H202,G202=2),K201-K201*J202,G202=0,K201)</f>
        <v>83.36999909960015</v>
      </c>
      <c r="L202" t="str">
        <f>ValueWin!L202</f>
        <v>Botic Van De Zandschulp</v>
      </c>
      <c r="M202" t="str">
        <f>ValueWin!M202</f>
        <v>Nino Serdarusic</v>
      </c>
    </row>
    <row r="203" spans="1:13" x14ac:dyDescent="0.25">
      <c r="A203">
        <f>ValueWin!A203</f>
        <v>3.2</v>
      </c>
      <c r="B203">
        <f>ValueWin!B203</f>
        <v>1.36</v>
      </c>
      <c r="C203">
        <f t="shared" si="11"/>
        <v>0.3125</v>
      </c>
      <c r="D203">
        <f t="shared" si="11"/>
        <v>0.73529411764705876</v>
      </c>
      <c r="E203">
        <f>ValueWin!E203</f>
        <v>0.49</v>
      </c>
      <c r="F203">
        <f>ValueWin!F203</f>
        <v>0.51</v>
      </c>
      <c r="G203" cm="1">
        <f t="array" ref="G203">_xlfn.IFS(AND(I203&gt;J203,I203&gt;0), 1, AND(J203&gt;I203,J203&gt;0), 2, AND(I203&lt;0,J203&lt;0), 0)</f>
        <v>1</v>
      </c>
      <c r="H203">
        <f>ValueWin!H203</f>
        <v>1</v>
      </c>
      <c r="I203">
        <f t="shared" si="12"/>
        <v>0.1</v>
      </c>
      <c r="J203">
        <f t="shared" si="9"/>
        <v>-0.85111111111111071</v>
      </c>
      <c r="K203" cm="1">
        <f t="array" ref="K203">_xlfn.IFS(AND(G203=H203,G203=1),K202-K202*I203+K202*I203*A203, AND(G203=H203,G203=2), K202-K202*J203+K202*J203*B203, AND(G203&lt;&gt;H203,G203=1), K202-K202*I203,AND(G203&lt;&gt;H203,G203=2),K202-K202*J203,G203=0,K202)</f>
        <v>101.71139890151218</v>
      </c>
      <c r="L203" t="str">
        <f>ValueWin!L203</f>
        <v>Pedro Martinez</v>
      </c>
      <c r="M203" t="str">
        <f>ValueWin!M203</f>
        <v>Emil Ruusuvuori</v>
      </c>
    </row>
    <row r="204" spans="1:13" x14ac:dyDescent="0.25">
      <c r="A204">
        <f>ValueWin!A204</f>
        <v>1.083</v>
      </c>
      <c r="B204">
        <f>ValueWin!B204</f>
        <v>8</v>
      </c>
      <c r="C204">
        <f t="shared" si="11"/>
        <v>0.92336103416435833</v>
      </c>
      <c r="D204">
        <f t="shared" si="11"/>
        <v>0.125</v>
      </c>
      <c r="E204">
        <f>ValueWin!E204</f>
        <v>0.86799999999999999</v>
      </c>
      <c r="F204">
        <f>ValueWin!F204</f>
        <v>0.13200000000000001</v>
      </c>
      <c r="G204" cm="1">
        <f t="array" ref="G204">_xlfn.IFS(AND(I204&gt;J204,I204&gt;0), 1, AND(J204&gt;I204,J204&gt;0), 2, AND(I204&lt;0,J204&lt;0), 0)</f>
        <v>2</v>
      </c>
      <c r="H204">
        <f>ValueWin!H204</f>
        <v>1</v>
      </c>
      <c r="I204">
        <f t="shared" si="12"/>
        <v>-0.72236144578313322</v>
      </c>
      <c r="J204">
        <f t="shared" si="9"/>
        <v>8.0000000000000071E-3</v>
      </c>
      <c r="K204" cm="1">
        <f t="array" ref="K204">_xlfn.IFS(AND(G204=H204,G204=1),K203-K203*I204+K203*I204*A204, AND(G204=H204,G204=2), K203-K203*J204+K203*J204*B204, AND(G204&lt;&gt;H204,G204=1), K203-K203*I204,AND(G204&lt;&gt;H204,G204=2),K203-K203*J204,G204=0,K203)</f>
        <v>100.89770771030008</v>
      </c>
      <c r="L204" t="str">
        <f>ValueWin!L204</f>
        <v>Andy Murray</v>
      </c>
      <c r="M204" t="str">
        <f>ValueWin!M204</f>
        <v>Viktor Durasovic</v>
      </c>
    </row>
    <row r="205" spans="1:13" x14ac:dyDescent="0.25">
      <c r="A205">
        <f>ValueWin!A205</f>
        <v>4.5</v>
      </c>
      <c r="B205">
        <f>ValueWin!B205</f>
        <v>1.2</v>
      </c>
      <c r="C205">
        <f t="shared" si="11"/>
        <v>0.22222222222222221</v>
      </c>
      <c r="D205">
        <f t="shared" si="11"/>
        <v>0.83333333333333337</v>
      </c>
      <c r="E205">
        <f>ValueWin!E205</f>
        <v>0.252</v>
      </c>
      <c r="F205">
        <f>ValueWin!F205</f>
        <v>0.748</v>
      </c>
      <c r="G205" cm="1">
        <f t="array" ref="G205">_xlfn.IFS(AND(I205&gt;J205,I205&gt;0), 1, AND(J205&gt;I205,J205&gt;0), 2, AND(I205&lt;0,J205&lt;0), 0)</f>
        <v>1</v>
      </c>
      <c r="H205">
        <f>ValueWin!H205</f>
        <v>2</v>
      </c>
      <c r="I205">
        <f t="shared" si="12"/>
        <v>3.8285714285714284E-2</v>
      </c>
      <c r="J205">
        <f t="shared" si="9"/>
        <v>-0.51200000000000023</v>
      </c>
      <c r="K205" cm="1">
        <f t="array" ref="K205">_xlfn.IFS(AND(G205=H205,G205=1),K204-K204*I205+K204*I205*A205, AND(G205=H205,G205=2), K204-K204*J205+K204*J205*B205, AND(G205&lt;&gt;H205,G205=1), K204-K204*I205,AND(G205&lt;&gt;H205,G205=2),K204-K204*J205,G205=0,K204)</f>
        <v>97.034766900820017</v>
      </c>
      <c r="L205" t="str">
        <f>ValueWin!L205</f>
        <v>Egor Gerasimov</v>
      </c>
      <c r="M205" t="str">
        <f>ValueWin!M205</f>
        <v>Taylor Fritz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FFED-DE62-430C-879A-86893F8B0987}">
  <dimension ref="A1:Q205"/>
  <sheetViews>
    <sheetView topLeftCell="A163" zoomScaleNormal="100" workbookViewId="0">
      <selection activeCell="Q170" sqref="Q170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3</v>
      </c>
      <c r="D1" t="s">
        <v>4</v>
      </c>
      <c r="E1" t="s">
        <v>2</v>
      </c>
      <c r="F1" t="s">
        <v>5</v>
      </c>
      <c r="G1" t="s">
        <v>7</v>
      </c>
      <c r="H1" t="s">
        <v>8</v>
      </c>
      <c r="I1" t="s">
        <v>57</v>
      </c>
      <c r="J1" t="s">
        <v>58</v>
      </c>
      <c r="K1" t="s">
        <v>6</v>
      </c>
      <c r="L1" t="s">
        <v>9</v>
      </c>
      <c r="M1" t="s">
        <v>10</v>
      </c>
    </row>
    <row r="2" spans="1:13" x14ac:dyDescent="0.25">
      <c r="K2">
        <v>100</v>
      </c>
    </row>
    <row r="3" spans="1:13" x14ac:dyDescent="0.25">
      <c r="A3">
        <f>ValueWin!A3</f>
        <v>2.0499999999999998</v>
      </c>
      <c r="B3">
        <f>ValueWin!B3</f>
        <v>1.8</v>
      </c>
      <c r="C3">
        <f>1/A3</f>
        <v>0.48780487804878053</v>
      </c>
      <c r="D3">
        <f>1/B3</f>
        <v>0.55555555555555558</v>
      </c>
      <c r="E3">
        <f>ValueWin!E3</f>
        <v>0.67500000000000004</v>
      </c>
      <c r="F3">
        <f>ValueWin!F3</f>
        <v>0.32499999999999996</v>
      </c>
      <c r="G3" cm="1">
        <f t="array" ref="G3">_xlfn.IFS(AND(I3&gt;J3,I3&gt;0), 1, AND(J3&gt;I3,J3&gt;0), 2, AND(I3&lt;0,J3&lt;0), 0)</f>
        <v>1</v>
      </c>
      <c r="H3">
        <f>ValueWin!H3</f>
        <v>1</v>
      </c>
      <c r="I3">
        <f>IF(E3-(F3/(A3-1))&gt;0.1, 0.1, E3-(F3/(A3-1)))</f>
        <v>0.1</v>
      </c>
      <c r="J3">
        <f>IF(F3-(E3/(B3-1))&gt;0.1, 0.1, F3-(E3/(B3-1)))</f>
        <v>-0.51875000000000004</v>
      </c>
      <c r="K3" cm="1">
        <f t="array" ref="K3">_xlfn.IFS(AND(G3=H3,G3=1),K2-K2*I3+K2*I3*A3, AND(G3=H3,G3=2), K2-K2*J3+K2*J3*B3, AND(G3&lt;&gt;H3,G3=1), K2-K2*I3,AND(G3&lt;&gt;H3,G3=2),K2-K2*J3,G3=0,K2)</f>
        <v>110.5</v>
      </c>
      <c r="L3" t="str">
        <f>ValueWin!L3</f>
        <v>John Millman</v>
      </c>
      <c r="M3" t="str">
        <f>ValueWin!M3</f>
        <v>Benjamin Bonzi</v>
      </c>
    </row>
    <row r="4" spans="1:13" x14ac:dyDescent="0.25">
      <c r="A4">
        <f>ValueWin!A4</f>
        <v>2.61</v>
      </c>
      <c r="B4">
        <f>ValueWin!B4</f>
        <v>1.46</v>
      </c>
      <c r="C4">
        <f t="shared" ref="C4:D67" si="0">1/A4</f>
        <v>0.38314176245210729</v>
      </c>
      <c r="D4">
        <f t="shared" si="0"/>
        <v>0.68493150684931503</v>
      </c>
      <c r="E4">
        <f>ValueWin!E4</f>
        <v>0.24099999999999999</v>
      </c>
      <c r="F4">
        <f>ValueWin!F4</f>
        <v>0.75900000000000001</v>
      </c>
      <c r="G4" cm="1">
        <f t="array" ref="G4">_xlfn.IFS(AND(I4&gt;J4,I4&gt;0), 1, AND(J4&gt;I4,J4&gt;0), 2, AND(I4&lt;0,J4&lt;0), 0)</f>
        <v>2</v>
      </c>
      <c r="H4">
        <f>ValueWin!H4</f>
        <v>2</v>
      </c>
      <c r="I4">
        <f t="shared" ref="I4:I67" si="1">IF(E4-(F4/(A4-1))&gt;0.1, 0.1, E4-(F4/(A4-1)))</f>
        <v>-0.23042857142857148</v>
      </c>
      <c r="J4">
        <f t="shared" ref="J4:J67" si="2">IF(F4-(E4/(B4-1))&gt;0.1, 0.1, F4-(E4/(B4-1)))</f>
        <v>0.1</v>
      </c>
      <c r="K4" cm="1">
        <f t="array" ref="K4">_xlfn.IFS(AND(G4=H4,G4=1),K3-K3*I4+K3*I4*A4, AND(G4=H4,G4=2), K3-K3*J4+K3*J4*B4, AND(G4&lt;&gt;H4,G4=1), K3-K3*I4,AND(G4&lt;&gt;H4,G4=2),K3-K3*J4,G4=0,K3)</f>
        <v>115.583</v>
      </c>
      <c r="L4" t="str">
        <f>ValueWin!L4</f>
        <v>Damir Dzumhur</v>
      </c>
      <c r="M4" t="str">
        <f>ValueWin!M4</f>
        <v>Marin Cilic</v>
      </c>
    </row>
    <row r="5" spans="1:13" x14ac:dyDescent="0.25">
      <c r="A5">
        <f>ValueWin!A5</f>
        <v>1.29</v>
      </c>
      <c r="B5">
        <f>ValueWin!B5</f>
        <v>3.3</v>
      </c>
      <c r="C5">
        <f t="shared" si="0"/>
        <v>0.77519379844961234</v>
      </c>
      <c r="D5">
        <f t="shared" si="0"/>
        <v>0.30303030303030304</v>
      </c>
      <c r="E5">
        <f>ValueWin!E5</f>
        <v>0.87</v>
      </c>
      <c r="F5">
        <f>ValueWin!F5</f>
        <v>0.13</v>
      </c>
      <c r="G5" cm="1">
        <f t="array" ref="G5">_xlfn.IFS(AND(I5&gt;J5,I5&gt;0), 1, AND(J5&gt;I5,J5&gt;0), 2, AND(I5&lt;0,J5&lt;0), 0)</f>
        <v>1</v>
      </c>
      <c r="H5">
        <f>ValueWin!H5</f>
        <v>1</v>
      </c>
      <c r="I5">
        <f t="shared" si="1"/>
        <v>0.1</v>
      </c>
      <c r="J5">
        <f t="shared" si="2"/>
        <v>-0.24826086956521742</v>
      </c>
      <c r="K5" cm="1">
        <f t="array" ref="K5">_xlfn.IFS(AND(G5=H5,G5=1),K4-K4*I5+K4*I5*A5, AND(G5=H5,G5=2), K4-K4*J5+K4*J5*B5, AND(G5&lt;&gt;H5,G5=1), K4-K4*I5,AND(G5&lt;&gt;H5,G5=2),K4-K4*J5,G5=0,K4)</f>
        <v>118.934907</v>
      </c>
      <c r="L5" t="str">
        <f>ValueWin!L5</f>
        <v>James Duckworth</v>
      </c>
      <c r="M5" t="str">
        <f>ValueWin!M5</f>
        <v>Borna Gojo</v>
      </c>
    </row>
    <row r="6" spans="1:13" x14ac:dyDescent="0.25">
      <c r="A6">
        <f>ValueWin!A6</f>
        <v>1.47</v>
      </c>
      <c r="B6">
        <f>ValueWin!B6</f>
        <v>2.56</v>
      </c>
      <c r="C6">
        <f t="shared" si="0"/>
        <v>0.68027210884353739</v>
      </c>
      <c r="D6">
        <f t="shared" si="0"/>
        <v>0.390625</v>
      </c>
      <c r="E6">
        <f>ValueWin!E6</f>
        <v>0.55800000000000005</v>
      </c>
      <c r="F6">
        <f>ValueWin!F6</f>
        <v>0.44199999999999995</v>
      </c>
      <c r="G6" cm="1">
        <f t="array" ref="G6">_xlfn.IFS(AND(I6&gt;J6,I6&gt;0), 1, AND(J6&gt;I6,J6&gt;0), 2, AND(I6&lt;0,J6&lt;0), 0)</f>
        <v>2</v>
      </c>
      <c r="H6">
        <f>ValueWin!H6</f>
        <v>2</v>
      </c>
      <c r="I6">
        <f t="shared" si="1"/>
        <v>-0.38242553191489348</v>
      </c>
      <c r="J6">
        <f t="shared" si="2"/>
        <v>8.430769230769225E-2</v>
      </c>
      <c r="K6" cm="1">
        <f t="array" ref="K6">_xlfn.IFS(AND(G6=H6,G6=1),K5-K5*I6+K5*I6*A6, AND(G6=H6,G6=2), K5-K5*J6+K5*J6*B6, AND(G6&lt;&gt;H6,G6=1), K5-K5*I6,AND(G6&lt;&gt;H6,G6=2),K5-K5*J6,G6=0,K5)</f>
        <v>134.57722596863999</v>
      </c>
      <c r="L6" t="str">
        <f>ValueWin!L6</f>
        <v>Richard Gasquet</v>
      </c>
      <c r="M6" t="str">
        <f>ValueWin!M6</f>
        <v>Dusan Lajovic</v>
      </c>
    </row>
    <row r="7" spans="1:13" x14ac:dyDescent="0.25">
      <c r="A7">
        <f>ValueWin!A7</f>
        <v>1.35</v>
      </c>
      <c r="B7">
        <f>ValueWin!B7</f>
        <v>3.05</v>
      </c>
      <c r="C7">
        <f t="shared" si="0"/>
        <v>0.7407407407407407</v>
      </c>
      <c r="D7">
        <f t="shared" si="0"/>
        <v>0.32786885245901642</v>
      </c>
      <c r="E7">
        <f>ValueWin!E7</f>
        <v>0.80500000000000005</v>
      </c>
      <c r="F7">
        <f>ValueWin!F7</f>
        <v>0.19499999999999995</v>
      </c>
      <c r="G7" cm="1">
        <f t="array" ref="G7">_xlfn.IFS(AND(I7&gt;J7,I7&gt;0), 1, AND(J7&gt;I7,J7&gt;0), 2, AND(I7&lt;0,J7&lt;0), 0)</f>
        <v>1</v>
      </c>
      <c r="H7">
        <f>ValueWin!H7</f>
        <v>1</v>
      </c>
      <c r="I7">
        <f t="shared" si="1"/>
        <v>0.1</v>
      </c>
      <c r="J7">
        <f t="shared" si="2"/>
        <v>-0.19768292682926841</v>
      </c>
      <c r="K7" cm="1">
        <f t="array" ref="K7">_xlfn.IFS(AND(G7=H7,G7=1),K6-K6*I7+K6*I7*A7, AND(G7=H7,G7=2), K6-K6*J7+K6*J7*B7, AND(G7&lt;&gt;H7,G7=1), K6-K6*I7,AND(G7&lt;&gt;H7,G7=2),K6-K6*J7,G7=0,K6)</f>
        <v>139.2874288775424</v>
      </c>
      <c r="L7" t="str">
        <f>ValueWin!L7</f>
        <v>Frederico Coria</v>
      </c>
      <c r="M7" t="str">
        <f>ValueWin!M7</f>
        <v>Alibek Kachmazov</v>
      </c>
    </row>
    <row r="8" spans="1:13" x14ac:dyDescent="0.25">
      <c r="A8">
        <f>ValueWin!A8</f>
        <v>1.33</v>
      </c>
      <c r="B8">
        <f>ValueWin!B8</f>
        <v>3.14</v>
      </c>
      <c r="C8">
        <f t="shared" si="0"/>
        <v>0.75187969924812026</v>
      </c>
      <c r="D8">
        <f t="shared" si="0"/>
        <v>0.31847133757961782</v>
      </c>
      <c r="E8">
        <f>ValueWin!E8</f>
        <v>0.626</v>
      </c>
      <c r="F8">
        <f>ValueWin!F8</f>
        <v>0.374</v>
      </c>
      <c r="G8" cm="1">
        <f t="array" ref="G8">_xlfn.IFS(AND(I8&gt;J8,I8&gt;0), 1, AND(J8&gt;I8,J8&gt;0), 2, AND(I8&lt;0,J8&lt;0), 0)</f>
        <v>2</v>
      </c>
      <c r="H8">
        <f>ValueWin!H8</f>
        <v>1</v>
      </c>
      <c r="I8">
        <f t="shared" si="1"/>
        <v>-0.50733333333333308</v>
      </c>
      <c r="J8">
        <f t="shared" si="2"/>
        <v>8.147663551401868E-2</v>
      </c>
      <c r="K8" cm="1">
        <f t="array" ref="K8">_xlfn.IFS(AND(G8=H8,G8=1),K7-K7*I8+K7*I8*A8, AND(G8=H8,G8=2), K7-K7*J8+K7*J8*B8, AND(G8&lt;&gt;H8,G8=1), K7-K7*I8,AND(G8&lt;&gt;H8,G8=2),K7-K7*J8,G8=0,K7)</f>
        <v>127.93875780320208</v>
      </c>
      <c r="L8" t="str">
        <f>ValueWin!L8</f>
        <v>Mackenzie McDonald</v>
      </c>
      <c r="M8" t="str">
        <f>ValueWin!M8</f>
        <v>Yoshihito Nishioka</v>
      </c>
    </row>
    <row r="9" spans="1:13" x14ac:dyDescent="0.25">
      <c r="A9">
        <f>ValueWin!A9</f>
        <v>1.85</v>
      </c>
      <c r="B9">
        <f>ValueWin!B9</f>
        <v>1.95</v>
      </c>
      <c r="C9">
        <f t="shared" si="0"/>
        <v>0.54054054054054046</v>
      </c>
      <c r="D9">
        <f t="shared" si="0"/>
        <v>0.51282051282051289</v>
      </c>
      <c r="E9">
        <f>ValueWin!E9</f>
        <v>0.23100000000000001</v>
      </c>
      <c r="F9">
        <f>ValueWin!F9</f>
        <v>0.76900000000000002</v>
      </c>
      <c r="G9" cm="1">
        <f t="array" ref="G9">_xlfn.IFS(AND(I9&gt;J9,I9&gt;0), 1, AND(J9&gt;I9,J9&gt;0), 2, AND(I9&lt;0,J9&lt;0), 0)</f>
        <v>2</v>
      </c>
      <c r="H9">
        <f>ValueWin!H9</f>
        <v>2</v>
      </c>
      <c r="I9">
        <f t="shared" si="1"/>
        <v>-0.67370588235294115</v>
      </c>
      <c r="J9">
        <f t="shared" si="2"/>
        <v>0.1</v>
      </c>
      <c r="K9" cm="1">
        <f t="array" ref="K9">_xlfn.IFS(AND(G9=H9,G9=1),K8-K8*I9+K8*I9*A9, AND(G9=H9,G9=2), K8-K8*J9+K8*J9*B9, AND(G9&lt;&gt;H9,G9=1), K8-K8*I9,AND(G9&lt;&gt;H9,G9=2),K8-K8*J9,G9=0,K8)</f>
        <v>140.09293979450626</v>
      </c>
      <c r="L9" t="str">
        <f>ValueWin!L9</f>
        <v>Roman Safiullin</v>
      </c>
      <c r="M9" t="str">
        <f>ValueWin!M9</f>
        <v>Adrian Mannarino</v>
      </c>
    </row>
    <row r="10" spans="1:13" x14ac:dyDescent="0.25">
      <c r="A10">
        <f>ValueWin!A10</f>
        <v>2.1</v>
      </c>
      <c r="B10">
        <f>ValueWin!B10</f>
        <v>1.72</v>
      </c>
      <c r="C10">
        <f t="shared" si="0"/>
        <v>0.47619047619047616</v>
      </c>
      <c r="D10">
        <f t="shared" si="0"/>
        <v>0.58139534883720934</v>
      </c>
      <c r="E10">
        <f>ValueWin!E10</f>
        <v>0.51400000000000001</v>
      </c>
      <c r="F10">
        <f>ValueWin!F10</f>
        <v>0.48599999999999999</v>
      </c>
      <c r="G10" cm="1">
        <f t="array" ref="G10">_xlfn.IFS(AND(I10&gt;J10,I10&gt;0), 1, AND(J10&gt;I10,J10&gt;0), 2, AND(I10&lt;0,J10&lt;0), 0)</f>
        <v>1</v>
      </c>
      <c r="H10">
        <f>ValueWin!H10</f>
        <v>2</v>
      </c>
      <c r="I10">
        <f t="shared" si="1"/>
        <v>7.2181818181818236E-2</v>
      </c>
      <c r="J10">
        <f t="shared" si="2"/>
        <v>-0.22788888888888892</v>
      </c>
      <c r="K10" cm="1">
        <f t="array" ref="K10">_xlfn.IFS(AND(G10=H10,G10=1),K9-K9*I10+K9*I10*A10, AND(G10=H10,G10=2), K9-K9*J10+K9*J10*B10, AND(G10&lt;&gt;H10,G10=1), K9-K9*I10,AND(G10&lt;&gt;H10,G10=2),K9-K9*J10,G10=0,K9)</f>
        <v>129.98077668570281</v>
      </c>
      <c r="L10" t="str">
        <f>ValueWin!L10</f>
        <v>Alexei Popyrin</v>
      </c>
      <c r="M10" t="str">
        <f>ValueWin!M10</f>
        <v>Botic Van De Zandschulp</v>
      </c>
    </row>
    <row r="11" spans="1:13" x14ac:dyDescent="0.25">
      <c r="A11">
        <f>ValueWin!A11</f>
        <v>1.53</v>
      </c>
      <c r="B11">
        <f>ValueWin!B11</f>
        <v>2.46</v>
      </c>
      <c r="C11">
        <f t="shared" si="0"/>
        <v>0.65359477124183007</v>
      </c>
      <c r="D11">
        <f t="shared" si="0"/>
        <v>0.4065040650406504</v>
      </c>
      <c r="E11">
        <f>ValueWin!E11</f>
        <v>0.5</v>
      </c>
      <c r="F11">
        <f>ValueWin!F11</f>
        <v>0.5</v>
      </c>
      <c r="G11" cm="1">
        <f t="array" ref="G11">_xlfn.IFS(AND(I11&gt;J11,I11&gt;0), 1, AND(J11&gt;I11,J11&gt;0), 2, AND(I11&lt;0,J11&lt;0), 0)</f>
        <v>2</v>
      </c>
      <c r="H11">
        <f>ValueWin!H11</f>
        <v>1</v>
      </c>
      <c r="I11">
        <f t="shared" si="1"/>
        <v>-0.44339622641509424</v>
      </c>
      <c r="J11">
        <f t="shared" si="2"/>
        <v>0.1</v>
      </c>
      <c r="K11" cm="1">
        <f t="array" ref="K11">_xlfn.IFS(AND(G11=H11,G11=1),K10-K10*I11+K10*I11*A11, AND(G11=H11,G11=2), K10-K10*J11+K10*J11*B11, AND(G11&lt;&gt;H11,G11=1), K10-K10*I11,AND(G11&lt;&gt;H11,G11=2),K10-K10*J11,G11=0,K10)</f>
        <v>116.98269901713252</v>
      </c>
      <c r="L11" t="str">
        <f>ValueWin!L11</f>
        <v>Tommy Paul</v>
      </c>
      <c r="M11" t="str">
        <f>ValueWin!M11</f>
        <v>Mikael Ymer</v>
      </c>
    </row>
    <row r="12" spans="1:13" x14ac:dyDescent="0.25">
      <c r="A12">
        <f>ValueWin!A12</f>
        <v>1.37</v>
      </c>
      <c r="B12">
        <f>ValueWin!B12</f>
        <v>3.02</v>
      </c>
      <c r="C12">
        <f t="shared" si="0"/>
        <v>0.72992700729927007</v>
      </c>
      <c r="D12">
        <f t="shared" si="0"/>
        <v>0.33112582781456956</v>
      </c>
      <c r="E12">
        <f>ValueWin!E12</f>
        <v>0.72</v>
      </c>
      <c r="F12">
        <f>ValueWin!F12</f>
        <v>0.28000000000000003</v>
      </c>
      <c r="G12" cm="1">
        <f t="array" ref="G12">_xlfn.IFS(AND(I12&gt;J12,I12&gt;0), 1, AND(J12&gt;I12,J12&gt;0), 2, AND(I12&lt;0,J12&lt;0), 0)</f>
        <v>0</v>
      </c>
      <c r="H12">
        <f>ValueWin!H12</f>
        <v>2</v>
      </c>
      <c r="I12">
        <f t="shared" si="1"/>
        <v>-3.6756756756756603E-2</v>
      </c>
      <c r="J12">
        <f t="shared" si="2"/>
        <v>-7.6435643564356393E-2</v>
      </c>
      <c r="K12" cm="1">
        <f t="array" ref="K12">_xlfn.IFS(AND(G12=H12,G12=1),K11-K11*I12+K11*I12*A12, AND(G12=H12,G12=2), K11-K11*J12+K11*J12*B12, AND(G12&lt;&gt;H12,G12=1), K11-K11*I12,AND(G12&lt;&gt;H12,G12=2),K11-K11*J12,G12=0,K11)</f>
        <v>116.98269901713252</v>
      </c>
      <c r="L12" t="str">
        <f>ValueWin!L12</f>
        <v>Alexander Bublik</v>
      </c>
      <c r="M12" t="str">
        <f>ValueWin!M12</f>
        <v>Ilya Marchenko</v>
      </c>
    </row>
    <row r="13" spans="1:13" x14ac:dyDescent="0.25">
      <c r="A13">
        <f>ValueWin!A13</f>
        <v>2.37</v>
      </c>
      <c r="B13">
        <f>ValueWin!B13</f>
        <v>1.54</v>
      </c>
      <c r="C13">
        <f t="shared" si="0"/>
        <v>0.42194092827004215</v>
      </c>
      <c r="D13">
        <f t="shared" si="0"/>
        <v>0.64935064935064934</v>
      </c>
      <c r="E13">
        <f>ValueWin!E13</f>
        <v>0.46800000000000003</v>
      </c>
      <c r="F13">
        <f>ValueWin!F13</f>
        <v>0.53200000000000003</v>
      </c>
      <c r="G13" cm="1">
        <f t="array" ref="G13">_xlfn.IFS(AND(I13&gt;J13,I13&gt;0), 1, AND(J13&gt;I13,J13&gt;0), 2, AND(I13&lt;0,J13&lt;0), 0)</f>
        <v>1</v>
      </c>
      <c r="H13">
        <f>ValueWin!H13</f>
        <v>2</v>
      </c>
      <c r="I13">
        <f t="shared" si="1"/>
        <v>7.9678832116788334E-2</v>
      </c>
      <c r="J13">
        <f t="shared" si="2"/>
        <v>-0.33466666666666667</v>
      </c>
      <c r="K13" cm="1">
        <f t="array" ref="K13">_xlfn.IFS(AND(G13=H13,G13=1),K12-K12*I13+K12*I13*A13, AND(G13=H13,G13=2), K12-K12*J13+K12*J13*B13, AND(G13&lt;&gt;H13,G13=1), K12-K12*I13,AND(G13&lt;&gt;H13,G13=2),K12-K12*J13,G13=0,K12)</f>
        <v>107.66165418157763</v>
      </c>
      <c r="L13" t="str">
        <f>ValueWin!L13</f>
        <v>Guido Pella</v>
      </c>
      <c r="M13" t="str">
        <f>ValueWin!M13</f>
        <v>Pedro Martinez</v>
      </c>
    </row>
    <row r="14" spans="1:13" x14ac:dyDescent="0.25">
      <c r="A14">
        <f>ValueWin!A14</f>
        <v>1.88</v>
      </c>
      <c r="B14">
        <f>ValueWin!B14</f>
        <v>1.92</v>
      </c>
      <c r="C14">
        <f t="shared" si="0"/>
        <v>0.53191489361702127</v>
      </c>
      <c r="D14">
        <f t="shared" si="0"/>
        <v>0.52083333333333337</v>
      </c>
      <c r="E14">
        <f>ValueWin!E14</f>
        <v>0.504</v>
      </c>
      <c r="F14">
        <f>ValueWin!F14</f>
        <v>0.496</v>
      </c>
      <c r="G14" cm="1">
        <f t="array" ref="G14">_xlfn.IFS(AND(I14&gt;J14,I14&gt;0), 1, AND(J14&gt;I14,J14&gt;0), 2, AND(I14&lt;0,J14&lt;0), 0)</f>
        <v>0</v>
      </c>
      <c r="H14">
        <f>ValueWin!H14</f>
        <v>2</v>
      </c>
      <c r="I14">
        <f t="shared" si="1"/>
        <v>-5.963636363636371E-2</v>
      </c>
      <c r="J14">
        <f t="shared" si="2"/>
        <v>-5.18260869565218E-2</v>
      </c>
      <c r="K14" cm="1">
        <f t="array" ref="K14">_xlfn.IFS(AND(G14=H14,G14=1),K13-K13*I14+K13*I14*A14, AND(G14=H14,G14=2), K13-K13*J14+K13*J14*B14, AND(G14&lt;&gt;H14,G14=1), K13-K13*I14,AND(G14&lt;&gt;H14,G14=2),K13-K13*J14,G14=0,K13)</f>
        <v>107.66165418157763</v>
      </c>
      <c r="L14" t="str">
        <f>ValueWin!L14</f>
        <v>Miomir Kecmanovic</v>
      </c>
      <c r="M14" t="str">
        <f>ValueWin!M14</f>
        <v>Egor Gerasimov</v>
      </c>
    </row>
    <row r="15" spans="1:13" x14ac:dyDescent="0.25">
      <c r="A15">
        <f>ValueWin!A15</f>
        <v>1.55</v>
      </c>
      <c r="B15">
        <f>ValueWin!B15</f>
        <v>2.35</v>
      </c>
      <c r="C15">
        <f t="shared" si="0"/>
        <v>0.64516129032258063</v>
      </c>
      <c r="D15">
        <f t="shared" si="0"/>
        <v>0.42553191489361702</v>
      </c>
      <c r="E15">
        <f>ValueWin!E15</f>
        <v>0.57499999999999996</v>
      </c>
      <c r="F15">
        <f>ValueWin!F15</f>
        <v>0.42500000000000004</v>
      </c>
      <c r="G15" cm="1">
        <f t="array" ref="G15">_xlfn.IFS(AND(I15&gt;J15,I15&gt;0), 1, AND(J15&gt;I15,J15&gt;0), 2, AND(I15&lt;0,J15&lt;0), 0)</f>
        <v>0</v>
      </c>
      <c r="H15">
        <f>ValueWin!H15</f>
        <v>1</v>
      </c>
      <c r="I15">
        <f t="shared" si="1"/>
        <v>-0.19772727272727275</v>
      </c>
      <c r="J15">
        <f t="shared" si="2"/>
        <v>-9.2592592592583012E-4</v>
      </c>
      <c r="K15" cm="1">
        <f t="array" ref="K15">_xlfn.IFS(AND(G15=H15,G15=1),K14-K14*I15+K14*I15*A15, AND(G15=H15,G15=2), K14-K14*J15+K14*J15*B15, AND(G15&lt;&gt;H15,G15=1), K14-K14*I15,AND(G15&lt;&gt;H15,G15=2),K14-K14*J15,G15=0,K14)</f>
        <v>107.66165418157763</v>
      </c>
      <c r="L15" t="str">
        <f>ValueWin!L15</f>
        <v>Alejandro Davidovich Fokina</v>
      </c>
      <c r="M15" t="str">
        <f>ValueWin!M15</f>
        <v>Jordan Thompson</v>
      </c>
    </row>
    <row r="16" spans="1:13" x14ac:dyDescent="0.25">
      <c r="A16">
        <f>ValueWin!A16</f>
        <v>1.47</v>
      </c>
      <c r="B16">
        <f>ValueWin!B16</f>
        <v>2.56</v>
      </c>
      <c r="C16">
        <f t="shared" si="0"/>
        <v>0.68027210884353739</v>
      </c>
      <c r="D16">
        <f t="shared" si="0"/>
        <v>0.390625</v>
      </c>
      <c r="E16">
        <f>ValueWin!E16</f>
        <v>0.55800000000000005</v>
      </c>
      <c r="F16">
        <f>ValueWin!F16</f>
        <v>0.44199999999999995</v>
      </c>
      <c r="G16" cm="1">
        <f t="array" ref="G16">_xlfn.IFS(AND(I16&gt;J16,I16&gt;0), 1, AND(J16&gt;I16,J16&gt;0), 2, AND(I16&lt;0,J16&lt;0), 0)</f>
        <v>2</v>
      </c>
      <c r="H16">
        <f>ValueWin!H16</f>
        <v>2</v>
      </c>
      <c r="I16">
        <f t="shared" si="1"/>
        <v>-0.38242553191489348</v>
      </c>
      <c r="J16">
        <f t="shared" si="2"/>
        <v>8.430769230769225E-2</v>
      </c>
      <c r="K16" cm="1">
        <f t="array" ref="K16">_xlfn.IFS(AND(G16=H16,G16=1),K15-K15*I16+K15*I16*A16, AND(G16=H16,G16=2), K15-K15*J16+K15*J16*B16, AND(G16&lt;&gt;H16,G16=1), K15-K15*I16,AND(G16&lt;&gt;H16,G16=2),K15-K15*J16,G16=0,K15)</f>
        <v>121.82131493953872</v>
      </c>
      <c r="L16" t="str">
        <f>ValueWin!L16</f>
        <v>Laslo Djere</v>
      </c>
      <c r="M16" t="str">
        <f>ValueWin!M16</f>
        <v>Gilles Simon</v>
      </c>
    </row>
    <row r="17" spans="1:17" x14ac:dyDescent="0.25">
      <c r="A17">
        <f>ValueWin!A17</f>
        <v>1.76</v>
      </c>
      <c r="B17">
        <f>ValueWin!B17</f>
        <v>2.0499999999999998</v>
      </c>
      <c r="C17">
        <f t="shared" si="0"/>
        <v>0.56818181818181823</v>
      </c>
      <c r="D17">
        <f t="shared" si="0"/>
        <v>0.48780487804878053</v>
      </c>
      <c r="E17">
        <f>ValueWin!E17</f>
        <v>0.56200000000000006</v>
      </c>
      <c r="F17">
        <f>ValueWin!F17</f>
        <v>0.43799999999999994</v>
      </c>
      <c r="G17" cm="1">
        <f t="array" ref="G17">_xlfn.IFS(AND(I17&gt;J17,I17&gt;0), 1, AND(J17&gt;I17,J17&gt;0), 2, AND(I17&lt;0,J17&lt;0), 0)</f>
        <v>0</v>
      </c>
      <c r="H17">
        <f>ValueWin!H17</f>
        <v>2</v>
      </c>
      <c r="I17">
        <f t="shared" si="1"/>
        <v>-1.431578947368406E-2</v>
      </c>
      <c r="J17">
        <f t="shared" si="2"/>
        <v>-9.7238095238095457E-2</v>
      </c>
      <c r="K17" cm="1">
        <f t="array" ref="K17">_xlfn.IFS(AND(G17=H17,G17=1),K16-K16*I17+K16*I17*A17, AND(G17=H17,G17=2), K16-K16*J17+K16*J17*B17, AND(G17&lt;&gt;H17,G17=1), K16-K16*I17,AND(G17&lt;&gt;H17,G17=2),K16-K16*J17,G17=0,K16)</f>
        <v>121.82131493953872</v>
      </c>
      <c r="L17" t="str">
        <f>ValueWin!L17</f>
        <v>Alex De Minaur</v>
      </c>
      <c r="M17" t="str">
        <f>ValueWin!M17</f>
        <v>Brandon Nakashima</v>
      </c>
    </row>
    <row r="18" spans="1:17" x14ac:dyDescent="0.25">
      <c r="A18">
        <f>ValueWin!A18</f>
        <v>1.47</v>
      </c>
      <c r="B18">
        <f>ValueWin!B18</f>
        <v>2.58</v>
      </c>
      <c r="C18">
        <f t="shared" si="0"/>
        <v>0.68027210884353739</v>
      </c>
      <c r="D18">
        <f t="shared" si="0"/>
        <v>0.38759689922480617</v>
      </c>
      <c r="E18">
        <f>ValueWin!E18</f>
        <v>0.49199999999999999</v>
      </c>
      <c r="F18">
        <f>ValueWin!F18</f>
        <v>0.50800000000000001</v>
      </c>
      <c r="G18" cm="1">
        <f t="array" ref="G18">_xlfn.IFS(AND(I18&gt;J18,I18&gt;0), 1, AND(J18&gt;I18,J18&gt;0), 2, AND(I18&lt;0,J18&lt;0), 0)</f>
        <v>2</v>
      </c>
      <c r="H18">
        <f>ValueWin!H18</f>
        <v>1</v>
      </c>
      <c r="I18">
        <f t="shared" si="1"/>
        <v>-0.58885106382978725</v>
      </c>
      <c r="J18">
        <f t="shared" si="2"/>
        <v>0.1</v>
      </c>
      <c r="K18" cm="1">
        <f t="array" ref="K18">_xlfn.IFS(AND(G18=H18,G18=1),K17-K17*I18+K17*I18*A18, AND(G18=H18,G18=2), K17-K17*J18+K17*J18*B18, AND(G18&lt;&gt;H18,G18=1), K17-K17*I18,AND(G18&lt;&gt;H18,G18=2),K17-K17*J18,G18=0,K17)</f>
        <v>109.63918344558485</v>
      </c>
      <c r="L18" t="str">
        <f>ValueWin!L18</f>
        <v>Henri Laaksonen</v>
      </c>
      <c r="M18" t="str">
        <f>ValueWin!M18</f>
        <v>Benoit Paire</v>
      </c>
    </row>
    <row r="19" spans="1:17" x14ac:dyDescent="0.25">
      <c r="A19">
        <f>ValueWin!A19</f>
        <v>2.08</v>
      </c>
      <c r="B19">
        <f>ValueWin!B19</f>
        <v>1.75</v>
      </c>
      <c r="C19">
        <f t="shared" si="0"/>
        <v>0.48076923076923073</v>
      </c>
      <c r="D19">
        <f t="shared" si="0"/>
        <v>0.5714285714285714</v>
      </c>
      <c r="E19">
        <f>ValueWin!E19</f>
        <v>0.49299999999999999</v>
      </c>
      <c r="F19">
        <f>ValueWin!F19</f>
        <v>0.50700000000000001</v>
      </c>
      <c r="G19" cm="1">
        <f t="array" ref="G19">_xlfn.IFS(AND(I19&gt;J19,I19&gt;0), 1, AND(J19&gt;I19,J19&gt;0), 2, AND(I19&lt;0,J19&lt;0), 0)</f>
        <v>1</v>
      </c>
      <c r="H19">
        <f>ValueWin!H19</f>
        <v>1</v>
      </c>
      <c r="I19">
        <f t="shared" si="1"/>
        <v>2.3555555555555552E-2</v>
      </c>
      <c r="J19">
        <f t="shared" si="2"/>
        <v>-0.15033333333333332</v>
      </c>
      <c r="K19" cm="1">
        <f t="array" ref="K19">_xlfn.IFS(AND(G19=H19,G19=1),K18-K18*I19+K18*I19*A19, AND(G19=H19,G19=2), K18-K18*J19+K18*J19*B19, AND(G19&lt;&gt;H19,G19=1), K18-K18*I19,AND(G19&lt;&gt;H19,G19=2),K18-K18*J19,G19=0,K18)</f>
        <v>112.42840427244053</v>
      </c>
      <c r="L19" t="str">
        <f>ValueWin!L19</f>
        <v>Lorenzo Musetti</v>
      </c>
      <c r="M19" t="str">
        <f>ValueWin!M19</f>
        <v>Gianluca Mager</v>
      </c>
    </row>
    <row r="20" spans="1:17" x14ac:dyDescent="0.25">
      <c r="A20">
        <f>ValueWin!A20</f>
        <v>2.1</v>
      </c>
      <c r="B20">
        <f>ValueWin!B20</f>
        <v>1.72</v>
      </c>
      <c r="C20">
        <f t="shared" si="0"/>
        <v>0.47619047619047616</v>
      </c>
      <c r="D20">
        <f t="shared" si="0"/>
        <v>0.58139534883720934</v>
      </c>
      <c r="E20">
        <f>ValueWin!E20</f>
        <v>0.59899999999999998</v>
      </c>
      <c r="F20">
        <f>ValueWin!F20</f>
        <v>0.40100000000000002</v>
      </c>
      <c r="G20" cm="1">
        <f t="array" ref="G20">_xlfn.IFS(AND(I20&gt;J20,I20&gt;0), 1, AND(J20&gt;I20,J20&gt;0), 2, AND(I20&lt;0,J20&lt;0), 0)</f>
        <v>1</v>
      </c>
      <c r="H20">
        <f>ValueWin!H20</f>
        <v>2</v>
      </c>
      <c r="I20">
        <f t="shared" si="1"/>
        <v>0.1</v>
      </c>
      <c r="J20">
        <f t="shared" si="2"/>
        <v>-0.43094444444444446</v>
      </c>
      <c r="K20" cm="1">
        <f t="array" ref="K20">_xlfn.IFS(AND(G20=H20,G20=1),K19-K19*I20+K19*I20*A20, AND(G20=H20,G20=2), K19-K19*J20+K19*J20*B20, AND(G20&lt;&gt;H20,G20=1), K19-K19*I20,AND(G20&lt;&gt;H20,G20=2),K19-K19*J20,G20=0,K19)</f>
        <v>101.18556384519647</v>
      </c>
      <c r="L20" t="str">
        <f>ValueWin!L20</f>
        <v>Reilly Opelka</v>
      </c>
      <c r="M20" t="str">
        <f>ValueWin!M20</f>
        <v>Jenson Brooksby</v>
      </c>
    </row>
    <row r="21" spans="1:17" x14ac:dyDescent="0.25">
      <c r="A21">
        <f>ValueWin!A21</f>
        <v>1.55</v>
      </c>
      <c r="B21">
        <f>ValueWin!B21</f>
        <v>2.4</v>
      </c>
      <c r="C21">
        <f t="shared" si="0"/>
        <v>0.64516129032258063</v>
      </c>
      <c r="D21">
        <f t="shared" si="0"/>
        <v>0.41666666666666669</v>
      </c>
      <c r="E21">
        <f>ValueWin!E21</f>
        <v>0.496</v>
      </c>
      <c r="F21">
        <f>ValueWin!F21</f>
        <v>0.504</v>
      </c>
      <c r="G21" cm="1">
        <f t="array" ref="G21">_xlfn.IFS(AND(I21&gt;J21,I21&gt;0), 1, AND(J21&gt;I21,J21&gt;0), 2, AND(I21&lt;0,J21&lt;0), 0)</f>
        <v>2</v>
      </c>
      <c r="H21">
        <f>ValueWin!H21</f>
        <v>1</v>
      </c>
      <c r="I21">
        <f t="shared" si="1"/>
        <v>-0.42036363636363627</v>
      </c>
      <c r="J21">
        <f t="shared" si="2"/>
        <v>0.1</v>
      </c>
      <c r="K21" cm="1">
        <f t="array" ref="K21">_xlfn.IFS(AND(G21=H21,G21=1),K20-K20*I21+K20*I21*A21, AND(G21=H21,G21=2), K20-K20*J21+K20*J21*B21, AND(G21&lt;&gt;H21,G21=1), K20-K20*I21,AND(G21&lt;&gt;H21,G21=2),K20-K20*J21,G21=0,K20)</f>
        <v>91.06700746067682</v>
      </c>
      <c r="L21" t="str">
        <f>ValueWin!L21</f>
        <v>Jan Lennard Struff</v>
      </c>
      <c r="M21" t="str">
        <f>ValueWin!M21</f>
        <v>Albert Ramos</v>
      </c>
    </row>
    <row r="22" spans="1:17" x14ac:dyDescent="0.25">
      <c r="A22">
        <f>ValueWin!A22</f>
        <v>4.8499999999999996</v>
      </c>
      <c r="B22">
        <f>ValueWin!B22</f>
        <v>1.17</v>
      </c>
      <c r="C22">
        <f t="shared" si="0"/>
        <v>0.2061855670103093</v>
      </c>
      <c r="D22">
        <f t="shared" si="0"/>
        <v>0.85470085470085477</v>
      </c>
      <c r="E22">
        <f>ValueWin!E22</f>
        <v>0.14899999999999999</v>
      </c>
      <c r="F22">
        <f>ValueWin!F22</f>
        <v>0.85099999999999998</v>
      </c>
      <c r="G22" cm="1">
        <f t="array" ref="G22">_xlfn.IFS(AND(I22&gt;J22,I22&gt;0), 1, AND(J22&gt;I22,J22&gt;0), 2, AND(I22&lt;0,J22&lt;0), 0)</f>
        <v>0</v>
      </c>
      <c r="H22">
        <f>ValueWin!H22</f>
        <v>0</v>
      </c>
      <c r="I22">
        <f t="shared" si="1"/>
        <v>-7.2038961038961069E-2</v>
      </c>
      <c r="J22">
        <f t="shared" si="2"/>
        <v>-2.5470588235294467E-2</v>
      </c>
      <c r="K22" cm="1">
        <f t="array" ref="K22">_xlfn.IFS(AND(G22=H22,G22=1),K21-K21*I22+K21*I22*A22, AND(G22=H22,G22=2), K21-K21*J22+K21*J22*B22, AND(G22&lt;&gt;H22,G22=1), K21-K21*I22,AND(G22&lt;&gt;H22,G22=2),K21-K21*J22,G22=0,K21)</f>
        <v>91.06700746067682</v>
      </c>
      <c r="L22" t="str">
        <f>ValueWin!L22</f>
        <v>Evgeny Donskoy</v>
      </c>
      <c r="M22" t="str">
        <f>ValueWin!M22</f>
        <v>Ilya Ivashka</v>
      </c>
    </row>
    <row r="23" spans="1:17" x14ac:dyDescent="0.25">
      <c r="A23">
        <f>ValueWin!A23</f>
        <v>2.15</v>
      </c>
      <c r="B23">
        <f>ValueWin!B23</f>
        <v>1.68</v>
      </c>
      <c r="C23">
        <f t="shared" si="0"/>
        <v>0.46511627906976744</v>
      </c>
      <c r="D23">
        <f t="shared" si="0"/>
        <v>0.59523809523809523</v>
      </c>
      <c r="E23">
        <f>ValueWin!E23</f>
        <v>0.49</v>
      </c>
      <c r="F23">
        <f>ValueWin!F23</f>
        <v>0.51</v>
      </c>
      <c r="G23" cm="1">
        <f t="array" ref="G23">_xlfn.IFS(AND(I23&gt;J23,I23&gt;0), 1, AND(J23&gt;I23,J23&gt;0), 2, AND(I23&lt;0,J23&lt;0), 0)</f>
        <v>1</v>
      </c>
      <c r="H23">
        <f>ValueWin!H23</f>
        <v>2</v>
      </c>
      <c r="I23">
        <f t="shared" si="1"/>
        <v>4.6521739130434725E-2</v>
      </c>
      <c r="J23">
        <f t="shared" si="2"/>
        <v>-0.21058823529411774</v>
      </c>
      <c r="K23" cm="1">
        <f t="array" ref="K23">_xlfn.IFS(AND(G23=H23,G23=1),K22-K22*I23+K22*I23*A23, AND(G23=H23,G23=2), K22-K22*J23+K22*J23*B23, AND(G23&lt;&gt;H23,G23=1), K22-K22*I23,AND(G23&lt;&gt;H23,G23=2),K22-K22*J23,G23=0,K22)</f>
        <v>86.830411896201866</v>
      </c>
      <c r="L23" t="str">
        <f>ValueWin!L23</f>
        <v>Frances Tiafoe</v>
      </c>
      <c r="M23" t="str">
        <f>ValueWin!M23</f>
        <v>Andy Murray</v>
      </c>
    </row>
    <row r="24" spans="1:17" x14ac:dyDescent="0.25">
      <c r="A24">
        <f>ValueWin!A24</f>
        <v>2.46</v>
      </c>
      <c r="B24">
        <f>ValueWin!B24</f>
        <v>1.53</v>
      </c>
      <c r="C24">
        <f t="shared" si="0"/>
        <v>0.4065040650406504</v>
      </c>
      <c r="D24">
        <f t="shared" si="0"/>
        <v>0.65359477124183007</v>
      </c>
      <c r="E24">
        <f>ValueWin!E24</f>
        <v>0.26</v>
      </c>
      <c r="F24">
        <f>ValueWin!F24</f>
        <v>0.74</v>
      </c>
      <c r="G24" cm="1">
        <f t="array" ref="G24">_xlfn.IFS(AND(I24&gt;J24,I24&gt;0), 1, AND(J24&gt;I24,J24&gt;0), 2, AND(I24&lt;0,J24&lt;0), 0)</f>
        <v>2</v>
      </c>
      <c r="H24">
        <f>ValueWin!H24</f>
        <v>2</v>
      </c>
      <c r="I24">
        <f t="shared" si="1"/>
        <v>-0.24684931506849317</v>
      </c>
      <c r="J24">
        <f t="shared" si="2"/>
        <v>0.1</v>
      </c>
      <c r="K24" cm="1">
        <f t="array" ref="K24">_xlfn.IFS(AND(G24=H24,G24=1),K23-K23*I24+K23*I24*A24, AND(G24=H24,G24=2), K23-K23*J24+K23*J24*B24, AND(G24&lt;&gt;H24,G24=1), K23-K23*I24,AND(G24&lt;&gt;H24,G24=2),K23-K23*J24,G24=0,K23)</f>
        <v>91.432423726700563</v>
      </c>
      <c r="L24" t="str">
        <f>ValueWin!L24</f>
        <v>Dennis Novak</v>
      </c>
      <c r="M24" t="str">
        <f>ValueWin!M24</f>
        <v>Marton Fucsovics</v>
      </c>
    </row>
    <row r="25" spans="1:17" x14ac:dyDescent="0.25">
      <c r="A25">
        <f>ValueWin!A25</f>
        <v>4.4000000000000004</v>
      </c>
      <c r="B25">
        <f>ValueWin!B25</f>
        <v>1.2</v>
      </c>
      <c r="C25">
        <f t="shared" si="0"/>
        <v>0.22727272727272727</v>
      </c>
      <c r="D25">
        <f t="shared" si="0"/>
        <v>0.83333333333333337</v>
      </c>
      <c r="E25">
        <f>ValueWin!E25</f>
        <v>0.19600000000000001</v>
      </c>
      <c r="F25">
        <f>ValueWin!F25</f>
        <v>0.80400000000000005</v>
      </c>
      <c r="G25" cm="1">
        <f t="array" ref="G25">_xlfn.IFS(AND(I25&gt;J25,I25&gt;0), 1, AND(J25&gt;I25,J25&gt;0), 2, AND(I25&lt;0,J25&lt;0), 0)</f>
        <v>0</v>
      </c>
      <c r="H25">
        <f>ValueWin!H25</f>
        <v>2</v>
      </c>
      <c r="I25">
        <f t="shared" si="1"/>
        <v>-4.0470588235294092E-2</v>
      </c>
      <c r="J25">
        <f t="shared" si="2"/>
        <v>-0.17600000000000016</v>
      </c>
      <c r="K25" cm="1">
        <f t="array" ref="K25">_xlfn.IFS(AND(G25=H25,G25=1),K24-K24*I25+K24*I25*A25, AND(G25=H25,G25=2), K24-K24*J25+K24*J25*B25, AND(G25&lt;&gt;H25,G25=1), K24-K24*I25,AND(G25&lt;&gt;H25,G25=2),K24-K24*J25,G25=0,K24)</f>
        <v>91.432423726700563</v>
      </c>
      <c r="L25" t="str">
        <f>ValueWin!L25</f>
        <v>Zizou Bergs</v>
      </c>
      <c r="M25" t="str">
        <f>ValueWin!M25</f>
        <v>Lloyd Harris</v>
      </c>
    </row>
    <row r="26" spans="1:17" x14ac:dyDescent="0.25">
      <c r="A26">
        <f>ValueWin!A26</f>
        <v>1.35</v>
      </c>
      <c r="B26">
        <f>ValueWin!B26</f>
        <v>3</v>
      </c>
      <c r="C26">
        <f t="shared" si="0"/>
        <v>0.7407407407407407</v>
      </c>
      <c r="D26">
        <f t="shared" si="0"/>
        <v>0.33333333333333331</v>
      </c>
      <c r="E26">
        <f>ValueWin!E26</f>
        <v>0.54300000000000004</v>
      </c>
      <c r="F26">
        <f>ValueWin!F26</f>
        <v>0.45699999999999996</v>
      </c>
      <c r="G26" cm="1">
        <f t="array" ref="G26">_xlfn.IFS(AND(I26&gt;J26,I26&gt;0), 1, AND(J26&gt;I26,J26&gt;0), 2, AND(I26&lt;0,J26&lt;0), 0)</f>
        <v>2</v>
      </c>
      <c r="H26">
        <f>ValueWin!H26</f>
        <v>2</v>
      </c>
      <c r="I26">
        <f t="shared" si="1"/>
        <v>-0.76271428571428534</v>
      </c>
      <c r="J26">
        <f t="shared" si="2"/>
        <v>0.1</v>
      </c>
      <c r="K26" cm="1">
        <f t="array" ref="K26">_xlfn.IFS(AND(G26=H26,G26=1),K25-K25*I26+K25*I26*A26, AND(G26=H26,G26=2), K25-K25*J26+K25*J26*B26, AND(G26&lt;&gt;H26,G26=1), K25-K25*I26,AND(G26&lt;&gt;H26,G26=2),K25-K25*J26,G26=0,K25)</f>
        <v>109.71890847204068</v>
      </c>
      <c r="L26" t="str">
        <f>ValueWin!L26</f>
        <v>Filip Krajinovic</v>
      </c>
      <c r="M26" t="str">
        <f>ValueWin!M26</f>
        <v>Pedro Martinez</v>
      </c>
    </row>
    <row r="27" spans="1:17" x14ac:dyDescent="0.25">
      <c r="A27">
        <f>ValueWin!A27</f>
        <v>4.5</v>
      </c>
      <c r="B27">
        <f>ValueWin!B27</f>
        <v>1.17</v>
      </c>
      <c r="C27">
        <f t="shared" si="0"/>
        <v>0.22222222222222221</v>
      </c>
      <c r="D27">
        <f t="shared" si="0"/>
        <v>0.85470085470085477</v>
      </c>
      <c r="E27">
        <f>ValueWin!E27</f>
        <v>0.442</v>
      </c>
      <c r="F27">
        <f>ValueWin!F27</f>
        <v>0.55800000000000005</v>
      </c>
      <c r="G27" cm="1">
        <f t="array" ref="G27">_xlfn.IFS(AND(I27&gt;J27,I27&gt;0), 1, AND(J27&gt;I27,J27&gt;0), 2, AND(I27&lt;0,J27&lt;0), 0)</f>
        <v>1</v>
      </c>
      <c r="H27">
        <f>ValueWin!H27</f>
        <v>2</v>
      </c>
      <c r="I27">
        <f t="shared" si="1"/>
        <v>0.1</v>
      </c>
      <c r="J27">
        <f t="shared" si="2"/>
        <v>-2.0420000000000007</v>
      </c>
      <c r="K27" cm="1">
        <f t="array" ref="K27">_xlfn.IFS(AND(G27=H27,G27=1),K26-K26*I27+K26*I27*A27, AND(G27=H27,G27=2), K26-K26*J27+K26*J27*B27, AND(G27&lt;&gt;H27,G27=1), K26-K26*I27,AND(G27&lt;&gt;H27,G27=2),K26-K26*J27,G27=0,K26)</f>
        <v>98.747017624836616</v>
      </c>
      <c r="L27" t="str">
        <f>ValueWin!L27</f>
        <v>Frederico Coria</v>
      </c>
      <c r="M27" t="str">
        <f>ValueWin!M27</f>
        <v>Ricardas Berankis</v>
      </c>
    </row>
    <row r="28" spans="1:17" x14ac:dyDescent="0.25">
      <c r="A28">
        <f>ValueWin!A28</f>
        <v>2.66</v>
      </c>
      <c r="B28">
        <f>ValueWin!B28</f>
        <v>1.44</v>
      </c>
      <c r="C28">
        <f t="shared" si="0"/>
        <v>0.37593984962406013</v>
      </c>
      <c r="D28">
        <f t="shared" si="0"/>
        <v>0.69444444444444442</v>
      </c>
      <c r="E28">
        <f>ValueWin!E28</f>
        <v>0.35599999999999998</v>
      </c>
      <c r="F28">
        <f>ValueWin!F28</f>
        <v>0.64400000000000002</v>
      </c>
      <c r="G28" cm="1">
        <f t="array" ref="G28">_xlfn.IFS(AND(I28&gt;J28,I28&gt;0), 1, AND(J28&gt;I28,J28&gt;0), 2, AND(I28&lt;0,J28&lt;0), 0)</f>
        <v>0</v>
      </c>
      <c r="H28">
        <f>ValueWin!H28</f>
        <v>2</v>
      </c>
      <c r="I28">
        <f t="shared" si="1"/>
        <v>-3.1951807228915663E-2</v>
      </c>
      <c r="J28">
        <f t="shared" si="2"/>
        <v>-0.16509090909090918</v>
      </c>
      <c r="K28" cm="1">
        <f t="array" ref="K28">_xlfn.IFS(AND(G28=H28,G28=1),K27-K27*I28+K27*I28*A28, AND(G28=H28,G28=2), K27-K27*J28+K27*J28*B28, AND(G28&lt;&gt;H28,G28=1), K27-K27*I28,AND(G28&lt;&gt;H28,G28=2),K27-K27*J28,G28=0,K27)</f>
        <v>98.747017624836616</v>
      </c>
      <c r="L28" t="str">
        <f>ValueWin!L28</f>
        <v>Jan Lennard Struff</v>
      </c>
      <c r="M28" t="str">
        <f>ValueWin!M28</f>
        <v>Lloyd Harris</v>
      </c>
    </row>
    <row r="29" spans="1:17" x14ac:dyDescent="0.25">
      <c r="A29">
        <f>ValueWin!A29</f>
        <v>1.05</v>
      </c>
      <c r="B29">
        <f>ValueWin!B29</f>
        <v>8.5</v>
      </c>
      <c r="C29">
        <f t="shared" si="0"/>
        <v>0.95238095238095233</v>
      </c>
      <c r="D29">
        <f t="shared" si="0"/>
        <v>0.11764705882352941</v>
      </c>
      <c r="E29">
        <f>ValueWin!E29</f>
        <v>0.81599999999999995</v>
      </c>
      <c r="F29">
        <f>ValueWin!F29</f>
        <v>0.18400000000000005</v>
      </c>
      <c r="G29" cm="1">
        <f t="array" ref="G29">_xlfn.IFS(AND(I29&gt;J29,I29&gt;0), 1, AND(J29&gt;I29,J29&gt;0), 2, AND(I29&lt;0,J29&lt;0), 0)</f>
        <v>2</v>
      </c>
      <c r="H29">
        <f>ValueWin!H29</f>
        <v>2</v>
      </c>
      <c r="I29">
        <f t="shared" si="1"/>
        <v>-2.8639999999999981</v>
      </c>
      <c r="J29">
        <f t="shared" si="2"/>
        <v>7.5200000000000058E-2</v>
      </c>
      <c r="K29" cm="1">
        <f t="array" ref="K29">_xlfn.IFS(AND(G29=H29,G29=1),K28-K28*I29+K28*I29*A29, AND(G29=H29,G29=2), K28-K28*J29+K28*J29*B29, AND(G29&lt;&gt;H29,G29=1), K28-K28*I29,AND(G29&lt;&gt;H29,G29=2),K28-K28*J29,G29=0,K28)</f>
        <v>154.44033556524451</v>
      </c>
      <c r="L29" t="str">
        <f>ValueWin!L29</f>
        <v>Andrey Rublev</v>
      </c>
      <c r="M29" t="str">
        <f>ValueWin!M29</f>
        <v>Adrian Mannarino</v>
      </c>
      <c r="P29">
        <v>150</v>
      </c>
      <c r="Q29">
        <v>4</v>
      </c>
    </row>
    <row r="30" spans="1:17" x14ac:dyDescent="0.25">
      <c r="A30">
        <f>ValueWin!A30</f>
        <v>1.51</v>
      </c>
      <c r="B30">
        <f>ValueWin!B30</f>
        <v>2.44</v>
      </c>
      <c r="C30">
        <f t="shared" si="0"/>
        <v>0.66225165562913912</v>
      </c>
      <c r="D30">
        <f t="shared" si="0"/>
        <v>0.4098360655737705</v>
      </c>
      <c r="E30">
        <f>ValueWin!E30</f>
        <v>0.63500000000000001</v>
      </c>
      <c r="F30">
        <f>ValueWin!F30</f>
        <v>0.36499999999999999</v>
      </c>
      <c r="G30" cm="1">
        <f t="array" ref="G30">_xlfn.IFS(AND(I30&gt;J30,I30&gt;0), 1, AND(J30&gt;I30,J30&gt;0), 2, AND(I30&lt;0,J30&lt;0), 0)</f>
        <v>0</v>
      </c>
      <c r="H30">
        <f>ValueWin!H30</f>
        <v>2</v>
      </c>
      <c r="I30">
        <f t="shared" si="1"/>
        <v>-8.0686274509803924E-2</v>
      </c>
      <c r="J30">
        <f t="shared" si="2"/>
        <v>-7.5972222222222274E-2</v>
      </c>
      <c r="K30">
        <f>P29</f>
        <v>150</v>
      </c>
      <c r="L30" t="str">
        <f>ValueWin!L30</f>
        <v>Roberto Bautista Agut</v>
      </c>
      <c r="M30" t="str">
        <f>ValueWin!M30</f>
        <v>Marton Fucsovics</v>
      </c>
    </row>
    <row r="31" spans="1:17" x14ac:dyDescent="0.25">
      <c r="A31">
        <f>ValueWin!A31</f>
        <v>3.02</v>
      </c>
      <c r="B31">
        <f>ValueWin!B31</f>
        <v>1.35</v>
      </c>
      <c r="C31">
        <f t="shared" si="0"/>
        <v>0.33112582781456956</v>
      </c>
      <c r="D31">
        <f t="shared" si="0"/>
        <v>0.7407407407407407</v>
      </c>
      <c r="E31">
        <f>ValueWin!E31</f>
        <v>0.313</v>
      </c>
      <c r="F31">
        <f>ValueWin!F31</f>
        <v>0.68700000000000006</v>
      </c>
      <c r="G31" cm="1">
        <f t="array" ref="G31">_xlfn.IFS(AND(I31&gt;J31,I31&gt;0), 1, AND(J31&gt;I31,J31&gt;0), 2, AND(I31&lt;0,J31&lt;0), 0)</f>
        <v>0</v>
      </c>
      <c r="H31">
        <f>ValueWin!H31</f>
        <v>2</v>
      </c>
      <c r="I31">
        <f t="shared" si="1"/>
        <v>-2.7099009900990123E-2</v>
      </c>
      <c r="J31">
        <f t="shared" si="2"/>
        <v>-0.20728571428571396</v>
      </c>
      <c r="K31" cm="1">
        <f t="array" ref="K31">_xlfn.IFS(AND(G31=H31,G31=1),K30-K30*I31+K30*I31*A31, AND(G31=H31,G31=2), K30-K30*J31+K30*J31*B31, AND(G31&lt;&gt;H31,G31=1), K30-K30*I31,AND(G31&lt;&gt;H31,G31=2),K30-K30*J31,G31=0,K30)</f>
        <v>150</v>
      </c>
      <c r="L31" t="str">
        <f>ValueWin!L31</f>
        <v>Egor Gerasimov</v>
      </c>
      <c r="M31" t="str">
        <f>ValueWin!M31</f>
        <v>Aslan Karatsev</v>
      </c>
    </row>
    <row r="32" spans="1:17" x14ac:dyDescent="0.25">
      <c r="A32">
        <f>ValueWin!A32</f>
        <v>1.8</v>
      </c>
      <c r="B32">
        <f>ValueWin!B32</f>
        <v>1.98</v>
      </c>
      <c r="C32">
        <f t="shared" si="0"/>
        <v>0.55555555555555558</v>
      </c>
      <c r="D32">
        <f t="shared" si="0"/>
        <v>0.50505050505050508</v>
      </c>
      <c r="E32">
        <f>ValueWin!E32</f>
        <v>0.45</v>
      </c>
      <c r="F32">
        <f>ValueWin!F32</f>
        <v>0.55000000000000004</v>
      </c>
      <c r="G32" cm="1">
        <f t="array" ref="G32">_xlfn.IFS(AND(I32&gt;J32,I32&gt;0), 1, AND(J32&gt;I32,J32&gt;0), 2, AND(I32&lt;0,J32&lt;0), 0)</f>
        <v>2</v>
      </c>
      <c r="H32">
        <f>ValueWin!H32</f>
        <v>2</v>
      </c>
      <c r="I32">
        <f t="shared" si="1"/>
        <v>-0.23749999999999999</v>
      </c>
      <c r="J32">
        <f t="shared" si="2"/>
        <v>9.0816326530612279E-2</v>
      </c>
      <c r="K32" cm="1">
        <f t="array" ref="K32">_xlfn.IFS(AND(G32=H32,G32=1),K31-K31*I32+K31*I32*A32, AND(G32=H32,G32=2), K31-K31*J32+K31*J32*B32, AND(G32&lt;&gt;H32,G32=1), K31-K31*I32,AND(G32&lt;&gt;H32,G32=2),K31-K31*J32,G32=0,K31)</f>
        <v>163.35000000000002</v>
      </c>
      <c r="L32" t="str">
        <f>ValueWin!L32</f>
        <v>Andy Murray</v>
      </c>
      <c r="M32" t="str">
        <f>ValueWin!M32</f>
        <v>Diego Schwartzman</v>
      </c>
      <c r="P32">
        <v>150</v>
      </c>
      <c r="Q32">
        <v>13</v>
      </c>
    </row>
    <row r="33" spans="1:17" x14ac:dyDescent="0.25">
      <c r="A33">
        <f>ValueWin!A33</f>
        <v>4</v>
      </c>
      <c r="B33">
        <f>ValueWin!B33</f>
        <v>1.22</v>
      </c>
      <c r="C33">
        <f t="shared" si="0"/>
        <v>0.25</v>
      </c>
      <c r="D33">
        <f t="shared" si="0"/>
        <v>0.81967213114754101</v>
      </c>
      <c r="E33">
        <f>ValueWin!E33</f>
        <v>0.33</v>
      </c>
      <c r="F33">
        <f>ValueWin!F33</f>
        <v>0.66999999999999993</v>
      </c>
      <c r="G33" cm="1">
        <f t="array" ref="G33">_xlfn.IFS(AND(I33&gt;J33,I33&gt;0), 1, AND(J33&gt;I33,J33&gt;0), 2, AND(I33&lt;0,J33&lt;0), 0)</f>
        <v>1</v>
      </c>
      <c r="H33">
        <f>ValueWin!H33</f>
        <v>1</v>
      </c>
      <c r="I33">
        <f t="shared" si="1"/>
        <v>0.1</v>
      </c>
      <c r="J33">
        <f t="shared" si="2"/>
        <v>-0.83000000000000029</v>
      </c>
      <c r="K33">
        <f>P32-P32*I33+P32*I33*A33</f>
        <v>195</v>
      </c>
      <c r="L33" t="str">
        <f>ValueWin!L33</f>
        <v>Gilles Simon</v>
      </c>
      <c r="M33" t="str">
        <f>ValueWin!M33</f>
        <v>Mackenzie McDonald</v>
      </c>
      <c r="P33">
        <v>150</v>
      </c>
      <c r="Q33">
        <v>45</v>
      </c>
    </row>
    <row r="34" spans="1:17" x14ac:dyDescent="0.25">
      <c r="A34">
        <f>ValueWin!A34</f>
        <v>1.41</v>
      </c>
      <c r="B34">
        <f>ValueWin!B34</f>
        <v>2.78</v>
      </c>
      <c r="C34">
        <f t="shared" si="0"/>
        <v>0.70921985815602839</v>
      </c>
      <c r="D34">
        <f t="shared" si="0"/>
        <v>0.35971223021582738</v>
      </c>
      <c r="E34">
        <f>ValueWin!E34</f>
        <v>0.59499999999999997</v>
      </c>
      <c r="F34">
        <f>ValueWin!F34</f>
        <v>0.40500000000000003</v>
      </c>
      <c r="G34" cm="1">
        <f t="array" ref="G34">_xlfn.IFS(AND(I34&gt;J34,I34&gt;0), 1, AND(J34&gt;I34,J34&gt;0), 2, AND(I34&lt;0,J34&lt;0), 0)</f>
        <v>2</v>
      </c>
      <c r="H34">
        <f>ValueWin!H34</f>
        <v>1</v>
      </c>
      <c r="I34">
        <f t="shared" si="1"/>
        <v>-0.39280487804878073</v>
      </c>
      <c r="J34">
        <f t="shared" si="2"/>
        <v>7.0730337078651673E-2</v>
      </c>
      <c r="K34">
        <f>P33-P33*J34</f>
        <v>139.39044943820224</v>
      </c>
      <c r="L34" t="str">
        <f>ValueWin!L34</f>
        <v>Brandon Nakashima</v>
      </c>
      <c r="M34" t="str">
        <f>ValueWin!M34</f>
        <v>Henri Laaksonen</v>
      </c>
    </row>
    <row r="35" spans="1:17" x14ac:dyDescent="0.25">
      <c r="A35">
        <f>ValueWin!A35</f>
        <v>1.1399999999999999</v>
      </c>
      <c r="B35">
        <f>ValueWin!B35</f>
        <v>5</v>
      </c>
      <c r="C35">
        <f t="shared" si="0"/>
        <v>0.87719298245614041</v>
      </c>
      <c r="D35">
        <f t="shared" si="0"/>
        <v>0.2</v>
      </c>
      <c r="E35">
        <f>ValueWin!E35</f>
        <v>0.63300000000000001</v>
      </c>
      <c r="F35">
        <f>ValueWin!F35</f>
        <v>0.36699999999999999</v>
      </c>
      <c r="G35" cm="1">
        <f t="array" ref="G35">_xlfn.IFS(AND(I35&gt;J35,I35&gt;0), 1, AND(J35&gt;I35,J35&gt;0), 2, AND(I35&lt;0,J35&lt;0), 0)</f>
        <v>2</v>
      </c>
      <c r="H35">
        <f>ValueWin!H35</f>
        <v>2</v>
      </c>
      <c r="I35">
        <f t="shared" si="1"/>
        <v>-1.9884285714285732</v>
      </c>
      <c r="J35">
        <f t="shared" si="2"/>
        <v>0.1</v>
      </c>
      <c r="K35" cm="1">
        <f t="array" ref="K35">_xlfn.IFS(AND(G35=H35,G35=1),K34-K34*I35+K34*I35*A35, AND(G35=H35,G35=2), K34-K34*J35+K34*J35*B35, AND(G35&lt;&gt;H35,G35=1), K34-K34*I35,AND(G35&lt;&gt;H35,G35=2),K34-K34*J35,G35=0,K34)</f>
        <v>195.14662921348315</v>
      </c>
      <c r="L35" t="str">
        <f>ValueWin!L35</f>
        <v>Enzo Couacaud</v>
      </c>
      <c r="M35" t="str">
        <f>ValueWin!M35</f>
        <v>Nicolas Barrientos</v>
      </c>
      <c r="P35">
        <v>150</v>
      </c>
      <c r="Q35">
        <v>45</v>
      </c>
    </row>
    <row r="36" spans="1:17" x14ac:dyDescent="0.25">
      <c r="A36">
        <f>ValueWin!A36</f>
        <v>2.25</v>
      </c>
      <c r="B36">
        <f>ValueWin!B36</f>
        <v>1.57</v>
      </c>
      <c r="C36">
        <f t="shared" si="0"/>
        <v>0.44444444444444442</v>
      </c>
      <c r="D36">
        <f t="shared" si="0"/>
        <v>0.63694267515923564</v>
      </c>
      <c r="E36">
        <f>ValueWin!E36</f>
        <v>0.51700000000000002</v>
      </c>
      <c r="F36">
        <f>ValueWin!F36</f>
        <v>0.48299999999999998</v>
      </c>
      <c r="G36" cm="1">
        <f t="array" ref="G36">_xlfn.IFS(AND(I36&gt;J36,I36&gt;0), 1, AND(J36&gt;I36,J36&gt;0), 2, AND(I36&lt;0,J36&lt;0), 0)</f>
        <v>1</v>
      </c>
      <c r="H36">
        <f>ValueWin!H36</f>
        <v>2</v>
      </c>
      <c r="I36">
        <f t="shared" si="1"/>
        <v>0.1</v>
      </c>
      <c r="J36">
        <f t="shared" si="2"/>
        <v>-0.42401754385964907</v>
      </c>
      <c r="K36">
        <f>P35-P35*I36</f>
        <v>135</v>
      </c>
      <c r="L36" t="str">
        <f>ValueWin!L36</f>
        <v>Goncalo Oliveira</v>
      </c>
      <c r="M36" t="str">
        <f>ValueWin!M36</f>
        <v>Oriol Roca Batalla</v>
      </c>
    </row>
    <row r="37" spans="1:17" x14ac:dyDescent="0.25">
      <c r="A37">
        <f>ValueWin!A37</f>
        <v>1.22</v>
      </c>
      <c r="B37">
        <f>ValueWin!B37</f>
        <v>3.75</v>
      </c>
      <c r="C37">
        <f t="shared" si="0"/>
        <v>0.81967213114754101</v>
      </c>
      <c r="D37">
        <f t="shared" si="0"/>
        <v>0.26666666666666666</v>
      </c>
      <c r="E37">
        <f>ValueWin!E37</f>
        <v>0.81799999999999995</v>
      </c>
      <c r="F37">
        <f>ValueWin!F37</f>
        <v>0.18200000000000005</v>
      </c>
      <c r="G37" cm="1">
        <f t="array" ref="G37">_xlfn.IFS(AND(I37&gt;J37,I37&gt;0), 1, AND(J37&gt;I37,J37&gt;0), 2, AND(I37&lt;0,J37&lt;0), 0)</f>
        <v>0</v>
      </c>
      <c r="H37">
        <f>ValueWin!H37</f>
        <v>1</v>
      </c>
      <c r="I37">
        <f t="shared" si="1"/>
        <v>-9.2727272727276544E-3</v>
      </c>
      <c r="J37">
        <f t="shared" si="2"/>
        <v>-0.11545454545454537</v>
      </c>
      <c r="K37" cm="1">
        <f t="array" ref="K37">_xlfn.IFS(AND(G37=H37,G37=1),K36-K36*I37+K36*I37*A37, AND(G37=H37,G37=2), K36-K36*J37+K36*J37*B37, AND(G37&lt;&gt;H37,G37=1), K36-K36*I37,AND(G37&lt;&gt;H37,G37=2),K36-K36*J37,G37=0,K36)</f>
        <v>135</v>
      </c>
      <c r="L37" t="str">
        <f>ValueWin!L37</f>
        <v>Facundo Mena</v>
      </c>
      <c r="M37" t="str">
        <f>ValueWin!M37</f>
        <v>Alejandro Gomez</v>
      </c>
    </row>
    <row r="38" spans="1:17" x14ac:dyDescent="0.25">
      <c r="A38">
        <f>ValueWin!A38</f>
        <v>8.5</v>
      </c>
      <c r="B38">
        <f>ValueWin!B38</f>
        <v>1.05</v>
      </c>
      <c r="C38">
        <f t="shared" si="0"/>
        <v>0.11764705882352941</v>
      </c>
      <c r="D38">
        <f t="shared" si="0"/>
        <v>0.95238095238095233</v>
      </c>
      <c r="E38">
        <f>ValueWin!E38</f>
        <v>0.15</v>
      </c>
      <c r="F38">
        <f>ValueWin!F38</f>
        <v>0.85</v>
      </c>
      <c r="G38" cm="1">
        <f t="array" ref="G38">_xlfn.IFS(AND(I38&gt;J38,I38&gt;0), 1, AND(J38&gt;I38,J38&gt;0), 2, AND(I38&lt;0,J38&lt;0), 0)</f>
        <v>1</v>
      </c>
      <c r="H38">
        <f>ValueWin!H38</f>
        <v>1</v>
      </c>
      <c r="I38">
        <f t="shared" si="1"/>
        <v>3.6666666666666667E-2</v>
      </c>
      <c r="J38">
        <f t="shared" si="2"/>
        <v>-2.1499999999999972</v>
      </c>
      <c r="K38" cm="1">
        <f t="array" ref="K38">_xlfn.IFS(AND(G38=H38,G38=1),K37-K37*I38+K37*I38*A38, AND(G38=H38,G38=2), K37-K37*J38+K37*J38*B38, AND(G38&lt;&gt;H38,G38=1), K37-K37*I38,AND(G38&lt;&gt;H38,G38=2),K37-K37*J38,G38=0,K37)</f>
        <v>172.125</v>
      </c>
      <c r="L38" t="str">
        <f>ValueWin!L38</f>
        <v>Alexis Galarneau</v>
      </c>
      <c r="M38" t="str">
        <f>ValueWin!M38</f>
        <v>Daniel Altmaier</v>
      </c>
      <c r="P38">
        <v>150</v>
      </c>
      <c r="Q38">
        <v>22</v>
      </c>
    </row>
    <row r="39" spans="1:17" x14ac:dyDescent="0.25">
      <c r="A39">
        <f>ValueWin!A39</f>
        <v>4.5</v>
      </c>
      <c r="B39">
        <f>ValueWin!B39</f>
        <v>1.1599999999999999</v>
      </c>
      <c r="C39">
        <f t="shared" si="0"/>
        <v>0.22222222222222221</v>
      </c>
      <c r="D39">
        <f t="shared" si="0"/>
        <v>0.86206896551724144</v>
      </c>
      <c r="E39">
        <f>ValueWin!E39</f>
        <v>0.2</v>
      </c>
      <c r="F39">
        <f>ValueWin!F39</f>
        <v>0.8</v>
      </c>
      <c r="G39" cm="1">
        <f t="array" ref="G39">_xlfn.IFS(AND(I39&gt;J39,I39&gt;0), 1, AND(J39&gt;I39,J39&gt;0), 2, AND(I39&lt;0,J39&lt;0), 0)</f>
        <v>0</v>
      </c>
      <c r="H39">
        <f>ValueWin!H39</f>
        <v>2</v>
      </c>
      <c r="I39">
        <f t="shared" si="1"/>
        <v>-2.8571428571428581E-2</v>
      </c>
      <c r="J39">
        <f t="shared" si="2"/>
        <v>-0.45000000000000062</v>
      </c>
      <c r="K39">
        <f>P38</f>
        <v>150</v>
      </c>
      <c r="L39" t="str">
        <f>ValueWin!L39</f>
        <v>Santiago Fa Rodriguez Taverna</v>
      </c>
      <c r="M39" t="str">
        <f>ValueWin!M39</f>
        <v>Juan Pablo Varillas</v>
      </c>
    </row>
    <row r="40" spans="1:17" x14ac:dyDescent="0.25">
      <c r="A40">
        <f>ValueWin!A40</f>
        <v>1.72</v>
      </c>
      <c r="B40">
        <f>ValueWin!B40</f>
        <v>2</v>
      </c>
      <c r="C40">
        <f t="shared" si="0"/>
        <v>0.58139534883720934</v>
      </c>
      <c r="D40">
        <f t="shared" si="0"/>
        <v>0.5</v>
      </c>
      <c r="E40">
        <f>ValueWin!E40</f>
        <v>0.66400000000000003</v>
      </c>
      <c r="F40">
        <f>ValueWin!F40</f>
        <v>0.33599999999999997</v>
      </c>
      <c r="G40" cm="1">
        <f t="array" ref="G40">_xlfn.IFS(AND(I40&gt;J40,I40&gt;0), 1, AND(J40&gt;I40,J40&gt;0), 2, AND(I40&lt;0,J40&lt;0), 0)</f>
        <v>1</v>
      </c>
      <c r="H40">
        <f>ValueWin!H40</f>
        <v>1</v>
      </c>
      <c r="I40">
        <f t="shared" si="1"/>
        <v>0.1</v>
      </c>
      <c r="J40">
        <f t="shared" si="2"/>
        <v>-0.32800000000000007</v>
      </c>
      <c r="K40" cm="1">
        <f t="array" ref="K40">_xlfn.IFS(AND(G40=H40,G40=1),K39-K39*I40+K39*I40*A40, AND(G40=H40,G40=2), K39-K39*J40+K39*J40*B40, AND(G40&lt;&gt;H40,G40=1), K39-K39*I40,AND(G40&lt;&gt;H40,G40=2),K39-K39*J40,G40=0,K39)</f>
        <v>160.80000000000001</v>
      </c>
      <c r="L40" t="str">
        <f>ValueWin!L40</f>
        <v>Martin Cuevas</v>
      </c>
      <c r="M40" t="str">
        <f>ValueWin!M40</f>
        <v>Mariano Navone</v>
      </c>
      <c r="P40">
        <v>150</v>
      </c>
      <c r="Q40">
        <v>10</v>
      </c>
    </row>
    <row r="41" spans="1:17" x14ac:dyDescent="0.25">
      <c r="A41">
        <f>ValueWin!A41</f>
        <v>4.6500000000000004</v>
      </c>
      <c r="B41">
        <f>ValueWin!B41</f>
        <v>1.1599999999999999</v>
      </c>
      <c r="C41">
        <f t="shared" si="0"/>
        <v>0.21505376344086019</v>
      </c>
      <c r="D41">
        <f t="shared" si="0"/>
        <v>0.86206896551724144</v>
      </c>
      <c r="E41">
        <f>ValueWin!E41</f>
        <v>0.23799999999999999</v>
      </c>
      <c r="F41">
        <f>ValueWin!F41</f>
        <v>0.76200000000000001</v>
      </c>
      <c r="G41" cm="1">
        <f t="array" ref="G41">_xlfn.IFS(AND(I41&gt;J41,I41&gt;0), 1, AND(J41&gt;I41,J41&gt;0), 2, AND(I41&lt;0,J41&lt;0), 0)</f>
        <v>1</v>
      </c>
      <c r="H41">
        <f>ValueWin!H41</f>
        <v>2</v>
      </c>
      <c r="I41">
        <f t="shared" si="1"/>
        <v>2.923287671232877E-2</v>
      </c>
      <c r="J41">
        <f t="shared" si="2"/>
        <v>-0.7255000000000007</v>
      </c>
      <c r="K41">
        <f>P40-P40*I41</f>
        <v>145.61506849315069</v>
      </c>
      <c r="L41" t="str">
        <f>ValueWin!L41</f>
        <v>Geoffrey Blancaneaux</v>
      </c>
      <c r="M41" t="str">
        <f>ValueWin!M41</f>
        <v>Carlos Taberner</v>
      </c>
    </row>
    <row r="42" spans="1:17" x14ac:dyDescent="0.25">
      <c r="A42">
        <f>ValueWin!A42</f>
        <v>2.2000000000000002</v>
      </c>
      <c r="B42">
        <f>ValueWin!B42</f>
        <v>1.61</v>
      </c>
      <c r="C42">
        <f t="shared" si="0"/>
        <v>0.45454545454545453</v>
      </c>
      <c r="D42">
        <f t="shared" si="0"/>
        <v>0.6211180124223602</v>
      </c>
      <c r="E42">
        <f>ValueWin!E42</f>
        <v>0.53700000000000003</v>
      </c>
      <c r="F42">
        <f>ValueWin!F42</f>
        <v>0.46299999999999997</v>
      </c>
      <c r="G42" cm="1">
        <f t="array" ref="G42">_xlfn.IFS(AND(I42&gt;J42,I42&gt;0), 1, AND(J42&gt;I42,J42&gt;0), 2, AND(I42&lt;0,J42&lt;0), 0)</f>
        <v>1</v>
      </c>
      <c r="H42">
        <f>ValueWin!H42</f>
        <v>1</v>
      </c>
      <c r="I42">
        <f t="shared" si="1"/>
        <v>0.1</v>
      </c>
      <c r="J42">
        <f t="shared" si="2"/>
        <v>-0.41732786885245898</v>
      </c>
      <c r="K42" cm="1">
        <f t="array" ref="K42">_xlfn.IFS(AND(G42=H42,G42=1),K41-K41*I42+K41*I42*A42, AND(G42=H42,G42=2), K41-K41*J42+K41*J42*B42, AND(G42&lt;&gt;H42,G42=1), K41-K41*I42,AND(G42&lt;&gt;H42,G42=2),K41-K41*J42,G42=0,K41)</f>
        <v>163.08887671232878</v>
      </c>
      <c r="L42" t="str">
        <f>ValueWin!L42</f>
        <v>Andrea Arnaboldi</v>
      </c>
      <c r="M42" t="str">
        <f>ValueWin!M42</f>
        <v>Jonas Forejtek</v>
      </c>
      <c r="P42">
        <v>150</v>
      </c>
      <c r="Q42">
        <v>13</v>
      </c>
    </row>
    <row r="43" spans="1:17" x14ac:dyDescent="0.25">
      <c r="A43">
        <f>ValueWin!A43</f>
        <v>1.6</v>
      </c>
      <c r="B43">
        <f>ValueWin!B43</f>
        <v>2.25</v>
      </c>
      <c r="C43">
        <f t="shared" si="0"/>
        <v>0.625</v>
      </c>
      <c r="D43">
        <f t="shared" si="0"/>
        <v>0.44444444444444442</v>
      </c>
      <c r="E43">
        <f>ValueWin!E43</f>
        <v>0.499</v>
      </c>
      <c r="F43">
        <f>ValueWin!F43</f>
        <v>0.501</v>
      </c>
      <c r="G43" cm="1">
        <f t="array" ref="G43">_xlfn.IFS(AND(I43&gt;J43,I43&gt;0), 1, AND(J43&gt;I43,J43&gt;0), 2, AND(I43&lt;0,J43&lt;0), 0)</f>
        <v>2</v>
      </c>
      <c r="H43">
        <f>ValueWin!H43</f>
        <v>1</v>
      </c>
      <c r="I43">
        <f t="shared" si="1"/>
        <v>-0.33599999999999985</v>
      </c>
      <c r="J43">
        <f t="shared" si="2"/>
        <v>0.1</v>
      </c>
      <c r="K43">
        <f>P42-P42*J43</f>
        <v>135</v>
      </c>
      <c r="L43" t="str">
        <f>ValueWin!L43</f>
        <v>Nerman Fatic</v>
      </c>
      <c r="M43" t="str">
        <f>ValueWin!M43</f>
        <v>Georgii Kravchenko</v>
      </c>
    </row>
    <row r="44" spans="1:17" x14ac:dyDescent="0.25">
      <c r="A44">
        <f>ValueWin!A44</f>
        <v>2.06</v>
      </c>
      <c r="B44">
        <f>ValueWin!B44</f>
        <v>1.71</v>
      </c>
      <c r="C44">
        <f t="shared" si="0"/>
        <v>0.4854368932038835</v>
      </c>
      <c r="D44">
        <f t="shared" si="0"/>
        <v>0.58479532163742687</v>
      </c>
      <c r="E44">
        <f>ValueWin!E44</f>
        <v>0.79100000000000004</v>
      </c>
      <c r="F44">
        <f>ValueWin!F44</f>
        <v>0.20899999999999996</v>
      </c>
      <c r="G44" cm="1">
        <f t="array" ref="G44">_xlfn.IFS(AND(I44&gt;J44,I44&gt;0), 1, AND(J44&gt;I44,J44&gt;0), 2, AND(I44&lt;0,J44&lt;0), 0)</f>
        <v>1</v>
      </c>
      <c r="H44">
        <f>ValueWin!H44</f>
        <v>2</v>
      </c>
      <c r="I44">
        <f t="shared" si="1"/>
        <v>0.1</v>
      </c>
      <c r="J44">
        <f t="shared" si="2"/>
        <v>-0.90508450704225363</v>
      </c>
      <c r="K44" cm="1">
        <f t="array" ref="K44">_xlfn.IFS(AND(G44=H44,G44=1),K43-K43*I44+K43*I44*A44, AND(G44=H44,G44=2), K43-K43*J44+K43*J44*B44, AND(G44&lt;&gt;H44,G44=1), K43-K43*I44,AND(G44&lt;&gt;H44,G44=2),K43-K43*J44,G44=0,K43)</f>
        <v>121.5</v>
      </c>
      <c r="L44" t="str">
        <f>ValueWin!L44</f>
        <v>Andrej Martin</v>
      </c>
      <c r="M44" t="str">
        <f>ValueWin!M44</f>
        <v>Filip Misolic</v>
      </c>
    </row>
    <row r="45" spans="1:17" x14ac:dyDescent="0.25">
      <c r="A45">
        <f>ValueWin!A45</f>
        <v>1.64</v>
      </c>
      <c r="B45">
        <f>ValueWin!B45</f>
        <v>2.2000000000000002</v>
      </c>
      <c r="C45">
        <f t="shared" si="0"/>
        <v>0.6097560975609756</v>
      </c>
      <c r="D45">
        <f t="shared" si="0"/>
        <v>0.45454545454545453</v>
      </c>
      <c r="E45">
        <f>ValueWin!E45</f>
        <v>0.55900000000000005</v>
      </c>
      <c r="F45">
        <f>ValueWin!F45</f>
        <v>0.44099999999999995</v>
      </c>
      <c r="G45" cm="1">
        <f t="array" ref="G45">_xlfn.IFS(AND(I45&gt;J45,I45&gt;0), 1, AND(J45&gt;I45,J45&gt;0), 2, AND(I45&lt;0,J45&lt;0), 0)</f>
        <v>0</v>
      </c>
      <c r="H45">
        <f>ValueWin!H45</f>
        <v>2</v>
      </c>
      <c r="I45">
        <f t="shared" si="1"/>
        <v>-0.13006249999999997</v>
      </c>
      <c r="J45">
        <f t="shared" si="2"/>
        <v>-2.4833333333333374E-2</v>
      </c>
      <c r="K45" cm="1">
        <f t="array" ref="K45">_xlfn.IFS(AND(G45=H45,G45=1),K44-K44*I45+K44*I45*A45, AND(G45=H45,G45=2), K44-K44*J45+K44*J45*B45, AND(G45&lt;&gt;H45,G45=1), K44-K44*I45,AND(G45&lt;&gt;H45,G45=2),K44-K44*J45,G45=0,K44)</f>
        <v>121.5</v>
      </c>
      <c r="L45" t="str">
        <f>ValueWin!L45</f>
        <v>Adrian Mannarino</v>
      </c>
      <c r="M45" t="str">
        <f>ValueWin!M45</f>
        <v>Ricardas Berankis</v>
      </c>
    </row>
    <row r="46" spans="1:17" x14ac:dyDescent="0.25">
      <c r="A46">
        <f>ValueWin!A46</f>
        <v>2.91</v>
      </c>
      <c r="B46">
        <f>ValueWin!B46</f>
        <v>1.38</v>
      </c>
      <c r="C46">
        <f t="shared" si="0"/>
        <v>0.3436426116838488</v>
      </c>
      <c r="D46">
        <f t="shared" si="0"/>
        <v>0.7246376811594204</v>
      </c>
      <c r="E46">
        <f>ValueWin!E46</f>
        <v>5.8999999999999997E-2</v>
      </c>
      <c r="F46">
        <f>ValueWin!F46</f>
        <v>0.94100000000000006</v>
      </c>
      <c r="G46" cm="1">
        <f t="array" ref="G46">_xlfn.IFS(AND(I46&gt;J46,I46&gt;0), 1, AND(J46&gt;I46,J46&gt;0), 2, AND(I46&lt;0,J46&lt;0), 0)</f>
        <v>2</v>
      </c>
      <c r="H46">
        <f>ValueWin!H46</f>
        <v>2</v>
      </c>
      <c r="I46">
        <f t="shared" si="1"/>
        <v>-0.43367015706806283</v>
      </c>
      <c r="J46">
        <f t="shared" si="2"/>
        <v>0.1</v>
      </c>
      <c r="K46" cm="1">
        <f t="array" ref="K46">_xlfn.IFS(AND(G46=H46,G46=1),K45-K45*I46+K45*I46*A46, AND(G46=H46,G46=2), K45-K45*J46+K45*J46*B46, AND(G46&lt;&gt;H46,G46=1), K45-K45*I46,AND(G46&lt;&gt;H46,G46=2),K45-K45*J46,G46=0,K45)</f>
        <v>126.11699999999999</v>
      </c>
      <c r="L46" t="str">
        <f>ValueWin!L46</f>
        <v>Pedro Martinez</v>
      </c>
      <c r="M46" t="str">
        <f>ValueWin!M46</f>
        <v>Marin Cilic</v>
      </c>
    </row>
    <row r="47" spans="1:17" x14ac:dyDescent="0.25">
      <c r="A47">
        <f>ValueWin!A47</f>
        <v>3.45</v>
      </c>
      <c r="B47">
        <f>ValueWin!B47</f>
        <v>1.28</v>
      </c>
      <c r="C47">
        <f t="shared" si="0"/>
        <v>0.28985507246376813</v>
      </c>
      <c r="D47">
        <f t="shared" si="0"/>
        <v>0.78125</v>
      </c>
      <c r="E47">
        <f>ValueWin!E47</f>
        <v>0.311</v>
      </c>
      <c r="F47">
        <f>ValueWin!F47</f>
        <v>0.68900000000000006</v>
      </c>
      <c r="G47" cm="1">
        <f t="array" ref="G47">_xlfn.IFS(AND(I47&gt;J47,I47&gt;0), 1, AND(J47&gt;I47,J47&gt;0), 2, AND(I47&lt;0,J47&lt;0), 0)</f>
        <v>1</v>
      </c>
      <c r="H47">
        <f>ValueWin!H47</f>
        <v>2</v>
      </c>
      <c r="I47">
        <f t="shared" si="1"/>
        <v>2.9775510204081646E-2</v>
      </c>
      <c r="J47">
        <f t="shared" si="2"/>
        <v>-0.42171428571428549</v>
      </c>
      <c r="K47" cm="1">
        <f t="array" ref="K47">_xlfn.IFS(AND(G47=H47,G47=1),K46-K46*I47+K46*I47*A47, AND(G47=H47,G47=2), K46-K46*J47+K46*J47*B47, AND(G47&lt;&gt;H47,G47=1), K46-K46*I47,AND(G47&lt;&gt;H47,G47=2),K46-K46*J47,G47=0,K46)</f>
        <v>122.36180197959183</v>
      </c>
      <c r="L47" t="str">
        <f>ValueWin!L47</f>
        <v>Gilles Simon</v>
      </c>
      <c r="M47" t="str">
        <f>ValueWin!M47</f>
        <v>Aslan Karatsev</v>
      </c>
    </row>
    <row r="48" spans="1:17" x14ac:dyDescent="0.25">
      <c r="A48">
        <f>ValueWin!A48</f>
        <v>2.25</v>
      </c>
      <c r="B48">
        <f>ValueWin!B48</f>
        <v>1.61</v>
      </c>
      <c r="C48">
        <f t="shared" si="0"/>
        <v>0.44444444444444442</v>
      </c>
      <c r="D48">
        <f t="shared" si="0"/>
        <v>0.6211180124223602</v>
      </c>
      <c r="E48">
        <f>ValueWin!E48</f>
        <v>0.432</v>
      </c>
      <c r="F48">
        <f>ValueWin!F48</f>
        <v>0.56800000000000006</v>
      </c>
      <c r="G48" cm="1">
        <f t="array" ref="G48">_xlfn.IFS(AND(I48&gt;J48,I48&gt;0), 1, AND(J48&gt;I48,J48&gt;0), 2, AND(I48&lt;0,J48&lt;0), 0)</f>
        <v>0</v>
      </c>
      <c r="H48">
        <f>ValueWin!H48</f>
        <v>2</v>
      </c>
      <c r="I48">
        <f t="shared" si="1"/>
        <v>-2.2400000000000031E-2</v>
      </c>
      <c r="J48">
        <f t="shared" si="2"/>
        <v>-0.1401967213114752</v>
      </c>
      <c r="K48" cm="1">
        <f t="array" ref="K48">_xlfn.IFS(AND(G48=H48,G48=1),K47-K47*I48+K47*I48*A48, AND(G48=H48,G48=2), K47-K47*J48+K47*J48*B48, AND(G48&lt;&gt;H48,G48=1), K47-K47*I48,AND(G48&lt;&gt;H48,G48=2),K47-K47*J48,G48=0,K47)</f>
        <v>122.36180197959183</v>
      </c>
      <c r="L48" t="str">
        <f>ValueWin!L48</f>
        <v>Marton Fucsovics</v>
      </c>
      <c r="M48" t="str">
        <f>ValueWin!M48</f>
        <v>Lloyd Harris</v>
      </c>
    </row>
    <row r="49" spans="1:13" x14ac:dyDescent="0.25">
      <c r="A49">
        <f>ValueWin!A49</f>
        <v>1.2</v>
      </c>
      <c r="B49">
        <f>ValueWin!B49</f>
        <v>4.25</v>
      </c>
      <c r="C49">
        <f t="shared" si="0"/>
        <v>0.83333333333333337</v>
      </c>
      <c r="D49">
        <f t="shared" si="0"/>
        <v>0.23529411764705882</v>
      </c>
      <c r="E49">
        <f>ValueWin!E49</f>
        <v>0.754</v>
      </c>
      <c r="F49">
        <f>ValueWin!F49</f>
        <v>0.246</v>
      </c>
      <c r="G49" cm="1">
        <f t="array" ref="G49">_xlfn.IFS(AND(I49&gt;J49,I49&gt;0), 1, AND(J49&gt;I49,J49&gt;0), 2, AND(I49&lt;0,J49&lt;0), 0)</f>
        <v>2</v>
      </c>
      <c r="H49">
        <f>ValueWin!H49</f>
        <v>1</v>
      </c>
      <c r="I49">
        <f t="shared" si="1"/>
        <v>-0.4760000000000002</v>
      </c>
      <c r="J49">
        <f t="shared" si="2"/>
        <v>1.3999999999999985E-2</v>
      </c>
      <c r="K49" cm="1">
        <f t="array" ref="K49">_xlfn.IFS(AND(G49=H49,G49=1),K48-K48*I49+K48*I49*A49, AND(G49=H49,G49=2), K48-K48*J49+K48*J49*B49, AND(G49&lt;&gt;H49,G49=1), K48-K48*I49,AND(G49&lt;&gt;H49,G49=2),K48-K48*J49,G49=0,K48)</f>
        <v>120.64873675187755</v>
      </c>
      <c r="L49" t="str">
        <f>ValueWin!L49</f>
        <v>Jannik Sinner</v>
      </c>
      <c r="M49" t="str">
        <f>ValueWin!M49</f>
        <v>Arthur Rinderknech</v>
      </c>
    </row>
    <row r="50" spans="1:13" x14ac:dyDescent="0.25">
      <c r="A50">
        <f>ValueWin!A50</f>
        <v>2.1800000000000002</v>
      </c>
      <c r="B50">
        <f>ValueWin!B50</f>
        <v>1.65</v>
      </c>
      <c r="C50">
        <f t="shared" si="0"/>
        <v>0.4587155963302752</v>
      </c>
      <c r="D50">
        <f t="shared" si="0"/>
        <v>0.60606060606060608</v>
      </c>
      <c r="E50">
        <f>ValueWin!E50</f>
        <v>0.34200000000000003</v>
      </c>
      <c r="F50">
        <f>ValueWin!F50</f>
        <v>0.65799999999999992</v>
      </c>
      <c r="G50" cm="1">
        <f t="array" ref="G50">_xlfn.IFS(AND(I50&gt;J50,I50&gt;0), 1, AND(J50&gt;I50,J50&gt;0), 2, AND(I50&lt;0,J50&lt;0), 0)</f>
        <v>2</v>
      </c>
      <c r="H50">
        <f>ValueWin!H50</f>
        <v>2</v>
      </c>
      <c r="I50">
        <f t="shared" si="1"/>
        <v>-0.21562711864406764</v>
      </c>
      <c r="J50">
        <f t="shared" si="2"/>
        <v>0.1</v>
      </c>
      <c r="K50" cm="1">
        <f t="array" ref="K50">_xlfn.IFS(AND(G50=H50,G50=1),K49-K49*I50+K49*I50*A50, AND(G50=H50,G50=2), K49-K49*J50+K49*J50*B50, AND(G50&lt;&gt;H50,G50=1), K49-K49*I50,AND(G50&lt;&gt;H50,G50=2),K49-K49*J50,G50=0,K49)</f>
        <v>128.49090464074959</v>
      </c>
      <c r="L50" t="str">
        <f>ValueWin!L50</f>
        <v>Brandon Nakashima</v>
      </c>
      <c r="M50" t="str">
        <f>ValueWin!M50</f>
        <v>Diego Schwartzman</v>
      </c>
    </row>
    <row r="51" spans="1:13" x14ac:dyDescent="0.25">
      <c r="A51">
        <f>ValueWin!A51</f>
        <v>1.3</v>
      </c>
      <c r="B51">
        <f>ValueWin!B51</f>
        <v>3.32</v>
      </c>
      <c r="C51">
        <f t="shared" si="0"/>
        <v>0.76923076923076916</v>
      </c>
      <c r="D51">
        <f t="shared" si="0"/>
        <v>0.30120481927710846</v>
      </c>
      <c r="E51">
        <f>ValueWin!E51</f>
        <v>0.53500000000000003</v>
      </c>
      <c r="F51">
        <f>ValueWin!F51</f>
        <v>0.46499999999999997</v>
      </c>
      <c r="G51" cm="1">
        <f t="array" ref="G51">_xlfn.IFS(AND(I51&gt;J51,I51&gt;0), 1, AND(J51&gt;I51,J51&gt;0), 2, AND(I51&lt;0,J51&lt;0), 0)</f>
        <v>2</v>
      </c>
      <c r="H51">
        <f>ValueWin!H51</f>
        <v>1</v>
      </c>
      <c r="I51">
        <f t="shared" si="1"/>
        <v>-1.0149999999999997</v>
      </c>
      <c r="J51">
        <f t="shared" si="2"/>
        <v>0.1</v>
      </c>
      <c r="K51" cm="1">
        <f t="array" ref="K51">_xlfn.IFS(AND(G51=H51,G51=1),K50-K50*I51+K50*I51*A51, AND(G51=H51,G51=2), K50-K50*J51+K50*J51*B51, AND(G51&lt;&gt;H51,G51=1), K50-K50*I51,AND(G51&lt;&gt;H51,G51=2),K50-K50*J51,G51=0,K50)</f>
        <v>115.64181417667463</v>
      </c>
      <c r="L51" t="str">
        <f>ValueWin!L51</f>
        <v>Jenson Brooksby</v>
      </c>
      <c r="M51" t="str">
        <f>ValueWin!M51</f>
        <v>Alejandro Davidovich Fokina</v>
      </c>
    </row>
    <row r="52" spans="1:13" x14ac:dyDescent="0.25">
      <c r="A52">
        <f>ValueWin!A52</f>
        <v>1.66</v>
      </c>
      <c r="B52">
        <f>ValueWin!B52</f>
        <v>2.1</v>
      </c>
      <c r="C52">
        <f t="shared" si="0"/>
        <v>0.60240963855421692</v>
      </c>
      <c r="D52">
        <f t="shared" si="0"/>
        <v>0.47619047619047616</v>
      </c>
      <c r="E52">
        <f>ValueWin!E52</f>
        <v>0.71099999999999997</v>
      </c>
      <c r="F52">
        <f>ValueWin!F52</f>
        <v>0.28900000000000003</v>
      </c>
      <c r="G52" cm="1">
        <f t="array" ref="G52">_xlfn.IFS(AND(I52&gt;J52,I52&gt;0), 1, AND(J52&gt;I52,J52&gt;0), 2, AND(I52&lt;0,J52&lt;0), 0)</f>
        <v>1</v>
      </c>
      <c r="H52">
        <f>ValueWin!H52</f>
        <v>1</v>
      </c>
      <c r="I52">
        <f t="shared" si="1"/>
        <v>0.1</v>
      </c>
      <c r="J52">
        <f t="shared" si="2"/>
        <v>-0.35736363636363622</v>
      </c>
      <c r="K52" cm="1">
        <f t="array" ref="K52">_xlfn.IFS(AND(G52=H52,G52=1),K51-K51*I52+K51*I52*A52, AND(G52=H52,G52=2), K51-K51*J52+K51*J52*B52, AND(G52&lt;&gt;H52,G52=1), K51-K51*I52,AND(G52&lt;&gt;H52,G52=2),K51-K51*J52,G52=0,K51)</f>
        <v>123.27417391233516</v>
      </c>
      <c r="L52" t="str">
        <f>ValueWin!L52</f>
        <v>Alessandro Giannessi</v>
      </c>
      <c r="M52" t="str">
        <f>ValueWin!M52</f>
        <v>Raul Brancaccio</v>
      </c>
    </row>
    <row r="53" spans="1:13" x14ac:dyDescent="0.25">
      <c r="A53">
        <f>ValueWin!A53</f>
        <v>1.4</v>
      </c>
      <c r="B53">
        <f>ValueWin!B53</f>
        <v>2.75</v>
      </c>
      <c r="C53">
        <f t="shared" si="0"/>
        <v>0.7142857142857143</v>
      </c>
      <c r="D53">
        <f t="shared" si="0"/>
        <v>0.36363636363636365</v>
      </c>
      <c r="E53">
        <f>ValueWin!E53</f>
        <v>0.754</v>
      </c>
      <c r="F53">
        <f>ValueWin!F53</f>
        <v>0.246</v>
      </c>
      <c r="G53" cm="1">
        <f t="array" ref="G53">_xlfn.IFS(AND(I53&gt;J53,I53&gt;0), 1, AND(J53&gt;I53,J53&gt;0), 2, AND(I53&lt;0,J53&lt;0), 0)</f>
        <v>1</v>
      </c>
      <c r="H53">
        <f>ValueWin!H53</f>
        <v>1</v>
      </c>
      <c r="I53">
        <f t="shared" si="1"/>
        <v>0.1</v>
      </c>
      <c r="J53">
        <f t="shared" si="2"/>
        <v>-0.18485714285714289</v>
      </c>
      <c r="K53" cm="1">
        <f t="array" ref="K53">_xlfn.IFS(AND(G53=H53,G53=1),K52-K52*I53+K52*I53*A53, AND(G53=H53,G53=2), K52-K52*J53+K52*J53*B53, AND(G53&lt;&gt;H53,G53=1), K52-K52*I53,AND(G53&lt;&gt;H53,G53=2),K52-K52*J53,G53=0,K52)</f>
        <v>128.20514086882855</v>
      </c>
      <c r="L53" t="str">
        <f>ValueWin!L53</f>
        <v>Marco Cecchinato</v>
      </c>
      <c r="M53" t="str">
        <f>ValueWin!M53</f>
        <v>Mathias Bourgue</v>
      </c>
    </row>
    <row r="54" spans="1:13" x14ac:dyDescent="0.25">
      <c r="A54">
        <f>ValueWin!A54</f>
        <v>2.15</v>
      </c>
      <c r="B54">
        <f>ValueWin!B54</f>
        <v>1.67</v>
      </c>
      <c r="C54">
        <f t="shared" si="0"/>
        <v>0.46511627906976744</v>
      </c>
      <c r="D54">
        <f t="shared" si="0"/>
        <v>0.5988023952095809</v>
      </c>
      <c r="E54">
        <f>ValueWin!E54</f>
        <v>0.49299999999999999</v>
      </c>
      <c r="F54">
        <f>ValueWin!F54</f>
        <v>0.50700000000000001</v>
      </c>
      <c r="G54" cm="1">
        <f t="array" ref="G54">_xlfn.IFS(AND(I54&gt;J54,I54&gt;0), 1, AND(J54&gt;I54,J54&gt;0), 2, AND(I54&lt;0,J54&lt;0), 0)</f>
        <v>1</v>
      </c>
      <c r="H54">
        <f>ValueWin!H54</f>
        <v>2</v>
      </c>
      <c r="I54">
        <f t="shared" si="1"/>
        <v>5.2130434782608648E-2</v>
      </c>
      <c r="J54">
        <f t="shared" si="2"/>
        <v>-0.22882089552238816</v>
      </c>
      <c r="K54" cm="1">
        <f t="array" ref="K54">_xlfn.IFS(AND(G54=H54,G54=1),K53-K53*I54+K53*I54*A54, AND(G54=H54,G54=2), K53-K53*J54+K53*J54*B54, AND(G54&lt;&gt;H54,G54=1), K53-K53*I54,AND(G54&lt;&gt;H54,G54=2),K53-K53*J54,G54=0,K53)</f>
        <v>121.52175113397092</v>
      </c>
      <c r="L54" t="str">
        <f>ValueWin!L54</f>
        <v>Marin Cilic</v>
      </c>
      <c r="M54" t="str">
        <f>ValueWin!M54</f>
        <v>Aslan Karatsev</v>
      </c>
    </row>
    <row r="55" spans="1:13" x14ac:dyDescent="0.25">
      <c r="A55">
        <f>ValueWin!A55</f>
        <v>1.37</v>
      </c>
      <c r="B55">
        <f>ValueWin!B55</f>
        <v>2.92</v>
      </c>
      <c r="C55">
        <f t="shared" si="0"/>
        <v>0.72992700729927007</v>
      </c>
      <c r="D55">
        <f t="shared" si="0"/>
        <v>0.34246575342465752</v>
      </c>
      <c r="E55">
        <f>ValueWin!E55</f>
        <v>0.54600000000000004</v>
      </c>
      <c r="F55">
        <f>ValueWin!F55</f>
        <v>0.45399999999999996</v>
      </c>
      <c r="G55" cm="1">
        <f t="array" ref="G55">_xlfn.IFS(AND(I55&gt;J55,I55&gt;0), 1, AND(J55&gt;I55,J55&gt;0), 2, AND(I55&lt;0,J55&lt;0), 0)</f>
        <v>2</v>
      </c>
      <c r="H55">
        <f>ValueWin!H55</f>
        <v>1</v>
      </c>
      <c r="I55">
        <f t="shared" si="1"/>
        <v>-0.68102702702702644</v>
      </c>
      <c r="J55">
        <f t="shared" si="2"/>
        <v>0.1</v>
      </c>
      <c r="K55" cm="1">
        <f t="array" ref="K55">_xlfn.IFS(AND(G55=H55,G55=1),K54-K54*I55+K54*I55*A55, AND(G55=H55,G55=2), K54-K54*J55+K54*J55*B55, AND(G55&lt;&gt;H55,G55=1), K54-K54*I55,AND(G55&lt;&gt;H55,G55=2),K54-K54*J55,G55=0,K54)</f>
        <v>109.36957602057383</v>
      </c>
      <c r="L55" t="str">
        <f>ValueWin!L55</f>
        <v>Jannik Sinner</v>
      </c>
      <c r="M55" t="str">
        <f>ValueWin!M55</f>
        <v>Diego Schwartzman</v>
      </c>
    </row>
    <row r="56" spans="1:13" x14ac:dyDescent="0.25">
      <c r="A56">
        <f>ValueWin!A56</f>
        <v>2.65</v>
      </c>
      <c r="B56">
        <f>ValueWin!B56</f>
        <v>1.47</v>
      </c>
      <c r="C56">
        <f t="shared" si="0"/>
        <v>0.37735849056603776</v>
      </c>
      <c r="D56">
        <f t="shared" si="0"/>
        <v>0.68027210884353739</v>
      </c>
      <c r="E56">
        <f>ValueWin!E56</f>
        <v>0.51800000000000002</v>
      </c>
      <c r="F56">
        <f>ValueWin!F56</f>
        <v>0.48199999999999998</v>
      </c>
      <c r="G56" cm="1">
        <f t="array" ref="G56">_xlfn.IFS(AND(I56&gt;J56,I56&gt;0), 1, AND(J56&gt;I56,J56&gt;0), 2, AND(I56&lt;0,J56&lt;0), 0)</f>
        <v>1</v>
      </c>
      <c r="H56">
        <f>ValueWin!H56</f>
        <v>2</v>
      </c>
      <c r="I56">
        <f t="shared" si="1"/>
        <v>0.1</v>
      </c>
      <c r="J56">
        <f t="shared" si="2"/>
        <v>-0.62012765957446825</v>
      </c>
      <c r="K56" cm="1">
        <f t="array" ref="K56">_xlfn.IFS(AND(G56=H56,G56=1),K55-K55*I56+K55*I56*A56, AND(G56=H56,G56=2), K55-K55*J56+K55*J56*B56, AND(G56&lt;&gt;H56,G56=1), K55-K55*I56,AND(G56&lt;&gt;H56,G56=2),K55-K55*J56,G56=0,K55)</f>
        <v>98.432618418516455</v>
      </c>
      <c r="L56" t="str">
        <f>ValueWin!L56</f>
        <v>Federico Coria</v>
      </c>
      <c r="M56" t="str">
        <f>ValueWin!M56</f>
        <v>Radu Albot</v>
      </c>
    </row>
    <row r="57" spans="1:13" x14ac:dyDescent="0.25">
      <c r="A57">
        <f>ValueWin!A57</f>
        <v>2.35</v>
      </c>
      <c r="B57">
        <f>ValueWin!B57</f>
        <v>1.57</v>
      </c>
      <c r="C57">
        <f t="shared" si="0"/>
        <v>0.42553191489361702</v>
      </c>
      <c r="D57">
        <f t="shared" si="0"/>
        <v>0.63694267515923564</v>
      </c>
      <c r="E57">
        <f>ValueWin!E57</f>
        <v>0.40300000000000002</v>
      </c>
      <c r="F57">
        <f>ValueWin!F57</f>
        <v>0.59699999999999998</v>
      </c>
      <c r="G57" cm="1">
        <f t="array" ref="G57">_xlfn.IFS(AND(I57&gt;J57,I57&gt;0), 1, AND(J57&gt;I57,J57&gt;0), 2, AND(I57&lt;0,J57&lt;0), 0)</f>
        <v>0</v>
      </c>
      <c r="H57">
        <f>ValueWin!H57</f>
        <v>2</v>
      </c>
      <c r="I57">
        <f t="shared" si="1"/>
        <v>-3.9222222222222158E-2</v>
      </c>
      <c r="J57">
        <f t="shared" si="2"/>
        <v>-0.11001754385964913</v>
      </c>
      <c r="K57" cm="1">
        <f t="array" ref="K57">_xlfn.IFS(AND(G57=H57,G57=1),K56-K56*I57+K56*I57*A57, AND(G57=H57,G57=2), K56-K56*J57+K56*J57*B57, AND(G57&lt;&gt;H57,G57=1), K56-K56*I57,AND(G57&lt;&gt;H57,G57=2),K56-K56*J57,G57=0,K56)</f>
        <v>98.432618418516455</v>
      </c>
      <c r="L57" t="str">
        <f>ValueWin!L57</f>
        <v>Damir Dzumhur</v>
      </c>
      <c r="M57" t="str">
        <f>ValueWin!M57</f>
        <v>Egor Gerasimov</v>
      </c>
    </row>
    <row r="58" spans="1:13" x14ac:dyDescent="0.25">
      <c r="A58">
        <f>ValueWin!A58</f>
        <v>1.75</v>
      </c>
      <c r="B58">
        <f>ValueWin!B58</f>
        <v>2.04</v>
      </c>
      <c r="C58">
        <f t="shared" si="0"/>
        <v>0.5714285714285714</v>
      </c>
      <c r="D58">
        <f t="shared" si="0"/>
        <v>0.49019607843137253</v>
      </c>
      <c r="E58">
        <f>ValueWin!E58</f>
        <v>0.26600000000000001</v>
      </c>
      <c r="F58">
        <f>ValueWin!F58</f>
        <v>0.73399999999999999</v>
      </c>
      <c r="G58" cm="1">
        <f t="array" ref="G58">_xlfn.IFS(AND(I58&gt;J58,I58&gt;0), 1, AND(J58&gt;I58,J58&gt;0), 2, AND(I58&lt;0,J58&lt;0), 0)</f>
        <v>2</v>
      </c>
      <c r="H58">
        <f>ValueWin!H58</f>
        <v>2</v>
      </c>
      <c r="I58">
        <f t="shared" si="1"/>
        <v>-0.71266666666666667</v>
      </c>
      <c r="J58">
        <f t="shared" si="2"/>
        <v>0.1</v>
      </c>
      <c r="K58" cm="1">
        <f t="array" ref="K58">_xlfn.IFS(AND(G58=H58,G58=1),K57-K57*I58+K57*I58*A58, AND(G58=H58,G58=2), K57-K57*J58+K57*J58*B58, AND(G58&lt;&gt;H58,G58=1), K57-K57*I58,AND(G58&lt;&gt;H58,G58=2),K57-K57*J58,G58=0,K57)</f>
        <v>108.66961073404217</v>
      </c>
      <c r="L58" t="str">
        <f>ValueWin!L58</f>
        <v>Roman Safiullin</v>
      </c>
      <c r="M58" t="str">
        <f>ValueWin!M58</f>
        <v>Yoshihito Nishioka</v>
      </c>
    </row>
    <row r="59" spans="1:13" x14ac:dyDescent="0.25">
      <c r="A59">
        <f>ValueWin!A59</f>
        <v>3.15</v>
      </c>
      <c r="B59">
        <f>ValueWin!B59</f>
        <v>1.35</v>
      </c>
      <c r="C59">
        <f t="shared" si="0"/>
        <v>0.31746031746031744</v>
      </c>
      <c r="D59">
        <f t="shared" si="0"/>
        <v>0.7407407407407407</v>
      </c>
      <c r="E59">
        <f>ValueWin!E59</f>
        <v>0.27700000000000002</v>
      </c>
      <c r="F59">
        <f>ValueWin!F59</f>
        <v>0.72299999999999998</v>
      </c>
      <c r="G59" cm="1">
        <f t="array" ref="G59">_xlfn.IFS(AND(I59&gt;J59,I59&gt;0), 1, AND(J59&gt;I59,J59&gt;0), 2, AND(I59&lt;0,J59&lt;0), 0)</f>
        <v>0</v>
      </c>
      <c r="H59">
        <f>ValueWin!H59</f>
        <v>1</v>
      </c>
      <c r="I59">
        <f t="shared" si="1"/>
        <v>-5.927906976744185E-2</v>
      </c>
      <c r="J59">
        <f t="shared" si="2"/>
        <v>-6.8428571428571283E-2</v>
      </c>
      <c r="K59" cm="1">
        <f t="array" ref="K59">_xlfn.IFS(AND(G59=H59,G59=1),K58-K58*I59+K58*I59*A59, AND(G59=H59,G59=2), K58-K58*J59+K58*J59*B59, AND(G59&lt;&gt;H59,G59=1), K58-K58*I59,AND(G59&lt;&gt;H59,G59=2),K58-K58*J59,G59=0,K58)</f>
        <v>108.66961073404217</v>
      </c>
      <c r="L59" t="str">
        <f>ValueWin!L59</f>
        <v>Evgeny Donskoy</v>
      </c>
      <c r="M59" t="str">
        <f>ValueWin!M59</f>
        <v>Mikael Ymer</v>
      </c>
    </row>
    <row r="60" spans="1:13" x14ac:dyDescent="0.25">
      <c r="A60">
        <f>ValueWin!A60</f>
        <v>1.23</v>
      </c>
      <c r="B60">
        <f>ValueWin!B60</f>
        <v>4</v>
      </c>
      <c r="C60">
        <f t="shared" si="0"/>
        <v>0.81300813008130079</v>
      </c>
      <c r="D60">
        <f t="shared" si="0"/>
        <v>0.25</v>
      </c>
      <c r="E60">
        <f>ValueWin!E60</f>
        <v>0.72899999999999998</v>
      </c>
      <c r="F60">
        <f>ValueWin!F60</f>
        <v>0.27100000000000002</v>
      </c>
      <c r="G60" cm="1">
        <f t="array" ref="G60">_xlfn.IFS(AND(I60&gt;J60,I60&gt;0), 1, AND(J60&gt;I60,J60&gt;0), 2, AND(I60&lt;0,J60&lt;0), 0)</f>
        <v>2</v>
      </c>
      <c r="H60">
        <f>ValueWin!H60</f>
        <v>1</v>
      </c>
      <c r="I60">
        <f t="shared" si="1"/>
        <v>-0.44926086956521749</v>
      </c>
      <c r="J60">
        <f t="shared" si="2"/>
        <v>2.8000000000000025E-2</v>
      </c>
      <c r="K60" cm="1">
        <f t="array" ref="K60">_xlfn.IFS(AND(G60=H60,G60=1),K59-K59*I60+K59*I60*A60, AND(G60=H60,G60=2), K59-K59*J60+K59*J60*B60, AND(G60&lt;&gt;H60,G60=1), K59-K59*I60,AND(G60&lt;&gt;H60,G60=2),K59-K59*J60,G60=0,K59)</f>
        <v>105.62686163348899</v>
      </c>
      <c r="L60" t="str">
        <f>ValueWin!L60</f>
        <v>Botic Van De Zandschulp</v>
      </c>
      <c r="M60" t="str">
        <f>ValueWin!M60</f>
        <v>Marc Polmans</v>
      </c>
    </row>
    <row r="61" spans="1:13" x14ac:dyDescent="0.25">
      <c r="A61">
        <f>ValueWin!A61</f>
        <v>3</v>
      </c>
      <c r="B61">
        <f>ValueWin!B61</f>
        <v>1.37</v>
      </c>
      <c r="C61">
        <f t="shared" si="0"/>
        <v>0.33333333333333331</v>
      </c>
      <c r="D61">
        <f t="shared" si="0"/>
        <v>0.72992700729927007</v>
      </c>
      <c r="E61">
        <f>ValueWin!E61</f>
        <v>0.36699999999999999</v>
      </c>
      <c r="F61">
        <f>ValueWin!F61</f>
        <v>0.63300000000000001</v>
      </c>
      <c r="G61" cm="1">
        <f t="array" ref="G61">_xlfn.IFS(AND(I61&gt;J61,I61&gt;0), 1, AND(J61&gt;I61,J61&gt;0), 2, AND(I61&lt;0,J61&lt;0), 0)</f>
        <v>1</v>
      </c>
      <c r="H61">
        <f>ValueWin!H61</f>
        <v>2</v>
      </c>
      <c r="I61">
        <f t="shared" si="1"/>
        <v>5.0499999999999989E-2</v>
      </c>
      <c r="J61">
        <f t="shared" si="2"/>
        <v>-0.35889189189189163</v>
      </c>
      <c r="K61" cm="1">
        <f t="array" ref="K61">_xlfn.IFS(AND(G61=H61,G61=1),K60-K60*I61+K60*I61*A61, AND(G61=H61,G61=2), K60-K60*J61+K60*J61*B61, AND(G61&lt;&gt;H61,G61=1), K60-K60*I61,AND(G61&lt;&gt;H61,G61=2),K60-K60*J61,G61=0,K60)</f>
        <v>100.29270512099779</v>
      </c>
      <c r="L61" t="str">
        <f>ValueWin!L61</f>
        <v>Gilles Simon</v>
      </c>
      <c r="M61" t="str">
        <f>ValueWin!M61</f>
        <v>Emil Ruusuvuori</v>
      </c>
    </row>
    <row r="62" spans="1:13" x14ac:dyDescent="0.25">
      <c r="A62">
        <f>ValueWin!A62</f>
        <v>1.57</v>
      </c>
      <c r="B62">
        <f>ValueWin!B62</f>
        <v>2.25</v>
      </c>
      <c r="C62">
        <f t="shared" si="0"/>
        <v>0.63694267515923564</v>
      </c>
      <c r="D62">
        <f t="shared" si="0"/>
        <v>0.44444444444444442</v>
      </c>
      <c r="E62">
        <f>ValueWin!E62</f>
        <v>0.51600000000000001</v>
      </c>
      <c r="F62">
        <f>ValueWin!F62</f>
        <v>0.48399999999999999</v>
      </c>
      <c r="G62" cm="1">
        <f t="array" ref="G62">_xlfn.IFS(AND(I62&gt;J62,I62&gt;0), 1, AND(J62&gt;I62,J62&gt;0), 2, AND(I62&lt;0,J62&lt;0), 0)</f>
        <v>2</v>
      </c>
      <c r="H62">
        <f>ValueWin!H62</f>
        <v>2</v>
      </c>
      <c r="I62">
        <f t="shared" si="1"/>
        <v>-0.33312280701754371</v>
      </c>
      <c r="J62">
        <f t="shared" si="2"/>
        <v>7.1199999999999986E-2</v>
      </c>
      <c r="K62" cm="1">
        <f t="array" ref="K62">_xlfn.IFS(AND(G62=H62,G62=1),K61-K61*I62+K61*I62*A62, AND(G62=H62,G62=2), K61-K61*J62+K61*J62*B62, AND(G62&lt;&gt;H62,G62=1), K61-K61*I62,AND(G62&lt;&gt;H62,G62=2),K61-K61*J62,G62=0,K61)</f>
        <v>109.21875587676661</v>
      </c>
      <c r="L62" t="str">
        <f>ValueWin!L62</f>
        <v>Dominik Koepfer</v>
      </c>
      <c r="M62" t="str">
        <f>ValueWin!M62</f>
        <v>Gianluca Mager</v>
      </c>
    </row>
    <row r="63" spans="1:13" x14ac:dyDescent="0.25">
      <c r="A63">
        <f>ValueWin!A63</f>
        <v>1.07</v>
      </c>
      <c r="B63">
        <f>ValueWin!B63</f>
        <v>7</v>
      </c>
      <c r="C63">
        <f t="shared" si="0"/>
        <v>0.93457943925233644</v>
      </c>
      <c r="D63">
        <f t="shared" si="0"/>
        <v>0.14285714285714285</v>
      </c>
      <c r="E63">
        <f>ValueWin!E63</f>
        <v>0.92</v>
      </c>
      <c r="F63">
        <f>ValueWin!F63</f>
        <v>7.999999999999996E-2</v>
      </c>
      <c r="G63" cm="1">
        <f t="array" ref="G63">_xlfn.IFS(AND(I63&gt;J63,I63&gt;0), 1, AND(J63&gt;I63,J63&gt;0), 2, AND(I63&lt;0,J63&lt;0), 0)</f>
        <v>0</v>
      </c>
      <c r="H63">
        <f>ValueWin!H63</f>
        <v>1</v>
      </c>
      <c r="I63">
        <f t="shared" si="1"/>
        <v>-0.2228571428571412</v>
      </c>
      <c r="J63">
        <f t="shared" si="2"/>
        <v>-7.3333333333333389E-2</v>
      </c>
      <c r="K63" cm="1">
        <f t="array" ref="K63">_xlfn.IFS(AND(G63=H63,G63=1),K62-K62*I63+K62*I63*A63, AND(G63=H63,G63=2), K62-K62*J63+K62*J63*B63, AND(G63&lt;&gt;H63,G63=1), K62-K62*I63,AND(G63&lt;&gt;H63,G63=2),K62-K62*J63,G63=0,K62)</f>
        <v>109.21875587676661</v>
      </c>
      <c r="L63" t="str">
        <f>ValueWin!L63</f>
        <v>Frances Tiafoe</v>
      </c>
      <c r="M63" t="str">
        <f>ValueWin!M63</f>
        <v>Lucas Miedler</v>
      </c>
    </row>
    <row r="64" spans="1:13" x14ac:dyDescent="0.25">
      <c r="A64">
        <f>ValueWin!A64</f>
        <v>1.25</v>
      </c>
      <c r="B64">
        <f>ValueWin!B64</f>
        <v>3.5</v>
      </c>
      <c r="C64">
        <f t="shared" si="0"/>
        <v>0.8</v>
      </c>
      <c r="D64">
        <f t="shared" si="0"/>
        <v>0.2857142857142857</v>
      </c>
      <c r="E64">
        <f>ValueWin!E64</f>
        <v>0.66</v>
      </c>
      <c r="F64">
        <f>ValueWin!F64</f>
        <v>0.33999999999999997</v>
      </c>
      <c r="G64" cm="1">
        <f t="array" ref="G64">_xlfn.IFS(AND(I64&gt;J64,I64&gt;0), 1, AND(J64&gt;I64,J64&gt;0), 2, AND(I64&lt;0,J64&lt;0), 0)</f>
        <v>2</v>
      </c>
      <c r="H64">
        <f>ValueWin!H64</f>
        <v>2</v>
      </c>
      <c r="I64">
        <f t="shared" si="1"/>
        <v>-0.69999999999999984</v>
      </c>
      <c r="J64">
        <f t="shared" si="2"/>
        <v>7.5999999999999956E-2</v>
      </c>
      <c r="K64" cm="1">
        <f t="array" ref="K64">_xlfn.IFS(AND(G64=H64,G64=1),K63-K63*I64+K63*I64*A64, AND(G64=H64,G64=2), K63-K63*J64+K63*J64*B64, AND(G64&lt;&gt;H64,G64=1), K63-K63*I64,AND(G64&lt;&gt;H64,G64=2),K63-K63*J64,G64=0,K63)</f>
        <v>129.97031949335224</v>
      </c>
      <c r="L64" t="str">
        <f>ValueWin!L64</f>
        <v>Kevin Anderson</v>
      </c>
      <c r="M64" t="str">
        <f>ValueWin!M64</f>
        <v>Roberto Carballes Baena</v>
      </c>
    </row>
    <row r="65" spans="1:13" x14ac:dyDescent="0.25">
      <c r="A65">
        <f>ValueWin!A65</f>
        <v>2.37</v>
      </c>
      <c r="B65">
        <f>ValueWin!B65</f>
        <v>1.53</v>
      </c>
      <c r="C65">
        <f t="shared" si="0"/>
        <v>0.42194092827004215</v>
      </c>
      <c r="D65">
        <f t="shared" si="0"/>
        <v>0.65359477124183007</v>
      </c>
      <c r="E65">
        <f>ValueWin!E65</f>
        <v>0.318</v>
      </c>
      <c r="F65">
        <f>ValueWin!F65</f>
        <v>0.68199999999999994</v>
      </c>
      <c r="G65" cm="1">
        <f t="array" ref="G65">_xlfn.IFS(AND(I65&gt;J65,I65&gt;0), 1, AND(J65&gt;I65,J65&gt;0), 2, AND(I65&lt;0,J65&lt;0), 0)</f>
        <v>2</v>
      </c>
      <c r="H65">
        <f>ValueWin!H65</f>
        <v>2</v>
      </c>
      <c r="I65">
        <f t="shared" si="1"/>
        <v>-0.17981021897810212</v>
      </c>
      <c r="J65">
        <f t="shared" si="2"/>
        <v>8.1999999999999962E-2</v>
      </c>
      <c r="K65" cm="1">
        <f t="array" ref="K65">_xlfn.IFS(AND(G65=H65,G65=1),K64-K64*I65+K64*I65*A65, AND(G65=H65,G65=2), K64-K64*J65+K64*J65*B65, AND(G65&lt;&gt;H65,G65=1), K64-K64*I65,AND(G65&lt;&gt;H65,G65=2),K64-K64*J65,G65=0,K64)</f>
        <v>135.61882957853334</v>
      </c>
      <c r="L65" t="str">
        <f>ValueWin!L65</f>
        <v>Norbert Gombos</v>
      </c>
      <c r="M65" t="str">
        <f>ValueWin!M65</f>
        <v>Alexei Popyrin</v>
      </c>
    </row>
    <row r="66" spans="1:13" x14ac:dyDescent="0.25">
      <c r="A66">
        <f>ValueWin!A66</f>
        <v>3.45</v>
      </c>
      <c r="B66">
        <f>ValueWin!B66</f>
        <v>1.29</v>
      </c>
      <c r="C66">
        <f t="shared" si="0"/>
        <v>0.28985507246376813</v>
      </c>
      <c r="D66">
        <f t="shared" si="0"/>
        <v>0.77519379844961234</v>
      </c>
      <c r="E66">
        <f>ValueWin!E66</f>
        <v>0.40899999999999997</v>
      </c>
      <c r="F66">
        <f>ValueWin!F66</f>
        <v>0.59099999999999997</v>
      </c>
      <c r="G66" cm="1">
        <f t="array" ref="G66">_xlfn.IFS(AND(I66&gt;J66,I66&gt;0), 1, AND(J66&gt;I66,J66&gt;0), 2, AND(I66&lt;0,J66&lt;0), 0)</f>
        <v>1</v>
      </c>
      <c r="H66">
        <f>ValueWin!H66</f>
        <v>2</v>
      </c>
      <c r="I66">
        <f t="shared" si="1"/>
        <v>0.1</v>
      </c>
      <c r="J66">
        <f t="shared" si="2"/>
        <v>-0.81934482758620675</v>
      </c>
      <c r="K66" cm="1">
        <f t="array" ref="K66">_xlfn.IFS(AND(G66=H66,G66=1),K65-K65*I66+K65*I66*A66, AND(G66=H66,G66=2), K65-K65*J66+K65*J66*B66, AND(G66&lt;&gt;H66,G66=1), K65-K65*I66,AND(G66&lt;&gt;H66,G66=2),K65-K65*J66,G66=0,K65)</f>
        <v>122.05694662068001</v>
      </c>
      <c r="L66" t="str">
        <f>ValueWin!L66</f>
        <v>Radu Albot</v>
      </c>
      <c r="M66" t="str">
        <f>ValueWin!M66</f>
        <v>Egor Gerasimov</v>
      </c>
    </row>
    <row r="67" spans="1:13" x14ac:dyDescent="0.25">
      <c r="A67">
        <f>ValueWin!A67</f>
        <v>1.72</v>
      </c>
      <c r="B67">
        <f>ValueWin!B67</f>
        <v>2</v>
      </c>
      <c r="C67">
        <f t="shared" si="0"/>
        <v>0.58139534883720934</v>
      </c>
      <c r="D67">
        <f t="shared" si="0"/>
        <v>0.5</v>
      </c>
      <c r="E67">
        <f>ValueWin!E67</f>
        <v>0.51300000000000001</v>
      </c>
      <c r="F67">
        <f>ValueWin!F67</f>
        <v>0.48699999999999999</v>
      </c>
      <c r="G67" cm="1">
        <f t="array" ref="G67">_xlfn.IFS(AND(I67&gt;J67,I67&gt;0), 1, AND(J67&gt;I67,J67&gt;0), 2, AND(I67&lt;0,J67&lt;0), 0)</f>
        <v>0</v>
      </c>
      <c r="H67">
        <f>ValueWin!H67</f>
        <v>2</v>
      </c>
      <c r="I67">
        <f t="shared" si="1"/>
        <v>-0.16338888888888892</v>
      </c>
      <c r="J67">
        <f t="shared" si="2"/>
        <v>-2.6000000000000023E-2</v>
      </c>
      <c r="K67" cm="1">
        <f t="array" ref="K67">_xlfn.IFS(AND(G67=H67,G67=1),K66-K66*I67+K66*I67*A67, AND(G67=H67,G67=2), K66-K66*J67+K66*J67*B67, AND(G67&lt;&gt;H67,G67=1), K66-K66*I67,AND(G67&lt;&gt;H67,G67=2),K66-K66*J67,G67=0,K66)</f>
        <v>122.05694662068001</v>
      </c>
      <c r="L67" t="str">
        <f>ValueWin!L67</f>
        <v>Miomir Kecmanovic</v>
      </c>
      <c r="M67" t="str">
        <f>ValueWin!M67</f>
        <v>Yoshihito Nishioka</v>
      </c>
    </row>
    <row r="68" spans="1:13" x14ac:dyDescent="0.25">
      <c r="A68">
        <f>ValueWin!A68</f>
        <v>1.28</v>
      </c>
      <c r="B68">
        <f>ValueWin!B68</f>
        <v>3.25</v>
      </c>
      <c r="C68">
        <f t="shared" ref="C68:D131" si="3">1/A68</f>
        <v>0.78125</v>
      </c>
      <c r="D68">
        <f t="shared" si="3"/>
        <v>0.30769230769230771</v>
      </c>
      <c r="E68">
        <f>ValueWin!E68</f>
        <v>0.73799999999999999</v>
      </c>
      <c r="F68">
        <f>ValueWin!F68</f>
        <v>0.26200000000000001</v>
      </c>
      <c r="G68" cm="1">
        <f t="array" ref="G68">_xlfn.IFS(AND(I68&gt;J68,I68&gt;0), 1, AND(J68&gt;I68,J68&gt;0), 2, AND(I68&lt;0,J68&lt;0), 0)</f>
        <v>0</v>
      </c>
      <c r="H68">
        <f>ValueWin!H68</f>
        <v>1</v>
      </c>
      <c r="I68">
        <f t="shared" ref="I68:I131" si="4">IF(E68-(F68/(A68-1))&gt;0.1, 0.1, E68-(F68/(A68-1)))</f>
        <v>-0.19771428571428562</v>
      </c>
      <c r="J68">
        <f t="shared" ref="J68:J131" si="5">IF(F68-(E68/(B68-1))&gt;0.1, 0.1, F68-(E68/(B68-1)))</f>
        <v>-6.6000000000000003E-2</v>
      </c>
      <c r="K68" cm="1">
        <f t="array" ref="K68">_xlfn.IFS(AND(G68=H68,G68=1),K67-K67*I68+K67*I68*A68, AND(G68=H68,G68=2), K67-K67*J68+K67*J68*B68, AND(G68&lt;&gt;H68,G68=1), K67-K67*I68,AND(G68&lt;&gt;H68,G68=2),K67-K67*J68,G68=0,K67)</f>
        <v>122.05694662068001</v>
      </c>
      <c r="L68" t="str">
        <f>ValueWin!L68</f>
        <v>Botic Van De Zandschulp</v>
      </c>
      <c r="M68" t="str">
        <f>ValueWin!M68</f>
        <v>Evgeny Donskoy</v>
      </c>
    </row>
    <row r="69" spans="1:13" x14ac:dyDescent="0.25">
      <c r="A69">
        <f>ValueWin!A69</f>
        <v>1.66</v>
      </c>
      <c r="B69">
        <f>ValueWin!B69</f>
        <v>2.1</v>
      </c>
      <c r="C69">
        <f t="shared" si="3"/>
        <v>0.60240963855421692</v>
      </c>
      <c r="D69">
        <f t="shared" si="3"/>
        <v>0.47619047619047616</v>
      </c>
      <c r="E69">
        <f>ValueWin!E69</f>
        <v>0.56899999999999995</v>
      </c>
      <c r="F69">
        <f>ValueWin!F69</f>
        <v>0.43100000000000005</v>
      </c>
      <c r="G69" cm="1">
        <f t="array" ref="G69">_xlfn.IFS(AND(I69&gt;J69,I69&gt;0), 1, AND(J69&gt;I69,J69&gt;0), 2, AND(I69&lt;0,J69&lt;0), 0)</f>
        <v>0</v>
      </c>
      <c r="H69">
        <f>ValueWin!H69</f>
        <v>2</v>
      </c>
      <c r="I69">
        <f t="shared" si="4"/>
        <v>-8.4030303030303233E-2</v>
      </c>
      <c r="J69">
        <f t="shared" si="5"/>
        <v>-8.6272727272727168E-2</v>
      </c>
      <c r="K69" cm="1">
        <f t="array" ref="K69">_xlfn.IFS(AND(G69=H69,G69=1),K68-K68*I69+K68*I69*A69, AND(G69=H69,G69=2), K68-K68*J69+K68*J69*B69, AND(G69&lt;&gt;H69,G69=1), K68-K68*I69,AND(G69&lt;&gt;H69,G69=2),K68-K68*J69,G69=0,K68)</f>
        <v>122.05694662068001</v>
      </c>
      <c r="L69" t="str">
        <f>ValueWin!L69</f>
        <v>Duje Ajdukovic</v>
      </c>
      <c r="M69" t="str">
        <f>ValueWin!M69</f>
        <v>Zsombor Piros</v>
      </c>
    </row>
    <row r="70" spans="1:13" x14ac:dyDescent="0.25">
      <c r="A70">
        <f>ValueWin!A70</f>
        <v>2.2000000000000002</v>
      </c>
      <c r="B70">
        <f>ValueWin!B70</f>
        <v>1.61</v>
      </c>
      <c r="C70">
        <f t="shared" si="3"/>
        <v>0.45454545454545453</v>
      </c>
      <c r="D70">
        <f t="shared" si="3"/>
        <v>0.6211180124223602</v>
      </c>
      <c r="E70">
        <f>ValueWin!E70</f>
        <v>0.40799999999999997</v>
      </c>
      <c r="F70">
        <f>ValueWin!F70</f>
        <v>0.59200000000000008</v>
      </c>
      <c r="G70" cm="1">
        <f t="array" ref="G70">_xlfn.IFS(AND(I70&gt;J70,I70&gt;0), 1, AND(J70&gt;I70,J70&gt;0), 2, AND(I70&lt;0,J70&lt;0), 0)</f>
        <v>0</v>
      </c>
      <c r="H70">
        <f>ValueWin!H70</f>
        <v>2</v>
      </c>
      <c r="I70">
        <f t="shared" si="4"/>
        <v>-8.5333333333333372E-2</v>
      </c>
      <c r="J70">
        <f t="shared" si="5"/>
        <v>-7.685245901639326E-2</v>
      </c>
      <c r="K70" cm="1">
        <f t="array" ref="K70">_xlfn.IFS(AND(G70=H70,G70=1),K69-K69*I70+K69*I70*A70, AND(G70=H70,G70=2), K69-K69*J70+K69*J70*B70, AND(G70&lt;&gt;H70,G70=1), K69-K69*I70,AND(G70&lt;&gt;H70,G70=2),K69-K69*J70,G70=0,K69)</f>
        <v>122.05694662068001</v>
      </c>
      <c r="L70" t="str">
        <f>ValueWin!L70</f>
        <v>Fabien Reboul</v>
      </c>
      <c r="M70" t="str">
        <f>ValueWin!M70</f>
        <v>Aleksandr Nedovyesov</v>
      </c>
    </row>
    <row r="71" spans="1:13" x14ac:dyDescent="0.25">
      <c r="A71">
        <f>ValueWin!A71</f>
        <v>1.4</v>
      </c>
      <c r="B71">
        <f>ValueWin!B71</f>
        <v>2.75</v>
      </c>
      <c r="C71">
        <f t="shared" si="3"/>
        <v>0.7142857142857143</v>
      </c>
      <c r="D71">
        <f t="shared" si="3"/>
        <v>0.36363636363636365</v>
      </c>
      <c r="E71">
        <f>ValueWin!E71</f>
        <v>0.63100000000000001</v>
      </c>
      <c r="F71">
        <f>ValueWin!F71</f>
        <v>0.36899999999999999</v>
      </c>
      <c r="G71" cm="1">
        <f t="array" ref="G71">_xlfn.IFS(AND(I71&gt;J71,I71&gt;0), 1, AND(J71&gt;I71,J71&gt;0), 2, AND(I71&lt;0,J71&lt;0), 0)</f>
        <v>2</v>
      </c>
      <c r="H71">
        <f>ValueWin!H71</f>
        <v>1</v>
      </c>
      <c r="I71">
        <f t="shared" si="4"/>
        <v>-0.2915000000000002</v>
      </c>
      <c r="J71">
        <f t="shared" si="5"/>
        <v>8.4285714285713964E-3</v>
      </c>
      <c r="K71" cm="1">
        <f t="array" ref="K71">_xlfn.IFS(AND(G71=H71,G71=1),K70-K70*I71+K70*I71*A71, AND(G71=H71,G71=2), K70-K70*J71+K70*J71*B71, AND(G71&lt;&gt;H71,G71=1), K70-K70*I71,AND(G71&lt;&gt;H71,G71=2),K70-K70*J71,G71=0,K70)</f>
        <v>121.02818092773428</v>
      </c>
      <c r="L71" t="str">
        <f>ValueWin!L71</f>
        <v>Matthias Bachinger</v>
      </c>
      <c r="M71" t="str">
        <f>ValueWin!M71</f>
        <v>Hiroki Moriya</v>
      </c>
    </row>
    <row r="72" spans="1:13" x14ac:dyDescent="0.25">
      <c r="A72">
        <f>ValueWin!A72</f>
        <v>1.9</v>
      </c>
      <c r="B72">
        <f>ValueWin!B72</f>
        <v>1.8</v>
      </c>
      <c r="C72">
        <f t="shared" si="3"/>
        <v>0.52631578947368418</v>
      </c>
      <c r="D72">
        <f t="shared" si="3"/>
        <v>0.55555555555555558</v>
      </c>
      <c r="E72">
        <f>ValueWin!E72</f>
        <v>0.47699999999999998</v>
      </c>
      <c r="F72">
        <f>ValueWin!F72</f>
        <v>0.52300000000000002</v>
      </c>
      <c r="G72" cm="1">
        <f t="array" ref="G72">_xlfn.IFS(AND(I72&gt;J72,I72&gt;0), 1, AND(J72&gt;I72,J72&gt;0), 2, AND(I72&lt;0,J72&lt;0), 0)</f>
        <v>0</v>
      </c>
      <c r="H72">
        <f>ValueWin!H72</f>
        <v>1</v>
      </c>
      <c r="I72">
        <f t="shared" si="4"/>
        <v>-0.10411111111111127</v>
      </c>
      <c r="J72">
        <f t="shared" si="5"/>
        <v>-7.3249999999999926E-2</v>
      </c>
      <c r="K72" cm="1">
        <f t="array" ref="K72">_xlfn.IFS(AND(G72=H72,G72=1),K71-K71*I72+K71*I72*A72, AND(G72=H72,G72=2), K71-K71*J72+K71*J72*B72, AND(G72&lt;&gt;H72,G72=1), K71-K71*I72,AND(G72&lt;&gt;H72,G72=2),K71-K71*J72,G72=0,K71)</f>
        <v>121.02818092773428</v>
      </c>
      <c r="L72" t="str">
        <f>ValueWin!L72</f>
        <v>Jonas Forejtek</v>
      </c>
      <c r="M72" t="str">
        <f>ValueWin!M72</f>
        <v>Evan Furness</v>
      </c>
    </row>
    <row r="73" spans="1:13" x14ac:dyDescent="0.25">
      <c r="A73">
        <f>ValueWin!A73</f>
        <v>2.25</v>
      </c>
      <c r="B73">
        <f>ValueWin!B73</f>
        <v>1.57</v>
      </c>
      <c r="C73">
        <f t="shared" si="3"/>
        <v>0.44444444444444442</v>
      </c>
      <c r="D73">
        <f t="shared" si="3"/>
        <v>0.63694267515923564</v>
      </c>
      <c r="E73">
        <f>ValueWin!E73</f>
        <v>0.75</v>
      </c>
      <c r="F73">
        <f>ValueWin!F73</f>
        <v>0.25</v>
      </c>
      <c r="G73" cm="1">
        <f t="array" ref="G73">_xlfn.IFS(AND(I73&gt;J73,I73&gt;0), 1, AND(J73&gt;I73,J73&gt;0), 2, AND(I73&lt;0,J73&lt;0), 0)</f>
        <v>1</v>
      </c>
      <c r="H73">
        <f>ValueWin!H73</f>
        <v>2</v>
      </c>
      <c r="I73">
        <f t="shared" si="4"/>
        <v>0.1</v>
      </c>
      <c r="J73">
        <f t="shared" si="5"/>
        <v>-1.0657894736842104</v>
      </c>
      <c r="K73" cm="1">
        <f t="array" ref="K73">_xlfn.IFS(AND(G73=H73,G73=1),K72-K72*I73+K72*I73*A73, AND(G73=H73,G73=2), K72-K72*J73+K72*J73*B73, AND(G73&lt;&gt;H73,G73=1), K72-K72*I73,AND(G73&lt;&gt;H73,G73=2),K72-K72*J73,G73=0,K72)</f>
        <v>108.92536283496085</v>
      </c>
      <c r="L73" t="str">
        <f>ValueWin!L73</f>
        <v>Mischa Zverev</v>
      </c>
      <c r="M73" t="str">
        <f>ValueWin!M73</f>
        <v>Julian Lenz</v>
      </c>
    </row>
    <row r="74" spans="1:13" x14ac:dyDescent="0.25">
      <c r="A74">
        <f>ValueWin!A74</f>
        <v>1.4</v>
      </c>
      <c r="B74">
        <f>ValueWin!B74</f>
        <v>2.75</v>
      </c>
      <c r="C74">
        <f t="shared" si="3"/>
        <v>0.7142857142857143</v>
      </c>
      <c r="D74">
        <f t="shared" si="3"/>
        <v>0.36363636363636365</v>
      </c>
      <c r="E74">
        <f>ValueWin!E74</f>
        <v>0.36599999999999999</v>
      </c>
      <c r="F74">
        <f>ValueWin!F74</f>
        <v>0.63400000000000001</v>
      </c>
      <c r="G74" cm="1">
        <f t="array" ref="G74">_xlfn.IFS(AND(I74&gt;J74,I74&gt;0), 1, AND(J74&gt;I74,J74&gt;0), 2, AND(I74&lt;0,J74&lt;0), 0)</f>
        <v>2</v>
      </c>
      <c r="H74">
        <f>ValueWin!H74</f>
        <v>1</v>
      </c>
      <c r="I74">
        <f t="shared" si="4"/>
        <v>-1.2190000000000003</v>
      </c>
      <c r="J74">
        <f t="shared" si="5"/>
        <v>0.1</v>
      </c>
      <c r="K74" cm="1">
        <f t="array" ref="K74">_xlfn.IFS(AND(G74=H74,G74=1),K73-K73*I74+K73*I74*A74, AND(G74=H74,G74=2), K73-K73*J74+K73*J74*B74, AND(G74&lt;&gt;H74,G74=1), K73-K73*I74,AND(G74&lt;&gt;H74,G74=2),K73-K73*J74,G74=0,K73)</f>
        <v>98.032826551464765</v>
      </c>
      <c r="L74" t="str">
        <f>ValueWin!L74</f>
        <v>Otto Virtanen</v>
      </c>
      <c r="M74" t="str">
        <f>ValueWin!M74</f>
        <v>Johannes Haerteis</v>
      </c>
    </row>
    <row r="75" spans="1:13" x14ac:dyDescent="0.25">
      <c r="A75">
        <f>ValueWin!A75</f>
        <v>1.67</v>
      </c>
      <c r="B75">
        <f>ValueWin!B75</f>
        <v>2.15</v>
      </c>
      <c r="C75">
        <f t="shared" si="3"/>
        <v>0.5988023952095809</v>
      </c>
      <c r="D75">
        <f t="shared" si="3"/>
        <v>0.46511627906976744</v>
      </c>
      <c r="E75">
        <f>ValueWin!E75</f>
        <v>0.503</v>
      </c>
      <c r="F75">
        <f>ValueWin!F75</f>
        <v>0.497</v>
      </c>
      <c r="G75" cm="1">
        <f t="array" ref="G75">_xlfn.IFS(AND(I75&gt;J75,I75&gt;0), 1, AND(J75&gt;I75,J75&gt;0), 2, AND(I75&lt;0,J75&lt;0), 0)</f>
        <v>2</v>
      </c>
      <c r="H75">
        <f>ValueWin!H75</f>
        <v>1</v>
      </c>
      <c r="I75">
        <f t="shared" si="4"/>
        <v>-0.23879104477611945</v>
      </c>
      <c r="J75">
        <f t="shared" si="5"/>
        <v>5.960869565217386E-2</v>
      </c>
      <c r="K75" cm="1">
        <f t="array" ref="K75">_xlfn.IFS(AND(G75=H75,G75=1),K74-K74*I75+K74*I75*A75, AND(G75=H75,G75=2), K74-K74*J75+K74*J75*B75, AND(G75&lt;&gt;H75,G75=1), K74-K74*I75,AND(G75&lt;&gt;H75,G75=2),K74-K74*J75,G75=0,K74)</f>
        <v>92.189217629636147</v>
      </c>
      <c r="L75" t="str">
        <f>ValueWin!L75</f>
        <v>Carlos Alcaraz</v>
      </c>
      <c r="M75" t="str">
        <f>ValueWin!M75</f>
        <v>Daniel Evans</v>
      </c>
    </row>
    <row r="76" spans="1:13" x14ac:dyDescent="0.25">
      <c r="A76">
        <f>ValueWin!A76</f>
        <v>2.08</v>
      </c>
      <c r="B76">
        <f>ValueWin!B76</f>
        <v>1.75</v>
      </c>
      <c r="C76">
        <f t="shared" si="3"/>
        <v>0.48076923076923073</v>
      </c>
      <c r="D76">
        <f t="shared" si="3"/>
        <v>0.5714285714285714</v>
      </c>
      <c r="E76">
        <f>ValueWin!E76</f>
        <v>0.52</v>
      </c>
      <c r="F76">
        <f>ValueWin!F76</f>
        <v>0.48</v>
      </c>
      <c r="G76" cm="1">
        <f t="array" ref="G76">_xlfn.IFS(AND(I76&gt;J76,I76&gt;0), 1, AND(J76&gt;I76,J76&gt;0), 2, AND(I76&lt;0,J76&lt;0), 0)</f>
        <v>1</v>
      </c>
      <c r="H76">
        <f>ValueWin!H76</f>
        <v>1</v>
      </c>
      <c r="I76">
        <f t="shared" si="4"/>
        <v>7.5555555555555598E-2</v>
      </c>
      <c r="J76">
        <f t="shared" si="5"/>
        <v>-0.21333333333333337</v>
      </c>
      <c r="K76" cm="1">
        <f t="array" ref="K76">_xlfn.IFS(AND(G76=H76,G76=1),K75-K75*I76+K75*I76*A76, AND(G76=H76,G76=2), K75-K75*J76+K75*J76*B76, AND(G76&lt;&gt;H76,G76=1), K75-K75*I76,AND(G76&lt;&gt;H76,G76=2),K75-K75*J76,G76=0,K75)</f>
        <v>99.711857788214459</v>
      </c>
      <c r="L76" t="str">
        <f>ValueWin!L76</f>
        <v>Alex De Minaur</v>
      </c>
      <c r="M76" t="str">
        <f>ValueWin!M76</f>
        <v>Kevin Anderson</v>
      </c>
    </row>
    <row r="77" spans="1:13" x14ac:dyDescent="0.25">
      <c r="A77">
        <f>ValueWin!A77</f>
        <v>1.64</v>
      </c>
      <c r="B77">
        <f>ValueWin!B77</f>
        <v>2.2000000000000002</v>
      </c>
      <c r="C77">
        <f t="shared" si="3"/>
        <v>0.6097560975609756</v>
      </c>
      <c r="D77">
        <f t="shared" si="3"/>
        <v>0.45454545454545453</v>
      </c>
      <c r="E77">
        <f>ValueWin!E77</f>
        <v>0.64300000000000002</v>
      </c>
      <c r="F77">
        <f>ValueWin!F77</f>
        <v>0.35699999999999998</v>
      </c>
      <c r="G77" cm="1">
        <f t="array" ref="G77">_xlfn.IFS(AND(I77&gt;J77,I77&gt;0), 1, AND(J77&gt;I77,J77&gt;0), 2, AND(I77&lt;0,J77&lt;0), 0)</f>
        <v>1</v>
      </c>
      <c r="H77">
        <f>ValueWin!H77</f>
        <v>2</v>
      </c>
      <c r="I77">
        <f t="shared" si="4"/>
        <v>8.5187499999999972E-2</v>
      </c>
      <c r="J77">
        <f t="shared" si="5"/>
        <v>-0.17883333333333329</v>
      </c>
      <c r="K77" cm="1">
        <f t="array" ref="K77">_xlfn.IFS(AND(G77=H77,G77=1),K76-K76*I77+K76*I77*A77, AND(G77=H77,G77=2), K76-K76*J77+K76*J77*B77, AND(G77&lt;&gt;H77,G77=1), K76-K76*I77,AND(G77&lt;&gt;H77,G77=2),K76-K76*J77,G77=0,K76)</f>
        <v>91.21765390288094</v>
      </c>
      <c r="L77" t="str">
        <f>ValueWin!L77</f>
        <v>Hubert Hurkacz</v>
      </c>
      <c r="M77" t="str">
        <f>ValueWin!M77</f>
        <v>Andy Murray</v>
      </c>
    </row>
    <row r="78" spans="1:13" x14ac:dyDescent="0.25">
      <c r="A78">
        <f>ValueWin!A78</f>
        <v>3.45</v>
      </c>
      <c r="B78">
        <f>ValueWin!B78</f>
        <v>1.28</v>
      </c>
      <c r="C78">
        <f t="shared" si="3"/>
        <v>0.28985507246376813</v>
      </c>
      <c r="D78">
        <f t="shared" si="3"/>
        <v>0.78125</v>
      </c>
      <c r="E78">
        <f>ValueWin!E78</f>
        <v>0.219</v>
      </c>
      <c r="F78">
        <f>ValueWin!F78</f>
        <v>0.78100000000000003</v>
      </c>
      <c r="G78" cm="1">
        <f t="array" ref="G78">_xlfn.IFS(AND(I78&gt;J78,I78&gt;0), 1, AND(J78&gt;I78,J78&gt;0), 2, AND(I78&lt;0,J78&lt;0), 0)</f>
        <v>0</v>
      </c>
      <c r="H78">
        <f>ValueWin!H78</f>
        <v>2</v>
      </c>
      <c r="I78">
        <f t="shared" si="4"/>
        <v>-9.9775510204081624E-2</v>
      </c>
      <c r="J78">
        <f t="shared" si="5"/>
        <v>-1.1428571428570011E-3</v>
      </c>
      <c r="K78" cm="1">
        <f t="array" ref="K78">_xlfn.IFS(AND(G78=H78,G78=1),K77-K77*I78+K77*I78*A78, AND(G78=H78,G78=2), K77-K77*J78+K77*J78*B78, AND(G78&lt;&gt;H78,G78=1), K77-K77*I78,AND(G78&lt;&gt;H78,G78=2),K77-K77*J78,G78=0,K77)</f>
        <v>91.21765390288094</v>
      </c>
      <c r="L78" t="str">
        <f>ValueWin!L78</f>
        <v>Alexei Popyrin</v>
      </c>
      <c r="M78" t="str">
        <f>ValueWin!M78</f>
        <v>Matteo Berrettini</v>
      </c>
    </row>
    <row r="79" spans="1:13" x14ac:dyDescent="0.25">
      <c r="A79">
        <f>ValueWin!A79</f>
        <v>1.3</v>
      </c>
      <c r="B79">
        <f>ValueWin!B79</f>
        <v>3.32</v>
      </c>
      <c r="C79">
        <f t="shared" si="3"/>
        <v>0.76923076923076916</v>
      </c>
      <c r="D79">
        <f t="shared" si="3"/>
        <v>0.30120481927710846</v>
      </c>
      <c r="E79">
        <f>ValueWin!E79</f>
        <v>0.77700000000000002</v>
      </c>
      <c r="F79">
        <f>ValueWin!F79</f>
        <v>0.22299999999999998</v>
      </c>
      <c r="G79" cm="1">
        <f t="array" ref="G79">_xlfn.IFS(AND(I79&gt;J79,I79&gt;0), 1, AND(J79&gt;I79,J79&gt;0), 2, AND(I79&lt;0,J79&lt;0), 0)</f>
        <v>1</v>
      </c>
      <c r="H79">
        <f>ValueWin!H79</f>
        <v>1</v>
      </c>
      <c r="I79">
        <f t="shared" si="4"/>
        <v>3.3666666666666845E-2</v>
      </c>
      <c r="J79">
        <f t="shared" si="5"/>
        <v>-0.11191379310344834</v>
      </c>
      <c r="K79" cm="1">
        <f t="array" ref="K79">_xlfn.IFS(AND(G79=H79,G79=1),K78-K78*I79+K78*I79*A79, AND(G79=H79,G79=2), K78-K78*J79+K78*J79*B79, AND(G79&lt;&gt;H79,G79=1), K78-K78*I79,AND(G79&lt;&gt;H79,G79=2),K78-K78*J79,G79=0,K78)</f>
        <v>92.138952207300036</v>
      </c>
      <c r="L79" t="str">
        <f>ValueWin!L79</f>
        <v>Felix Auger Aliassime</v>
      </c>
      <c r="M79" t="str">
        <f>ValueWin!M79</f>
        <v>Ricardas Berankis</v>
      </c>
    </row>
    <row r="80" spans="1:13" x14ac:dyDescent="0.25">
      <c r="A80">
        <f>ValueWin!A80</f>
        <v>3.32</v>
      </c>
      <c r="B80">
        <f>ValueWin!B80</f>
        <v>1.3</v>
      </c>
      <c r="C80">
        <f t="shared" si="3"/>
        <v>0.30120481927710846</v>
      </c>
      <c r="D80">
        <f t="shared" si="3"/>
        <v>0.76923076923076916</v>
      </c>
      <c r="E80">
        <f>ValueWin!E80</f>
        <v>0.34399999999999997</v>
      </c>
      <c r="F80">
        <f>ValueWin!F80</f>
        <v>0.65600000000000003</v>
      </c>
      <c r="G80" cm="1">
        <f t="array" ref="G80">_xlfn.IFS(AND(I80&gt;J80,I80&gt;0), 1, AND(J80&gt;I80,J80&gt;0), 2, AND(I80&lt;0,J80&lt;0), 0)</f>
        <v>1</v>
      </c>
      <c r="H80">
        <f>ValueWin!H80</f>
        <v>2</v>
      </c>
      <c r="I80">
        <f t="shared" si="4"/>
        <v>6.124137931034479E-2</v>
      </c>
      <c r="J80">
        <f t="shared" si="5"/>
        <v>-0.49066666666666647</v>
      </c>
      <c r="K80" cm="1">
        <f t="array" ref="K80">_xlfn.IFS(AND(G80=H80,G80=1),K79-K79*I80+K79*I80*A80, AND(G80=H80,G80=2), K79-K79*J80+K79*J80*B80, AND(G80&lt;&gt;H80,G80=1), K79-K79*I80,AND(G80&lt;&gt;H80,G80=2),K79-K79*J80,G80=0,K79)</f>
        <v>86.496235685915039</v>
      </c>
      <c r="L80" t="str">
        <f>ValueWin!L80</f>
        <v>Fabio Fognini</v>
      </c>
      <c r="M80" t="str">
        <f>ValueWin!M80</f>
        <v>Diego Schwartzman</v>
      </c>
    </row>
    <row r="81" spans="1:17" x14ac:dyDescent="0.25">
      <c r="A81">
        <f>ValueWin!A81</f>
        <v>6</v>
      </c>
      <c r="B81">
        <f>ValueWin!B81</f>
        <v>1.1000000000000001</v>
      </c>
      <c r="C81">
        <f t="shared" si="3"/>
        <v>0.16666666666666666</v>
      </c>
      <c r="D81">
        <f t="shared" si="3"/>
        <v>0.90909090909090906</v>
      </c>
      <c r="E81">
        <f>ValueWin!E81</f>
        <v>0.16500000000000001</v>
      </c>
      <c r="F81">
        <f>ValueWin!F81</f>
        <v>0.83499999999999996</v>
      </c>
      <c r="G81" cm="1">
        <f t="array" ref="G81">_xlfn.IFS(AND(I81&gt;J81,I81&gt;0), 1, AND(J81&gt;I81,J81&gt;0), 2, AND(I81&lt;0,J81&lt;0), 0)</f>
        <v>0</v>
      </c>
      <c r="H81">
        <f>ValueWin!H81</f>
        <v>2</v>
      </c>
      <c r="I81">
        <f t="shared" si="4"/>
        <v>-1.999999999999974E-3</v>
      </c>
      <c r="J81">
        <f t="shared" si="5"/>
        <v>-0.81499999999999861</v>
      </c>
      <c r="K81" cm="1">
        <f t="array" ref="K81">_xlfn.IFS(AND(G81=H81,G81=1),K80-K80*I81+K80*I81*A81, AND(G81=H81,G81=2), K80-K80*J81+K80*J81*B81, AND(G81&lt;&gt;H81,G81=1), K80-K80*I81,AND(G81&lt;&gt;H81,G81=2),K80-K80*J81,G81=0,K80)</f>
        <v>86.496235685915039</v>
      </c>
      <c r="L81" t="str">
        <f>ValueWin!L81</f>
        <v>Filip Krajinovic</v>
      </c>
      <c r="M81" t="str">
        <f>ValueWin!M81</f>
        <v>Alexander Zverev</v>
      </c>
    </row>
    <row r="82" spans="1:17" x14ac:dyDescent="0.25">
      <c r="A82">
        <f>ValueWin!A82</f>
        <v>3.45</v>
      </c>
      <c r="B82">
        <f>ValueWin!B82</f>
        <v>1.28</v>
      </c>
      <c r="C82">
        <f t="shared" si="3"/>
        <v>0.28985507246376813</v>
      </c>
      <c r="D82">
        <f t="shared" si="3"/>
        <v>0.78125</v>
      </c>
      <c r="E82">
        <f>ValueWin!E82</f>
        <v>0.308</v>
      </c>
      <c r="F82">
        <f>ValueWin!F82</f>
        <v>0.69199999999999995</v>
      </c>
      <c r="G82" cm="1">
        <f t="array" ref="G82">_xlfn.IFS(AND(I82&gt;J82,I82&gt;0), 1, AND(J82&gt;I82,J82&gt;0), 2, AND(I82&lt;0,J82&lt;0), 0)</f>
        <v>1</v>
      </c>
      <c r="H82">
        <f>ValueWin!H82</f>
        <v>2</v>
      </c>
      <c r="I82">
        <f t="shared" si="4"/>
        <v>2.5551020408163316E-2</v>
      </c>
      <c r="J82">
        <f t="shared" si="5"/>
        <v>-0.40799999999999992</v>
      </c>
      <c r="K82" cm="1">
        <f t="array" ref="K82">_xlfn.IFS(AND(G82=H82,G82=1),K81-K81*I82+K81*I82*A82, AND(G82=H82,G82=2), K81-K81*J82+K81*J82*B82, AND(G82&lt;&gt;H82,G82=1), K81-K81*I82,AND(G82&lt;&gt;H82,G82=2),K81-K81*J82,G82=0,K81)</f>
        <v>84.28616860267492</v>
      </c>
      <c r="L82" t="str">
        <f>ValueWin!L82</f>
        <v>Dusan Lajovic</v>
      </c>
      <c r="M82" t="str">
        <f>ValueWin!M82</f>
        <v>Frances Tiafoe</v>
      </c>
    </row>
    <row r="83" spans="1:17" x14ac:dyDescent="0.25">
      <c r="A83">
        <f>ValueWin!A83</f>
        <v>1.22</v>
      </c>
      <c r="B83">
        <f>ValueWin!B83</f>
        <v>4.05</v>
      </c>
      <c r="C83">
        <f t="shared" si="3"/>
        <v>0.81967213114754101</v>
      </c>
      <c r="D83">
        <f t="shared" si="3"/>
        <v>0.24691358024691359</v>
      </c>
      <c r="E83">
        <f>ValueWin!E83</f>
        <v>0.70199999999999996</v>
      </c>
      <c r="F83">
        <f>ValueWin!F83</f>
        <v>0.29800000000000004</v>
      </c>
      <c r="G83" cm="1">
        <f t="array" ref="G83">_xlfn.IFS(AND(I83&gt;J83,I83&gt;0), 1, AND(J83&gt;I83,J83&gt;0), 2, AND(I83&lt;0,J83&lt;0), 0)</f>
        <v>2</v>
      </c>
      <c r="H83">
        <f>ValueWin!H83</f>
        <v>1</v>
      </c>
      <c r="I83">
        <f t="shared" si="4"/>
        <v>-0.65254545454545498</v>
      </c>
      <c r="J83">
        <f t="shared" si="5"/>
        <v>6.7836065573770532E-2</v>
      </c>
      <c r="K83" cm="1">
        <f t="array" ref="K83">_xlfn.IFS(AND(G83=H83,G83=1),K82-K82*I83+K82*I83*A83, AND(G83=H83,G83=2), K82-K82*J83+K82*J83*B83, AND(G83&lt;&gt;H83,G83=1), K82-K82*I83,AND(G83&lt;&gt;H83,G83=2),K82-K82*J83,G83=0,K82)</f>
        <v>78.568526542381989</v>
      </c>
      <c r="L83" t="str">
        <f>ValueWin!L83</f>
        <v>Gael Monfils</v>
      </c>
      <c r="M83" t="str">
        <f>ValueWin!M83</f>
        <v>Lorenzo Musetti</v>
      </c>
      <c r="P83">
        <v>100</v>
      </c>
      <c r="Q83">
        <v>-22</v>
      </c>
    </row>
    <row r="84" spans="1:17" x14ac:dyDescent="0.25">
      <c r="A84">
        <f>ValueWin!A84</f>
        <v>1.52</v>
      </c>
      <c r="B84">
        <f>ValueWin!B84</f>
        <v>2.42</v>
      </c>
      <c r="C84">
        <f t="shared" si="3"/>
        <v>0.65789473684210531</v>
      </c>
      <c r="D84">
        <f t="shared" si="3"/>
        <v>0.41322314049586778</v>
      </c>
      <c r="E84">
        <f>ValueWin!E84</f>
        <v>0.67900000000000005</v>
      </c>
      <c r="F84">
        <f>ValueWin!F84</f>
        <v>0.32099999999999995</v>
      </c>
      <c r="G84" cm="1">
        <f t="array" ref="G84">_xlfn.IFS(AND(I84&gt;J84,I84&gt;0), 1, AND(J84&gt;I84,J84&gt;0), 2, AND(I84&lt;0,J84&lt;0), 0)</f>
        <v>1</v>
      </c>
      <c r="H84">
        <f>ValueWin!H84</f>
        <v>1</v>
      </c>
      <c r="I84">
        <f t="shared" si="4"/>
        <v>6.1692307692307824E-2</v>
      </c>
      <c r="J84">
        <f t="shared" si="5"/>
        <v>-0.15716901408450717</v>
      </c>
      <c r="K84">
        <f>P83-P83*I84+P83*I84*A84</f>
        <v>103.20800000000001</v>
      </c>
      <c r="L84" t="str">
        <f>ValueWin!L84</f>
        <v>Cameron Norrie</v>
      </c>
      <c r="M84" t="str">
        <f>ValueWin!M84</f>
        <v>Marton Fucsovics</v>
      </c>
    </row>
    <row r="85" spans="1:17" x14ac:dyDescent="0.25">
      <c r="A85">
        <f>ValueWin!A85</f>
        <v>1.58</v>
      </c>
      <c r="B85">
        <f>ValueWin!B85</f>
        <v>2.2799999999999998</v>
      </c>
      <c r="C85">
        <f t="shared" si="3"/>
        <v>0.63291139240506322</v>
      </c>
      <c r="D85">
        <f t="shared" si="3"/>
        <v>0.43859649122807021</v>
      </c>
      <c r="E85">
        <f>ValueWin!E85</f>
        <v>0.35299999999999998</v>
      </c>
      <c r="F85">
        <f>ValueWin!F85</f>
        <v>0.64700000000000002</v>
      </c>
      <c r="G85" cm="1">
        <f t="array" ref="G85">_xlfn.IFS(AND(I85&gt;J85,I85&gt;0), 1, AND(J85&gt;I85,J85&gt;0), 2, AND(I85&lt;0,J85&lt;0), 0)</f>
        <v>2</v>
      </c>
      <c r="H85">
        <f>ValueWin!H85</f>
        <v>1</v>
      </c>
      <c r="I85">
        <f t="shared" si="4"/>
        <v>-0.76251724137931021</v>
      </c>
      <c r="J85">
        <f t="shared" si="5"/>
        <v>0.1</v>
      </c>
      <c r="K85" cm="1">
        <f t="array" ref="K85">_xlfn.IFS(AND(G85=H85,G85=1),K84-K84*I85+K84*I85*A85, AND(G85=H85,G85=2), K84-K84*J85+K84*J85*B85, AND(G85&lt;&gt;H85,G85=1), K84-K84*I85,AND(G85&lt;&gt;H85,G85=2),K84-K84*J85,G85=0,K84)</f>
        <v>92.887200000000007</v>
      </c>
      <c r="L85" t="str">
        <f>ValueWin!L85</f>
        <v>Dennis Novak</v>
      </c>
      <c r="M85" t="str">
        <f>ValueWin!M85</f>
        <v>Gianluca Mager</v>
      </c>
    </row>
    <row r="86" spans="1:17" x14ac:dyDescent="0.25">
      <c r="A86">
        <f>ValueWin!A86</f>
        <v>3.7</v>
      </c>
      <c r="B86">
        <f>ValueWin!B86</f>
        <v>1.25</v>
      </c>
      <c r="C86">
        <f t="shared" si="3"/>
        <v>0.27027027027027023</v>
      </c>
      <c r="D86">
        <f t="shared" si="3"/>
        <v>0.8</v>
      </c>
      <c r="E86">
        <f>ValueWin!E86</f>
        <v>0.39600000000000002</v>
      </c>
      <c r="F86">
        <f>ValueWin!F86</f>
        <v>0.60399999999999998</v>
      </c>
      <c r="G86" cm="1">
        <f t="array" ref="G86">_xlfn.IFS(AND(I86&gt;J86,I86&gt;0), 1, AND(J86&gt;I86,J86&gt;0), 2, AND(I86&lt;0,J86&lt;0), 0)</f>
        <v>1</v>
      </c>
      <c r="H86">
        <f>ValueWin!H86</f>
        <v>2</v>
      </c>
      <c r="I86">
        <f t="shared" si="4"/>
        <v>0.1</v>
      </c>
      <c r="J86">
        <f t="shared" si="5"/>
        <v>-0.98000000000000009</v>
      </c>
      <c r="K86" cm="1">
        <f t="array" ref="K86">_xlfn.IFS(AND(G86=H86,G86=1),K85-K85*I86+K85*I86*A86, AND(G86=H86,G86=2), K85-K85*J86+K85*J86*B86, AND(G86&lt;&gt;H86,G86=1), K85-K85*I86,AND(G86&lt;&gt;H86,G86=2),K85-K85*J86,G86=0,K85)</f>
        <v>83.598480000000009</v>
      </c>
      <c r="L86" t="str">
        <f>ValueWin!L86</f>
        <v>Reilly Opelka</v>
      </c>
      <c r="M86" t="str">
        <f>ValueWin!M86</f>
        <v>Jannik Sinner</v>
      </c>
    </row>
    <row r="87" spans="1:17" x14ac:dyDescent="0.25">
      <c r="A87">
        <f>ValueWin!A87</f>
        <v>1.65</v>
      </c>
      <c r="B87">
        <f>ValueWin!B87</f>
        <v>2.1800000000000002</v>
      </c>
      <c r="C87">
        <f t="shared" si="3"/>
        <v>0.60606060606060608</v>
      </c>
      <c r="D87">
        <f t="shared" si="3"/>
        <v>0.4587155963302752</v>
      </c>
      <c r="E87">
        <f>ValueWin!E87</f>
        <v>0.61599999999999999</v>
      </c>
      <c r="F87">
        <f>ValueWin!F87</f>
        <v>0.38400000000000001</v>
      </c>
      <c r="G87" cm="1">
        <f t="array" ref="G87">_xlfn.IFS(AND(I87&gt;J87,I87&gt;0), 1, AND(J87&gt;I87,J87&gt;0), 2, AND(I87&lt;0,J87&lt;0), 0)</f>
        <v>1</v>
      </c>
      <c r="H87">
        <f>ValueWin!H87</f>
        <v>1</v>
      </c>
      <c r="I87">
        <f t="shared" si="4"/>
        <v>2.5230769230769168E-2</v>
      </c>
      <c r="J87">
        <f t="shared" si="5"/>
        <v>-0.13803389830508461</v>
      </c>
      <c r="K87" cm="1">
        <f t="array" ref="K87">_xlfn.IFS(AND(G87=H87,G87=1),K86-K86*I87+K86*I87*A87, AND(G87=H87,G87=2), K86-K86*J87+K86*J87*B87, AND(G87&lt;&gt;H87,G87=1), K86-K86*I87,AND(G87&lt;&gt;H87,G87=2),K86-K86*J87,G87=0,K86)</f>
        <v>84.969495072000001</v>
      </c>
      <c r="L87" t="str">
        <f>ValueWin!L87</f>
        <v>Casper Ruud</v>
      </c>
      <c r="M87" t="str">
        <f>ValueWin!M87</f>
        <v>Lloyd Harris</v>
      </c>
    </row>
    <row r="88" spans="1:17" x14ac:dyDescent="0.25">
      <c r="A88">
        <f>ValueWin!A88</f>
        <v>1.38</v>
      </c>
      <c r="B88">
        <f>ValueWin!B88</f>
        <v>2.91</v>
      </c>
      <c r="C88">
        <f t="shared" si="3"/>
        <v>0.7246376811594204</v>
      </c>
      <c r="D88">
        <f t="shared" si="3"/>
        <v>0.3436426116838488</v>
      </c>
      <c r="E88">
        <f>ValueWin!E88</f>
        <v>0.54300000000000004</v>
      </c>
      <c r="F88">
        <f>ValueWin!F88</f>
        <v>0.45699999999999996</v>
      </c>
      <c r="G88" cm="1">
        <f t="array" ref="G88">_xlfn.IFS(AND(I88&gt;J88,I88&gt;0), 1, AND(J88&gt;I88,J88&gt;0), 2, AND(I88&lt;0,J88&lt;0), 0)</f>
        <v>2</v>
      </c>
      <c r="H88">
        <f>ValueWin!H88</f>
        <v>0</v>
      </c>
      <c r="I88">
        <f t="shared" si="4"/>
        <v>-0.65963157894736868</v>
      </c>
      <c r="J88">
        <f t="shared" si="5"/>
        <v>0.1</v>
      </c>
      <c r="K88" cm="1">
        <f t="array" ref="K88">_xlfn.IFS(AND(G88=H88,G88=1),K87-K87*I88+K87*I88*A88, AND(G88=H88,G88=2), K87-K87*J88+K87*J88*B88, AND(G88&lt;&gt;H88,G88=1), K87-K87*I88,AND(G88&lt;&gt;H88,G88=2),K87-K87*J88,G88=0,K87)</f>
        <v>76.472545564800001</v>
      </c>
      <c r="L88" t="str">
        <f>ValueWin!L88</f>
        <v>Lorenzo Sonego</v>
      </c>
      <c r="M88" t="str">
        <f>ValueWin!M88</f>
        <v>Christian Garin</v>
      </c>
      <c r="P88">
        <v>100</v>
      </c>
      <c r="Q88">
        <v>-24</v>
      </c>
    </row>
    <row r="89" spans="1:17" x14ac:dyDescent="0.25">
      <c r="A89">
        <f>ValueWin!A89</f>
        <v>1.34</v>
      </c>
      <c r="B89">
        <f>ValueWin!B89</f>
        <v>3.06</v>
      </c>
      <c r="C89">
        <f t="shared" si="3"/>
        <v>0.74626865671641784</v>
      </c>
      <c r="D89">
        <f t="shared" si="3"/>
        <v>0.32679738562091504</v>
      </c>
      <c r="E89">
        <f>ValueWin!E89</f>
        <v>0.65300000000000002</v>
      </c>
      <c r="F89">
        <f>ValueWin!F89</f>
        <v>0.34699999999999998</v>
      </c>
      <c r="G89" cm="1">
        <f t="array" ref="G89">_xlfn.IFS(AND(I89&gt;J89,I89&gt;0), 1, AND(J89&gt;I89,J89&gt;0), 2, AND(I89&lt;0,J89&lt;0), 0)</f>
        <v>2</v>
      </c>
      <c r="H89">
        <f>ValueWin!H89</f>
        <v>1</v>
      </c>
      <c r="I89">
        <f t="shared" si="4"/>
        <v>-0.36758823529411733</v>
      </c>
      <c r="J89">
        <f t="shared" si="5"/>
        <v>3.0009708737864071E-2</v>
      </c>
      <c r="K89">
        <f>P88-P88*J89</f>
        <v>96.9990291262136</v>
      </c>
      <c r="L89" t="str">
        <f>ValueWin!L89</f>
        <v>Stefanos Tsitsipas</v>
      </c>
      <c r="M89" t="str">
        <f>ValueWin!M89</f>
        <v>Grigor Dimitrov</v>
      </c>
    </row>
    <row r="90" spans="1:17" x14ac:dyDescent="0.25">
      <c r="A90">
        <f>ValueWin!A90</f>
        <v>1.1399999999999999</v>
      </c>
      <c r="B90">
        <f>ValueWin!B90</f>
        <v>5.5</v>
      </c>
      <c r="C90">
        <f t="shared" si="3"/>
        <v>0.87719298245614041</v>
      </c>
      <c r="D90">
        <f t="shared" si="3"/>
        <v>0.18181818181818182</v>
      </c>
      <c r="E90">
        <f>ValueWin!E90</f>
        <v>0.93100000000000005</v>
      </c>
      <c r="F90">
        <f>ValueWin!F90</f>
        <v>6.899999999999995E-2</v>
      </c>
      <c r="G90" cm="1">
        <f t="array" ref="G90">_xlfn.IFS(AND(I90&gt;J90,I90&gt;0), 1, AND(J90&gt;I90,J90&gt;0), 2, AND(I90&lt;0,J90&lt;0), 0)</f>
        <v>1</v>
      </c>
      <c r="H90">
        <f>ValueWin!H90</f>
        <v>1</v>
      </c>
      <c r="I90">
        <f t="shared" si="4"/>
        <v>0.1</v>
      </c>
      <c r="J90">
        <f t="shared" si="5"/>
        <v>-0.13788888888888895</v>
      </c>
      <c r="K90" cm="1">
        <f t="array" ref="K90">_xlfn.IFS(AND(G90=H90,G90=1),K89-K89*I90+K89*I90*A90, AND(G90=H90,G90=2), K89-K89*J90+K89*J90*B90, AND(G90&lt;&gt;H90,G90=1), K89-K89*I90,AND(G90&lt;&gt;H90,G90=2),K89-K89*J90,G90=0,K89)</f>
        <v>98.357015533980601</v>
      </c>
      <c r="L90" t="str">
        <f>ValueWin!L90</f>
        <v>Alexander Bublik</v>
      </c>
      <c r="M90" t="str">
        <f>ValueWin!M90</f>
        <v>Evgeny Tyurnev</v>
      </c>
    </row>
    <row r="91" spans="1:17" x14ac:dyDescent="0.25">
      <c r="A91">
        <f>ValueWin!A91</f>
        <v>1.33</v>
      </c>
      <c r="B91">
        <f>ValueWin!B91</f>
        <v>3.4</v>
      </c>
      <c r="C91">
        <f t="shared" si="3"/>
        <v>0.75187969924812026</v>
      </c>
      <c r="D91">
        <f t="shared" si="3"/>
        <v>0.29411764705882354</v>
      </c>
      <c r="E91">
        <f>ValueWin!E91</f>
        <v>0.60799999999999998</v>
      </c>
      <c r="F91">
        <f>ValueWin!F91</f>
        <v>0.39200000000000002</v>
      </c>
      <c r="G91" cm="1">
        <f t="array" ref="G91">_xlfn.IFS(AND(I91&gt;J91,I91&gt;0), 1, AND(J91&gt;I91,J91&gt;0), 2, AND(I91&lt;0,J91&lt;0), 0)</f>
        <v>2</v>
      </c>
      <c r="H91">
        <f>ValueWin!H91</f>
        <v>1</v>
      </c>
      <c r="I91">
        <f t="shared" si="4"/>
        <v>-0.57987878787878777</v>
      </c>
      <c r="J91">
        <f t="shared" si="5"/>
        <v>0.1</v>
      </c>
      <c r="K91" cm="1">
        <f t="array" ref="K91">_xlfn.IFS(AND(G91=H91,G91=1),K90-K90*I91+K90*I91*A91, AND(G91=H91,G91=2), K90-K90*J91+K90*J91*B91, AND(G91&lt;&gt;H91,G91=1), K90-K90*I91,AND(G91&lt;&gt;H91,G91=2),K90-K90*J91,G91=0,K90)</f>
        <v>88.521313980582534</v>
      </c>
      <c r="L91" t="str">
        <f>ValueWin!L91</f>
        <v>Marin Cilic</v>
      </c>
      <c r="M91" t="str">
        <f>ValueWin!M91</f>
        <v>Albert Ramos</v>
      </c>
    </row>
    <row r="92" spans="1:17" x14ac:dyDescent="0.25">
      <c r="A92">
        <f>ValueWin!A92</f>
        <v>1.72</v>
      </c>
      <c r="B92">
        <f>ValueWin!B92</f>
        <v>2.1</v>
      </c>
      <c r="C92">
        <f t="shared" si="3"/>
        <v>0.58139534883720934</v>
      </c>
      <c r="D92">
        <f t="shared" si="3"/>
        <v>0.47619047619047616</v>
      </c>
      <c r="E92">
        <f>ValueWin!E92</f>
        <v>0.50800000000000001</v>
      </c>
      <c r="F92">
        <f>ValueWin!F92</f>
        <v>0.49199999999999999</v>
      </c>
      <c r="G92" cm="1">
        <f t="array" ref="G92">_xlfn.IFS(AND(I92&gt;J92,I92&gt;0), 1, AND(J92&gt;I92,J92&gt;0), 2, AND(I92&lt;0,J92&lt;0), 0)</f>
        <v>2</v>
      </c>
      <c r="H92">
        <f>ValueWin!H92</f>
        <v>2</v>
      </c>
      <c r="I92">
        <f t="shared" si="4"/>
        <v>-0.17533333333333334</v>
      </c>
      <c r="J92">
        <f t="shared" si="5"/>
        <v>3.0181818181818199E-2</v>
      </c>
      <c r="K92" cm="1">
        <f t="array" ref="K92">_xlfn.IFS(AND(G92=H92,G92=1),K91-K91*I92+K91*I92*A92, AND(G92=H92,G92=2), K91-K91*J92+K91*J92*B92, AND(G92&lt;&gt;H92,G92=1), K91-K91*I92,AND(G92&lt;&gt;H92,G92=2),K91-K91*J92,G92=0,K91)</f>
        <v>91.460221604737868</v>
      </c>
      <c r="L92" t="str">
        <f>ValueWin!L92</f>
        <v>Frederico Delbonis</v>
      </c>
      <c r="M92" t="str">
        <f>ValueWin!M92</f>
        <v>Pablo Andujar</v>
      </c>
    </row>
    <row r="93" spans="1:17" x14ac:dyDescent="0.25">
      <c r="A93">
        <f>ValueWin!A93</f>
        <v>3.5</v>
      </c>
      <c r="B93">
        <f>ValueWin!B93</f>
        <v>1.3</v>
      </c>
      <c r="C93">
        <f t="shared" si="3"/>
        <v>0.2857142857142857</v>
      </c>
      <c r="D93">
        <f t="shared" si="3"/>
        <v>0.76923076923076916</v>
      </c>
      <c r="E93">
        <f>ValueWin!E93</f>
        <v>0.27600000000000002</v>
      </c>
      <c r="F93">
        <f>ValueWin!F93</f>
        <v>0.72399999999999998</v>
      </c>
      <c r="G93" cm="1">
        <f t="array" ref="G93">_xlfn.IFS(AND(I93&gt;J93,I93&gt;0), 1, AND(J93&gt;I93,J93&gt;0), 2, AND(I93&lt;0,J93&lt;0), 0)</f>
        <v>0</v>
      </c>
      <c r="H93">
        <f>ValueWin!H93</f>
        <v>2</v>
      </c>
      <c r="I93">
        <f t="shared" si="4"/>
        <v>-1.3599999999999945E-2</v>
      </c>
      <c r="J93">
        <f t="shared" si="5"/>
        <v>-0.19599999999999995</v>
      </c>
      <c r="K93" cm="1">
        <f t="array" ref="K93">_xlfn.IFS(AND(G93=H93,G93=1),K92-K92*I93+K92*I93*A93, AND(G93=H93,G93=2), K92-K92*J93+K92*J93*B93, AND(G93&lt;&gt;H93,G93=1), K92-K92*I93,AND(G93&lt;&gt;H93,G93=2),K92-K92*J93,G93=0,K92)</f>
        <v>91.460221604737868</v>
      </c>
      <c r="L93" t="str">
        <f>ValueWin!L93</f>
        <v>Laslo Djere</v>
      </c>
      <c r="M93" t="str">
        <f>ValueWin!M93</f>
        <v>Ilya Ivashka</v>
      </c>
    </row>
    <row r="94" spans="1:17" x14ac:dyDescent="0.25">
      <c r="A94">
        <f>ValueWin!A94</f>
        <v>4</v>
      </c>
      <c r="B94">
        <f>ValueWin!B94</f>
        <v>1.25</v>
      </c>
      <c r="C94">
        <f t="shared" si="3"/>
        <v>0.25</v>
      </c>
      <c r="D94">
        <f t="shared" si="3"/>
        <v>0.8</v>
      </c>
      <c r="E94">
        <f>ValueWin!E94</f>
        <v>0.30599999999999999</v>
      </c>
      <c r="F94">
        <f>ValueWin!F94</f>
        <v>0.69399999999999995</v>
      </c>
      <c r="G94" cm="1">
        <f t="array" ref="G94">_xlfn.IFS(AND(I94&gt;J94,I94&gt;0), 1, AND(J94&gt;I94,J94&gt;0), 2, AND(I94&lt;0,J94&lt;0), 0)</f>
        <v>1</v>
      </c>
      <c r="H94">
        <f>ValueWin!H94</f>
        <v>2</v>
      </c>
      <c r="I94">
        <f t="shared" si="4"/>
        <v>7.4666666666666687E-2</v>
      </c>
      <c r="J94">
        <f t="shared" si="5"/>
        <v>-0.53</v>
      </c>
      <c r="K94" cm="1">
        <f t="array" ref="K94">_xlfn.IFS(AND(G94=H94,G94=1),K93-K93*I94+K93*I94*A94, AND(G94=H94,G94=2), K93-K93*J94+K93*J94*B94, AND(G94&lt;&gt;H94,G94=1), K93-K93*I94,AND(G94&lt;&gt;H94,G94=2),K93-K93*J94,G94=0,K93)</f>
        <v>84.631191724917443</v>
      </c>
      <c r="L94" t="str">
        <f>ValueWin!L94</f>
        <v>Adrian Mannarino</v>
      </c>
      <c r="M94" t="str">
        <f>ValueWin!M94</f>
        <v>Karen Khachanov</v>
      </c>
    </row>
    <row r="95" spans="1:17" x14ac:dyDescent="0.25">
      <c r="A95">
        <f>ValueWin!A95</f>
        <v>2.62</v>
      </c>
      <c r="B95">
        <f>ValueWin!B95</f>
        <v>1.5</v>
      </c>
      <c r="C95">
        <f t="shared" si="3"/>
        <v>0.38167938931297707</v>
      </c>
      <c r="D95">
        <f t="shared" si="3"/>
        <v>0.66666666666666663</v>
      </c>
      <c r="E95">
        <f>ValueWin!E95</f>
        <v>0.46200000000000002</v>
      </c>
      <c r="F95">
        <f>ValueWin!F95</f>
        <v>0.53800000000000003</v>
      </c>
      <c r="G95" cm="1">
        <f t="array" ref="G95">_xlfn.IFS(AND(I95&gt;J95,I95&gt;0), 1, AND(J95&gt;I95,J95&gt;0), 2, AND(I95&lt;0,J95&lt;0), 0)</f>
        <v>1</v>
      </c>
      <c r="H95">
        <f>ValueWin!H95</f>
        <v>2</v>
      </c>
      <c r="I95">
        <f t="shared" si="4"/>
        <v>0.1</v>
      </c>
      <c r="J95">
        <f t="shared" si="5"/>
        <v>-0.38600000000000001</v>
      </c>
      <c r="K95" cm="1">
        <f t="array" ref="K95">_xlfn.IFS(AND(G95=H95,G95=1),K94-K94*I95+K94*I95*A95, AND(G95=H95,G95=2), K94-K94*J95+K94*J95*B95, AND(G95&lt;&gt;H95,G95=1), K94-K94*I95,AND(G95&lt;&gt;H95,G95=2),K94-K94*J95,G95=0,K94)</f>
        <v>76.168072552425699</v>
      </c>
      <c r="L95" t="str">
        <f>ValueWin!L95</f>
        <v>Pedro Martinez</v>
      </c>
      <c r="M95" t="str">
        <f>ValueWin!M95</f>
        <v>Tommy Paul</v>
      </c>
      <c r="P95">
        <v>100</v>
      </c>
      <c r="Q95">
        <v>-24</v>
      </c>
    </row>
    <row r="96" spans="1:17" x14ac:dyDescent="0.25">
      <c r="A96">
        <f>ValueWin!A96</f>
        <v>1.1200000000000001</v>
      </c>
      <c r="B96">
        <f>ValueWin!B96</f>
        <v>6</v>
      </c>
      <c r="C96">
        <f t="shared" si="3"/>
        <v>0.89285714285714279</v>
      </c>
      <c r="D96">
        <f t="shared" si="3"/>
        <v>0.16666666666666666</v>
      </c>
      <c r="E96">
        <f>ValueWin!E96</f>
        <v>0.88200000000000001</v>
      </c>
      <c r="F96">
        <f>ValueWin!F96</f>
        <v>0.11799999999999999</v>
      </c>
      <c r="G96" cm="1">
        <f t="array" ref="G96">_xlfn.IFS(AND(I96&gt;J96,I96&gt;0), 1, AND(J96&gt;I96,J96&gt;0), 2, AND(I96&lt;0,J96&lt;0), 0)</f>
        <v>0</v>
      </c>
      <c r="H96">
        <f>ValueWin!H96</f>
        <v>1</v>
      </c>
      <c r="I96">
        <f t="shared" si="4"/>
        <v>-0.10133333333333239</v>
      </c>
      <c r="J96">
        <f t="shared" si="5"/>
        <v>-5.8400000000000007E-2</v>
      </c>
      <c r="K96">
        <f>P95</f>
        <v>100</v>
      </c>
      <c r="L96" t="str">
        <f>ValueWin!L96</f>
        <v>John Millman</v>
      </c>
      <c r="M96" t="str">
        <f>ValueWin!M96</f>
        <v>Yshai Oliel</v>
      </c>
    </row>
    <row r="97" spans="1:17" x14ac:dyDescent="0.25">
      <c r="A97">
        <f>ValueWin!A97</f>
        <v>5.5</v>
      </c>
      <c r="B97">
        <f>ValueWin!B97</f>
        <v>1.1399999999999999</v>
      </c>
      <c r="C97">
        <f t="shared" si="3"/>
        <v>0.18181818181818182</v>
      </c>
      <c r="D97">
        <f t="shared" si="3"/>
        <v>0.87719298245614041</v>
      </c>
      <c r="E97">
        <f>ValueWin!E97</f>
        <v>9.5000000000000001E-2</v>
      </c>
      <c r="F97">
        <f>ValueWin!F97</f>
        <v>0.90500000000000003</v>
      </c>
      <c r="G97" cm="1">
        <f t="array" ref="G97">_xlfn.IFS(AND(I97&gt;J97,I97&gt;0), 1, AND(J97&gt;I97,J97&gt;0), 2, AND(I97&lt;0,J97&lt;0), 0)</f>
        <v>2</v>
      </c>
      <c r="H97">
        <f>ValueWin!H97</f>
        <v>2</v>
      </c>
      <c r="I97">
        <f t="shared" si="4"/>
        <v>-0.10611111111111113</v>
      </c>
      <c r="J97">
        <f t="shared" si="5"/>
        <v>0.1</v>
      </c>
      <c r="K97" cm="1">
        <f t="array" ref="K97">_xlfn.IFS(AND(G97=H97,G97=1),K96-K96*I97+K96*I97*A97, AND(G97=H97,G97=2), K96-K96*J97+K96*J97*B97, AND(G97&lt;&gt;H97,G97=1), K96-K96*I97,AND(G97&lt;&gt;H97,G97=2),K96-K96*J97,G97=0,K96)</f>
        <v>101.4</v>
      </c>
      <c r="L97" t="str">
        <f>ValueWin!L97</f>
        <v>Nino Serdarusic</v>
      </c>
      <c r="M97" t="str">
        <f>ValueWin!M97</f>
        <v>Sebastian Korda</v>
      </c>
    </row>
    <row r="98" spans="1:17" x14ac:dyDescent="0.25">
      <c r="A98">
        <f>ValueWin!A98</f>
        <v>1.9</v>
      </c>
      <c r="B98">
        <f>ValueWin!B98</f>
        <v>1.9</v>
      </c>
      <c r="C98">
        <f t="shared" si="3"/>
        <v>0.52631578947368418</v>
      </c>
      <c r="D98">
        <f t="shared" si="3"/>
        <v>0.52631578947368418</v>
      </c>
      <c r="E98">
        <f>ValueWin!E98</f>
        <v>0.48399999999999999</v>
      </c>
      <c r="F98">
        <f>ValueWin!F98</f>
        <v>0.51600000000000001</v>
      </c>
      <c r="G98" cm="1">
        <f t="array" ref="G98">_xlfn.IFS(AND(I98&gt;J98,I98&gt;0), 1, AND(J98&gt;I98,J98&gt;0), 2, AND(I98&lt;0,J98&lt;0), 0)</f>
        <v>0</v>
      </c>
      <c r="H98">
        <f>ValueWin!H98</f>
        <v>2</v>
      </c>
      <c r="I98">
        <f t="shared" si="4"/>
        <v>-8.9333333333333376E-2</v>
      </c>
      <c r="J98">
        <f t="shared" si="5"/>
        <v>-2.1777777777777785E-2</v>
      </c>
      <c r="K98" cm="1">
        <f t="array" ref="K98">_xlfn.IFS(AND(G98=H98,G98=1),K97-K97*I98+K97*I98*A98, AND(G98=H98,G98=2), K97-K97*J98+K97*J98*B98, AND(G98&lt;&gt;H98,G98=1), K97-K97*I98,AND(G98&lt;&gt;H98,G98=2),K97-K97*J98,G98=0,K97)</f>
        <v>101.4</v>
      </c>
      <c r="L98" t="str">
        <f>ValueWin!L98</f>
        <v>Jan Lennard Struff</v>
      </c>
      <c r="M98" t="str">
        <f>ValueWin!M98</f>
        <v>James Duckworth</v>
      </c>
    </row>
    <row r="99" spans="1:17" x14ac:dyDescent="0.25">
      <c r="A99">
        <f>ValueWin!A99</f>
        <v>7.5</v>
      </c>
      <c r="B99">
        <f>ValueWin!B99</f>
        <v>1.06</v>
      </c>
      <c r="C99">
        <f t="shared" si="3"/>
        <v>0.13333333333333333</v>
      </c>
      <c r="D99">
        <f t="shared" si="3"/>
        <v>0.94339622641509424</v>
      </c>
      <c r="E99">
        <f>ValueWin!E99</f>
        <v>0.27400000000000002</v>
      </c>
      <c r="F99">
        <f>ValueWin!F99</f>
        <v>0.72599999999999998</v>
      </c>
      <c r="G99" cm="1">
        <f t="array" ref="G99">_xlfn.IFS(AND(I99&gt;J99,I99&gt;0), 1, AND(J99&gt;I99,J99&gt;0), 2, AND(I99&lt;0,J99&lt;0), 0)</f>
        <v>1</v>
      </c>
      <c r="H99">
        <f>ValueWin!H99</f>
        <v>2</v>
      </c>
      <c r="I99">
        <f t="shared" si="4"/>
        <v>0.1</v>
      </c>
      <c r="J99">
        <f t="shared" si="5"/>
        <v>-3.8406666666666629</v>
      </c>
      <c r="K99" cm="1">
        <f t="array" ref="K99">_xlfn.IFS(AND(G99=H99,G99=1),K98-K98*I99+K98*I99*A99, AND(G99=H99,G99=2), K98-K98*J99+K98*J99*B99, AND(G99&lt;&gt;H99,G99=1), K98-K98*I99,AND(G99&lt;&gt;H99,G99=2),K98-K98*J99,G99=0,K98)</f>
        <v>91.26</v>
      </c>
      <c r="L99" t="str">
        <f>ValueWin!L99</f>
        <v>Pablo Andujar</v>
      </c>
      <c r="M99" t="str">
        <f>ValueWin!M99</f>
        <v>Denis Shapovalov</v>
      </c>
    </row>
    <row r="100" spans="1:17" x14ac:dyDescent="0.25">
      <c r="A100">
        <f>ValueWin!A100</f>
        <v>1.42</v>
      </c>
      <c r="B100">
        <f>ValueWin!B100</f>
        <v>2.74</v>
      </c>
      <c r="C100">
        <f t="shared" si="3"/>
        <v>0.70422535211267612</v>
      </c>
      <c r="D100">
        <f t="shared" si="3"/>
        <v>0.36496350364963503</v>
      </c>
      <c r="E100">
        <f>ValueWin!E100</f>
        <v>0.60899999999999999</v>
      </c>
      <c r="F100">
        <f>ValueWin!F100</f>
        <v>0.39100000000000001</v>
      </c>
      <c r="G100" cm="1">
        <f t="array" ref="G100">_xlfn.IFS(AND(I100&gt;J100,I100&gt;0), 1, AND(J100&gt;I100,J100&gt;0), 2, AND(I100&lt;0,J100&lt;0), 0)</f>
        <v>2</v>
      </c>
      <c r="H100">
        <f>ValueWin!H100</f>
        <v>1</v>
      </c>
      <c r="I100">
        <f t="shared" si="4"/>
        <v>-0.32195238095238121</v>
      </c>
      <c r="J100">
        <f t="shared" si="5"/>
        <v>4.1000000000000092E-2</v>
      </c>
      <c r="K100" cm="1">
        <f t="array" ref="K100">_xlfn.IFS(AND(G100=H100,G100=1),K99-K99*I100+K99*I100*A100, AND(G100=H100,G100=2), K99-K99*J100+K99*J100*B100, AND(G100&lt;&gt;H100,G100=1), K99-K99*I100,AND(G100&lt;&gt;H100,G100=2),K99-K99*J100,G100=0,K99)</f>
        <v>87.518339999999995</v>
      </c>
      <c r="L100" t="str">
        <f>ValueWin!L100</f>
        <v>Lorenzo Sonego</v>
      </c>
      <c r="M100" t="str">
        <f>ValueWin!M100</f>
        <v>Dominik Koepfer</v>
      </c>
    </row>
    <row r="101" spans="1:17" x14ac:dyDescent="0.25">
      <c r="A101">
        <f>ValueWin!A101</f>
        <v>2.2000000000000002</v>
      </c>
      <c r="B101">
        <f>ValueWin!B101</f>
        <v>1.61</v>
      </c>
      <c r="C101">
        <f t="shared" si="3"/>
        <v>0.45454545454545453</v>
      </c>
      <c r="D101">
        <f t="shared" si="3"/>
        <v>0.6211180124223602</v>
      </c>
      <c r="E101">
        <f>ValueWin!E101</f>
        <v>0.625</v>
      </c>
      <c r="F101">
        <f>ValueWin!F101</f>
        <v>0.375</v>
      </c>
      <c r="G101" cm="1">
        <f t="array" ref="G101">_xlfn.IFS(AND(I101&gt;J101,I101&gt;0), 1, AND(J101&gt;I101,J101&gt;0), 2, AND(I101&lt;0,J101&lt;0), 0)</f>
        <v>1</v>
      </c>
      <c r="H101">
        <f>ValueWin!H101</f>
        <v>1</v>
      </c>
      <c r="I101">
        <f t="shared" si="4"/>
        <v>0.1</v>
      </c>
      <c r="J101">
        <f t="shared" si="5"/>
        <v>-0.64959016393442615</v>
      </c>
      <c r="K101" cm="1">
        <f t="array" ref="K101">_xlfn.IFS(AND(G101=H101,G101=1),K100-K100*I101+K100*I101*A101, AND(G101=H101,G101=2), K100-K100*J101+K100*J101*B101, AND(G101&lt;&gt;H101,G101=1), K100-K100*I101,AND(G101&lt;&gt;H101,G101=2),K100-K100*J101,G101=0,K100)</f>
        <v>98.020540799999992</v>
      </c>
      <c r="L101" t="str">
        <f>ValueWin!L101</f>
        <v>Joao Sousa</v>
      </c>
      <c r="M101" t="str">
        <f>ValueWin!M101</f>
        <v>Hugo Grenier</v>
      </c>
    </row>
    <row r="102" spans="1:17" x14ac:dyDescent="0.25">
      <c r="A102">
        <f>ValueWin!A102</f>
        <v>2.1</v>
      </c>
      <c r="B102">
        <f>ValueWin!B102</f>
        <v>1.66</v>
      </c>
      <c r="C102">
        <f t="shared" si="3"/>
        <v>0.47619047619047616</v>
      </c>
      <c r="D102">
        <f t="shared" si="3"/>
        <v>0.60240963855421692</v>
      </c>
      <c r="E102">
        <f>ValueWin!E102</f>
        <v>0.95699999999999996</v>
      </c>
      <c r="F102">
        <f>ValueWin!F102</f>
        <v>4.3000000000000038E-2</v>
      </c>
      <c r="G102" cm="1">
        <f t="array" ref="G102">_xlfn.IFS(AND(I102&gt;J102,I102&gt;0), 1, AND(J102&gt;I102,J102&gt;0), 2, AND(I102&lt;0,J102&lt;0), 0)</f>
        <v>1</v>
      </c>
      <c r="H102">
        <f>ValueWin!H102</f>
        <v>2</v>
      </c>
      <c r="I102">
        <f t="shared" si="4"/>
        <v>0.1</v>
      </c>
      <c r="J102">
        <f t="shared" si="5"/>
        <v>-1.407</v>
      </c>
      <c r="K102" cm="1">
        <f t="array" ref="K102">_xlfn.IFS(AND(G102=H102,G102=1),K101-K101*I102+K101*I102*A102, AND(G102=H102,G102=2), K101-K101*J102+K101*J102*B102, AND(G102&lt;&gt;H102,G102=1), K101-K101*I102,AND(G102&lt;&gt;H102,G102=2),K101-K101*J102,G102=0,K101)</f>
        <v>88.218486719999987</v>
      </c>
      <c r="L102" t="str">
        <f>ValueWin!L102</f>
        <v>Filip Horansky</v>
      </c>
      <c r="M102" t="str">
        <f>ValueWin!M102</f>
        <v>Luca van Assche</v>
      </c>
    </row>
    <row r="103" spans="1:17" x14ac:dyDescent="0.25">
      <c r="A103">
        <f>ValueWin!A103</f>
        <v>1.25</v>
      </c>
      <c r="B103">
        <f>ValueWin!B103</f>
        <v>3.5</v>
      </c>
      <c r="C103">
        <f t="shared" si="3"/>
        <v>0.8</v>
      </c>
      <c r="D103">
        <f t="shared" si="3"/>
        <v>0.2857142857142857</v>
      </c>
      <c r="E103">
        <f>ValueWin!E103</f>
        <v>0.85399999999999998</v>
      </c>
      <c r="F103">
        <f>ValueWin!F103</f>
        <v>0.14600000000000002</v>
      </c>
      <c r="G103" cm="1">
        <f t="array" ref="G103">_xlfn.IFS(AND(I103&gt;J103,I103&gt;0), 1, AND(J103&gt;I103,J103&gt;0), 2, AND(I103&lt;0,J103&lt;0), 0)</f>
        <v>1</v>
      </c>
      <c r="H103">
        <f>ValueWin!H103</f>
        <v>2</v>
      </c>
      <c r="I103">
        <f t="shared" si="4"/>
        <v>0.1</v>
      </c>
      <c r="J103">
        <f t="shared" si="5"/>
        <v>-0.1956</v>
      </c>
      <c r="K103" cm="1">
        <f t="array" ref="K103">_xlfn.IFS(AND(G103=H103,G103=1),K102-K102*I103+K102*I103*A103, AND(G103=H103,G103=2), K102-K102*J103+K102*J103*B103, AND(G103&lt;&gt;H103,G103=1), K102-K102*I103,AND(G103&lt;&gt;H103,G103=2),K102-K102*J103,G103=0,K102)</f>
        <v>79.396638047999986</v>
      </c>
      <c r="L103" t="str">
        <f>ValueWin!L103</f>
        <v>Carlos Taberner</v>
      </c>
      <c r="M103" t="str">
        <f>ValueWin!M103</f>
        <v>Kenny De Schepper</v>
      </c>
      <c r="P103">
        <v>100</v>
      </c>
      <c r="Q103">
        <v>-21</v>
      </c>
    </row>
    <row r="104" spans="1:17" x14ac:dyDescent="0.25">
      <c r="A104">
        <f>ValueWin!A104</f>
        <v>1.08</v>
      </c>
      <c r="B104">
        <f>ValueWin!B104</f>
        <v>6.5</v>
      </c>
      <c r="C104">
        <f t="shared" si="3"/>
        <v>0.92592592592592582</v>
      </c>
      <c r="D104">
        <f t="shared" si="3"/>
        <v>0.15384615384615385</v>
      </c>
      <c r="E104">
        <f>ValueWin!E104</f>
        <v>0.48799999999999999</v>
      </c>
      <c r="F104">
        <f>ValueWin!F104</f>
        <v>0.51200000000000001</v>
      </c>
      <c r="G104" cm="1">
        <f t="array" ref="G104">_xlfn.IFS(AND(I104&gt;J104,I104&gt;0), 1, AND(J104&gt;I104,J104&gt;0), 2, AND(I104&lt;0,J104&lt;0), 0)</f>
        <v>2</v>
      </c>
      <c r="H104">
        <f>ValueWin!H104</f>
        <v>2</v>
      </c>
      <c r="I104">
        <f t="shared" si="4"/>
        <v>-5.9119999999999937</v>
      </c>
      <c r="J104">
        <f t="shared" si="5"/>
        <v>0.1</v>
      </c>
      <c r="K104">
        <f>P103-P103*J104+P103*J104*B104</f>
        <v>155</v>
      </c>
      <c r="L104" t="str">
        <f>ValueWin!L104</f>
        <v>Mats Moraing</v>
      </c>
      <c r="M104" t="str">
        <f>ValueWin!M104</f>
        <v>Yannick Maden</v>
      </c>
      <c r="P104">
        <v>150</v>
      </c>
      <c r="Q104">
        <v>5</v>
      </c>
    </row>
    <row r="105" spans="1:17" x14ac:dyDescent="0.25">
      <c r="A105">
        <f>ValueWin!A105</f>
        <v>1.3</v>
      </c>
      <c r="B105">
        <f>ValueWin!B105</f>
        <v>3.2</v>
      </c>
      <c r="C105">
        <f t="shared" si="3"/>
        <v>0.76923076923076916</v>
      </c>
      <c r="D105">
        <f t="shared" si="3"/>
        <v>0.3125</v>
      </c>
      <c r="E105">
        <f>ValueWin!E105</f>
        <v>0.58199999999999996</v>
      </c>
      <c r="F105">
        <f>ValueWin!F105</f>
        <v>0.41800000000000004</v>
      </c>
      <c r="G105" cm="1">
        <f t="array" ref="G105">_xlfn.IFS(AND(I105&gt;J105,I105&gt;0), 1, AND(J105&gt;I105,J105&gt;0), 2, AND(I105&lt;0,J105&lt;0), 0)</f>
        <v>2</v>
      </c>
      <c r="H105">
        <f>ValueWin!H105</f>
        <v>1</v>
      </c>
      <c r="I105">
        <f t="shared" si="4"/>
        <v>-0.81133333333333335</v>
      </c>
      <c r="J105">
        <f t="shared" si="5"/>
        <v>0.1</v>
      </c>
      <c r="K105">
        <f>P104-P104*J105</f>
        <v>135</v>
      </c>
      <c r="L105" t="str">
        <f>ValueWin!L105</f>
        <v>Oscar Otte</v>
      </c>
      <c r="M105" t="str">
        <f>ValueWin!M105</f>
        <v>Robin Haase</v>
      </c>
    </row>
    <row r="106" spans="1:17" x14ac:dyDescent="0.25">
      <c r="A106">
        <f>ValueWin!A106</f>
        <v>2.25</v>
      </c>
      <c r="B106">
        <f>ValueWin!B106</f>
        <v>1.57</v>
      </c>
      <c r="C106">
        <f t="shared" si="3"/>
        <v>0.44444444444444442</v>
      </c>
      <c r="D106">
        <f t="shared" si="3"/>
        <v>0.63694267515923564</v>
      </c>
      <c r="E106">
        <f>ValueWin!E106</f>
        <v>6.4000000000000001E-2</v>
      </c>
      <c r="F106">
        <f>ValueWin!F106</f>
        <v>0.93599999999999994</v>
      </c>
      <c r="G106" cm="1">
        <f t="array" ref="G106">_xlfn.IFS(AND(I106&gt;J106,I106&gt;0), 1, AND(J106&gt;I106,J106&gt;0), 2, AND(I106&lt;0,J106&lt;0), 0)</f>
        <v>2</v>
      </c>
      <c r="H106">
        <f>ValueWin!H106</f>
        <v>2</v>
      </c>
      <c r="I106">
        <f t="shared" si="4"/>
        <v>-0.68479999999999985</v>
      </c>
      <c r="J106">
        <f t="shared" si="5"/>
        <v>0.1</v>
      </c>
      <c r="K106" cm="1">
        <f t="array" ref="K106">_xlfn.IFS(AND(G106=H106,G106=1),K105-K105*I106+K105*I106*A106, AND(G106=H106,G106=2), K105-K105*J106+K105*J106*B106, AND(G106&lt;&gt;H106,G106=1), K105-K105*I106,AND(G106&lt;&gt;H106,G106=2),K105-K105*J106,G106=0,K105)</f>
        <v>142.69499999999999</v>
      </c>
      <c r="L106" t="str">
        <f>ValueWin!L106</f>
        <v>Henri Squire</v>
      </c>
      <c r="M106" t="str">
        <f>ValueWin!M106</f>
        <v>Ruben Bemelmans</v>
      </c>
    </row>
    <row r="107" spans="1:17" x14ac:dyDescent="0.25">
      <c r="A107">
        <f>ValueWin!A107</f>
        <v>1.3</v>
      </c>
      <c r="B107">
        <f>ValueWin!B107</f>
        <v>3.32</v>
      </c>
      <c r="C107">
        <f t="shared" si="3"/>
        <v>0.76923076923076916</v>
      </c>
      <c r="D107">
        <f t="shared" si="3"/>
        <v>0.30120481927710846</v>
      </c>
      <c r="E107">
        <f>ValueWin!E107</f>
        <v>0.60799999999999998</v>
      </c>
      <c r="F107">
        <f>ValueWin!F107</f>
        <v>0.39200000000000002</v>
      </c>
      <c r="G107" cm="1">
        <f t="array" ref="G107">_xlfn.IFS(AND(I107&gt;J107,I107&gt;0), 1, AND(J107&gt;I107,J107&gt;0), 2, AND(I107&lt;0,J107&lt;0), 0)</f>
        <v>2</v>
      </c>
      <c r="H107">
        <f>ValueWin!H107</f>
        <v>1</v>
      </c>
      <c r="I107">
        <f t="shared" si="4"/>
        <v>-0.69866666666666644</v>
      </c>
      <c r="J107">
        <f t="shared" si="5"/>
        <v>0.1</v>
      </c>
      <c r="K107" cm="1">
        <f t="array" ref="K107">_xlfn.IFS(AND(G107=H107,G107=1),K106-K106*I107+K106*I107*A107, AND(G107=H107,G107=2), K106-K106*J107+K106*J107*B107, AND(G107&lt;&gt;H107,G107=1), K106-K106*I107,AND(G107&lt;&gt;H107,G107=2),K106-K106*J107,G107=0,K106)</f>
        <v>128.4255</v>
      </c>
      <c r="L107" t="str">
        <f>ValueWin!L107</f>
        <v>Andrey Rublev</v>
      </c>
      <c r="M107" t="str">
        <f>ValueWin!M107</f>
        <v>Ilya Ivashka</v>
      </c>
    </row>
    <row r="108" spans="1:17" x14ac:dyDescent="0.25">
      <c r="A108">
        <f>ValueWin!A108</f>
        <v>1.76</v>
      </c>
      <c r="B108">
        <f>ValueWin!B108</f>
        <v>2.0499999999999998</v>
      </c>
      <c r="C108">
        <f t="shared" si="3"/>
        <v>0.56818181818181823</v>
      </c>
      <c r="D108">
        <f t="shared" si="3"/>
        <v>0.48780487804878053</v>
      </c>
      <c r="E108">
        <f>ValueWin!E108</f>
        <v>0.53900000000000003</v>
      </c>
      <c r="F108">
        <f>ValueWin!F108</f>
        <v>0.46099999999999997</v>
      </c>
      <c r="G108" cm="1">
        <f t="array" ref="G108">_xlfn.IFS(AND(I108&gt;J108,I108&gt;0), 1, AND(J108&gt;I108,J108&gt;0), 2, AND(I108&lt;0,J108&lt;0), 0)</f>
        <v>0</v>
      </c>
      <c r="H108">
        <f>ValueWin!H108</f>
        <v>2</v>
      </c>
      <c r="I108">
        <f t="shared" si="4"/>
        <v>-6.7578947368420961E-2</v>
      </c>
      <c r="J108">
        <f t="shared" si="5"/>
        <v>-5.2333333333333454E-2</v>
      </c>
      <c r="K108" cm="1">
        <f t="array" ref="K108">_xlfn.IFS(AND(G108=H108,G108=1),K107-K107*I108+K107*I108*A108, AND(G108=H108,G108=2), K107-K107*J108+K107*J108*B108, AND(G108&lt;&gt;H108,G108=1), K107-K107*I108,AND(G108&lt;&gt;H108,G108=2),K107-K107*J108,G108=0,K107)</f>
        <v>128.4255</v>
      </c>
      <c r="L108" t="str">
        <f>ValueWin!L108</f>
        <v>Alexander Bublik</v>
      </c>
      <c r="M108" t="str">
        <f>ValueWin!M108</f>
        <v>Jan Lennard Struff</v>
      </c>
    </row>
    <row r="109" spans="1:17" x14ac:dyDescent="0.25">
      <c r="A109">
        <f>ValueWin!A109</f>
        <v>1.61</v>
      </c>
      <c r="B109">
        <f>ValueWin!B109</f>
        <v>2.25</v>
      </c>
      <c r="C109">
        <f t="shared" si="3"/>
        <v>0.6211180124223602</v>
      </c>
      <c r="D109">
        <f t="shared" si="3"/>
        <v>0.44444444444444442</v>
      </c>
      <c r="E109">
        <f>ValueWin!E109</f>
        <v>0.59499999999999997</v>
      </c>
      <c r="F109">
        <f>ValueWin!F109</f>
        <v>0.40500000000000003</v>
      </c>
      <c r="G109" cm="1">
        <f t="array" ref="G109">_xlfn.IFS(AND(I109&gt;J109,I109&gt;0), 1, AND(J109&gt;I109,J109&gt;0), 2, AND(I109&lt;0,J109&lt;0), 0)</f>
        <v>0</v>
      </c>
      <c r="H109">
        <f>ValueWin!H109</f>
        <v>1</v>
      </c>
      <c r="I109">
        <f t="shared" si="4"/>
        <v>-6.8934426229508183E-2</v>
      </c>
      <c r="J109">
        <f t="shared" si="5"/>
        <v>-7.0999999999999952E-2</v>
      </c>
      <c r="K109" cm="1">
        <f t="array" ref="K109">_xlfn.IFS(AND(G109=H109,G109=1),K108-K108*I109+K108*I109*A109, AND(G109=H109,G109=2), K108-K108*J109+K108*J109*B109, AND(G109&lt;&gt;H109,G109=1), K108-K108*I109,AND(G109&lt;&gt;H109,G109=2),K108-K108*J109,G109=0,K108)</f>
        <v>128.4255</v>
      </c>
      <c r="L109" t="str">
        <f>ValueWin!L109</f>
        <v>Roberto Bautista Agut</v>
      </c>
      <c r="M109" t="str">
        <f>ValueWin!M109</f>
        <v>Mackenzie McDonald</v>
      </c>
    </row>
    <row r="110" spans="1:17" x14ac:dyDescent="0.25">
      <c r="A110">
        <f>ValueWin!A110</f>
        <v>1.59</v>
      </c>
      <c r="B110">
        <f>ValueWin!B110</f>
        <v>2.2599999999999998</v>
      </c>
      <c r="C110">
        <f t="shared" si="3"/>
        <v>0.62893081761006286</v>
      </c>
      <c r="D110">
        <f t="shared" si="3"/>
        <v>0.44247787610619471</v>
      </c>
      <c r="E110">
        <f>ValueWin!E110</f>
        <v>0.60699999999999998</v>
      </c>
      <c r="F110">
        <f>ValueWin!F110</f>
        <v>0.39300000000000002</v>
      </c>
      <c r="G110" cm="1">
        <f t="array" ref="G110">_xlfn.IFS(AND(I110&gt;J110,I110&gt;0), 1, AND(J110&gt;I110,J110&gt;0), 2, AND(I110&lt;0,J110&lt;0), 0)</f>
        <v>0</v>
      </c>
      <c r="H110">
        <f>ValueWin!H110</f>
        <v>1</v>
      </c>
      <c r="I110">
        <f t="shared" si="4"/>
        <v>-5.9101694915254188E-2</v>
      </c>
      <c r="J110">
        <f t="shared" si="5"/>
        <v>-8.8746031746031795E-2</v>
      </c>
      <c r="K110" cm="1">
        <f t="array" ref="K110">_xlfn.IFS(AND(G110=H110,G110=1),K109-K109*I110+K109*I110*A110, AND(G110=H110,G110=2), K109-K109*J110+K109*J110*B110, AND(G110&lt;&gt;H110,G110=1), K109-K109*I110,AND(G110&lt;&gt;H110,G110=2),K109-K109*J110,G110=0,K109)</f>
        <v>128.4255</v>
      </c>
      <c r="L110" t="str">
        <f>ValueWin!L110</f>
        <v>Taylor Fritz</v>
      </c>
      <c r="M110" t="str">
        <f>ValueWin!M110</f>
        <v>Tommy Paul</v>
      </c>
    </row>
    <row r="111" spans="1:17" x14ac:dyDescent="0.25">
      <c r="A111">
        <f>ValueWin!A111</f>
        <v>3.69</v>
      </c>
      <c r="B111">
        <f>ValueWin!B111</f>
        <v>1.25</v>
      </c>
      <c r="C111">
        <f t="shared" si="3"/>
        <v>0.2710027100271003</v>
      </c>
      <c r="D111">
        <f t="shared" si="3"/>
        <v>0.8</v>
      </c>
      <c r="E111">
        <f>ValueWin!E111</f>
        <v>0.31900000000000001</v>
      </c>
      <c r="F111">
        <f>ValueWin!F111</f>
        <v>0.68100000000000005</v>
      </c>
      <c r="G111" cm="1">
        <f t="array" ref="G111">_xlfn.IFS(AND(I111&gt;J111,I111&gt;0), 1, AND(J111&gt;I111,J111&gt;0), 2, AND(I111&lt;0,J111&lt;0), 0)</f>
        <v>1</v>
      </c>
      <c r="H111">
        <f>ValueWin!H111</f>
        <v>1</v>
      </c>
      <c r="I111">
        <f t="shared" si="4"/>
        <v>6.5840148698884715E-2</v>
      </c>
      <c r="J111">
        <f t="shared" si="5"/>
        <v>-0.59499999999999997</v>
      </c>
      <c r="K111" cm="1">
        <f t="array" ref="K111">_xlfn.IFS(AND(G111=H111,G111=1),K110-K110*I111+K110*I111*A111, AND(G111=H111,G111=2), K110-K110*J111+K110*J111*B111, AND(G111&lt;&gt;H111,G111=1), K110-K110*I111,AND(G111&lt;&gt;H111,G111=2),K110-K110*J111,G111=0,K110)</f>
        <v>151.17094030499999</v>
      </c>
      <c r="L111" t="str">
        <f>ValueWin!L111</f>
        <v>John Millman</v>
      </c>
      <c r="M111" t="str">
        <f>ValueWin!M111</f>
        <v>Aslan Karatsev</v>
      </c>
      <c r="P111">
        <v>150</v>
      </c>
      <c r="Q111">
        <v>1</v>
      </c>
    </row>
    <row r="112" spans="1:17" x14ac:dyDescent="0.25">
      <c r="A112">
        <f>ValueWin!A112</f>
        <v>1.96</v>
      </c>
      <c r="B112">
        <f>ValueWin!B112</f>
        <v>1.84</v>
      </c>
      <c r="C112">
        <f t="shared" si="3"/>
        <v>0.51020408163265307</v>
      </c>
      <c r="D112">
        <f t="shared" si="3"/>
        <v>0.54347826086956519</v>
      </c>
      <c r="E112">
        <f>ValueWin!E112</f>
        <v>0.41299999999999998</v>
      </c>
      <c r="F112">
        <f>ValueWin!F112</f>
        <v>0.58699999999999997</v>
      </c>
      <c r="G112" cm="1">
        <f t="array" ref="G112">_xlfn.IFS(AND(I112&gt;J112,I112&gt;0), 1, AND(J112&gt;I112,J112&gt;0), 2, AND(I112&lt;0,J112&lt;0), 0)</f>
        <v>2</v>
      </c>
      <c r="H112">
        <f>ValueWin!H112</f>
        <v>1</v>
      </c>
      <c r="I112">
        <f t="shared" si="4"/>
        <v>-0.19845833333333335</v>
      </c>
      <c r="J112">
        <f t="shared" si="5"/>
        <v>9.5333333333333381E-2</v>
      </c>
      <c r="K112">
        <f>P111-P111*J112</f>
        <v>135.69999999999999</v>
      </c>
      <c r="L112" t="str">
        <f>ValueWin!L112</f>
        <v>Botic Van De Zandschulp</v>
      </c>
      <c r="M112" t="str">
        <f>ValueWin!M112</f>
        <v>Sebastian Korda</v>
      </c>
    </row>
    <row r="113" spans="1:13" x14ac:dyDescent="0.25">
      <c r="A113">
        <f>ValueWin!A113</f>
        <v>1.72</v>
      </c>
      <c r="B113">
        <f>ValueWin!B113</f>
        <v>2.1</v>
      </c>
      <c r="C113">
        <f t="shared" si="3"/>
        <v>0.58139534883720934</v>
      </c>
      <c r="D113">
        <f t="shared" si="3"/>
        <v>0.47619047619047616</v>
      </c>
      <c r="E113">
        <f>ValueWin!E113</f>
        <v>0.51200000000000001</v>
      </c>
      <c r="F113">
        <f>ValueWin!F113</f>
        <v>0.48799999999999999</v>
      </c>
      <c r="G113" cm="1">
        <f t="array" ref="G113">_xlfn.IFS(AND(I113&gt;J113,I113&gt;0), 1, AND(J113&gt;I113,J113&gt;0), 2, AND(I113&lt;0,J113&lt;0), 0)</f>
        <v>2</v>
      </c>
      <c r="H113">
        <f>ValueWin!H113</f>
        <v>2</v>
      </c>
      <c r="I113">
        <f t="shared" si="4"/>
        <v>-0.1657777777777778</v>
      </c>
      <c r="J113">
        <f t="shared" si="5"/>
        <v>2.2545454545454535E-2</v>
      </c>
      <c r="K113" cm="1">
        <f t="array" ref="K113">_xlfn.IFS(AND(G113=H113,G113=1),K112-K112*I113+K112*I113*A113, AND(G113=H113,G113=2), K112-K112*J113+K112*J113*B113, AND(G113&lt;&gt;H113,G113=1), K112-K112*I113,AND(G113&lt;&gt;H113,G113=2),K112-K112*J113,G113=0,K112)</f>
        <v>139.06535999999997</v>
      </c>
      <c r="L113" t="str">
        <f>ValueWin!L113</f>
        <v>Andy Murray</v>
      </c>
      <c r="M113" t="str">
        <f>ValueWin!M113</f>
        <v>Carlos Alcaraz</v>
      </c>
    </row>
    <row r="114" spans="1:13" x14ac:dyDescent="0.25">
      <c r="A114">
        <f>ValueWin!A114</f>
        <v>3.14</v>
      </c>
      <c r="B114">
        <f>ValueWin!B114</f>
        <v>1.33</v>
      </c>
      <c r="C114">
        <f t="shared" si="3"/>
        <v>0.31847133757961782</v>
      </c>
      <c r="D114">
        <f t="shared" si="3"/>
        <v>0.75187969924812026</v>
      </c>
      <c r="E114">
        <f>ValueWin!E114</f>
        <v>0.30299999999999999</v>
      </c>
      <c r="F114">
        <f>ValueWin!F114</f>
        <v>0.69700000000000006</v>
      </c>
      <c r="G114" cm="1">
        <f t="array" ref="G114">_xlfn.IFS(AND(I114&gt;J114,I114&gt;0), 1, AND(J114&gt;I114,J114&gt;0), 2, AND(I114&lt;0,J114&lt;0), 0)</f>
        <v>0</v>
      </c>
      <c r="H114">
        <f>ValueWin!H114</f>
        <v>2</v>
      </c>
      <c r="I114">
        <f t="shared" si="4"/>
        <v>-2.270093457943928E-2</v>
      </c>
      <c r="J114">
        <f t="shared" si="5"/>
        <v>-0.22118181818181792</v>
      </c>
      <c r="K114" cm="1">
        <f t="array" ref="K114">_xlfn.IFS(AND(G114=H114,G114=1),K113-K113*I114+K113*I114*A114, AND(G114=H114,G114=2), K113-K113*J114+K113*J114*B114, AND(G114&lt;&gt;H114,G114=1), K113-K113*I114,AND(G114&lt;&gt;H114,G114=2),K113-K113*J114,G114=0,K113)</f>
        <v>139.06535999999997</v>
      </c>
      <c r="L114" t="str">
        <f>ValueWin!L114</f>
        <v>Nikoloz Basilashvili</v>
      </c>
      <c r="M114" t="str">
        <f>ValueWin!M114</f>
        <v>Matteo Berrettini</v>
      </c>
    </row>
    <row r="115" spans="1:13" x14ac:dyDescent="0.25">
      <c r="A115">
        <f>ValueWin!A115</f>
        <v>1.1599999999999999</v>
      </c>
      <c r="B115">
        <f>ValueWin!B115</f>
        <v>4.5</v>
      </c>
      <c r="C115">
        <f t="shared" si="3"/>
        <v>0.86206896551724144</v>
      </c>
      <c r="D115">
        <f t="shared" si="3"/>
        <v>0.22222222222222221</v>
      </c>
      <c r="E115">
        <f>ValueWin!E115</f>
        <v>0.746</v>
      </c>
      <c r="F115">
        <f>ValueWin!F115</f>
        <v>0.254</v>
      </c>
      <c r="G115" cm="1">
        <f t="array" ref="G115">_xlfn.IFS(AND(I115&gt;J115,I115&gt;0), 1, AND(J115&gt;I115,J115&gt;0), 2, AND(I115&lt;0,J115&lt;0), 0)</f>
        <v>2</v>
      </c>
      <c r="H115">
        <f>ValueWin!H115</f>
        <v>1</v>
      </c>
      <c r="I115">
        <f t="shared" si="4"/>
        <v>-0.8415000000000008</v>
      </c>
      <c r="J115">
        <f t="shared" si="5"/>
        <v>4.085714285714287E-2</v>
      </c>
      <c r="K115" cm="1">
        <f t="array" ref="K115">_xlfn.IFS(AND(G115=H115,G115=1),K114-K114*I115+K114*I115*A115, AND(G115=H115,G115=2), K114-K114*J115+K114*J115*B115, AND(G115&lt;&gt;H115,G115=1), K114-K114*I115,AND(G115&lt;&gt;H115,G115=2),K114-K114*J115,G115=0,K114)</f>
        <v>133.38354671999997</v>
      </c>
      <c r="L115" t="str">
        <f>ValueWin!L115</f>
        <v>Brandon Nakashima</v>
      </c>
      <c r="M115" t="str">
        <f>ValueWin!M115</f>
        <v>Bernabe Zapata Miralles</v>
      </c>
    </row>
    <row r="116" spans="1:13" x14ac:dyDescent="0.25">
      <c r="A116">
        <f>ValueWin!A116</f>
        <v>2.37</v>
      </c>
      <c r="B116">
        <f>ValueWin!B116</f>
        <v>1.53</v>
      </c>
      <c r="C116">
        <f t="shared" si="3"/>
        <v>0.42194092827004215</v>
      </c>
      <c r="D116">
        <f t="shared" si="3"/>
        <v>0.65359477124183007</v>
      </c>
      <c r="E116">
        <f>ValueWin!E116</f>
        <v>0.249</v>
      </c>
      <c r="F116">
        <f>ValueWin!F116</f>
        <v>0.751</v>
      </c>
      <c r="G116" cm="1">
        <f t="array" ref="G116">_xlfn.IFS(AND(I116&gt;J116,I116&gt;0), 1, AND(J116&gt;I116,J116&gt;0), 2, AND(I116&lt;0,J116&lt;0), 0)</f>
        <v>2</v>
      </c>
      <c r="H116">
        <f>ValueWin!H116</f>
        <v>1</v>
      </c>
      <c r="I116">
        <f t="shared" si="4"/>
        <v>-0.29917518248175179</v>
      </c>
      <c r="J116">
        <f t="shared" si="5"/>
        <v>0.1</v>
      </c>
      <c r="K116" cm="1">
        <f t="array" ref="K116">_xlfn.IFS(AND(G116=H116,G116=1),K115-K115*I116+K115*I116*A116, AND(G116=H116,G116=2), K115-K115*J116+K115*J116*B116, AND(G116&lt;&gt;H116,G116=1), K115-K115*I116,AND(G116&lt;&gt;H116,G116=2),K115-K115*J116,G116=0,K115)</f>
        <v>120.04519204799998</v>
      </c>
      <c r="L116" t="str">
        <f>ValueWin!L116</f>
        <v>Alexandre Muller</v>
      </c>
      <c r="M116" t="str">
        <f>ValueWin!M116</f>
        <v>Stefano Travaglia</v>
      </c>
    </row>
    <row r="117" spans="1:13" x14ac:dyDescent="0.25">
      <c r="A117">
        <f>ValueWin!A117</f>
        <v>1.28</v>
      </c>
      <c r="B117">
        <f>ValueWin!B117</f>
        <v>3.25</v>
      </c>
      <c r="C117">
        <f t="shared" si="3"/>
        <v>0.78125</v>
      </c>
      <c r="D117">
        <f t="shared" si="3"/>
        <v>0.30769230769230771</v>
      </c>
      <c r="E117">
        <f>ValueWin!E117</f>
        <v>0.82199999999999995</v>
      </c>
      <c r="F117">
        <f>ValueWin!F117</f>
        <v>0.17800000000000005</v>
      </c>
      <c r="G117" cm="1">
        <f t="array" ref="G117">_xlfn.IFS(AND(I117&gt;J117,I117&gt;0), 1, AND(J117&gt;I117,J117&gt;0), 2, AND(I117&lt;0,J117&lt;0), 0)</f>
        <v>1</v>
      </c>
      <c r="H117">
        <f>ValueWin!H117</f>
        <v>1</v>
      </c>
      <c r="I117">
        <f t="shared" si="4"/>
        <v>0.1</v>
      </c>
      <c r="J117">
        <f t="shared" si="5"/>
        <v>-0.18733333333333324</v>
      </c>
      <c r="K117" cm="1">
        <f t="array" ref="K117">_xlfn.IFS(AND(G117=H117,G117=1),K116-K116*I117+K116*I117*A117, AND(G117=H117,G117=2), K116-K116*J117+K116*J117*B117, AND(G117&lt;&gt;H117,G117=1), K116-K116*I117,AND(G117&lt;&gt;H117,G117=2),K116-K116*J117,G117=0,K116)</f>
        <v>123.40645742534399</v>
      </c>
      <c r="L117" t="str">
        <f>ValueWin!L117</f>
        <v>Maxime Cressy</v>
      </c>
      <c r="M117" t="str">
        <f>ValueWin!M117</f>
        <v>Otto Virtanen</v>
      </c>
    </row>
    <row r="118" spans="1:13" x14ac:dyDescent="0.25">
      <c r="A118">
        <f>ValueWin!A118</f>
        <v>1.1599999999999999</v>
      </c>
      <c r="B118">
        <f>ValueWin!B118</f>
        <v>4.5</v>
      </c>
      <c r="C118">
        <f t="shared" si="3"/>
        <v>0.86206896551724144</v>
      </c>
      <c r="D118">
        <f t="shared" si="3"/>
        <v>0.22222222222222221</v>
      </c>
      <c r="E118">
        <f>ValueWin!E118</f>
        <v>0.85899999999999999</v>
      </c>
      <c r="F118">
        <f>ValueWin!F118</f>
        <v>0.14100000000000001</v>
      </c>
      <c r="G118" cm="1">
        <f t="array" ref="G118">_xlfn.IFS(AND(I118&gt;J118,I118&gt;0), 1, AND(J118&gt;I118,J118&gt;0), 2, AND(I118&lt;0,J118&lt;0), 0)</f>
        <v>0</v>
      </c>
      <c r="H118">
        <f>ValueWin!H118</f>
        <v>1</v>
      </c>
      <c r="I118">
        <f t="shared" si="4"/>
        <v>-2.2250000000000547E-2</v>
      </c>
      <c r="J118">
        <f t="shared" si="5"/>
        <v>-0.1044285714285714</v>
      </c>
      <c r="K118" cm="1">
        <f t="array" ref="K118">_xlfn.IFS(AND(G118=H118,G118=1),K117-K117*I118+K117*I118*A118, AND(G118=H118,G118=2), K117-K117*J118+K117*J118*B118, AND(G118&lt;&gt;H118,G118=1), K117-K117*I118,AND(G118&lt;&gt;H118,G118=2),K117-K117*J118,G118=0,K117)</f>
        <v>123.40645742534399</v>
      </c>
      <c r="L118" t="str">
        <f>ValueWin!L118</f>
        <v>Oscar Otte</v>
      </c>
      <c r="M118" t="str">
        <f>ValueWin!M118</f>
        <v>Julian Lenz</v>
      </c>
    </row>
    <row r="119" spans="1:13" x14ac:dyDescent="0.25">
      <c r="A119">
        <f>ValueWin!A119</f>
        <v>2.25</v>
      </c>
      <c r="B119">
        <f>ValueWin!B119</f>
        <v>1.57</v>
      </c>
      <c r="C119">
        <f t="shared" si="3"/>
        <v>0.44444444444444442</v>
      </c>
      <c r="D119">
        <f t="shared" si="3"/>
        <v>0.63694267515923564</v>
      </c>
      <c r="E119">
        <f>ValueWin!E119</f>
        <v>0.498</v>
      </c>
      <c r="F119">
        <f>ValueWin!F119</f>
        <v>0.502</v>
      </c>
      <c r="G119" cm="1">
        <f t="array" ref="G119">_xlfn.IFS(AND(I119&gt;J119,I119&gt;0), 1, AND(J119&gt;I119,J119&gt;0), 2, AND(I119&lt;0,J119&lt;0), 0)</f>
        <v>1</v>
      </c>
      <c r="H119">
        <f>ValueWin!H119</f>
        <v>2</v>
      </c>
      <c r="I119">
        <f t="shared" si="4"/>
        <v>9.6399999999999986E-2</v>
      </c>
      <c r="J119">
        <f t="shared" si="5"/>
        <v>-0.37168421052631573</v>
      </c>
      <c r="K119" cm="1">
        <f t="array" ref="K119">_xlfn.IFS(AND(G119=H119,G119=1),K118-K118*I119+K118*I119*A119, AND(G119=H119,G119=2), K118-K118*J119+K118*J119*B119, AND(G119&lt;&gt;H119,G119=1), K118-K118*I119,AND(G119&lt;&gt;H119,G119=2),K118-K118*J119,G119=0,K118)</f>
        <v>111.51007492954082</v>
      </c>
      <c r="L119" t="str">
        <f>ValueWin!L119</f>
        <v>Ruben Bemelmans</v>
      </c>
      <c r="M119" t="str">
        <f>ValueWin!M119</f>
        <v>Quentin Halys</v>
      </c>
    </row>
    <row r="120" spans="1:13" x14ac:dyDescent="0.25">
      <c r="A120">
        <f>ValueWin!A120</f>
        <v>3</v>
      </c>
      <c r="B120">
        <f>ValueWin!B120</f>
        <v>1.33</v>
      </c>
      <c r="C120">
        <f t="shared" si="3"/>
        <v>0.33333333333333331</v>
      </c>
      <c r="D120">
        <f t="shared" si="3"/>
        <v>0.75187969924812026</v>
      </c>
      <c r="E120">
        <f>ValueWin!E120</f>
        <v>0.23499999999999999</v>
      </c>
      <c r="F120">
        <f>ValueWin!F120</f>
        <v>0.76500000000000001</v>
      </c>
      <c r="G120" cm="1">
        <f t="array" ref="G120">_xlfn.IFS(AND(I120&gt;J120,I120&gt;0), 1, AND(J120&gt;I120,J120&gt;0), 2, AND(I120&lt;0,J120&lt;0), 0)</f>
        <v>2</v>
      </c>
      <c r="H120">
        <f>ValueWin!H120</f>
        <v>2</v>
      </c>
      <c r="I120">
        <f t="shared" si="4"/>
        <v>-0.14750000000000002</v>
      </c>
      <c r="J120">
        <f t="shared" si="5"/>
        <v>5.2878787878788081E-2</v>
      </c>
      <c r="K120" cm="1">
        <f t="array" ref="K120">_xlfn.IFS(AND(G120=H120,G120=1),K119-K119*I120+K119*I120*A120, AND(G120=H120,G120=2), K119-K119*J120+K119*J120*B120, AND(G120&lt;&gt;H120,G120=1), K119-K119*I120,AND(G120&lt;&gt;H120,G120=2),K119-K119*J120,G120=0,K119)</f>
        <v>113.45592573706132</v>
      </c>
      <c r="L120" t="str">
        <f>ValueWin!L120</f>
        <v>Mats Rosenkranz</v>
      </c>
      <c r="M120" t="str">
        <f>ValueWin!M120</f>
        <v>Maximilian Marterer</v>
      </c>
    </row>
    <row r="121" spans="1:13" x14ac:dyDescent="0.25">
      <c r="A121">
        <f>ValueWin!A121</f>
        <v>2.31</v>
      </c>
      <c r="B121">
        <f>ValueWin!B121</f>
        <v>1.57</v>
      </c>
      <c r="C121">
        <f t="shared" si="3"/>
        <v>0.4329004329004329</v>
      </c>
      <c r="D121">
        <f t="shared" si="3"/>
        <v>0.63694267515923564</v>
      </c>
      <c r="E121">
        <f>ValueWin!E121</f>
        <v>0.46600000000000003</v>
      </c>
      <c r="F121">
        <f>ValueWin!F121</f>
        <v>0.53400000000000003</v>
      </c>
      <c r="G121" cm="1">
        <f t="array" ref="G121">_xlfn.IFS(AND(I121&gt;J121,I121&gt;0), 1, AND(J121&gt;I121,J121&gt;0), 2, AND(I121&lt;0,J121&lt;0), 0)</f>
        <v>1</v>
      </c>
      <c r="H121">
        <f>ValueWin!H121</f>
        <v>1</v>
      </c>
      <c r="I121">
        <f t="shared" si="4"/>
        <v>5.8366412213740504E-2</v>
      </c>
      <c r="J121">
        <f t="shared" si="5"/>
        <v>-0.28354385964912276</v>
      </c>
      <c r="K121" cm="1">
        <f t="array" ref="K121">_xlfn.IFS(AND(G121=H121,G121=1),K120-K120*I121+K120*I121*A121, AND(G121=H121,G121=2), K120-K120*J121+K120*J121*B121, AND(G121&lt;&gt;H121,G121=1), K120-K120*I121,AND(G121&lt;&gt;H121,G121=2),K120-K120*J121,G121=0,K120)</f>
        <v>122.13076581891704</v>
      </c>
      <c r="L121" t="str">
        <f>ValueWin!L121</f>
        <v>Marin Cilic</v>
      </c>
      <c r="M121" t="str">
        <f>ValueWin!M121</f>
        <v>Karen Khachanov</v>
      </c>
    </row>
    <row r="122" spans="1:13" x14ac:dyDescent="0.25">
      <c r="A122">
        <f>ValueWin!A122</f>
        <v>1.61</v>
      </c>
      <c r="B122">
        <f>ValueWin!B122</f>
        <v>2.25</v>
      </c>
      <c r="C122">
        <f t="shared" si="3"/>
        <v>0.6211180124223602</v>
      </c>
      <c r="D122">
        <f t="shared" si="3"/>
        <v>0.44444444444444442</v>
      </c>
      <c r="E122">
        <f>ValueWin!E122</f>
        <v>0.59399999999999997</v>
      </c>
      <c r="F122">
        <f>ValueWin!F122</f>
        <v>0.40600000000000003</v>
      </c>
      <c r="G122" cm="1">
        <f t="array" ref="G122">_xlfn.IFS(AND(I122&gt;J122,I122&gt;0), 1, AND(J122&gt;I122,J122&gt;0), 2, AND(I122&lt;0,J122&lt;0), 0)</f>
        <v>0</v>
      </c>
      <c r="H122">
        <f>ValueWin!H122</f>
        <v>1</v>
      </c>
      <c r="I122">
        <f t="shared" si="4"/>
        <v>-7.1573770491803246E-2</v>
      </c>
      <c r="J122">
        <f t="shared" si="5"/>
        <v>-6.9199999999999928E-2</v>
      </c>
      <c r="K122" cm="1">
        <f t="array" ref="K122">_xlfn.IFS(AND(G122=H122,G122=1),K121-K121*I122+K121*I122*A122, AND(G122=H122,G122=2), K121-K121*J122+K121*J122*B122, AND(G122&lt;&gt;H122,G122=1), K121-K121*I122,AND(G122&lt;&gt;H122,G122=2),K121-K121*J122,G122=0,K121)</f>
        <v>122.13076581891704</v>
      </c>
      <c r="L122" t="str">
        <f>ValueWin!L122</f>
        <v>Roberto Bautista Agut</v>
      </c>
      <c r="M122" t="str">
        <f>ValueWin!M122</f>
        <v>Mackenzie McDonald</v>
      </c>
    </row>
    <row r="123" spans="1:13" x14ac:dyDescent="0.25">
      <c r="A123">
        <f>ValueWin!A123</f>
        <v>2.67</v>
      </c>
      <c r="B123">
        <f>ValueWin!B123</f>
        <v>1.44</v>
      </c>
      <c r="C123">
        <f t="shared" si="3"/>
        <v>0.37453183520599254</v>
      </c>
      <c r="D123">
        <f t="shared" si="3"/>
        <v>0.69444444444444442</v>
      </c>
      <c r="E123">
        <f>ValueWin!E123</f>
        <v>0.38800000000000001</v>
      </c>
      <c r="F123">
        <f>ValueWin!F123</f>
        <v>0.61199999999999999</v>
      </c>
      <c r="G123" cm="1">
        <f t="array" ref="G123">_xlfn.IFS(AND(I123&gt;J123,I123&gt;0), 1, AND(J123&gt;I123,J123&gt;0), 2, AND(I123&lt;0,J123&lt;0), 0)</f>
        <v>1</v>
      </c>
      <c r="H123">
        <f>ValueWin!H123</f>
        <v>1</v>
      </c>
      <c r="I123">
        <f t="shared" si="4"/>
        <v>2.1532934131736514E-2</v>
      </c>
      <c r="J123">
        <f t="shared" si="5"/>
        <v>-0.26981818181818196</v>
      </c>
      <c r="K123" cm="1">
        <f t="array" ref="K123">_xlfn.IFS(AND(G123=H123,G123=1),K122-K122*I123+K122*I123*A123, AND(G123=H123,G123=2), K122-K122*J123+K122*J123*B123, AND(G123&lt;&gt;H123,G123=1), K122-K122*I123,AND(G123&lt;&gt;H123,G123=2),K122-K122*J123,G123=0,K122)</f>
        <v>126.5225881577653</v>
      </c>
      <c r="L123" t="str">
        <f>ValueWin!L123</f>
        <v>Jan Lennard Struff</v>
      </c>
      <c r="M123" t="str">
        <f>ValueWin!M123</f>
        <v>Denis Shapovalov</v>
      </c>
    </row>
    <row r="124" spans="1:13" x14ac:dyDescent="0.25">
      <c r="A124">
        <f>ValueWin!A124</f>
        <v>7</v>
      </c>
      <c r="B124">
        <f>ValueWin!B124</f>
        <v>1.1000000000000001</v>
      </c>
      <c r="C124">
        <f t="shared" si="3"/>
        <v>0.14285714285714285</v>
      </c>
      <c r="D124">
        <f t="shared" si="3"/>
        <v>0.90909090909090906</v>
      </c>
      <c r="E124">
        <f>ValueWin!E124</f>
        <v>0.123</v>
      </c>
      <c r="F124">
        <f>ValueWin!F124</f>
        <v>0.877</v>
      </c>
      <c r="G124" cm="1">
        <f t="array" ref="G124">_xlfn.IFS(AND(I124&gt;J124,I124&gt;0), 1, AND(J124&gt;I124,J124&gt;0), 2, AND(I124&lt;0,J124&lt;0), 0)</f>
        <v>0</v>
      </c>
      <c r="H124">
        <f>ValueWin!H124</f>
        <v>2</v>
      </c>
      <c r="I124">
        <f t="shared" si="4"/>
        <v>-2.3166666666666669E-2</v>
      </c>
      <c r="J124">
        <f t="shared" si="5"/>
        <v>-0.35299999999999887</v>
      </c>
      <c r="K124" cm="1">
        <f t="array" ref="K124">_xlfn.IFS(AND(G124=H124,G124=1),K123-K123*I124+K123*I124*A124, AND(G124=H124,G124=2), K123-K123*J124+K123*J124*B124, AND(G124&lt;&gt;H124,G124=1), K123-K123*I124,AND(G124&lt;&gt;H124,G124=2),K123-K123*J124,G124=0,K123)</f>
        <v>126.5225881577653</v>
      </c>
      <c r="L124" t="str">
        <f>ValueWin!L124</f>
        <v>Dennis Novak</v>
      </c>
      <c r="M124" t="str">
        <f>ValueWin!M124</f>
        <v>Jannik Sinner</v>
      </c>
    </row>
    <row r="125" spans="1:13" x14ac:dyDescent="0.25">
      <c r="A125">
        <f>ValueWin!A125</f>
        <v>5.2</v>
      </c>
      <c r="B125">
        <f>ValueWin!B125</f>
        <v>1.1399999999999999</v>
      </c>
      <c r="C125">
        <f t="shared" si="3"/>
        <v>0.19230769230769229</v>
      </c>
      <c r="D125">
        <f t="shared" si="3"/>
        <v>0.87719298245614041</v>
      </c>
      <c r="E125">
        <f>ValueWin!E125</f>
        <v>0.17100000000000001</v>
      </c>
      <c r="F125">
        <f>ValueWin!F125</f>
        <v>0.82899999999999996</v>
      </c>
      <c r="G125" cm="1">
        <f t="array" ref="G125">_xlfn.IFS(AND(I125&gt;J125,I125&gt;0), 1, AND(J125&gt;I125,J125&gt;0), 2, AND(I125&lt;0,J125&lt;0), 0)</f>
        <v>0</v>
      </c>
      <c r="H125">
        <f>ValueWin!H125</f>
        <v>2</v>
      </c>
      <c r="I125">
        <f t="shared" si="4"/>
        <v>-2.6380952380952338E-2</v>
      </c>
      <c r="J125">
        <f t="shared" si="5"/>
        <v>-0.39242857142857246</v>
      </c>
      <c r="K125" cm="1">
        <f t="array" ref="K125">_xlfn.IFS(AND(G125=H125,G125=1),K124-K124*I125+K124*I125*A125, AND(G125=H125,G125=2), K124-K124*J125+K124*J125*B125, AND(G125&lt;&gt;H125,G125=1), K124-K124*I125,AND(G125&lt;&gt;H125,G125=2),K124-K124*J125,G125=0,K124)</f>
        <v>126.5225881577653</v>
      </c>
      <c r="L125" t="str">
        <f>ValueWin!L125</f>
        <v>Alex De Minaur</v>
      </c>
      <c r="M125" t="str">
        <f>ValueWin!M125</f>
        <v>Alexander Zverev</v>
      </c>
    </row>
    <row r="126" spans="1:13" x14ac:dyDescent="0.25">
      <c r="A126">
        <f>ValueWin!A126</f>
        <v>1.22</v>
      </c>
      <c r="B126">
        <f>ValueWin!B126</f>
        <v>4</v>
      </c>
      <c r="C126">
        <f t="shared" si="3"/>
        <v>0.81967213114754101</v>
      </c>
      <c r="D126">
        <f t="shared" si="3"/>
        <v>0.25</v>
      </c>
      <c r="E126">
        <f>ValueWin!E126</f>
        <v>0.73399999999999999</v>
      </c>
      <c r="F126">
        <f>ValueWin!F126</f>
        <v>0.26600000000000001</v>
      </c>
      <c r="G126" cm="1">
        <f t="array" ref="G126">_xlfn.IFS(AND(I126&gt;J126,I126&gt;0), 1, AND(J126&gt;I126,J126&gt;0), 2, AND(I126&lt;0,J126&lt;0), 0)</f>
        <v>2</v>
      </c>
      <c r="H126">
        <f>ValueWin!H126</f>
        <v>2</v>
      </c>
      <c r="I126">
        <f t="shared" si="4"/>
        <v>-0.47509090909090923</v>
      </c>
      <c r="J126">
        <f t="shared" si="5"/>
        <v>2.1333333333333343E-2</v>
      </c>
      <c r="K126" cm="1">
        <f t="array" ref="K126">_xlfn.IFS(AND(G126=H126,G126=1),K125-K125*I126+K125*I126*A126, AND(G126=H126,G126=2), K125-K125*J126+K125*J126*B126, AND(G126&lt;&gt;H126,G126=1), K125-K125*I126,AND(G126&lt;&gt;H126,G126=2),K125-K125*J126,G126=0,K125)</f>
        <v>134.62003379986228</v>
      </c>
      <c r="L126" t="str">
        <f>ValueWin!L126</f>
        <v>Stefanos Tsitsipas</v>
      </c>
      <c r="M126" t="str">
        <f>ValueWin!M126</f>
        <v>Frances Tiafoe</v>
      </c>
    </row>
    <row r="127" spans="1:13" x14ac:dyDescent="0.25">
      <c r="A127">
        <f>ValueWin!A127</f>
        <v>2.75</v>
      </c>
      <c r="B127">
        <f>ValueWin!B127</f>
        <v>1.44</v>
      </c>
      <c r="C127">
        <f t="shared" si="3"/>
        <v>0.36363636363636365</v>
      </c>
      <c r="D127">
        <f t="shared" si="3"/>
        <v>0.69444444444444442</v>
      </c>
      <c r="E127">
        <f>ValueWin!E127</f>
        <v>0.29499999999999998</v>
      </c>
      <c r="F127">
        <f>ValueWin!F127</f>
        <v>0.70500000000000007</v>
      </c>
      <c r="G127" cm="1">
        <f t="array" ref="G127">_xlfn.IFS(AND(I127&gt;J127,I127&gt;0), 1, AND(J127&gt;I127,J127&gt;0), 2, AND(I127&lt;0,J127&lt;0), 0)</f>
        <v>2</v>
      </c>
      <c r="H127">
        <f>ValueWin!H127</f>
        <v>1</v>
      </c>
      <c r="I127">
        <f t="shared" si="4"/>
        <v>-0.10785714285714293</v>
      </c>
      <c r="J127">
        <f t="shared" si="5"/>
        <v>3.4545454545454546E-2</v>
      </c>
      <c r="K127" cm="1">
        <f t="array" ref="K127">_xlfn.IFS(AND(G127=H127,G127=1),K126-K126*I127+K126*I127*A127, AND(G127=H127,G127=2), K126-K126*J127+K126*J127*B127, AND(G127&lt;&gt;H127,G127=1), K126-K126*I127,AND(G127&lt;&gt;H127,G127=2),K126-K126*J127,G127=0,K126)</f>
        <v>129.96952354132159</v>
      </c>
      <c r="L127" t="str">
        <f>ValueWin!L127</f>
        <v>Carlos Alcaraz</v>
      </c>
      <c r="M127" t="str">
        <f>ValueWin!M127</f>
        <v>Matteo Berrettini</v>
      </c>
    </row>
    <row r="128" spans="1:13" x14ac:dyDescent="0.25">
      <c r="A128">
        <f>ValueWin!A128</f>
        <v>1.5</v>
      </c>
      <c r="B128">
        <f>ValueWin!B128</f>
        <v>2.5</v>
      </c>
      <c r="C128">
        <f t="shared" si="3"/>
        <v>0.66666666666666663</v>
      </c>
      <c r="D128">
        <f t="shared" si="3"/>
        <v>0.4</v>
      </c>
      <c r="E128">
        <f>ValueWin!E128</f>
        <v>0.78500000000000003</v>
      </c>
      <c r="F128">
        <f>ValueWin!F128</f>
        <v>0.21499999999999997</v>
      </c>
      <c r="G128" cm="1">
        <f t="array" ref="G128">_xlfn.IFS(AND(I128&gt;J128,I128&gt;0), 1, AND(J128&gt;I128,J128&gt;0), 2, AND(I128&lt;0,J128&lt;0), 0)</f>
        <v>1</v>
      </c>
      <c r="H128">
        <f>ValueWin!H128</f>
        <v>1</v>
      </c>
      <c r="I128">
        <f t="shared" si="4"/>
        <v>0.1</v>
      </c>
      <c r="J128">
        <f t="shared" si="5"/>
        <v>-0.30833333333333335</v>
      </c>
      <c r="K128" cm="1">
        <f t="array" ref="K128">_xlfn.IFS(AND(G128=H128,G128=1),K127-K127*I128+K127*I128*A128, AND(G128=H128,G128=2), K127-K127*J128+K127*J128*B128, AND(G128&lt;&gt;H128,G128=1), K127-K127*I128,AND(G128&lt;&gt;H128,G128=2),K127-K127*J128,G128=0,K127)</f>
        <v>136.46799971838766</v>
      </c>
      <c r="L128" t="str">
        <f>ValueWin!L128</f>
        <v>Joao Sousa</v>
      </c>
      <c r="M128" t="str">
        <f>ValueWin!M128</f>
        <v>Kenny De Schepper</v>
      </c>
    </row>
    <row r="129" spans="1:17" x14ac:dyDescent="0.25">
      <c r="A129">
        <f>ValueWin!A129</f>
        <v>1.33</v>
      </c>
      <c r="B129">
        <f>ValueWin!B129</f>
        <v>3</v>
      </c>
      <c r="C129">
        <f t="shared" si="3"/>
        <v>0.75187969924812026</v>
      </c>
      <c r="D129">
        <f t="shared" si="3"/>
        <v>0.33333333333333331</v>
      </c>
      <c r="E129">
        <f>ValueWin!E129</f>
        <v>0.80500000000000005</v>
      </c>
      <c r="F129">
        <f>ValueWin!F129</f>
        <v>0.19499999999999995</v>
      </c>
      <c r="G129" cm="1">
        <f t="array" ref="G129">_xlfn.IFS(AND(I129&gt;J129,I129&gt;0), 1, AND(J129&gt;I129,J129&gt;0), 2, AND(I129&lt;0,J129&lt;0), 0)</f>
        <v>1</v>
      </c>
      <c r="H129">
        <f>ValueWin!H129</f>
        <v>2</v>
      </c>
      <c r="I129">
        <f t="shared" si="4"/>
        <v>0.1</v>
      </c>
      <c r="J129">
        <f t="shared" si="5"/>
        <v>-0.20750000000000007</v>
      </c>
      <c r="K129" cm="1">
        <f t="array" ref="K129">_xlfn.IFS(AND(G129=H129,G129=1),K128-K128*I129+K128*I129*A129, AND(G129=H129,G129=2), K128-K128*J129+K128*J129*B129, AND(G129&lt;&gt;H129,G129=1), K128-K128*I129,AND(G129&lt;&gt;H129,G129=2),K128-K128*J129,G129=0,K128)</f>
        <v>122.8211997465489</v>
      </c>
      <c r="L129" t="str">
        <f>ValueWin!L129</f>
        <v>Hugo Gaston</v>
      </c>
      <c r="M129" t="str">
        <f>ValueWin!M129</f>
        <v>Maxime Janvier</v>
      </c>
    </row>
    <row r="130" spans="1:17" x14ac:dyDescent="0.25">
      <c r="A130">
        <f>ValueWin!A130</f>
        <v>1.66</v>
      </c>
      <c r="B130">
        <f>ValueWin!B130</f>
        <v>2.1</v>
      </c>
      <c r="C130">
        <f t="shared" si="3"/>
        <v>0.60240963855421692</v>
      </c>
      <c r="D130">
        <f t="shared" si="3"/>
        <v>0.47619047619047616</v>
      </c>
      <c r="E130">
        <f>ValueWin!E130</f>
        <v>0.94599999999999995</v>
      </c>
      <c r="F130">
        <f>ValueWin!F130</f>
        <v>5.4000000000000048E-2</v>
      </c>
      <c r="G130" cm="1">
        <f t="array" ref="G130">_xlfn.IFS(AND(I130&gt;J130,I130&gt;0), 1, AND(J130&gt;I130,J130&gt;0), 2, AND(I130&lt;0,J130&lt;0), 0)</f>
        <v>1</v>
      </c>
      <c r="H130">
        <f>ValueWin!H130</f>
        <v>2</v>
      </c>
      <c r="I130">
        <f t="shared" si="4"/>
        <v>0.1</v>
      </c>
      <c r="J130">
        <f t="shared" si="5"/>
        <v>-0.80599999999999983</v>
      </c>
      <c r="K130" cm="1">
        <f t="array" ref="K130">_xlfn.IFS(AND(G130=H130,G130=1),K129-K129*I130+K129*I130*A130, AND(G130=H130,G130=2), K129-K129*J130+K129*J130*B130, AND(G130&lt;&gt;H130,G130=1), K129-K129*I130,AND(G130&lt;&gt;H130,G130=2),K129-K129*J130,G130=0,K129)</f>
        <v>110.53907977189401</v>
      </c>
      <c r="L130" t="str">
        <f>ValueWin!L130</f>
        <v>Manuel Guinard</v>
      </c>
      <c r="M130" t="str">
        <f>ValueWin!M130</f>
        <v>Luca van Assche</v>
      </c>
    </row>
    <row r="131" spans="1:17" x14ac:dyDescent="0.25">
      <c r="A131">
        <f>ValueWin!A131</f>
        <v>1.46</v>
      </c>
      <c r="B131">
        <f>ValueWin!B131</f>
        <v>2.58</v>
      </c>
      <c r="C131">
        <f t="shared" si="3"/>
        <v>0.68493150684931503</v>
      </c>
      <c r="D131">
        <f t="shared" si="3"/>
        <v>0.38759689922480617</v>
      </c>
      <c r="E131">
        <f>ValueWin!E131</f>
        <v>0.61399999999999999</v>
      </c>
      <c r="F131">
        <f>ValueWin!F131</f>
        <v>0.38600000000000001</v>
      </c>
      <c r="G131" cm="1">
        <f t="array" ref="G131">_xlfn.IFS(AND(I131&gt;J131,I131&gt;0), 1, AND(J131&gt;I131,J131&gt;0), 2, AND(I131&lt;0,J131&lt;0), 0)</f>
        <v>0</v>
      </c>
      <c r="H131">
        <f>ValueWin!H131</f>
        <v>1</v>
      </c>
      <c r="I131">
        <f t="shared" si="4"/>
        <v>-0.22513043478260875</v>
      </c>
      <c r="J131">
        <f t="shared" si="5"/>
        <v>-2.6075949367088125E-3</v>
      </c>
      <c r="K131" cm="1">
        <f t="array" ref="K131">_xlfn.IFS(AND(G131=H131,G131=1),K130-K130*I131+K130*I131*A131, AND(G131=H131,G131=2), K130-K130*J131+K130*J131*B131, AND(G131&lt;&gt;H131,G131=1), K130-K130*I131,AND(G131&lt;&gt;H131,G131=2),K130-K130*J131,G131=0,K130)</f>
        <v>110.53907977189401</v>
      </c>
      <c r="L131" t="str">
        <f>ValueWin!L131</f>
        <v>Taylor Fritz</v>
      </c>
      <c r="M131" t="str">
        <f>ValueWin!M131</f>
        <v>Jan Lennard Struff</v>
      </c>
    </row>
    <row r="132" spans="1:17" x14ac:dyDescent="0.25">
      <c r="A132">
        <f>ValueWin!A132</f>
        <v>1.86</v>
      </c>
      <c r="B132">
        <f>ValueWin!B132</f>
        <v>1.92</v>
      </c>
      <c r="C132">
        <f t="shared" ref="C132:D176" si="6">1/A132</f>
        <v>0.5376344086021505</v>
      </c>
      <c r="D132">
        <f t="shared" si="6"/>
        <v>0.52083333333333337</v>
      </c>
      <c r="E132">
        <f>ValueWin!E132</f>
        <v>0.42</v>
      </c>
      <c r="F132">
        <f>ValueWin!F132</f>
        <v>0.58000000000000007</v>
      </c>
      <c r="G132" cm="1">
        <f t="array" ref="G132">_xlfn.IFS(AND(I132&gt;J132,I132&gt;0), 1, AND(J132&gt;I132,J132&gt;0), 2, AND(I132&lt;0,J132&lt;0), 0)</f>
        <v>2</v>
      </c>
      <c r="H132">
        <f>ValueWin!H132</f>
        <v>2</v>
      </c>
      <c r="I132">
        <f t="shared" ref="I132:I195" si="7">IF(E132-(F132/(A132-1))&gt;0.1, 0.1, E132-(F132/(A132-1)))</f>
        <v>-0.25441860465116278</v>
      </c>
      <c r="J132">
        <f t="shared" ref="J132:J160" si="8">IF(F132-(E132/(B132-1))&gt;0.1, 0.1, F132-(E132/(B132-1)))</f>
        <v>0.1</v>
      </c>
      <c r="K132" cm="1">
        <f t="array" ref="K132">_xlfn.IFS(AND(G132=H132,G132=1),K131-K131*I132+K131*I132*A132, AND(G132=H132,G132=2), K131-K131*J132+K131*J132*B132, AND(G132&lt;&gt;H132,G132=1), K131-K131*I132,AND(G132&lt;&gt;H132,G132=2),K131-K131*J132,G132=0,K131)</f>
        <v>120.70867511090826</v>
      </c>
      <c r="L132" t="str">
        <f>ValueWin!L132</f>
        <v>Botic Van De Zandschulp</v>
      </c>
      <c r="M132" t="str">
        <f>ValueWin!M132</f>
        <v>Marin Cilic</v>
      </c>
    </row>
    <row r="133" spans="1:17" x14ac:dyDescent="0.25">
      <c r="A133">
        <f>ValueWin!A133</f>
        <v>4.05</v>
      </c>
      <c r="B133">
        <f>ValueWin!B133</f>
        <v>1.22</v>
      </c>
      <c r="C133">
        <f t="shared" si="6"/>
        <v>0.24691358024691359</v>
      </c>
      <c r="D133">
        <f t="shared" si="6"/>
        <v>0.81967213114754101</v>
      </c>
      <c r="E133">
        <f>ValueWin!E133</f>
        <v>0.21199999999999999</v>
      </c>
      <c r="F133">
        <f>ValueWin!F133</f>
        <v>0.78800000000000003</v>
      </c>
      <c r="G133" cm="1">
        <f t="array" ref="G133">_xlfn.IFS(AND(I133&gt;J133,I133&gt;0), 1, AND(J133&gt;I133,J133&gt;0), 2, AND(I133&lt;0,J133&lt;0), 0)</f>
        <v>0</v>
      </c>
      <c r="H133">
        <f>ValueWin!H133</f>
        <v>2</v>
      </c>
      <c r="I133">
        <f t="shared" si="7"/>
        <v>-4.6360655737704953E-2</v>
      </c>
      <c r="J133">
        <f t="shared" si="8"/>
        <v>-0.1756363636363637</v>
      </c>
      <c r="K133" cm="1">
        <f t="array" ref="K133">_xlfn.IFS(AND(G133=H133,G133=1),K132-K132*I133+K132*I133*A133, AND(G133=H133,G133=2), K132-K132*J133+K132*J133*B133, AND(G133&lt;&gt;H133,G133=1), K132-K132*I133,AND(G133&lt;&gt;H133,G133=2),K132-K132*J133,G133=0,K132)</f>
        <v>120.70867511090826</v>
      </c>
      <c r="L133" t="str">
        <f>ValueWin!L133</f>
        <v>Carlos Alcaraz</v>
      </c>
      <c r="M133" t="str">
        <f>ValueWin!M133</f>
        <v>Alexander Zverev</v>
      </c>
    </row>
    <row r="134" spans="1:17" x14ac:dyDescent="0.25">
      <c r="A134">
        <f>ValueWin!A134</f>
        <v>2.2000000000000002</v>
      </c>
      <c r="B134">
        <f>ValueWin!B134</f>
        <v>1.61</v>
      </c>
      <c r="C134">
        <f t="shared" si="6"/>
        <v>0.45454545454545453</v>
      </c>
      <c r="D134">
        <f t="shared" si="6"/>
        <v>0.6211180124223602</v>
      </c>
      <c r="E134">
        <f>ValueWin!E134</f>
        <v>0.19900000000000001</v>
      </c>
      <c r="F134">
        <f>ValueWin!F134</f>
        <v>0.80099999999999993</v>
      </c>
      <c r="G134" cm="1">
        <f t="array" ref="G134">_xlfn.IFS(AND(I134&gt;J134,I134&gt;0), 1, AND(J134&gt;I134,J134&gt;0), 2, AND(I134&lt;0,J134&lt;0), 0)</f>
        <v>2</v>
      </c>
      <c r="H134">
        <f>ValueWin!H134</f>
        <v>2</v>
      </c>
      <c r="I134">
        <f t="shared" si="7"/>
        <v>-0.46849999999999986</v>
      </c>
      <c r="J134">
        <f t="shared" si="8"/>
        <v>0.1</v>
      </c>
      <c r="K134" cm="1">
        <f t="array" ref="K134">_xlfn.IFS(AND(G134=H134,G134=1),K133-K133*I134+K133*I134*A134, AND(G134=H134,G134=2), K133-K133*J134+K133*J134*B134, AND(G134&lt;&gt;H134,G134=1), K133-K133*I134,AND(G134&lt;&gt;H134,G134=2),K133-K133*J134,G134=0,K133)</f>
        <v>128.07190429267368</v>
      </c>
      <c r="L134" t="str">
        <f>ValueWin!L134</f>
        <v>Maxime Janvier</v>
      </c>
      <c r="M134" t="str">
        <f>ValueWin!M134</f>
        <v>Joao Sousa</v>
      </c>
    </row>
    <row r="135" spans="1:17" x14ac:dyDescent="0.25">
      <c r="A135">
        <f>ValueWin!A135</f>
        <v>2.2000000000000002</v>
      </c>
      <c r="B135">
        <f>ValueWin!B135</f>
        <v>1.61</v>
      </c>
      <c r="C135">
        <f t="shared" si="6"/>
        <v>0.45454545454545453</v>
      </c>
      <c r="D135">
        <f t="shared" si="6"/>
        <v>0.6211180124223602</v>
      </c>
      <c r="E135">
        <f>ValueWin!E135</f>
        <v>0.45900000000000002</v>
      </c>
      <c r="F135">
        <f>ValueWin!F135</f>
        <v>0.54099999999999993</v>
      </c>
      <c r="G135" cm="1">
        <f t="array" ref="G135">_xlfn.IFS(AND(I135&gt;J135,I135&gt;0), 1, AND(J135&gt;I135,J135&gt;0), 2, AND(I135&lt;0,J135&lt;0), 0)</f>
        <v>1</v>
      </c>
      <c r="H135">
        <f>ValueWin!H135</f>
        <v>1</v>
      </c>
      <c r="I135">
        <f t="shared" si="7"/>
        <v>8.1666666666668219E-3</v>
      </c>
      <c r="J135">
        <f t="shared" si="8"/>
        <v>-0.21145901639344256</v>
      </c>
      <c r="K135" cm="1">
        <f t="array" ref="K135">_xlfn.IFS(AND(G135=H135,G135=1),K134-K134*I135+K134*I135*A135, AND(G135=H135,G135=2), K134-K134*J135+K134*J135*B135, AND(G135&lt;&gt;H135,G135=1), K134-K134*I135,AND(G135&lt;&gt;H135,G135=2),K134-K134*J135,G135=0,K134)</f>
        <v>129.3270089547419</v>
      </c>
      <c r="L135" t="str">
        <f>ValueWin!L135</f>
        <v>Maxime Cressy</v>
      </c>
      <c r="M135" t="str">
        <f>ValueWin!M135</f>
        <v>Oscar Otte</v>
      </c>
    </row>
    <row r="136" spans="1:17" x14ac:dyDescent="0.25">
      <c r="A136">
        <f>ValueWin!A136</f>
        <v>4</v>
      </c>
      <c r="B136">
        <f>ValueWin!B136</f>
        <v>1.22</v>
      </c>
      <c r="C136">
        <f t="shared" si="6"/>
        <v>0.25</v>
      </c>
      <c r="D136">
        <f t="shared" si="6"/>
        <v>0.81967213114754101</v>
      </c>
      <c r="E136">
        <f>ValueWin!E136</f>
        <v>0.33300000000000002</v>
      </c>
      <c r="F136">
        <f>ValueWin!F136</f>
        <v>0.66700000000000004</v>
      </c>
      <c r="G136" cm="1">
        <f t="array" ref="G136">_xlfn.IFS(AND(I136&gt;J136,I136&gt;0), 1, AND(J136&gt;I136,J136&gt;0), 2, AND(I136&lt;0,J136&lt;0), 0)</f>
        <v>1</v>
      </c>
      <c r="H136">
        <f>ValueWin!H136</f>
        <v>1</v>
      </c>
      <c r="I136">
        <f t="shared" si="7"/>
        <v>0.1</v>
      </c>
      <c r="J136">
        <f t="shared" si="8"/>
        <v>-0.84663636363636385</v>
      </c>
      <c r="K136" cm="1">
        <f t="array" ref="K136">_xlfn.IFS(AND(G136=H136,G136=1),K135-K135*I136+K135*I136*A136, AND(G136=H136,G136=2), K135-K135*J136+K135*J136*B136, AND(G136&lt;&gt;H136,G136=1), K135-K135*I136,AND(G136&lt;&gt;H136,G136=2),K135-K135*J136,G136=0,K135)</f>
        <v>168.12511164116447</v>
      </c>
      <c r="L136" t="str">
        <f>ValueWin!L136</f>
        <v>Frances Tiafoe</v>
      </c>
      <c r="M136" t="str">
        <f>ValueWin!M136</f>
        <v>Jannik Sinner</v>
      </c>
      <c r="P136">
        <v>150</v>
      </c>
      <c r="Q136">
        <v>18</v>
      </c>
    </row>
    <row r="137" spans="1:17" x14ac:dyDescent="0.25">
      <c r="A137">
        <f>ValueWin!A137</f>
        <v>1.4</v>
      </c>
      <c r="B137">
        <f>ValueWin!B137</f>
        <v>2.75</v>
      </c>
      <c r="C137">
        <f t="shared" si="6"/>
        <v>0.7142857142857143</v>
      </c>
      <c r="D137">
        <f t="shared" si="6"/>
        <v>0.36363636363636365</v>
      </c>
      <c r="E137">
        <f>ValueWin!E137</f>
        <v>0.61599999999999999</v>
      </c>
      <c r="F137">
        <f>ValueWin!F137</f>
        <v>0.38400000000000001</v>
      </c>
      <c r="G137" cm="1">
        <f t="array" ref="G137">_xlfn.IFS(AND(I137&gt;J137,I137&gt;0), 1, AND(J137&gt;I137,J137&gt;0), 2, AND(I137&lt;0,J137&lt;0), 0)</f>
        <v>2</v>
      </c>
      <c r="H137">
        <f>ValueWin!H137</f>
        <v>2</v>
      </c>
      <c r="I137">
        <f t="shared" si="7"/>
        <v>-0.34400000000000019</v>
      </c>
      <c r="J137">
        <f t="shared" si="8"/>
        <v>3.2000000000000028E-2</v>
      </c>
      <c r="K137">
        <f>P136-P136*J137+P136*J137*B137</f>
        <v>158.4</v>
      </c>
      <c r="L137" t="str">
        <f>ValueWin!L137</f>
        <v>Quentin Halys</v>
      </c>
      <c r="M137" t="str">
        <f>ValueWin!M137</f>
        <v>Lukas Lacko</v>
      </c>
      <c r="P137">
        <v>150</v>
      </c>
      <c r="Q137">
        <v>8</v>
      </c>
    </row>
    <row r="138" spans="1:17" x14ac:dyDescent="0.25">
      <c r="A138">
        <f>ValueWin!A138</f>
        <v>4.5</v>
      </c>
      <c r="B138">
        <f>ValueWin!B138</f>
        <v>1.18</v>
      </c>
      <c r="C138">
        <f t="shared" si="6"/>
        <v>0.22222222222222221</v>
      </c>
      <c r="D138">
        <f t="shared" si="6"/>
        <v>0.84745762711864414</v>
      </c>
      <c r="E138">
        <f>ValueWin!E138</f>
        <v>0.161</v>
      </c>
      <c r="F138">
        <f>ValueWin!F138</f>
        <v>0.83899999999999997</v>
      </c>
      <c r="G138" cm="1">
        <f t="array" ref="G138">_xlfn.IFS(AND(I138&gt;J138,I138&gt;0), 1, AND(J138&gt;I138,J138&gt;0), 2, AND(I138&lt;0,J138&lt;0), 0)</f>
        <v>0</v>
      </c>
      <c r="H138">
        <f>ValueWin!H138</f>
        <v>2</v>
      </c>
      <c r="I138">
        <f t="shared" si="7"/>
        <v>-7.8714285714285709E-2</v>
      </c>
      <c r="J138">
        <f t="shared" si="8"/>
        <v>-5.5444444444444851E-2</v>
      </c>
      <c r="K138">
        <f>P137</f>
        <v>150</v>
      </c>
      <c r="L138" t="str">
        <f>ValueWin!L138</f>
        <v>Alexandre Muller</v>
      </c>
      <c r="M138" t="str">
        <f>ValueWin!M138</f>
        <v>Brandon Nakashima</v>
      </c>
    </row>
    <row r="139" spans="1:17" x14ac:dyDescent="0.25">
      <c r="A139">
        <f>ValueWin!A139</f>
        <v>1.53</v>
      </c>
      <c r="B139">
        <f>ValueWin!B139</f>
        <v>2.37</v>
      </c>
      <c r="C139">
        <f t="shared" si="6"/>
        <v>0.65359477124183007</v>
      </c>
      <c r="D139">
        <f t="shared" si="6"/>
        <v>0.42194092827004215</v>
      </c>
      <c r="E139">
        <f>ValueWin!E139</f>
        <v>0.47499999999999998</v>
      </c>
      <c r="F139">
        <f>ValueWin!F139</f>
        <v>0.52500000000000002</v>
      </c>
      <c r="G139" cm="1">
        <f t="array" ref="G139">_xlfn.IFS(AND(I139&gt;J139,I139&gt;0), 1, AND(J139&gt;I139,J139&gt;0), 2, AND(I139&lt;0,J139&lt;0), 0)</f>
        <v>2</v>
      </c>
      <c r="H139">
        <f>ValueWin!H139</f>
        <v>2</v>
      </c>
      <c r="I139">
        <f t="shared" si="7"/>
        <v>-0.51556603773584908</v>
      </c>
      <c r="J139">
        <f t="shared" si="8"/>
        <v>0.1</v>
      </c>
      <c r="K139" cm="1">
        <f t="array" ref="K139">_xlfn.IFS(AND(G139=H139,G139=1),K138-K138*I139+K138*I139*A139, AND(G139=H139,G139=2), K138-K138*J139+K138*J139*B139, AND(G139&lt;&gt;H139,G139=1), K138-K138*I139,AND(G139&lt;&gt;H139,G139=2),K138-K138*J139,G139=0,K138)</f>
        <v>170.55</v>
      </c>
      <c r="L139" t="str">
        <f>ValueWin!L139</f>
        <v>Yoshihito Nishioka</v>
      </c>
      <c r="M139" t="str">
        <f>ValueWin!M139</f>
        <v>Gianluca Mager</v>
      </c>
      <c r="P139">
        <v>150</v>
      </c>
      <c r="Q139">
        <v>20</v>
      </c>
    </row>
    <row r="140" spans="1:17" x14ac:dyDescent="0.25">
      <c r="A140">
        <f>ValueWin!A140</f>
        <v>2.62</v>
      </c>
      <c r="B140">
        <f>ValueWin!B140</f>
        <v>1.5</v>
      </c>
      <c r="C140">
        <f t="shared" si="6"/>
        <v>0.38167938931297707</v>
      </c>
      <c r="D140">
        <f t="shared" si="6"/>
        <v>0.66666666666666663</v>
      </c>
      <c r="E140">
        <f>ValueWin!E140</f>
        <v>0.35299999999999998</v>
      </c>
      <c r="F140">
        <f>ValueWin!F140</f>
        <v>0.64700000000000002</v>
      </c>
      <c r="G140" cm="1">
        <f t="array" ref="G140">_xlfn.IFS(AND(I140&gt;J140,I140&gt;0), 1, AND(J140&gt;I140,J140&gt;0), 2, AND(I140&lt;0,J140&lt;0), 0)</f>
        <v>0</v>
      </c>
      <c r="H140">
        <f>ValueWin!H140</f>
        <v>1</v>
      </c>
      <c r="I140">
        <f t="shared" si="7"/>
        <v>-4.6382716049382711E-2</v>
      </c>
      <c r="J140">
        <f t="shared" si="8"/>
        <v>-5.8999999999999941E-2</v>
      </c>
      <c r="K140">
        <f>P139</f>
        <v>150</v>
      </c>
      <c r="L140" t="str">
        <f>ValueWin!L140</f>
        <v>Adrian Mannarino</v>
      </c>
      <c r="M140" t="str">
        <f>ValueWin!M140</f>
        <v>Nikoloz Basilashvili</v>
      </c>
    </row>
    <row r="141" spans="1:17" x14ac:dyDescent="0.25">
      <c r="A141">
        <f>ValueWin!A141</f>
        <v>2.2000000000000002</v>
      </c>
      <c r="B141">
        <f>ValueWin!B141</f>
        <v>1.66</v>
      </c>
      <c r="C141">
        <f t="shared" si="6"/>
        <v>0.45454545454545453</v>
      </c>
      <c r="D141">
        <f t="shared" si="6"/>
        <v>0.60240963855421692</v>
      </c>
      <c r="E141">
        <f>ValueWin!E141</f>
        <v>0.438</v>
      </c>
      <c r="F141">
        <f>ValueWin!F141</f>
        <v>0.56200000000000006</v>
      </c>
      <c r="G141" cm="1">
        <f t="array" ref="G141">_xlfn.IFS(AND(I141&gt;J141,I141&gt;0), 1, AND(J141&gt;I141,J141&gt;0), 2, AND(I141&lt;0,J141&lt;0), 0)</f>
        <v>0</v>
      </c>
      <c r="H141">
        <f>ValueWin!H141</f>
        <v>1</v>
      </c>
      <c r="I141">
        <f t="shared" si="7"/>
        <v>-3.0333333333333323E-2</v>
      </c>
      <c r="J141">
        <f t="shared" si="8"/>
        <v>-0.10163636363636364</v>
      </c>
      <c r="K141" cm="1">
        <f t="array" ref="K141">_xlfn.IFS(AND(G141=H141,G141=1),K140-K140*I141+K140*I141*A141, AND(G141=H141,G141=2), K140-K140*J141+K140*J141*B141, AND(G141&lt;&gt;H141,G141=1), K140-K140*I141,AND(G141&lt;&gt;H141,G141=2),K140-K140*J141,G141=0,K140)</f>
        <v>150</v>
      </c>
      <c r="L141" t="str">
        <f>ValueWin!L141</f>
        <v>Alexander Bublik</v>
      </c>
      <c r="M141" t="str">
        <f>ValueWin!M141</f>
        <v>Daniel Evans</v>
      </c>
    </row>
    <row r="142" spans="1:17" x14ac:dyDescent="0.25">
      <c r="A142">
        <f>ValueWin!A142</f>
        <v>1.57</v>
      </c>
      <c r="B142">
        <f>ValueWin!B142</f>
        <v>2.37</v>
      </c>
      <c r="C142">
        <f t="shared" si="6"/>
        <v>0.63694267515923564</v>
      </c>
      <c r="D142">
        <f t="shared" si="6"/>
        <v>0.42194092827004215</v>
      </c>
      <c r="E142">
        <f>ValueWin!E142</f>
        <v>0.55700000000000005</v>
      </c>
      <c r="F142">
        <f>ValueWin!F142</f>
        <v>0.44299999999999995</v>
      </c>
      <c r="G142" cm="1">
        <f t="array" ref="G142">_xlfn.IFS(AND(I142&gt;J142,I142&gt;0), 1, AND(J142&gt;I142,J142&gt;0), 2, AND(I142&lt;0,J142&lt;0), 0)</f>
        <v>2</v>
      </c>
      <c r="H142">
        <f>ValueWin!H142</f>
        <v>2</v>
      </c>
      <c r="I142">
        <f t="shared" si="7"/>
        <v>-0.22019298245614016</v>
      </c>
      <c r="J142">
        <f t="shared" si="8"/>
        <v>3.6430656934306527E-2</v>
      </c>
      <c r="K142" cm="1">
        <f t="array" ref="K142">_xlfn.IFS(AND(G142=H142,G142=1),K141-K141*I142+K141*I142*A142, AND(G142=H142,G142=2), K141-K141*J142+K141*J142*B142, AND(G142&lt;&gt;H142,G142=1), K141-K141*I142,AND(G142&lt;&gt;H142,G142=2),K141-K141*J142,G142=0,K141)</f>
        <v>157.48650000000001</v>
      </c>
      <c r="L142" t="str">
        <f>ValueWin!L142</f>
        <v>Aslan Karatsev</v>
      </c>
      <c r="M142" t="str">
        <f>ValueWin!M142</f>
        <v>Sebastian Korda</v>
      </c>
      <c r="P142">
        <v>150</v>
      </c>
      <c r="Q142">
        <v>7</v>
      </c>
    </row>
    <row r="143" spans="1:17" x14ac:dyDescent="0.25">
      <c r="A143">
        <f>ValueWin!A143</f>
        <v>4</v>
      </c>
      <c r="B143">
        <f>ValueWin!B143</f>
        <v>1.25</v>
      </c>
      <c r="C143">
        <f t="shared" si="6"/>
        <v>0.25</v>
      </c>
      <c r="D143">
        <f t="shared" si="6"/>
        <v>0.8</v>
      </c>
      <c r="E143">
        <f>ValueWin!E143</f>
        <v>0.23599999999999999</v>
      </c>
      <c r="F143">
        <f>ValueWin!F143</f>
        <v>0.76400000000000001</v>
      </c>
      <c r="G143" cm="1">
        <f t="array" ref="G143">_xlfn.IFS(AND(I143&gt;J143,I143&gt;0), 1, AND(J143&gt;I143,J143&gt;0), 2, AND(I143&lt;0,J143&lt;0), 0)</f>
        <v>0</v>
      </c>
      <c r="H143">
        <f>ValueWin!H143</f>
        <v>2</v>
      </c>
      <c r="I143">
        <f t="shared" si="7"/>
        <v>-1.8666666666666665E-2</v>
      </c>
      <c r="J143">
        <f t="shared" si="8"/>
        <v>-0.17999999999999994</v>
      </c>
      <c r="K143">
        <f>P142</f>
        <v>150</v>
      </c>
      <c r="L143" t="str">
        <f>ValueWin!L143</f>
        <v>Benoit Paire</v>
      </c>
      <c r="M143" t="str">
        <f>ValueWin!M143</f>
        <v>Pablo Carreno Busta</v>
      </c>
    </row>
    <row r="144" spans="1:17" x14ac:dyDescent="0.25">
      <c r="A144">
        <f>ValueWin!A144</f>
        <v>1.1100000000000001</v>
      </c>
      <c r="B144">
        <f>ValueWin!B144</f>
        <v>6.5</v>
      </c>
      <c r="C144">
        <f t="shared" si="6"/>
        <v>0.9009009009009008</v>
      </c>
      <c r="D144">
        <f t="shared" si="6"/>
        <v>0.15384615384615385</v>
      </c>
      <c r="E144">
        <f>ValueWin!E144</f>
        <v>0.81200000000000006</v>
      </c>
      <c r="F144">
        <f>ValueWin!F144</f>
        <v>0.18799999999999994</v>
      </c>
      <c r="G144" cm="1">
        <f t="array" ref="G144">_xlfn.IFS(AND(I144&gt;J144,I144&gt;0), 1, AND(J144&gt;I144,J144&gt;0), 2, AND(I144&lt;0,J144&lt;0), 0)</f>
        <v>2</v>
      </c>
      <c r="H144">
        <f>ValueWin!H144</f>
        <v>1</v>
      </c>
      <c r="I144">
        <f t="shared" si="7"/>
        <v>-0.89709090909090694</v>
      </c>
      <c r="J144">
        <f t="shared" si="8"/>
        <v>4.0363636363636296E-2</v>
      </c>
      <c r="K144" cm="1">
        <f t="array" ref="K144">_xlfn.IFS(AND(G144=H144,G144=1),K143-K143*I144+K143*I144*A144, AND(G144=H144,G144=2), K143-K143*J144+K143*J144*B144, AND(G144&lt;&gt;H144,G144=1), K143-K143*I144,AND(G144&lt;&gt;H144,G144=2),K143-K143*J144,G144=0,K143)</f>
        <v>143.94545454545457</v>
      </c>
      <c r="L144" t="str">
        <f>ValueWin!L144</f>
        <v>Cameron Norrie</v>
      </c>
      <c r="M144" t="str">
        <f>ValueWin!M144</f>
        <v>Federico Delbonis</v>
      </c>
    </row>
    <row r="145" spans="1:17" x14ac:dyDescent="0.25">
      <c r="A145">
        <f>ValueWin!A145</f>
        <v>3</v>
      </c>
      <c r="B145">
        <f>ValueWin!B145</f>
        <v>1.4</v>
      </c>
      <c r="C145">
        <f t="shared" si="6"/>
        <v>0.33333333333333331</v>
      </c>
      <c r="D145">
        <f t="shared" si="6"/>
        <v>0.7142857142857143</v>
      </c>
      <c r="E145">
        <f>ValueWin!E145</f>
        <v>0.38500000000000001</v>
      </c>
      <c r="F145">
        <f>ValueWin!F145</f>
        <v>0.61499999999999999</v>
      </c>
      <c r="G145" cm="1">
        <f t="array" ref="G145">_xlfn.IFS(AND(I145&gt;J145,I145&gt;0), 1, AND(J145&gt;I145,J145&gt;0), 2, AND(I145&lt;0,J145&lt;0), 0)</f>
        <v>1</v>
      </c>
      <c r="H145">
        <f>ValueWin!H145</f>
        <v>1</v>
      </c>
      <c r="I145">
        <f t="shared" si="7"/>
        <v>7.7500000000000013E-2</v>
      </c>
      <c r="J145">
        <f t="shared" si="8"/>
        <v>-0.34750000000000025</v>
      </c>
      <c r="K145" cm="1">
        <f t="array" ref="K145">_xlfn.IFS(AND(G145=H145,G145=1),K144-K144*I145+K144*I145*A145, AND(G145=H145,G145=2), K144-K144*J145+K144*J145*B145, AND(G145&lt;&gt;H145,G145=1), K144-K144*I145,AND(G145&lt;&gt;H145,G145=2),K144-K144*J145,G145=0,K144)</f>
        <v>166.25700000000003</v>
      </c>
      <c r="L145" t="str">
        <f>ValueWin!L145</f>
        <v>Dusan Lajovic</v>
      </c>
      <c r="M145" t="str">
        <f>ValueWin!M145</f>
        <v>Mackenzie McDonald</v>
      </c>
      <c r="P145">
        <v>150</v>
      </c>
      <c r="Q145">
        <v>16</v>
      </c>
    </row>
    <row r="146" spans="1:17" x14ac:dyDescent="0.25">
      <c r="A146">
        <f>ValueWin!A146</f>
        <v>1.9</v>
      </c>
      <c r="B146">
        <f>ValueWin!B146</f>
        <v>1.9</v>
      </c>
      <c r="C146">
        <f t="shared" si="6"/>
        <v>0.52631578947368418</v>
      </c>
      <c r="D146">
        <f t="shared" si="6"/>
        <v>0.52631578947368418</v>
      </c>
      <c r="E146">
        <f>ValueWin!E146</f>
        <v>0.373</v>
      </c>
      <c r="F146">
        <f>ValueWin!F146</f>
        <v>0.627</v>
      </c>
      <c r="G146" cm="1">
        <f t="array" ref="G146">_xlfn.IFS(AND(I146&gt;J146,I146&gt;0), 1, AND(J146&gt;I146,J146&gt;0), 2, AND(I146&lt;0,J146&lt;0), 0)</f>
        <v>2</v>
      </c>
      <c r="H146">
        <f>ValueWin!H146</f>
        <v>2</v>
      </c>
      <c r="I146">
        <f t="shared" si="7"/>
        <v>-0.32366666666666677</v>
      </c>
      <c r="J146">
        <f t="shared" si="8"/>
        <v>0.1</v>
      </c>
      <c r="K146">
        <f>P145-P145*J146+P145*J146*B146</f>
        <v>163.5</v>
      </c>
      <c r="L146" t="str">
        <f>ValueWin!L146</f>
        <v>Filip Krajinovic</v>
      </c>
      <c r="M146" t="str">
        <f>ValueWin!M146</f>
        <v>Reilly Opelka</v>
      </c>
      <c r="P146">
        <v>150</v>
      </c>
      <c r="Q146">
        <v>13</v>
      </c>
    </row>
    <row r="147" spans="1:17" x14ac:dyDescent="0.25">
      <c r="A147">
        <f>ValueWin!A147</f>
        <v>1.28</v>
      </c>
      <c r="B147">
        <f>ValueWin!B147</f>
        <v>3.75</v>
      </c>
      <c r="C147">
        <f t="shared" si="6"/>
        <v>0.78125</v>
      </c>
      <c r="D147">
        <f t="shared" si="6"/>
        <v>0.26666666666666666</v>
      </c>
      <c r="E147">
        <f>ValueWin!E147</f>
        <v>0.68700000000000006</v>
      </c>
      <c r="F147">
        <f>ValueWin!F147</f>
        <v>0.31299999999999994</v>
      </c>
      <c r="G147" cm="1">
        <f t="array" ref="G147">_xlfn.IFS(AND(I147&gt;J147,I147&gt;0), 1, AND(J147&gt;I147,J147&gt;0), 2, AND(I147&lt;0,J147&lt;0), 0)</f>
        <v>2</v>
      </c>
      <c r="H147">
        <f>ValueWin!H147</f>
        <v>1</v>
      </c>
      <c r="I147">
        <f t="shared" si="7"/>
        <v>-0.43085714285714261</v>
      </c>
      <c r="J147">
        <f t="shared" si="8"/>
        <v>6.3181818181818117E-2</v>
      </c>
      <c r="K147">
        <f>P146-P146*J147</f>
        <v>140.52272727272728</v>
      </c>
      <c r="L147" t="str">
        <f>ValueWin!L147</f>
        <v>Grigor Dimitrov</v>
      </c>
      <c r="M147" t="str">
        <f>ValueWin!M147</f>
        <v>Richard Gasquet</v>
      </c>
    </row>
    <row r="148" spans="1:17" x14ac:dyDescent="0.25">
      <c r="A148">
        <f>ValueWin!A148</f>
        <v>1.2</v>
      </c>
      <c r="B148">
        <f>ValueWin!B148</f>
        <v>4.5</v>
      </c>
      <c r="C148">
        <f t="shared" si="6"/>
        <v>0.83333333333333337</v>
      </c>
      <c r="D148">
        <f t="shared" si="6"/>
        <v>0.22222222222222221</v>
      </c>
      <c r="E148">
        <f>ValueWin!E148</f>
        <v>0.68700000000000006</v>
      </c>
      <c r="F148">
        <f>ValueWin!F148</f>
        <v>0.31299999999999994</v>
      </c>
      <c r="G148" cm="1">
        <f t="array" ref="G148">_xlfn.IFS(AND(I148&gt;J148,I148&gt;0), 1, AND(J148&gt;I148,J148&gt;0), 2, AND(I148&lt;0,J148&lt;0), 0)</f>
        <v>2</v>
      </c>
      <c r="H148">
        <f>ValueWin!H148</f>
        <v>1</v>
      </c>
      <c r="I148">
        <f t="shared" si="7"/>
        <v>-0.87800000000000011</v>
      </c>
      <c r="J148">
        <f t="shared" si="8"/>
        <v>0.1</v>
      </c>
      <c r="K148" cm="1">
        <f t="array" ref="K148">_xlfn.IFS(AND(G148=H148,G148=1),K147-K147*I148+K147*I148*A148, AND(G148=H148,G148=2), K147-K147*J148+K147*J148*B148, AND(G148&lt;&gt;H148,G148=1), K147-K147*I148,AND(G148&lt;&gt;H148,G148=2),K147-K147*J148,G148=0,K147)</f>
        <v>126.47045454545454</v>
      </c>
      <c r="L148" t="str">
        <f>ValueWin!L148</f>
        <v>Ilya Ivashka</v>
      </c>
      <c r="M148" t="str">
        <f>ValueWin!M148</f>
        <v>Albert Ramos</v>
      </c>
    </row>
    <row r="149" spans="1:17" x14ac:dyDescent="0.25">
      <c r="A149">
        <f>ValueWin!A149</f>
        <v>3.4</v>
      </c>
      <c r="B149">
        <f>ValueWin!B149</f>
        <v>1.33</v>
      </c>
      <c r="C149">
        <f t="shared" si="6"/>
        <v>0.29411764705882354</v>
      </c>
      <c r="D149">
        <f t="shared" si="6"/>
        <v>0.75187969924812026</v>
      </c>
      <c r="E149">
        <f>ValueWin!E149</f>
        <v>0.32900000000000001</v>
      </c>
      <c r="F149">
        <f>ValueWin!F149</f>
        <v>0.67100000000000004</v>
      </c>
      <c r="G149" cm="1">
        <f t="array" ref="G149">_xlfn.IFS(AND(I149&gt;J149,I149&gt;0), 1, AND(J149&gt;I149,J149&gt;0), 2, AND(I149&lt;0,J149&lt;0), 0)</f>
        <v>1</v>
      </c>
      <c r="H149">
        <f>ValueWin!H149</f>
        <v>1</v>
      </c>
      <c r="I149">
        <f t="shared" si="7"/>
        <v>4.9416666666666664E-2</v>
      </c>
      <c r="J149">
        <f t="shared" si="8"/>
        <v>-0.3259696969696968</v>
      </c>
      <c r="K149" cm="1">
        <f t="array" ref="K149">_xlfn.IFS(AND(G149=H149,G149=1),K148-K148*I149+K148*I149*A149, AND(G149=H149,G149=2), K148-K148*J149+K148*J149*B149, AND(G149&lt;&gt;H149,G149=1), K148-K148*I149,AND(G149&lt;&gt;H149,G149=2),K148-K148*J149,G149=0,K148)</f>
        <v>141.46985045454545</v>
      </c>
      <c r="L149" t="str">
        <f>ValueWin!L149</f>
        <v>James Duckworth</v>
      </c>
      <c r="M149" t="str">
        <f>ValueWin!M149</f>
        <v>Roberto Bautista Agut</v>
      </c>
    </row>
    <row r="150" spans="1:17" x14ac:dyDescent="0.25">
      <c r="A150">
        <f>ValueWin!A150</f>
        <v>3.5</v>
      </c>
      <c r="B150">
        <f>ValueWin!B150</f>
        <v>1.3</v>
      </c>
      <c r="C150">
        <f t="shared" si="6"/>
        <v>0.2857142857142857</v>
      </c>
      <c r="D150">
        <f t="shared" si="6"/>
        <v>0.76923076923076916</v>
      </c>
      <c r="E150">
        <f>ValueWin!E150</f>
        <v>0.27500000000000002</v>
      </c>
      <c r="F150">
        <f>ValueWin!F150</f>
        <v>0.72499999999999998</v>
      </c>
      <c r="G150" cm="1">
        <f t="array" ref="G150">_xlfn.IFS(AND(I150&gt;J150,I150&gt;0), 1, AND(J150&gt;I150,J150&gt;0), 2, AND(I150&lt;0,J150&lt;0), 0)</f>
        <v>0</v>
      </c>
      <c r="H150">
        <f>ValueWin!H150</f>
        <v>2</v>
      </c>
      <c r="I150">
        <f t="shared" si="7"/>
        <v>-1.4999999999999958E-2</v>
      </c>
      <c r="J150">
        <f t="shared" si="8"/>
        <v>-0.19166666666666665</v>
      </c>
      <c r="K150" cm="1">
        <f t="array" ref="K150">_xlfn.IFS(AND(G150=H150,G150=1),K149-K149*I150+K149*I150*A150, AND(G150=H150,G150=2), K149-K149*J150+K149*J150*B150, AND(G150&lt;&gt;H150,G150=1), K149-K149*I150,AND(G150&lt;&gt;H150,G150=2),K149-K149*J150,G150=0,K149)</f>
        <v>141.46985045454545</v>
      </c>
      <c r="L150" t="str">
        <f>ValueWin!L150</f>
        <v>John Millman</v>
      </c>
      <c r="M150" t="str">
        <f>ValueWin!M150</f>
        <v>Diego Schwartzman</v>
      </c>
    </row>
    <row r="151" spans="1:17" x14ac:dyDescent="0.25">
      <c r="A151">
        <f>ValueWin!A151</f>
        <v>1.66</v>
      </c>
      <c r="B151">
        <f>ValueWin!B151</f>
        <v>2.2000000000000002</v>
      </c>
      <c r="C151">
        <f t="shared" si="6"/>
        <v>0.60240963855421692</v>
      </c>
      <c r="D151">
        <f t="shared" si="6"/>
        <v>0.45454545454545453</v>
      </c>
      <c r="E151">
        <f>ValueWin!E151</f>
        <v>0.60199999999999998</v>
      </c>
      <c r="F151">
        <f>ValueWin!F151</f>
        <v>0.39800000000000002</v>
      </c>
      <c r="G151" cm="1">
        <f t="array" ref="G151">_xlfn.IFS(AND(I151&gt;J151,I151&gt;0), 1, AND(J151&gt;I151,J151&gt;0), 2, AND(I151&lt;0,J151&lt;0), 0)</f>
        <v>0</v>
      </c>
      <c r="H151">
        <f>ValueWin!H151</f>
        <v>0</v>
      </c>
      <c r="I151">
        <f t="shared" si="7"/>
        <v>-1.0303030303031591E-3</v>
      </c>
      <c r="J151">
        <f t="shared" si="8"/>
        <v>-0.10366666666666657</v>
      </c>
      <c r="K151" cm="1">
        <f t="array" ref="K151">_xlfn.IFS(AND(G151=H151,G151=1),K150-K150*I151+K150*I151*A151, AND(G151=H151,G151=2), K150-K150*J151+K150*J151*B151, AND(G151&lt;&gt;H151,G151=1), K150-K150*I151,AND(G151&lt;&gt;H151,G151=2),K150-K150*J151,G151=0,K150)</f>
        <v>141.46985045454545</v>
      </c>
      <c r="L151" t="str">
        <f>ValueWin!L151</f>
        <v>Lloyd Harris</v>
      </c>
      <c r="M151" t="str">
        <f>ValueWin!M151</f>
        <v>Alex De Minaur</v>
      </c>
    </row>
    <row r="152" spans="1:17" x14ac:dyDescent="0.25">
      <c r="A152">
        <f>ValueWin!A152</f>
        <v>1.57</v>
      </c>
      <c r="B152">
        <f>ValueWin!B152</f>
        <v>2.37</v>
      </c>
      <c r="C152">
        <f t="shared" si="6"/>
        <v>0.63694267515923564</v>
      </c>
      <c r="D152">
        <f t="shared" si="6"/>
        <v>0.42194092827004215</v>
      </c>
      <c r="E152">
        <f>ValueWin!E152</f>
        <v>0.48799999999999999</v>
      </c>
      <c r="F152">
        <f>ValueWin!F152</f>
        <v>0.51200000000000001</v>
      </c>
      <c r="G152" cm="1">
        <f t="array" ref="G152">_xlfn.IFS(AND(I152&gt;J152,I152&gt;0), 1, AND(J152&gt;I152,J152&gt;0), 2, AND(I152&lt;0,J152&lt;0), 0)</f>
        <v>2</v>
      </c>
      <c r="H152">
        <f>ValueWin!H152</f>
        <v>1</v>
      </c>
      <c r="I152">
        <f t="shared" si="7"/>
        <v>-0.41024561403508764</v>
      </c>
      <c r="J152">
        <f t="shared" si="8"/>
        <v>0.1</v>
      </c>
      <c r="K152" cm="1">
        <f t="array" ref="K152">_xlfn.IFS(AND(G152=H152,G152=1),K151-K151*I152+K151*I152*A152, AND(G152=H152,G152=2), K151-K151*J152+K151*J152*B152, AND(G152&lt;&gt;H152,G152=1), K151-K151*I152,AND(G152&lt;&gt;H152,G152=2),K151-K151*J152,G152=0,K151)</f>
        <v>127.32286540909091</v>
      </c>
      <c r="L152" t="str">
        <f>ValueWin!L152</f>
        <v>Marton Fucsovics</v>
      </c>
      <c r="M152" t="str">
        <f>ValueWin!M152</f>
        <v>Fabio Fognini</v>
      </c>
    </row>
    <row r="153" spans="1:17" x14ac:dyDescent="0.25">
      <c r="A153">
        <f>ValueWin!A153</f>
        <v>3.5</v>
      </c>
      <c r="B153">
        <f>ValueWin!B153</f>
        <v>1.3</v>
      </c>
      <c r="C153">
        <f t="shared" si="6"/>
        <v>0.2857142857142857</v>
      </c>
      <c r="D153">
        <f t="shared" si="6"/>
        <v>0.76923076923076916</v>
      </c>
      <c r="E153">
        <f>ValueWin!E153</f>
        <v>0.40600000000000003</v>
      </c>
      <c r="F153">
        <f>ValueWin!F153</f>
        <v>0.59399999999999997</v>
      </c>
      <c r="G153" cm="1">
        <f t="array" ref="G153">_xlfn.IFS(AND(I153&gt;J153,I153&gt;0), 1, AND(J153&gt;I153,J153&gt;0), 2, AND(I153&lt;0,J153&lt;0), 0)</f>
        <v>1</v>
      </c>
      <c r="H153">
        <f>ValueWin!H153</f>
        <v>0</v>
      </c>
      <c r="I153">
        <f t="shared" si="7"/>
        <v>0.1</v>
      </c>
      <c r="J153">
        <f t="shared" si="8"/>
        <v>-0.7593333333333333</v>
      </c>
      <c r="K153" cm="1">
        <f t="array" ref="K153">_xlfn.IFS(AND(G153=H153,G153=1),K152-K152*I153+K152*I153*A153, AND(G153=H153,G153=2), K152-K152*J153+K152*J153*B153, AND(G153&lt;&gt;H153,G153=1), K152-K152*I153,AND(G153&lt;&gt;H153,G153=2),K152-K152*J153,G153=0,K152)</f>
        <v>114.59057886818182</v>
      </c>
      <c r="L153" t="str">
        <f>ValueWin!L153</f>
        <v>Pierre Herbert</v>
      </c>
      <c r="M153" t="str">
        <f>ValueWin!M153</f>
        <v>Carlos Garfia</v>
      </c>
    </row>
    <row r="154" spans="1:17" x14ac:dyDescent="0.25">
      <c r="A154">
        <f>ValueWin!A154</f>
        <v>2.2999999999999998</v>
      </c>
      <c r="B154">
        <f>ValueWin!B154</f>
        <v>1.61</v>
      </c>
      <c r="C154">
        <f t="shared" si="6"/>
        <v>0.43478260869565222</v>
      </c>
      <c r="D154">
        <f t="shared" si="6"/>
        <v>0.6211180124223602</v>
      </c>
      <c r="E154">
        <f>ValueWin!E154</f>
        <v>0.439</v>
      </c>
      <c r="F154">
        <f>ValueWin!F154</f>
        <v>0.56099999999999994</v>
      </c>
      <c r="G154" cm="1">
        <f t="array" ref="G154">_xlfn.IFS(AND(I154&gt;J154,I154&gt;0), 1, AND(J154&gt;I154,J154&gt;0), 2, AND(I154&lt;0,J154&lt;0), 0)</f>
        <v>1</v>
      </c>
      <c r="H154">
        <f>ValueWin!H154</f>
        <v>1</v>
      </c>
      <c r="I154">
        <f t="shared" si="7"/>
        <v>7.4615384615384639E-3</v>
      </c>
      <c r="J154">
        <f t="shared" si="8"/>
        <v>-0.15867213114754097</v>
      </c>
      <c r="K154" cm="1">
        <f t="array" ref="K154">_xlfn.IFS(AND(G154=H154,G154=1),K153-K153*I154+K153*I154*A154, AND(G154=H154,G154=2), K153-K153*J154+K153*J154*B154, AND(G154&lt;&gt;H154,G154=1), K153-K153*I154,AND(G154&lt;&gt;H154,G154=2),K153-K153*J154,G154=0,K153)</f>
        <v>115.70210748320319</v>
      </c>
      <c r="L154" t="str">
        <f>ValueWin!L154</f>
        <v>Hugo Gaston</v>
      </c>
      <c r="M154" t="str">
        <f>ValueWin!M154</f>
        <v>Arthur Rinderknech</v>
      </c>
    </row>
    <row r="155" spans="1:17" x14ac:dyDescent="0.25">
      <c r="A155">
        <f>ValueWin!A155</f>
        <v>2.2000000000000002</v>
      </c>
      <c r="B155">
        <f>ValueWin!B155</f>
        <v>1.66</v>
      </c>
      <c r="C155">
        <f t="shared" si="6"/>
        <v>0.45454545454545453</v>
      </c>
      <c r="D155">
        <f t="shared" si="6"/>
        <v>0.60240963855421692</v>
      </c>
      <c r="E155">
        <f>ValueWin!E155</f>
        <v>0.45400000000000001</v>
      </c>
      <c r="F155">
        <f>ValueWin!F155</f>
        <v>0.54600000000000004</v>
      </c>
      <c r="G155" cm="1">
        <f t="array" ref="G155">_xlfn.IFS(AND(I155&gt;J155,I155&gt;0), 1, AND(J155&gt;I155,J155&gt;0), 2, AND(I155&lt;0,J155&lt;0), 0)</f>
        <v>0</v>
      </c>
      <c r="H155">
        <f>ValueWin!H155</f>
        <v>2</v>
      </c>
      <c r="I155">
        <f t="shared" si="7"/>
        <v>-9.9999999999994538E-4</v>
      </c>
      <c r="J155">
        <f t="shared" si="8"/>
        <v>-0.14187878787878794</v>
      </c>
      <c r="K155" cm="1">
        <f t="array" ref="K155">_xlfn.IFS(AND(G155=H155,G155=1),K154-K154*I155+K154*I155*A155, AND(G155=H155,G155=2), K154-K154*J155+K154*J155*B155, AND(G155&lt;&gt;H155,G155=1), K154-K154*I155,AND(G155&lt;&gt;H155,G155=2),K154-K154*J155,G155=0,K154)</f>
        <v>115.70210748320319</v>
      </c>
      <c r="L155" t="str">
        <f>ValueWin!L155</f>
        <v>Laslo Djere</v>
      </c>
      <c r="M155" t="str">
        <f>ValueWin!M155</f>
        <v>Lorenzo Musetti</v>
      </c>
    </row>
    <row r="156" spans="1:17" x14ac:dyDescent="0.25">
      <c r="A156">
        <f>ValueWin!A156</f>
        <v>1.57</v>
      </c>
      <c r="B156">
        <f>ValueWin!B156</f>
        <v>2.37</v>
      </c>
      <c r="C156">
        <f t="shared" si="6"/>
        <v>0.63694267515923564</v>
      </c>
      <c r="D156">
        <f t="shared" si="6"/>
        <v>0.42194092827004215</v>
      </c>
      <c r="E156">
        <f>ValueWin!E156</f>
        <v>0.52900000000000003</v>
      </c>
      <c r="F156">
        <f>ValueWin!F156</f>
        <v>0.47099999999999997</v>
      </c>
      <c r="G156" cm="1">
        <f t="array" ref="G156">_xlfn.IFS(AND(I156&gt;J156,I156&gt;0), 1, AND(J156&gt;I156,J156&gt;0), 2, AND(I156&lt;0,J156&lt;0), 0)</f>
        <v>2</v>
      </c>
      <c r="H156">
        <f>ValueWin!H156</f>
        <v>0</v>
      </c>
      <c r="I156">
        <f t="shared" si="7"/>
        <v>-0.29731578947368409</v>
      </c>
      <c r="J156">
        <f t="shared" si="8"/>
        <v>8.48686131386861E-2</v>
      </c>
      <c r="K156" cm="1">
        <f t="array" ref="K156">_xlfn.IFS(AND(G156=H156,G156=1),K155-K155*I156+K155*I156*A156, AND(G156=H156,G156=2), K155-K155*J156+K155*J156*B156, AND(G156&lt;&gt;H156,G156=1), K155-K155*I156,AND(G156&lt;&gt;H156,G156=2),K155-K155*J156,G156=0,K155)</f>
        <v>105.88263008388054</v>
      </c>
      <c r="L156" t="str">
        <f>ValueWin!L156</f>
        <v>Andy Murray</v>
      </c>
      <c r="M156" t="str">
        <f>ValueWin!M156</f>
        <v>Jenson Brooksby</v>
      </c>
    </row>
    <row r="157" spans="1:17" x14ac:dyDescent="0.25">
      <c r="A157">
        <f>ValueWin!A157</f>
        <v>1.1599999999999999</v>
      </c>
      <c r="B157">
        <f>ValueWin!B157</f>
        <v>5</v>
      </c>
      <c r="C157">
        <f t="shared" si="6"/>
        <v>0.86206896551724144</v>
      </c>
      <c r="D157">
        <f t="shared" si="6"/>
        <v>0.2</v>
      </c>
      <c r="E157">
        <f>ValueWin!E157</f>
        <v>0.78</v>
      </c>
      <c r="F157">
        <f>ValueWin!F157</f>
        <v>0.21999999999999997</v>
      </c>
      <c r="G157" cm="1">
        <f t="array" ref="G157">_xlfn.IFS(AND(I157&gt;J157,I157&gt;0), 1, AND(J157&gt;I157,J157&gt;0), 2, AND(I157&lt;0,J157&lt;0), 0)</f>
        <v>2</v>
      </c>
      <c r="H157">
        <f>ValueWin!H157</f>
        <v>1</v>
      </c>
      <c r="I157">
        <f t="shared" si="7"/>
        <v>-0.59500000000000042</v>
      </c>
      <c r="J157">
        <f t="shared" si="8"/>
        <v>2.4999999999999967E-2</v>
      </c>
      <c r="K157" cm="1">
        <f t="array" ref="K157">_xlfn.IFS(AND(G157=H157,G157=1),K156-K156*I157+K156*I157*A157, AND(G157=H157,G157=2), K156-K156*J157+K156*J157*B157, AND(G157&lt;&gt;H157,G157=1), K156-K156*I157,AND(G157&lt;&gt;H157,G157=2),K156-K156*J157,G157=0,K156)</f>
        <v>103.23556433178354</v>
      </c>
      <c r="L157" t="str">
        <f>ValueWin!L157</f>
        <v>Felix Auger Aliassime</v>
      </c>
      <c r="M157" t="str">
        <f>ValueWin!M157</f>
        <v>Gianluca Mager</v>
      </c>
    </row>
    <row r="158" spans="1:17" x14ac:dyDescent="0.25">
      <c r="A158">
        <f>ValueWin!A158</f>
        <v>1.72</v>
      </c>
      <c r="B158">
        <f>ValueWin!B158</f>
        <v>2.1</v>
      </c>
      <c r="C158">
        <f t="shared" si="6"/>
        <v>0.58139534883720934</v>
      </c>
      <c r="D158">
        <f t="shared" si="6"/>
        <v>0.47619047619047616</v>
      </c>
      <c r="E158">
        <f>ValueWin!E158</f>
        <v>0.48899999999999999</v>
      </c>
      <c r="F158">
        <f>ValueWin!F158</f>
        <v>0.51100000000000001</v>
      </c>
      <c r="G158" cm="1">
        <f t="array" ref="G158">_xlfn.IFS(AND(I158&gt;J158,I158&gt;0), 1, AND(J158&gt;I158,J158&gt;0), 2, AND(I158&lt;0,J158&lt;0), 0)</f>
        <v>2</v>
      </c>
      <c r="H158">
        <f>ValueWin!H158</f>
        <v>1</v>
      </c>
      <c r="I158">
        <f t="shared" si="7"/>
        <v>-0.22072222222222226</v>
      </c>
      <c r="J158">
        <f t="shared" si="8"/>
        <v>6.6454545454545488E-2</v>
      </c>
      <c r="K158" cm="1">
        <f t="array" ref="K158">_xlfn.IFS(AND(G158=H158,G158=1),K157-K157*I158+K157*I158*A158, AND(G158=H158,G158=2), K157-K157*J158+K157*J158*B158, AND(G158&lt;&gt;H158,G158=1), K157-K157*I158,AND(G158&lt;&gt;H158,G158=2),K157-K157*J158,G158=0,K157)</f>
        <v>96.375091829371371</v>
      </c>
      <c r="L158" t="str">
        <f>ValueWin!L158</f>
        <v>Tommy Paul</v>
      </c>
      <c r="M158" t="str">
        <f>ValueWin!M158</f>
        <v>Jan Lennard Struff</v>
      </c>
    </row>
    <row r="159" spans="1:17" x14ac:dyDescent="0.25">
      <c r="A159">
        <f>ValueWin!A159</f>
        <v>1.28</v>
      </c>
      <c r="B159">
        <f>ValueWin!B159</f>
        <v>3.75</v>
      </c>
      <c r="C159">
        <f t="shared" si="6"/>
        <v>0.78125</v>
      </c>
      <c r="D159">
        <f t="shared" si="6"/>
        <v>0.26666666666666666</v>
      </c>
      <c r="E159">
        <f>ValueWin!E159</f>
        <v>0.68200000000000005</v>
      </c>
      <c r="F159">
        <f>ValueWin!F159</f>
        <v>0.31799999999999995</v>
      </c>
      <c r="G159" cm="1">
        <f t="array" ref="G159">_xlfn.IFS(AND(I159&gt;J159,I159&gt;0), 1, AND(J159&gt;I159,J159&gt;0), 2, AND(I159&lt;0,J159&lt;0), 0)</f>
        <v>2</v>
      </c>
      <c r="H159">
        <f>ValueWin!H159</f>
        <v>1</v>
      </c>
      <c r="I159">
        <f t="shared" si="7"/>
        <v>-0.4537142857142854</v>
      </c>
      <c r="J159">
        <f t="shared" si="8"/>
        <v>6.9999999999999923E-2</v>
      </c>
      <c r="K159" cm="1">
        <f t="array" ref="K159">_xlfn.IFS(AND(G159=H159,G159=1),K158-K158*I159+K158*I159*A159, AND(G159=H159,G159=2), K158-K158*J159+K158*J159*B159, AND(G159&lt;&gt;H159,G159=1), K158-K158*I159,AND(G159&lt;&gt;H159,G159=2),K158-K158*J159,G159=0,K158)</f>
        <v>89.628835401315385</v>
      </c>
      <c r="L159" t="str">
        <f>ValueWin!L159</f>
        <v>Karen Khachanov</v>
      </c>
      <c r="M159" t="str">
        <f>ValueWin!M159</f>
        <v>Mikael Ymer</v>
      </c>
    </row>
    <row r="160" spans="1:17" x14ac:dyDescent="0.25">
      <c r="A160">
        <f>ValueWin!A160</f>
        <v>2.2999999999999998</v>
      </c>
      <c r="B160">
        <f>ValueWin!B160</f>
        <v>1.61</v>
      </c>
      <c r="C160">
        <f t="shared" si="6"/>
        <v>0.43478260869565222</v>
      </c>
      <c r="D160">
        <f t="shared" si="6"/>
        <v>0.6211180124223602</v>
      </c>
      <c r="E160">
        <f>ValueWin!E160</f>
        <v>0.43</v>
      </c>
      <c r="F160">
        <f>ValueWin!F160</f>
        <v>0.57000000000000006</v>
      </c>
      <c r="G160" cm="1">
        <f t="array" ref="G160">_xlfn.IFS(AND(I160&gt;J160,I160&gt;0), 1, AND(J160&gt;I160,J160&gt;0), 2, AND(I160&lt;0,J160&lt;0), 0)</f>
        <v>0</v>
      </c>
      <c r="H160">
        <f>ValueWin!H160</f>
        <v>2</v>
      </c>
      <c r="I160">
        <f t="shared" si="7"/>
        <v>-8.4615384615385758E-3</v>
      </c>
      <c r="J160">
        <f t="shared" si="8"/>
        <v>-0.13491803278688508</v>
      </c>
      <c r="K160" cm="1">
        <f t="array" ref="K160">_xlfn.IFS(AND(G160=H160,G160=1),K159-K159*I160+K159*I160*A160, AND(G160=H160,G160=2), K159-K159*J160+K159*J160*B160, AND(G160&lt;&gt;H160,G160=1), K159-K159*I160,AND(G160&lt;&gt;H160,G160=2),K159-K159*J160,G160=0,K159)</f>
        <v>89.628835401315385</v>
      </c>
      <c r="L160" t="str">
        <f>ValueWin!L160</f>
        <v>Lorenzo Sonego</v>
      </c>
      <c r="M160" t="str">
        <f>ValueWin!M160</f>
        <v>Taylor Fritz</v>
      </c>
    </row>
    <row r="161" spans="1:17" x14ac:dyDescent="0.25">
      <c r="A161">
        <f>ValueWin!A161</f>
        <v>3.5</v>
      </c>
      <c r="B161">
        <f>ValueWin!B161</f>
        <v>1.3</v>
      </c>
      <c r="C161">
        <f t="shared" si="6"/>
        <v>0.2857142857142857</v>
      </c>
      <c r="D161">
        <f>1/B161</f>
        <v>0.76923076923076916</v>
      </c>
      <c r="E161">
        <f>ValueWin!E161</f>
        <v>0.36199999999999999</v>
      </c>
      <c r="F161">
        <f>ValueWin!F161</f>
        <v>0.63800000000000001</v>
      </c>
      <c r="G161" cm="1">
        <f t="array" ref="G161">_xlfn.IFS(AND(I161&gt;J161,I161&gt;0), 1, AND(J161&gt;I161,J161&gt;0), 2, AND(I161&lt;0,J161&lt;0), 0)</f>
        <v>1</v>
      </c>
      <c r="H161">
        <f>ValueWin!H161</f>
        <v>2</v>
      </c>
      <c r="I161">
        <f t="shared" si="7"/>
        <v>0.1</v>
      </c>
      <c r="J161">
        <f>IF(F161-(E161/(B161-1))&gt;0.1, 0.1, F161-(E161/(B161-1)))</f>
        <v>-0.56866666666666654</v>
      </c>
      <c r="K161" cm="1">
        <f t="array" ref="K161">_xlfn.IFS(AND(G161=H161,G161=1),K160-K160*I161+K160*I161*A161, AND(G161=H161,G161=2), K160-K160*J161+K160*J161*B161, AND(G161&lt;&gt;H161,G161=1), K160-K160*I161,AND(G161&lt;&gt;H161,G161=2),K160-K160*J161,G161=0,K160)</f>
        <v>80.665951861183842</v>
      </c>
      <c r="L161" t="str">
        <f>ValueWin!L161</f>
        <v>Pierre Hubert</v>
      </c>
      <c r="M161" t="str">
        <f>ValueWin!M161</f>
        <v>Carlos Alcaraz</v>
      </c>
    </row>
    <row r="162" spans="1:17" x14ac:dyDescent="0.25">
      <c r="A162">
        <f>ValueWin!A162</f>
        <v>1.53</v>
      </c>
      <c r="B162">
        <f>ValueWin!B162</f>
        <v>2.5</v>
      </c>
      <c r="C162">
        <f t="shared" si="6"/>
        <v>0.65359477124183007</v>
      </c>
      <c r="D162">
        <f t="shared" si="6"/>
        <v>0.4</v>
      </c>
      <c r="E162">
        <f>ValueWin!E162</f>
        <v>0.62</v>
      </c>
      <c r="F162">
        <f>ValueWin!F162</f>
        <v>0.38</v>
      </c>
      <c r="G162" cm="1">
        <f t="array" ref="G162">_xlfn.IFS(AND(I162&gt;J162,I162&gt;0), 1, AND(J162&gt;I162,J162&gt;0), 2, AND(I162&lt;0,J162&lt;0), 0)</f>
        <v>0</v>
      </c>
      <c r="H162">
        <f>ValueWin!H162</f>
        <v>1</v>
      </c>
      <c r="I162">
        <f t="shared" si="7"/>
        <v>-9.6981132075471654E-2</v>
      </c>
      <c r="J162">
        <f t="shared" ref="J162:J205" si="9">IF(F162-(E162/(B162-1))&gt;0.1, 0.1, F162-(E162/(B162-1)))</f>
        <v>-3.3333333333333326E-2</v>
      </c>
      <c r="K162" cm="1">
        <f t="array" ref="K162">_xlfn.IFS(AND(G162=H162,G162=1),K161-K161*I162+K161*I162*A162, AND(G162=H162,G162=2), K161-K161*J162+K161*J162*B162, AND(G162&lt;&gt;H162,G162=1), K161-K161*I162,AND(G162&lt;&gt;H162,G162=2),K161-K161*J162,G162=0,K161)</f>
        <v>80.665951861183842</v>
      </c>
      <c r="L162" t="str">
        <f>ValueWin!L162</f>
        <v>Marin Cilic</v>
      </c>
      <c r="M162" t="str">
        <f>ValueWin!M162</f>
        <v>Alejandro Davidovich Fokina</v>
      </c>
    </row>
    <row r="163" spans="1:17" x14ac:dyDescent="0.25">
      <c r="A163">
        <f>ValueWin!A163</f>
        <v>3.4</v>
      </c>
      <c r="B163">
        <f>ValueWin!B163</f>
        <v>1.33</v>
      </c>
      <c r="C163">
        <f t="shared" si="6"/>
        <v>0.29411764705882354</v>
      </c>
      <c r="D163">
        <f t="shared" si="6"/>
        <v>0.75187969924812026</v>
      </c>
      <c r="E163">
        <f>ValueWin!E163</f>
        <v>0.252</v>
      </c>
      <c r="F163">
        <f>ValueWin!F163</f>
        <v>0.748</v>
      </c>
      <c r="G163" cm="1">
        <f t="array" ref="G163">_xlfn.IFS(AND(I163&gt;J163,I163&gt;0), 1, AND(J163&gt;I163,J163&gt;0), 2, AND(I163&lt;0,J163&lt;0), 0)</f>
        <v>0</v>
      </c>
      <c r="H163">
        <f>ValueWin!H163</f>
        <v>2</v>
      </c>
      <c r="I163">
        <f t="shared" si="7"/>
        <v>-5.9666666666666701E-2</v>
      </c>
      <c r="J163">
        <f t="shared" si="9"/>
        <v>-1.5636363636363448E-2</v>
      </c>
      <c r="K163" cm="1">
        <f t="array" ref="K163">_xlfn.IFS(AND(G163=H163,G163=1),K162-K162*I163+K162*I163*A163, AND(G163=H163,G163=2), K162-K162*J163+K162*J163*B163, AND(G163&lt;&gt;H163,G163=1), K162-K162*I163,AND(G163&lt;&gt;H163,G163=2),K162-K162*J163,G163=0,K162)</f>
        <v>80.665951861183842</v>
      </c>
      <c r="L163" t="str">
        <f>ValueWin!L163</f>
        <v>Miomir Kecmanovic</v>
      </c>
      <c r="M163" t="str">
        <f>ValueWin!M163</f>
        <v>Gael Monfils</v>
      </c>
    </row>
    <row r="164" spans="1:17" x14ac:dyDescent="0.25">
      <c r="A164">
        <f>ValueWin!A164</f>
        <v>1.5</v>
      </c>
      <c r="B164">
        <f>ValueWin!B164</f>
        <v>2.62</v>
      </c>
      <c r="C164">
        <f t="shared" si="6"/>
        <v>0.66666666666666663</v>
      </c>
      <c r="D164">
        <f t="shared" si="6"/>
        <v>0.38167938931297707</v>
      </c>
      <c r="E164">
        <f>ValueWin!E164</f>
        <v>0.64700000000000002</v>
      </c>
      <c r="F164">
        <f>ValueWin!F164</f>
        <v>0.35299999999999998</v>
      </c>
      <c r="G164" cm="1">
        <f t="array" ref="G164">_xlfn.IFS(AND(I164&gt;J164,I164&gt;0), 1, AND(J164&gt;I164,J164&gt;0), 2, AND(I164&lt;0,J164&lt;0), 0)</f>
        <v>0</v>
      </c>
      <c r="H164">
        <f>ValueWin!H164</f>
        <v>2</v>
      </c>
      <c r="I164">
        <f t="shared" si="7"/>
        <v>-5.8999999999999941E-2</v>
      </c>
      <c r="J164">
        <f t="shared" si="9"/>
        <v>-4.6382716049382711E-2</v>
      </c>
      <c r="K164" cm="1">
        <f t="array" ref="K164">_xlfn.IFS(AND(G164=H164,G164=1),K163-K163*I164+K163*I164*A164, AND(G164=H164,G164=2), K163-K163*J164+K163*J164*B164, AND(G164&lt;&gt;H164,G164=1), K163-K163*I164,AND(G164&lt;&gt;H164,G164=2),K163-K163*J164,G164=0,K163)</f>
        <v>80.665951861183842</v>
      </c>
      <c r="L164" t="str">
        <f>ValueWin!L164</f>
        <v>Frances Tiafoe</v>
      </c>
      <c r="M164" t="str">
        <f>ValueWin!M164</f>
        <v>Marcos Giron</v>
      </c>
    </row>
    <row r="165" spans="1:17" x14ac:dyDescent="0.25">
      <c r="A165">
        <f>ValueWin!A165</f>
        <v>1.083</v>
      </c>
      <c r="B165">
        <f>ValueWin!B165</f>
        <v>8</v>
      </c>
      <c r="C165">
        <f t="shared" si="6"/>
        <v>0.92336103416435833</v>
      </c>
      <c r="D165">
        <f t="shared" si="6"/>
        <v>0.125</v>
      </c>
      <c r="E165">
        <f>ValueWin!E165</f>
        <v>0.89600000000000002</v>
      </c>
      <c r="F165">
        <f>ValueWin!F165</f>
        <v>0.10399999999999998</v>
      </c>
      <c r="G165" cm="1">
        <f t="array" ref="G165">_xlfn.IFS(AND(I165&gt;J165,I165&gt;0), 1, AND(J165&gt;I165,J165&gt;0), 2, AND(I165&lt;0,J165&lt;0), 0)</f>
        <v>0</v>
      </c>
      <c r="H165">
        <f>ValueWin!H165</f>
        <v>1</v>
      </c>
      <c r="I165">
        <f t="shared" si="7"/>
        <v>-0.35701204819277133</v>
      </c>
      <c r="J165">
        <f t="shared" si="9"/>
        <v>-2.4000000000000021E-2</v>
      </c>
      <c r="K165" cm="1">
        <f t="array" ref="K165">_xlfn.IFS(AND(G165=H165,G165=1),K164-K164*I165+K164*I165*A165, AND(G165=H165,G165=2), K164-K164*J165+K164*J165*B165, AND(G165&lt;&gt;H165,G165=1), K164-K164*I165,AND(G165&lt;&gt;H165,G165=2),K164-K164*J165,G165=0,K164)</f>
        <v>80.665951861183842</v>
      </c>
      <c r="L165" t="str">
        <f>ValueWin!L165</f>
        <v>Novak Djokovic</v>
      </c>
      <c r="M165" t="str">
        <f>ValueWin!M165</f>
        <v>Marton Fucsovics</v>
      </c>
    </row>
    <row r="166" spans="1:17" x14ac:dyDescent="0.25">
      <c r="A166">
        <f>ValueWin!A166</f>
        <v>1.3</v>
      </c>
      <c r="B166">
        <f>ValueWin!B166</f>
        <v>3.5</v>
      </c>
      <c r="C166">
        <f t="shared" si="6"/>
        <v>0.76923076923076916</v>
      </c>
      <c r="D166">
        <f t="shared" si="6"/>
        <v>0.2857142857142857</v>
      </c>
      <c r="E166">
        <f>ValueWin!E166</f>
        <v>0.71799999999999997</v>
      </c>
      <c r="F166">
        <f>ValueWin!F166</f>
        <v>0.28200000000000003</v>
      </c>
      <c r="G166" cm="1">
        <f t="array" ref="G166">_xlfn.IFS(AND(I166&gt;J166,I166&gt;0), 1, AND(J166&gt;I166,J166&gt;0), 2, AND(I166&lt;0,J166&lt;0), 0)</f>
        <v>0</v>
      </c>
      <c r="H166">
        <f>ValueWin!H166</f>
        <v>1</v>
      </c>
      <c r="I166">
        <f t="shared" si="7"/>
        <v>-0.22199999999999998</v>
      </c>
      <c r="J166">
        <f t="shared" si="9"/>
        <v>-5.1999999999999824E-3</v>
      </c>
      <c r="K166" cm="1">
        <f t="array" ref="K166">_xlfn.IFS(AND(G166=H166,G166=1),K165-K165*I166+K165*I166*A166, AND(G166=H166,G166=2), K165-K165*J166+K165*J166*B166, AND(G166&lt;&gt;H166,G166=1), K165-K165*I166,AND(G166&lt;&gt;H166,G166=2),K165-K165*J166,G166=0,K165)</f>
        <v>80.665951861183842</v>
      </c>
      <c r="L166" t="str">
        <f>ValueWin!L166</f>
        <v>Casper Ruud</v>
      </c>
      <c r="M166" t="str">
        <f>ValueWin!M166</f>
        <v>Alexander Bublik</v>
      </c>
    </row>
    <row r="167" spans="1:17" x14ac:dyDescent="0.25">
      <c r="A167">
        <f>ValueWin!A167</f>
        <v>3</v>
      </c>
      <c r="B167">
        <f>ValueWin!B167</f>
        <v>1.4</v>
      </c>
      <c r="C167">
        <f t="shared" si="6"/>
        <v>0.33333333333333331</v>
      </c>
      <c r="D167">
        <f t="shared" si="6"/>
        <v>0.7142857142857143</v>
      </c>
      <c r="E167">
        <f>ValueWin!E167</f>
        <v>0.28399999999999997</v>
      </c>
      <c r="F167">
        <f>ValueWin!F167</f>
        <v>0.71599999999999997</v>
      </c>
      <c r="G167" cm="1">
        <f t="array" ref="G167">_xlfn.IFS(AND(I167&gt;J167,I167&gt;0), 1, AND(J167&gt;I167,J167&gt;0), 2, AND(I167&lt;0,J167&lt;0), 0)</f>
        <v>2</v>
      </c>
      <c r="H167">
        <f>ValueWin!H167</f>
        <v>2</v>
      </c>
      <c r="I167">
        <f t="shared" si="7"/>
        <v>-7.400000000000001E-2</v>
      </c>
      <c r="J167">
        <f t="shared" si="9"/>
        <v>5.9999999999998943E-3</v>
      </c>
      <c r="K167" cm="1">
        <f t="array" ref="K167">_xlfn.IFS(AND(G167=H167,G167=1),K166-K166*I167+K166*I167*A167, AND(G167=H167,G167=2), K166-K166*J167+K166*J167*B167, AND(G167&lt;&gt;H167,G167=1), K166-K166*I167,AND(G167&lt;&gt;H167,G167=2),K166-K166*J167,G167=0,K166)</f>
        <v>80.859550145650672</v>
      </c>
      <c r="L167" t="str">
        <f>ValueWin!L167</f>
        <v>Tommy Paul</v>
      </c>
      <c r="M167" t="str">
        <f>ValueWin!M167</f>
        <v>Hubert Hurkacz</v>
      </c>
    </row>
    <row r="168" spans="1:17" x14ac:dyDescent="0.25">
      <c r="A168">
        <f>ValueWin!A168</f>
        <v>1.8</v>
      </c>
      <c r="B168">
        <f>ValueWin!B168</f>
        <v>2</v>
      </c>
      <c r="C168">
        <f t="shared" si="6"/>
        <v>0.55555555555555558</v>
      </c>
      <c r="D168">
        <f t="shared" si="6"/>
        <v>0.5</v>
      </c>
      <c r="E168">
        <f>ValueWin!E168</f>
        <v>0.51200000000000001</v>
      </c>
      <c r="F168">
        <f>ValueWin!F168</f>
        <v>0.48799999999999999</v>
      </c>
      <c r="G168" cm="1">
        <f t="array" ref="G168">_xlfn.IFS(AND(I168&gt;J168,I168&gt;0), 1, AND(J168&gt;I168,J168&gt;0), 2, AND(I168&lt;0,J168&lt;0), 0)</f>
        <v>0</v>
      </c>
      <c r="H168">
        <f>ValueWin!H168</f>
        <v>1</v>
      </c>
      <c r="I168">
        <f t="shared" si="7"/>
        <v>-9.7999999999999976E-2</v>
      </c>
      <c r="J168">
        <f t="shared" si="9"/>
        <v>-2.4000000000000021E-2</v>
      </c>
      <c r="K168" cm="1">
        <f t="array" ref="K168">_xlfn.IFS(AND(G168=H168,G168=1),K167-K167*I168+K167*I168*A168, AND(G168=H168,G168=2), K167-K167*J168+K167*J168*B168, AND(G168&lt;&gt;H168,G168=1), K167-K167*I168,AND(G168&lt;&gt;H168,G168=2),K167-K167*J168,G168=0,K167)</f>
        <v>80.859550145650672</v>
      </c>
      <c r="L168" t="str">
        <f>ValueWin!L168</f>
        <v>Grigor Dimitrov</v>
      </c>
      <c r="M168" t="str">
        <f>ValueWin!M168</f>
        <v>Karen Khachanov</v>
      </c>
    </row>
    <row r="169" spans="1:17" x14ac:dyDescent="0.25">
      <c r="A169">
        <f>ValueWin!A169</f>
        <v>1.44</v>
      </c>
      <c r="B169">
        <f>ValueWin!B169</f>
        <v>2.75</v>
      </c>
      <c r="C169">
        <f t="shared" si="6"/>
        <v>0.69444444444444442</v>
      </c>
      <c r="D169">
        <f t="shared" si="6"/>
        <v>0.36363636363636365</v>
      </c>
      <c r="E169">
        <f>ValueWin!E169</f>
        <v>0.59699999999999998</v>
      </c>
      <c r="F169">
        <f>ValueWin!F169</f>
        <v>0.40300000000000002</v>
      </c>
      <c r="G169" cm="1">
        <f t="array" ref="G169">_xlfn.IFS(AND(I169&gt;J169,I169&gt;0), 1, AND(J169&gt;I169,J169&gt;0), 2, AND(I169&lt;0,J169&lt;0), 0)</f>
        <v>2</v>
      </c>
      <c r="H169">
        <f>ValueWin!H169</f>
        <v>1</v>
      </c>
      <c r="I169">
        <f t="shared" si="7"/>
        <v>-0.31890909090909114</v>
      </c>
      <c r="J169">
        <f t="shared" si="9"/>
        <v>6.1857142857142888E-2</v>
      </c>
      <c r="K169" cm="1">
        <f t="array" ref="K169">_xlfn.IFS(AND(G169=H169,G169=1),K168-K168*I169+K168*I169*A169, AND(G169=H169,G169=2), K168-K168*J169+K168*J169*B169, AND(G169&lt;&gt;H169,G169=1), K168-K168*I169,AND(G169&lt;&gt;H169,G169=2),K168-K168*J169,G169=0,K168)</f>
        <v>75.857809400926854</v>
      </c>
      <c r="L169" t="str">
        <f>ValueWin!L169</f>
        <v>Cameron Norrie</v>
      </c>
      <c r="M169" t="str">
        <f>ValueWin!M169</f>
        <v>Reilly Opelka</v>
      </c>
      <c r="P169">
        <v>100</v>
      </c>
      <c r="Q169">
        <v>-25</v>
      </c>
    </row>
    <row r="170" spans="1:17" x14ac:dyDescent="0.25">
      <c r="A170">
        <f>ValueWin!A170</f>
        <v>1.1599999999999999</v>
      </c>
      <c r="B170">
        <f>ValueWin!B170</f>
        <v>5</v>
      </c>
      <c r="C170">
        <f t="shared" si="6"/>
        <v>0.86206896551724144</v>
      </c>
      <c r="D170">
        <f t="shared" si="6"/>
        <v>0.2</v>
      </c>
      <c r="E170">
        <f>ValueWin!E170</f>
        <v>0.79200000000000004</v>
      </c>
      <c r="F170">
        <f>ValueWin!F170</f>
        <v>0.20799999999999996</v>
      </c>
      <c r="G170" cm="1">
        <f t="array" ref="G170">_xlfn.IFS(AND(I170&gt;J170,I170&gt;0), 1, AND(J170&gt;I170,J170&gt;0), 2, AND(I170&lt;0,J170&lt;0), 0)</f>
        <v>2</v>
      </c>
      <c r="H170">
        <f>ValueWin!H170</f>
        <v>2</v>
      </c>
      <c r="I170">
        <f t="shared" si="7"/>
        <v>-0.50800000000000045</v>
      </c>
      <c r="J170">
        <f t="shared" si="9"/>
        <v>9.9999999999999534E-3</v>
      </c>
      <c r="K170">
        <f>P169-P169*J170+P169*J170*B170</f>
        <v>103.99999999999997</v>
      </c>
      <c r="L170" t="str">
        <f>ValueWin!L170</f>
        <v>Stefanos Tsitsipas</v>
      </c>
      <c r="M170" t="str">
        <f>ValueWin!M170</f>
        <v>Alexei Popyrin</v>
      </c>
      <c r="Q170">
        <f>SUM(Q1:Q169)</f>
        <v>124</v>
      </c>
    </row>
    <row r="171" spans="1:17" x14ac:dyDescent="0.25">
      <c r="A171">
        <f>ValueWin!A171</f>
        <v>1.36</v>
      </c>
      <c r="B171">
        <f>ValueWin!B171</f>
        <v>3.2</v>
      </c>
      <c r="C171">
        <f t="shared" si="6"/>
        <v>0.73529411764705876</v>
      </c>
      <c r="D171">
        <f t="shared" si="6"/>
        <v>0.3125</v>
      </c>
      <c r="E171">
        <f>ValueWin!E171</f>
        <v>0.66600000000000004</v>
      </c>
      <c r="F171">
        <f>ValueWin!F171</f>
        <v>0.33399999999999996</v>
      </c>
      <c r="G171" cm="1">
        <f t="array" ref="G171">_xlfn.IFS(AND(I171&gt;J171,I171&gt;0), 1, AND(J171&gt;I171,J171&gt;0), 2, AND(I171&lt;0,J171&lt;0), 0)</f>
        <v>2</v>
      </c>
      <c r="H171">
        <f>ValueWin!H171</f>
        <v>2</v>
      </c>
      <c r="I171">
        <f t="shared" si="7"/>
        <v>-0.26177777777777744</v>
      </c>
      <c r="J171">
        <f t="shared" si="9"/>
        <v>3.127272727272723E-2</v>
      </c>
      <c r="K171" cm="1">
        <f t="array" ref="K171">_xlfn.IFS(AND(G171=H171,G171=1),K170-K170*I171+K170*I171*A171, AND(G171=H171,G171=2), K170-K170*J171+K170*J171*B171, AND(G171&lt;&gt;H171,G171=1), K170-K170*I171,AND(G171&lt;&gt;H171,G171=2),K170-K170*J171,G171=0,K170)</f>
        <v>111.15519999999997</v>
      </c>
      <c r="L171" t="str">
        <f>ValueWin!L171</f>
        <v>Jannik Sinner</v>
      </c>
      <c r="M171" t="str">
        <f>ValueWin!M171</f>
        <v>Carlos Alcaraz</v>
      </c>
    </row>
    <row r="172" spans="1:17" x14ac:dyDescent="0.25">
      <c r="A172">
        <f>ValueWin!A172</f>
        <v>3.5</v>
      </c>
      <c r="B172">
        <f>ValueWin!B172</f>
        <v>1.3</v>
      </c>
      <c r="C172">
        <f t="shared" si="6"/>
        <v>0.2857142857142857</v>
      </c>
      <c r="D172">
        <f t="shared" si="6"/>
        <v>0.76923076923076916</v>
      </c>
      <c r="E172">
        <f>ValueWin!E172</f>
        <v>0.309</v>
      </c>
      <c r="F172">
        <f>ValueWin!F172</f>
        <v>0.69100000000000006</v>
      </c>
      <c r="G172" cm="1">
        <f t="array" ref="G172">_xlfn.IFS(AND(I172&gt;J172,I172&gt;0), 1, AND(J172&gt;I172,J172&gt;0), 2, AND(I172&lt;0,J172&lt;0), 0)</f>
        <v>1</v>
      </c>
      <c r="H172">
        <f>ValueWin!H172</f>
        <v>2</v>
      </c>
      <c r="I172">
        <f t="shared" si="7"/>
        <v>3.2599999999999962E-2</v>
      </c>
      <c r="J172">
        <f t="shared" si="9"/>
        <v>-0.33899999999999975</v>
      </c>
      <c r="K172" cm="1">
        <f t="array" ref="K172">_xlfn.IFS(AND(G172=H172,G172=1),K171-K171*I172+K171*I172*A172, AND(G172=H172,G172=2), K171-K171*J172+K171*J172*B172, AND(G172&lt;&gt;H172,G172=1), K171-K171*I172,AND(G172&lt;&gt;H172,G172=2),K171-K171*J172,G172=0,K171)</f>
        <v>107.53154047999998</v>
      </c>
      <c r="L172" t="str">
        <f>ValueWin!L172</f>
        <v>Adrian Mannarino</v>
      </c>
      <c r="M172" t="str">
        <f>ValueWin!M172</f>
        <v>Gael Monfils</v>
      </c>
    </row>
    <row r="173" spans="1:17" x14ac:dyDescent="0.25">
      <c r="A173">
        <f>ValueWin!A173</f>
        <v>3.2</v>
      </c>
      <c r="B173">
        <f>ValueWin!B173</f>
        <v>1.36</v>
      </c>
      <c r="C173">
        <f t="shared" si="6"/>
        <v>0.3125</v>
      </c>
      <c r="D173">
        <f t="shared" si="6"/>
        <v>0.73529411764705876</v>
      </c>
      <c r="E173">
        <f>ValueWin!E173</f>
        <v>0.32</v>
      </c>
      <c r="F173">
        <f>ValueWin!F173</f>
        <v>0.67999999999999994</v>
      </c>
      <c r="G173" cm="1">
        <f t="array" ref="G173">_xlfn.IFS(AND(I173&gt;J173,I173&gt;0), 1, AND(J173&gt;I173,J173&gt;0), 2, AND(I173&lt;0,J173&lt;0), 0)</f>
        <v>1</v>
      </c>
      <c r="H173">
        <f>ValueWin!H173</f>
        <v>1</v>
      </c>
      <c r="I173">
        <f t="shared" si="7"/>
        <v>1.0909090909090979E-2</v>
      </c>
      <c r="J173">
        <f t="shared" si="9"/>
        <v>-0.20888888888888868</v>
      </c>
      <c r="K173" cm="1">
        <f t="array" ref="K173">_xlfn.IFS(AND(G173=H173,G173=1),K172-K172*I173+K172*I173*A173, AND(G173=H173,G173=2), K172-K172*J173+K172*J173*B173, AND(G173&lt;&gt;H173,G173=1), K172-K172*I173,AND(G173&lt;&gt;H173,G173=2),K172-K172*J173,G173=0,K172)</f>
        <v>110.11229745151999</v>
      </c>
      <c r="L173" t="str">
        <f>ValueWin!L173</f>
        <v>Marcos Giron</v>
      </c>
      <c r="M173" t="str">
        <f>ValueWin!M173</f>
        <v>Diego Schwartzman</v>
      </c>
    </row>
    <row r="174" spans="1:17" x14ac:dyDescent="0.25">
      <c r="A174">
        <f>ValueWin!A174</f>
        <v>2</v>
      </c>
      <c r="B174">
        <f>ValueWin!B174</f>
        <v>1.8</v>
      </c>
      <c r="C174">
        <f t="shared" si="6"/>
        <v>0.5</v>
      </c>
      <c r="D174">
        <f t="shared" si="6"/>
        <v>0.55555555555555558</v>
      </c>
      <c r="E174">
        <f>ValueWin!E174</f>
        <v>0.42899999999999999</v>
      </c>
      <c r="F174">
        <f>ValueWin!F174</f>
        <v>0.57099999999999995</v>
      </c>
      <c r="G174" cm="1">
        <f t="array" ref="G174">_xlfn.IFS(AND(I174&gt;J174,I174&gt;0), 1, AND(J174&gt;I174,J174&gt;0), 2, AND(I174&lt;0,J174&lt;0), 0)</f>
        <v>2</v>
      </c>
      <c r="H174">
        <f>ValueWin!H174</f>
        <v>1</v>
      </c>
      <c r="I174">
        <f t="shared" si="7"/>
        <v>-0.14199999999999996</v>
      </c>
      <c r="J174">
        <f t="shared" si="9"/>
        <v>3.4749999999999948E-2</v>
      </c>
      <c r="K174" cm="1">
        <f t="array" ref="K174">_xlfn.IFS(AND(G174=H174,G174=1),K173-K173*I174+K173*I174*A174, AND(G174=H174,G174=2), K173-K173*J174+K173*J174*B174, AND(G174&lt;&gt;H174,G174=1), K173-K173*I174,AND(G174&lt;&gt;H174,G174=2),K173-K173*J174,G174=0,K173)</f>
        <v>106.28589511507968</v>
      </c>
      <c r="L174" t="str">
        <f>ValueWin!L174</f>
        <v>Sebastian Korda</v>
      </c>
      <c r="M174" t="str">
        <f>ValueWin!M174</f>
        <v>Marin Cilic</v>
      </c>
    </row>
    <row r="175" spans="1:17" x14ac:dyDescent="0.25">
      <c r="A175">
        <f>ValueWin!A175</f>
        <v>10</v>
      </c>
      <c r="B175">
        <f>ValueWin!B175</f>
        <v>1.06</v>
      </c>
      <c r="C175">
        <f t="shared" si="6"/>
        <v>0.1</v>
      </c>
      <c r="D175">
        <f t="shared" si="6"/>
        <v>0.94339622641509424</v>
      </c>
      <c r="E175">
        <f>ValueWin!E175</f>
        <v>9.5000000000000001E-2</v>
      </c>
      <c r="F175">
        <f>ValueWin!F175</f>
        <v>0.90500000000000003</v>
      </c>
      <c r="G175" cm="1">
        <f t="array" ref="G175">_xlfn.IFS(AND(I175&gt;J175,I175&gt;0), 1, AND(J175&gt;I175,J175&gt;0), 2, AND(I175&lt;0,J175&lt;0), 0)</f>
        <v>0</v>
      </c>
      <c r="H175">
        <f>ValueWin!H175</f>
        <v>2</v>
      </c>
      <c r="I175">
        <f t="shared" si="7"/>
        <v>-5.5555555555555636E-3</v>
      </c>
      <c r="J175">
        <f t="shared" si="9"/>
        <v>-0.6783333333333319</v>
      </c>
      <c r="K175" cm="1">
        <f t="array" ref="K175">_xlfn.IFS(AND(G175=H175,G175=1),K174-K174*I175+K174*I175*A175, AND(G175=H175,G175=2), K174-K174*J175+K174*J175*B175, AND(G175&lt;&gt;H175,G175=1), K174-K174*I175,AND(G175&lt;&gt;H175,G175=2),K174-K174*J175,G175=0,K174)</f>
        <v>106.28589511507968</v>
      </c>
      <c r="L175" t="str">
        <f>ValueWin!L175</f>
        <v>Dusan Lajovic</v>
      </c>
      <c r="M175" t="str">
        <f>ValueWin!M175</f>
        <v>Alexander Zverev</v>
      </c>
    </row>
    <row r="176" spans="1:17" x14ac:dyDescent="0.25">
      <c r="A176">
        <f>ValueWin!A176</f>
        <v>6</v>
      </c>
      <c r="B176">
        <f>ValueWin!B176</f>
        <v>1.1200000000000001</v>
      </c>
      <c r="C176">
        <f t="shared" si="6"/>
        <v>0.16666666666666666</v>
      </c>
      <c r="D176">
        <f t="shared" si="6"/>
        <v>0.89285714285714279</v>
      </c>
      <c r="E176">
        <f>ValueWin!E176</f>
        <v>0.20499999999999999</v>
      </c>
      <c r="F176">
        <f>ValueWin!F176</f>
        <v>0.79500000000000004</v>
      </c>
      <c r="G176" cm="1">
        <f t="array" ref="G176">_xlfn.IFS(AND(I176&gt;J176,I176&gt;0), 1, AND(J176&gt;I176,J176&gt;0), 2, AND(I176&lt;0,J176&lt;0), 0)</f>
        <v>1</v>
      </c>
      <c r="H176">
        <f>ValueWin!H176</f>
        <v>2</v>
      </c>
      <c r="I176">
        <f t="shared" si="7"/>
        <v>4.5999999999999985E-2</v>
      </c>
      <c r="J176">
        <f t="shared" si="9"/>
        <v>-0.91333333333333167</v>
      </c>
      <c r="K176" cm="1">
        <f t="array" ref="K176">_xlfn.IFS(AND(G176=H176,G176=1),K175-K175*I176+K175*I176*A176, AND(G176=H176,G176=2), K175-K175*J176+K175*J176*B176, AND(G176&lt;&gt;H176,G176=1), K175-K175*I176,AND(G176&lt;&gt;H176,G176=2),K175-K175*J176,G176=0,K175)</f>
        <v>101.39674393978602</v>
      </c>
      <c r="L176" t="str">
        <f>ValueWin!L176</f>
        <v>Ilya Ivashka</v>
      </c>
      <c r="M176" t="str">
        <f>ValueWin!M176</f>
        <v>Daniil Medvedev</v>
      </c>
    </row>
    <row r="177" spans="1:13" x14ac:dyDescent="0.25">
      <c r="A177">
        <f>ValueWin!A177</f>
        <v>1.57</v>
      </c>
      <c r="B177">
        <f>ValueWin!B177</f>
        <v>2.37</v>
      </c>
      <c r="C177">
        <f t="shared" ref="C177:D192" si="10">1/A177</f>
        <v>0.63694267515923564</v>
      </c>
      <c r="D177">
        <f t="shared" si="10"/>
        <v>0.42194092827004215</v>
      </c>
      <c r="E177">
        <f>ValueWin!E177</f>
        <v>0.52300000000000002</v>
      </c>
      <c r="F177">
        <f>ValueWin!F177</f>
        <v>0.47699999999999998</v>
      </c>
      <c r="G177" cm="1">
        <f t="array" ref="G177">_xlfn.IFS(AND(I177&gt;J177,I177&gt;0), 1, AND(J177&gt;I177,J177&gt;0), 2, AND(I177&lt;0,J177&lt;0), 0)</f>
        <v>2</v>
      </c>
      <c r="H177">
        <f>ValueWin!H177</f>
        <v>2</v>
      </c>
      <c r="I177">
        <f t="shared" si="7"/>
        <v>-0.3138421052631577</v>
      </c>
      <c r="J177">
        <f t="shared" si="9"/>
        <v>9.5248175182481742E-2</v>
      </c>
      <c r="K177" cm="1">
        <f t="array" ref="K177">_xlfn.IFS(AND(G177=H177,G177=1),K176-K176*I177+K176*I177*A177, AND(G177=H177,G177=2), K176-K176*J177+K176*J177*B177, AND(G177&lt;&gt;H177,G177=1), K176-K176*I177,AND(G177&lt;&gt;H177,G177=2),K176-K176*J177,G177=0,K176)</f>
        <v>114.62800505648869</v>
      </c>
      <c r="L177" t="str">
        <f>ValueWin!L177</f>
        <v>Alexei Popyrin</v>
      </c>
      <c r="M177" t="str">
        <f>ValueWin!M177</f>
        <v>James Duckworth</v>
      </c>
    </row>
    <row r="178" spans="1:13" x14ac:dyDescent="0.25">
      <c r="A178">
        <f>ValueWin!A178</f>
        <v>4</v>
      </c>
      <c r="B178">
        <f>ValueWin!B178</f>
        <v>1.25</v>
      </c>
      <c r="C178">
        <f t="shared" si="10"/>
        <v>0.25</v>
      </c>
      <c r="D178">
        <f t="shared" si="10"/>
        <v>0.8</v>
      </c>
      <c r="E178">
        <f>ValueWin!E178</f>
        <v>0.26900000000000002</v>
      </c>
      <c r="F178">
        <f>ValueWin!F178</f>
        <v>0.73099999999999998</v>
      </c>
      <c r="G178" cm="1">
        <f t="array" ref="G178">_xlfn.IFS(AND(I178&gt;J178,I178&gt;0), 1, AND(J178&gt;I178,J178&gt;0), 2, AND(I178&lt;0,J178&lt;0), 0)</f>
        <v>1</v>
      </c>
      <c r="H178">
        <f>ValueWin!H178</f>
        <v>2</v>
      </c>
      <c r="I178">
        <f t="shared" si="7"/>
        <v>2.5333333333333347E-2</v>
      </c>
      <c r="J178">
        <f t="shared" si="9"/>
        <v>-0.34500000000000008</v>
      </c>
      <c r="K178" cm="1">
        <f t="array" ref="K178">_xlfn.IFS(AND(G178=H178,G178=1),K177-K177*I178+K177*I178*A178, AND(G178=H178,G178=2), K177-K177*J178+K177*J178*B178, AND(G178&lt;&gt;H178,G178=1), K177-K177*I178,AND(G178&lt;&gt;H178,G178=2),K177-K177*J178,G178=0,K177)</f>
        <v>111.72409559505765</v>
      </c>
      <c r="L178" t="str">
        <f>ValueWin!L178</f>
        <v>Dominik Koepfer</v>
      </c>
      <c r="M178" t="str">
        <f>ValueWin!M178</f>
        <v>Hubert Hurkacz</v>
      </c>
    </row>
    <row r="179" spans="1:13" x14ac:dyDescent="0.25">
      <c r="A179">
        <f>ValueWin!A179</f>
        <v>1.61</v>
      </c>
      <c r="B179">
        <f>ValueWin!B179</f>
        <v>2.2999999999999998</v>
      </c>
      <c r="C179">
        <f t="shared" si="10"/>
        <v>0.6211180124223602</v>
      </c>
      <c r="D179">
        <f t="shared" si="10"/>
        <v>0.43478260869565222</v>
      </c>
      <c r="E179">
        <f>ValueWin!E179</f>
        <v>0.60199999999999998</v>
      </c>
      <c r="F179">
        <f>ValueWin!F179</f>
        <v>0.39800000000000002</v>
      </c>
      <c r="G179" cm="1">
        <f t="array" ref="G179">_xlfn.IFS(AND(I179&gt;J179,I179&gt;0), 1, AND(J179&gt;I179,J179&gt;0), 2, AND(I179&lt;0,J179&lt;0), 0)</f>
        <v>0</v>
      </c>
      <c r="H179">
        <f>ValueWin!H179</f>
        <v>2</v>
      </c>
      <c r="I179">
        <f t="shared" si="7"/>
        <v>-5.0459016393442524E-2</v>
      </c>
      <c r="J179">
        <f t="shared" si="9"/>
        <v>-6.5076923076923088E-2</v>
      </c>
      <c r="K179" cm="1">
        <f t="array" ref="K179">_xlfn.IFS(AND(G179=H179,G179=1),K178-K178*I179+K178*I179*A179, AND(G179=H179,G179=2), K178-K178*J179+K178*J179*B179, AND(G179&lt;&gt;H179,G179=1), K178-K178*I179,AND(G179&lt;&gt;H179,G179=2),K178-K178*J179,G179=0,K178)</f>
        <v>111.72409559505765</v>
      </c>
      <c r="L179" t="str">
        <f>ValueWin!L179</f>
        <v>Cameron Norrie</v>
      </c>
      <c r="M179" t="str">
        <f>ValueWin!M179</f>
        <v>Taylor Fritz</v>
      </c>
    </row>
    <row r="180" spans="1:13" x14ac:dyDescent="0.25">
      <c r="A180">
        <f>ValueWin!A180</f>
        <v>1.1399999999999999</v>
      </c>
      <c r="B180">
        <f>ValueWin!B180</f>
        <v>5.5</v>
      </c>
      <c r="C180">
        <f t="shared" si="10"/>
        <v>0.87719298245614041</v>
      </c>
      <c r="D180">
        <f t="shared" si="10"/>
        <v>0.18181818181818182</v>
      </c>
      <c r="E180">
        <f>ValueWin!E180</f>
        <v>0.85</v>
      </c>
      <c r="F180">
        <f>ValueWin!F180</f>
        <v>0.15000000000000002</v>
      </c>
      <c r="G180" cm="1">
        <f t="array" ref="G180">_xlfn.IFS(AND(I180&gt;J180,I180&gt;0), 1, AND(J180&gt;I180,J180&gt;0), 2, AND(I180&lt;0,J180&lt;0), 0)</f>
        <v>0</v>
      </c>
      <c r="H180">
        <f>ValueWin!H180</f>
        <v>1</v>
      </c>
      <c r="I180">
        <f t="shared" si="7"/>
        <v>-0.22142857142857231</v>
      </c>
      <c r="J180">
        <f t="shared" si="9"/>
        <v>-3.8888888888888862E-2</v>
      </c>
      <c r="K180" cm="1">
        <f t="array" ref="K180">_xlfn.IFS(AND(G180=H180,G180=1),K179-K179*I180+K179*I180*A180, AND(G180=H180,G180=2), K179-K179*J180+K179*J180*B180, AND(G180&lt;&gt;H180,G180=1), K179-K179*I180,AND(G180&lt;&gt;H180,G180=2),K179-K179*J180,G180=0,K179)</f>
        <v>111.72409559505765</v>
      </c>
      <c r="L180" t="str">
        <f>ValueWin!L180</f>
        <v>Novak Djokovic</v>
      </c>
      <c r="M180" t="str">
        <f>ValueWin!M180</f>
        <v>Gael Monfils</v>
      </c>
    </row>
    <row r="181" spans="1:13" x14ac:dyDescent="0.25">
      <c r="A181">
        <f>ValueWin!A181</f>
        <v>4</v>
      </c>
      <c r="B181">
        <f>ValueWin!B181</f>
        <v>1.25</v>
      </c>
      <c r="C181">
        <f t="shared" si="10"/>
        <v>0.25</v>
      </c>
      <c r="D181">
        <f t="shared" si="10"/>
        <v>0.8</v>
      </c>
      <c r="E181">
        <f>ValueWin!E181</f>
        <v>0.217</v>
      </c>
      <c r="F181">
        <f>ValueWin!F181</f>
        <v>0.78300000000000003</v>
      </c>
      <c r="G181" cm="1">
        <f t="array" ref="G181">_xlfn.IFS(AND(I181&gt;J181,I181&gt;0), 1, AND(J181&gt;I181,J181&gt;0), 2, AND(I181&lt;0,J181&lt;0), 0)</f>
        <v>0</v>
      </c>
      <c r="H181">
        <f>ValueWin!H181</f>
        <v>2</v>
      </c>
      <c r="I181">
        <f t="shared" si="7"/>
        <v>-4.4000000000000011E-2</v>
      </c>
      <c r="J181">
        <f t="shared" si="9"/>
        <v>-8.4999999999999964E-2</v>
      </c>
      <c r="K181" cm="1">
        <f t="array" ref="K181">_xlfn.IFS(AND(G181=H181,G181=1),K180-K180*I181+K180*I181*A181, AND(G181=H181,G181=2), K180-K180*J181+K180*J181*B181, AND(G181&lt;&gt;H181,G181=1), K180-K180*I181,AND(G181&lt;&gt;H181,G181=2),K180-K180*J181,G181=0,K180)</f>
        <v>111.72409559505765</v>
      </c>
      <c r="L181" t="str">
        <f>ValueWin!L181</f>
        <v>Grigor Dimitrov</v>
      </c>
      <c r="M181" t="str">
        <f>ValueWin!M181</f>
        <v>Alexander Zverev</v>
      </c>
    </row>
    <row r="182" spans="1:13" x14ac:dyDescent="0.25">
      <c r="A182">
        <f>ValueWin!A182</f>
        <v>1.33</v>
      </c>
      <c r="B182">
        <f>ValueWin!B182</f>
        <v>3.4</v>
      </c>
      <c r="C182">
        <f t="shared" si="10"/>
        <v>0.75187969924812026</v>
      </c>
      <c r="D182">
        <f t="shared" si="10"/>
        <v>0.29411764705882354</v>
      </c>
      <c r="E182">
        <f>ValueWin!E182</f>
        <v>0.69299999999999995</v>
      </c>
      <c r="F182">
        <f>ValueWin!F182</f>
        <v>0.30700000000000005</v>
      </c>
      <c r="G182" cm="1">
        <f t="array" ref="G182">_xlfn.IFS(AND(I182&gt;J182,I182&gt;0), 1, AND(J182&gt;I182,J182&gt;0), 2, AND(I182&lt;0,J182&lt;0), 0)</f>
        <v>2</v>
      </c>
      <c r="H182">
        <f>ValueWin!H182</f>
        <v>1</v>
      </c>
      <c r="I182">
        <f t="shared" si="7"/>
        <v>-0.23730303030303035</v>
      </c>
      <c r="J182">
        <f t="shared" si="9"/>
        <v>1.8250000000000044E-2</v>
      </c>
      <c r="K182" cm="1">
        <f t="array" ref="K182">_xlfn.IFS(AND(G182=H182,G182=1),K181-K181*I182+K181*I182*A182, AND(G182=H182,G182=2), K181-K181*J182+K181*J182*B182, AND(G182&lt;&gt;H182,G182=1), K181-K181*I182,AND(G182&lt;&gt;H182,G182=2),K181-K181*J182,G182=0,K181)</f>
        <v>109.68513085044783</v>
      </c>
      <c r="L182" t="str">
        <f>ValueWin!L182</f>
        <v>Casper Ruud</v>
      </c>
      <c r="M182" t="str">
        <f>ValueWin!M182</f>
        <v>Marcos Giron</v>
      </c>
    </row>
    <row r="183" spans="1:13" x14ac:dyDescent="0.25">
      <c r="A183">
        <f>ValueWin!A183</f>
        <v>5</v>
      </c>
      <c r="B183">
        <f>ValueWin!B183</f>
        <v>1.1599999999999999</v>
      </c>
      <c r="C183">
        <f t="shared" si="10"/>
        <v>0.2</v>
      </c>
      <c r="D183">
        <f t="shared" si="10"/>
        <v>0.86206896551724144</v>
      </c>
      <c r="E183">
        <f>ValueWin!E183</f>
        <v>0.17499999999999999</v>
      </c>
      <c r="F183">
        <f>ValueWin!F183</f>
        <v>0.82499999999999996</v>
      </c>
      <c r="G183" cm="1">
        <f t="array" ref="G183">_xlfn.IFS(AND(I183&gt;J183,I183&gt;0), 1, AND(J183&gt;I183,J183&gt;0), 2, AND(I183&lt;0,J183&lt;0), 0)</f>
        <v>0</v>
      </c>
      <c r="H183">
        <f>ValueWin!H183</f>
        <v>2</v>
      </c>
      <c r="I183">
        <f t="shared" si="7"/>
        <v>-3.125E-2</v>
      </c>
      <c r="J183">
        <f t="shared" si="9"/>
        <v>-0.26875000000000049</v>
      </c>
      <c r="K183" cm="1">
        <f t="array" ref="K183">_xlfn.IFS(AND(G183=H183,G183=1),K182-K182*I183+K182*I183*A183, AND(G183=H183,G183=2), K182-K182*J183+K182*J183*B183, AND(G183&lt;&gt;H183,G183=1), K182-K182*I183,AND(G183&lt;&gt;H183,G183=2),K182-K182*J183,G183=0,K182)</f>
        <v>109.68513085044783</v>
      </c>
      <c r="L183" t="str">
        <f>ValueWin!L183</f>
        <v>Sebastian Korda</v>
      </c>
      <c r="M183" t="str">
        <f>ValueWin!M183</f>
        <v>Daniil Medvedev</v>
      </c>
    </row>
    <row r="184" spans="1:13" x14ac:dyDescent="0.25">
      <c r="A184">
        <f>ValueWin!A184</f>
        <v>1.2</v>
      </c>
      <c r="B184">
        <f>ValueWin!B184</f>
        <v>4.5</v>
      </c>
      <c r="C184">
        <f t="shared" si="10"/>
        <v>0.83333333333333337</v>
      </c>
      <c r="D184">
        <f t="shared" si="10"/>
        <v>0.22222222222222221</v>
      </c>
      <c r="E184">
        <f>ValueWin!E184</f>
        <v>0.67500000000000004</v>
      </c>
      <c r="F184">
        <f>ValueWin!F184</f>
        <v>0.32499999999999996</v>
      </c>
      <c r="G184" cm="1">
        <f t="array" ref="G184">_xlfn.IFS(AND(I184&gt;J184,I184&gt;0), 1, AND(J184&gt;I184,J184&gt;0), 2, AND(I184&lt;0,J184&lt;0), 0)</f>
        <v>2</v>
      </c>
      <c r="H184">
        <f>ValueWin!H184</f>
        <v>2</v>
      </c>
      <c r="I184">
        <f t="shared" si="7"/>
        <v>-0.95000000000000018</v>
      </c>
      <c r="J184">
        <f t="shared" si="9"/>
        <v>0.1</v>
      </c>
      <c r="K184" cm="1">
        <f t="array" ref="K184">_xlfn.IFS(AND(G184=H184,G184=1),K183-K183*I184+K183*I184*A184, AND(G184=H184,G184=2), K183-K183*J184+K183*J184*B184, AND(G184&lt;&gt;H184,G184=1), K183-K183*I184,AND(G184&lt;&gt;H184,G184=2),K183-K183*J184,G184=0,K183)</f>
        <v>148.07492664810457</v>
      </c>
      <c r="L184" t="str">
        <f>ValueWin!L184</f>
        <v>Carlos Alcaraz</v>
      </c>
      <c r="M184" t="str">
        <f>ValueWin!M184</f>
        <v>Hugo Gaston</v>
      </c>
    </row>
    <row r="185" spans="1:13" x14ac:dyDescent="0.25">
      <c r="A185">
        <f>ValueWin!A185</f>
        <v>3.75</v>
      </c>
      <c r="B185">
        <f>ValueWin!B185</f>
        <v>1.28</v>
      </c>
      <c r="C185">
        <f t="shared" si="10"/>
        <v>0.26666666666666666</v>
      </c>
      <c r="D185">
        <f t="shared" si="10"/>
        <v>0.78125</v>
      </c>
      <c r="E185">
        <f>ValueWin!E185</f>
        <v>0.29099999999999998</v>
      </c>
      <c r="F185">
        <f>ValueWin!F185</f>
        <v>0.70900000000000007</v>
      </c>
      <c r="G185" cm="1">
        <f t="array" ref="G185">_xlfn.IFS(AND(I185&gt;J185,I185&gt;0), 1, AND(J185&gt;I185,J185&gt;0), 2, AND(I185&lt;0,J185&lt;0), 0)</f>
        <v>1</v>
      </c>
      <c r="H185">
        <f>ValueWin!H185</f>
        <v>2</v>
      </c>
      <c r="I185">
        <f t="shared" si="7"/>
        <v>3.3181818181818146E-2</v>
      </c>
      <c r="J185">
        <f t="shared" si="9"/>
        <v>-0.33028571428571407</v>
      </c>
      <c r="K185" cm="1">
        <f t="array" ref="K185">_xlfn.IFS(AND(G185=H185,G185=1),K184-K184*I185+K184*I185*A185, AND(G185=H185,G185=2), K184-K184*J185+K184*J185*B185, AND(G185&lt;&gt;H185,G185=1), K184-K184*I185,AND(G185&lt;&gt;H185,G185=2),K184-K184*J185,G185=0,K184)</f>
        <v>143.16153135478109</v>
      </c>
      <c r="L185" t="str">
        <f>ValueWin!L185</f>
        <v>James Duckworth</v>
      </c>
      <c r="M185" t="str">
        <f>ValueWin!M185</f>
        <v>Hubert Hurkacz</v>
      </c>
    </row>
    <row r="186" spans="1:13" x14ac:dyDescent="0.25">
      <c r="A186">
        <f>ValueWin!A186</f>
        <v>1.1599999999999999</v>
      </c>
      <c r="B186">
        <f>ValueWin!B186</f>
        <v>5</v>
      </c>
      <c r="C186">
        <f t="shared" si="10"/>
        <v>0.86206896551724144</v>
      </c>
      <c r="D186">
        <f t="shared" si="10"/>
        <v>0.2</v>
      </c>
      <c r="E186">
        <f>ValueWin!E186</f>
        <v>0.83099999999999996</v>
      </c>
      <c r="F186">
        <f>ValueWin!F186</f>
        <v>0.16900000000000004</v>
      </c>
      <c r="G186" cm="1">
        <f t="array" ref="G186">_xlfn.IFS(AND(I186&gt;J186,I186&gt;0), 1, AND(J186&gt;I186,J186&gt;0), 2, AND(I186&lt;0,J186&lt;0), 0)</f>
        <v>0</v>
      </c>
      <c r="H186">
        <f>ValueWin!H186</f>
        <v>1</v>
      </c>
      <c r="I186">
        <f t="shared" si="7"/>
        <v>-0.22525000000000084</v>
      </c>
      <c r="J186">
        <f t="shared" si="9"/>
        <v>-3.8749999999999951E-2</v>
      </c>
      <c r="K186" cm="1">
        <f t="array" ref="K186">_xlfn.IFS(AND(G186=H186,G186=1),K185-K185*I186+K185*I186*A186, AND(G186=H186,G186=2), K185-K185*J186+K185*J186*B186, AND(G186&lt;&gt;H186,G186=1), K185-K185*I186,AND(G186&lt;&gt;H186,G186=2),K185-K185*J186,G186=0,K185)</f>
        <v>143.16153135478109</v>
      </c>
      <c r="L186" t="str">
        <f>ValueWin!L186</f>
        <v>Novak Djokovic</v>
      </c>
      <c r="M186" t="str">
        <f>ValueWin!M186</f>
        <v>Taylor Fritz</v>
      </c>
    </row>
    <row r="187" spans="1:13" x14ac:dyDescent="0.25">
      <c r="A187">
        <f>ValueWin!A187</f>
        <v>10</v>
      </c>
      <c r="B187">
        <f>ValueWin!B187</f>
        <v>1.0620000000000001</v>
      </c>
      <c r="C187">
        <f t="shared" si="10"/>
        <v>0.1</v>
      </c>
      <c r="D187">
        <f t="shared" si="10"/>
        <v>0.94161958568738224</v>
      </c>
      <c r="E187">
        <f>ValueWin!E187</f>
        <v>0.13100000000000001</v>
      </c>
      <c r="F187">
        <f>ValueWin!F187</f>
        <v>0.86899999999999999</v>
      </c>
      <c r="G187" cm="1">
        <f t="array" ref="G187">_xlfn.IFS(AND(I187&gt;J187,I187&gt;0), 1, AND(J187&gt;I187,J187&gt;0), 2, AND(I187&lt;0,J187&lt;0), 0)</f>
        <v>1</v>
      </c>
      <c r="H187">
        <f>ValueWin!H187</f>
        <v>2</v>
      </c>
      <c r="I187">
        <f t="shared" si="7"/>
        <v>3.4444444444444444E-2</v>
      </c>
      <c r="J187">
        <f t="shared" si="9"/>
        <v>-1.2439032258064497</v>
      </c>
      <c r="K187" cm="1">
        <f t="array" ref="K187">_xlfn.IFS(AND(G187=H187,G187=1),K186-K186*I187+K186*I187*A187, AND(G187=H187,G187=2), K186-K186*J187+K186*J187*B187, AND(G187&lt;&gt;H187,G187=1), K186-K186*I187,AND(G187&lt;&gt;H187,G187=2),K186-K186*J187,G187=0,K186)</f>
        <v>138.23041194144974</v>
      </c>
      <c r="L187" t="str">
        <f>ValueWin!L187</f>
        <v>Hugo Gaston</v>
      </c>
      <c r="M187" t="str">
        <f>ValueWin!M187</f>
        <v>Daniil Medvedev</v>
      </c>
    </row>
    <row r="188" spans="1:13" x14ac:dyDescent="0.25">
      <c r="A188">
        <f>ValueWin!A188</f>
        <v>3</v>
      </c>
      <c r="B188">
        <f>ValueWin!B188</f>
        <v>1.4</v>
      </c>
      <c r="C188">
        <f t="shared" si="10"/>
        <v>0.33333333333333331</v>
      </c>
      <c r="D188">
        <f t="shared" si="10"/>
        <v>0.7142857142857143</v>
      </c>
      <c r="E188">
        <f>ValueWin!E188</f>
        <v>0.26800000000000002</v>
      </c>
      <c r="F188">
        <f>ValueWin!F188</f>
        <v>0.73199999999999998</v>
      </c>
      <c r="G188" cm="1">
        <f t="array" ref="G188">_xlfn.IFS(AND(I188&gt;J188,I188&gt;0), 1, AND(J188&gt;I188,J188&gt;0), 2, AND(I188&lt;0,J188&lt;0), 0)</f>
        <v>2</v>
      </c>
      <c r="H188">
        <f>ValueWin!H188</f>
        <v>2</v>
      </c>
      <c r="I188">
        <f t="shared" si="7"/>
        <v>-9.7999999999999976E-2</v>
      </c>
      <c r="J188">
        <f t="shared" si="9"/>
        <v>6.1999999999999833E-2</v>
      </c>
      <c r="K188" cm="1">
        <f t="array" ref="K188">_xlfn.IFS(AND(G188=H188,G188=1),K187-K187*I188+K187*I188*A188, AND(G188=H188,G188=2), K187-K187*J188+K187*J188*B188, AND(G188&lt;&gt;H188,G188=1), K187-K187*I188,AND(G188&lt;&gt;H188,G188=2),K187-K187*J188,G188=0,K187)</f>
        <v>141.65852615759769</v>
      </c>
      <c r="L188" t="str">
        <f>ValueWin!L188</f>
        <v>Casper Ruud</v>
      </c>
      <c r="M188" t="str">
        <f>ValueWin!M188</f>
        <v>Alexander Zverev</v>
      </c>
    </row>
    <row r="189" spans="1:13" x14ac:dyDescent="0.25">
      <c r="A189">
        <f>ValueWin!A189</f>
        <v>1.1599999999999999</v>
      </c>
      <c r="B189">
        <f>ValueWin!B189</f>
        <v>5</v>
      </c>
      <c r="C189">
        <f t="shared" si="10"/>
        <v>0.86206896551724144</v>
      </c>
      <c r="D189">
        <f t="shared" si="10"/>
        <v>0.2</v>
      </c>
      <c r="E189">
        <f>ValueWin!E189</f>
        <v>0.78600000000000003</v>
      </c>
      <c r="F189">
        <f>ValueWin!F189</f>
        <v>0.21399999999999997</v>
      </c>
      <c r="G189" cm="1">
        <f t="array" ref="G189">_xlfn.IFS(AND(I189&gt;J189,I189&gt;0), 1, AND(J189&gt;I189,J189&gt;0), 2, AND(I189&lt;0,J189&lt;0), 0)</f>
        <v>2</v>
      </c>
      <c r="H189">
        <v>1</v>
      </c>
      <c r="I189">
        <f t="shared" si="7"/>
        <v>-0.55150000000000055</v>
      </c>
      <c r="J189">
        <f t="shared" si="9"/>
        <v>1.749999999999996E-2</v>
      </c>
      <c r="K189" cm="1">
        <f t="array" ref="K189">_xlfn.IFS(AND(G189=H189,G189=1),K188-K188*I189+K188*I189*A189, AND(G189=H189,G189=2), K188-K188*J189+K188*J189*B189, AND(G189&lt;&gt;H189,G189=1), K188-K188*I189,AND(G189&lt;&gt;H189,G189=2),K188-K188*J189,G189=0,K188)</f>
        <v>139.17950194983973</v>
      </c>
      <c r="L189" t="str">
        <f>ValueWin!L189</f>
        <v>Novak Djokovic</v>
      </c>
      <c r="M189" t="str">
        <f>ValueWin!M189</f>
        <v>Hubert Hurkacz</v>
      </c>
    </row>
    <row r="190" spans="1:13" x14ac:dyDescent="0.25">
      <c r="A190">
        <f>ValueWin!A190</f>
        <v>2.1</v>
      </c>
      <c r="B190">
        <f>ValueWin!B190</f>
        <v>1.72</v>
      </c>
      <c r="C190">
        <f t="shared" si="10"/>
        <v>0.47619047619047616</v>
      </c>
      <c r="D190">
        <f t="shared" si="10"/>
        <v>0.58139534883720934</v>
      </c>
      <c r="E190">
        <f>ValueWin!E190</f>
        <v>0.48599999999999999</v>
      </c>
      <c r="F190">
        <f>ValueWin!F190</f>
        <v>0.51400000000000001</v>
      </c>
      <c r="G190" cm="1">
        <f t="array" ref="G190">_xlfn.IFS(AND(I190&gt;J190,I190&gt;0), 1, AND(J190&gt;I190,J190&gt;0), 2, AND(I190&lt;0,J190&lt;0), 0)</f>
        <v>1</v>
      </c>
      <c r="H190">
        <v>2</v>
      </c>
      <c r="I190">
        <f t="shared" si="7"/>
        <v>1.8727272727272759E-2</v>
      </c>
      <c r="J190">
        <f t="shared" si="9"/>
        <v>-0.16100000000000003</v>
      </c>
      <c r="K190" cm="1">
        <f t="array" ref="K190">_xlfn.IFS(AND(G190=H190,G190=1),K189-K189*I190+K189*I190*A190, AND(G190=H190,G190=2), K189-K189*J190+K189*J190*B190, AND(G190&lt;&gt;H190,G190=1), K189-K189*I190,AND(G190&lt;&gt;H190,G190=2),K189-K189*J190,G190=0,K189)</f>
        <v>136.57304945877908</v>
      </c>
      <c r="L190" t="str">
        <f>ValueWin!L190</f>
        <v>Alexander Zverev</v>
      </c>
      <c r="M190" t="str">
        <f>ValueWin!M190</f>
        <v>Daniil Medvedev</v>
      </c>
    </row>
    <row r="191" spans="1:13" x14ac:dyDescent="0.25">
      <c r="A191">
        <f>ValueWin!A191</f>
        <v>2</v>
      </c>
      <c r="B191">
        <f>ValueWin!B191</f>
        <v>1.8</v>
      </c>
      <c r="C191">
        <f t="shared" si="10"/>
        <v>0.5</v>
      </c>
      <c r="D191">
        <f t="shared" si="10"/>
        <v>0.55555555555555558</v>
      </c>
      <c r="E191">
        <f>ValueWin!E191</f>
        <v>0.54</v>
      </c>
      <c r="F191">
        <f>ValueWin!F191</f>
        <v>0.45999999999999996</v>
      </c>
      <c r="G191" cm="1">
        <f t="array" ref="G191">_xlfn.IFS(AND(I191&gt;J191,I191&gt;0), 1, AND(J191&gt;I191,J191&gt;0), 2, AND(I191&lt;0,J191&lt;0), 0)</f>
        <v>1</v>
      </c>
      <c r="H191">
        <v>1</v>
      </c>
      <c r="I191">
        <f t="shared" si="7"/>
        <v>8.0000000000000071E-2</v>
      </c>
      <c r="J191">
        <f t="shared" si="9"/>
        <v>-0.21500000000000008</v>
      </c>
      <c r="K191" cm="1">
        <f t="array" ref="K191">_xlfn.IFS(AND(G191=H191,G191=1),K190-K190*I191+K190*I191*A191, AND(G191=H191,G191=2), K190-K190*J191+K190*J191*B191, AND(G191&lt;&gt;H191,G191=1), K190-K190*I191,AND(G191&lt;&gt;H191,G191=2),K190-K190*J191,G191=0,K190)</f>
        <v>147.4988934154814</v>
      </c>
      <c r="L191" t="str">
        <f>ValueWin!L191</f>
        <v>Novak Djokovic</v>
      </c>
      <c r="M191" t="str">
        <f>ValueWin!M191</f>
        <v>Daniil Medvedev</v>
      </c>
    </row>
    <row r="192" spans="1:13" x14ac:dyDescent="0.25">
      <c r="A192">
        <f>ValueWin!A192</f>
        <v>29</v>
      </c>
      <c r="B192">
        <f>ValueWin!B192</f>
        <v>1.0005999999999999</v>
      </c>
      <c r="C192">
        <f t="shared" si="10"/>
        <v>3.4482758620689655E-2</v>
      </c>
      <c r="D192">
        <f t="shared" si="10"/>
        <v>0.99940035978412955</v>
      </c>
      <c r="E192">
        <f>ValueWin!E192</f>
        <v>7.9000000000000001E-2</v>
      </c>
      <c r="F192">
        <f>ValueWin!F192</f>
        <v>0.92100000000000004</v>
      </c>
      <c r="G192" cm="1">
        <f t="array" ref="G192">_xlfn.IFS(AND(I192&gt;J192,I192&gt;0), 1, AND(J192&gt;I192,J192&gt;0), 2, AND(I192&lt;0,J192&lt;0), 0)</f>
        <v>1</v>
      </c>
      <c r="H192">
        <v>2</v>
      </c>
      <c r="I192">
        <f t="shared" si="7"/>
        <v>4.6107142857142853E-2</v>
      </c>
      <c r="J192">
        <f t="shared" si="9"/>
        <v>-130.74566666668119</v>
      </c>
      <c r="K192" cm="1">
        <f t="array" ref="K192">_xlfn.IFS(AND(G192=H192,G192=1),K191-K191*I192+K191*I192*A192, AND(G192=H192,G192=2), K191-K191*J192+K191*J192*B192, AND(G192&lt;&gt;H192,G192=1), K191-K191*I192,AND(G192&lt;&gt;H192,G192=2),K191-K191*J192,G192=0,K191)</f>
        <v>140.69814086550332</v>
      </c>
      <c r="L192" t="str">
        <f>ValueWin!L192</f>
        <v>Leo Borg</v>
      </c>
      <c r="M192" t="str">
        <f>ValueWin!M192</f>
        <v>Tommy Paul</v>
      </c>
    </row>
    <row r="193" spans="1:13" x14ac:dyDescent="0.25">
      <c r="A193">
        <f>ValueWin!A193</f>
        <v>1.5</v>
      </c>
      <c r="B193">
        <f>ValueWin!B193</f>
        <v>2.62</v>
      </c>
      <c r="C193">
        <f t="shared" ref="C193:D205" si="11">1/A193</f>
        <v>0.66666666666666663</v>
      </c>
      <c r="D193">
        <f t="shared" si="11"/>
        <v>0.38167938931297707</v>
      </c>
      <c r="E193">
        <f>ValueWin!E193</f>
        <v>0.6</v>
      </c>
      <c r="F193">
        <f>ValueWin!F193</f>
        <v>0.4</v>
      </c>
      <c r="G193" cm="1">
        <f t="array" ref="G193">_xlfn.IFS(AND(I193&gt;J193,I193&gt;0), 1, AND(J193&gt;I193,J193&gt;0), 2, AND(I193&lt;0,J193&lt;0), 0)</f>
        <v>2</v>
      </c>
      <c r="H193">
        <v>1</v>
      </c>
      <c r="I193">
        <f t="shared" si="7"/>
        <v>-0.20000000000000007</v>
      </c>
      <c r="J193">
        <f t="shared" si="9"/>
        <v>2.9629629629629672E-2</v>
      </c>
      <c r="K193" cm="1">
        <f t="array" ref="K193">_xlfn.IFS(AND(G193=H193,G193=1),K192-K192*I193+K192*I193*A193, AND(G193=H193,G193=2), K192-K192*J193+K192*J193*B193, AND(G193&lt;&gt;H193,G193=1), K192-K192*I193,AND(G193&lt;&gt;H193,G193=2),K192-K192*J193,G193=0,K192)</f>
        <v>136.52930706208099</v>
      </c>
      <c r="L193" t="str">
        <f>ValueWin!L193</f>
        <v>Marton Fucsovics</v>
      </c>
      <c r="M193" t="str">
        <f>ValueWin!M193</f>
        <v>Adrian Mannarino</v>
      </c>
    </row>
    <row r="194" spans="1:13" x14ac:dyDescent="0.25">
      <c r="A194">
        <f>ValueWin!A194</f>
        <v>1.9</v>
      </c>
      <c r="B194">
        <f>ValueWin!B194</f>
        <v>1.9</v>
      </c>
      <c r="C194">
        <f t="shared" si="11"/>
        <v>0.52631578947368418</v>
      </c>
      <c r="D194">
        <f t="shared" si="11"/>
        <v>0.52631578947368418</v>
      </c>
      <c r="E194">
        <f>ValueWin!E194</f>
        <v>0.49099999999999999</v>
      </c>
      <c r="F194">
        <f>ValueWin!F194</f>
        <v>0.50900000000000001</v>
      </c>
      <c r="G194" cm="1">
        <f t="array" ref="G194">_xlfn.IFS(AND(I194&gt;J194,I194&gt;0), 1, AND(J194&gt;I194,J194&gt;0), 2, AND(I194&lt;0,J194&lt;0), 0)</f>
        <v>0</v>
      </c>
      <c r="H194">
        <v>1</v>
      </c>
      <c r="I194">
        <f t="shared" si="7"/>
        <v>-7.4555555555555597E-2</v>
      </c>
      <c r="J194">
        <f t="shared" si="9"/>
        <v>-3.6555555555555563E-2</v>
      </c>
      <c r="K194" cm="1">
        <f t="array" ref="K194">_xlfn.IFS(AND(G194=H194,G194=1),K193-K193*I194+K193*I194*A194, AND(G194=H194,G194=2), K193-K193*J194+K193*J194*B194, AND(G194&lt;&gt;H194,G194=1), K193-K193*I194,AND(G194&lt;&gt;H194,G194=2),K193-K193*J194,G194=0,K193)</f>
        <v>136.52930706208099</v>
      </c>
      <c r="L194" t="str">
        <f>ValueWin!L194</f>
        <v>Alejandro Davidovich Fokina</v>
      </c>
      <c r="M194" t="str">
        <f>ValueWin!M194</f>
        <v>Mackenzie McDonald</v>
      </c>
    </row>
    <row r="195" spans="1:13" x14ac:dyDescent="0.25">
      <c r="A195">
        <f>ValueWin!A195</f>
        <v>2.1</v>
      </c>
      <c r="B195">
        <f>ValueWin!B195</f>
        <v>1.66</v>
      </c>
      <c r="C195">
        <f t="shared" si="11"/>
        <v>0.47619047619047616</v>
      </c>
      <c r="D195">
        <f t="shared" si="11"/>
        <v>0.60240963855421692</v>
      </c>
      <c r="E195">
        <f>ValueWin!E195</f>
        <v>0.17699999999999999</v>
      </c>
      <c r="F195">
        <f>ValueWin!F195</f>
        <v>0.82299999999999995</v>
      </c>
      <c r="G195" cm="1">
        <f t="array" ref="G195">_xlfn.IFS(AND(I195&gt;J195,I195&gt;0), 1, AND(J195&gt;I195,J195&gt;0), 2, AND(I195&lt;0,J195&lt;0), 0)</f>
        <v>2</v>
      </c>
      <c r="H195">
        <v>1</v>
      </c>
      <c r="I195">
        <f t="shared" si="7"/>
        <v>-0.57118181818181801</v>
      </c>
      <c r="J195">
        <f t="shared" si="9"/>
        <v>0.1</v>
      </c>
      <c r="K195" cm="1">
        <f t="array" ref="K195">_xlfn.IFS(AND(G195=H195,G195=1),K194-K194*I195+K194*I195*A195, AND(G195=H195,G195=2), K194-K194*J195+K194*J195*B195, AND(G195&lt;&gt;H195,G195=1), K194-K194*I195,AND(G195&lt;&gt;H195,G195=2),K194-K194*J195,G195=0,K194)</f>
        <v>122.87637635587289</v>
      </c>
      <c r="L195" t="str">
        <f>ValueWin!L195</f>
        <v>Daniel Masur</v>
      </c>
      <c r="M195" t="str">
        <f>ValueWin!M195</f>
        <v>Maxime Cressy</v>
      </c>
    </row>
    <row r="196" spans="1:13" x14ac:dyDescent="0.25">
      <c r="A196">
        <f>ValueWin!A196</f>
        <v>1.4</v>
      </c>
      <c r="B196">
        <f>ValueWin!B196</f>
        <v>2.75</v>
      </c>
      <c r="C196">
        <f t="shared" si="11"/>
        <v>0.7142857142857143</v>
      </c>
      <c r="D196">
        <f t="shared" si="11"/>
        <v>0.36363636363636365</v>
      </c>
      <c r="E196">
        <f>ValueWin!E196</f>
        <v>0.53600000000000003</v>
      </c>
      <c r="F196">
        <f>ValueWin!F196</f>
        <v>0.46399999999999997</v>
      </c>
      <c r="G196" cm="1">
        <f t="array" ref="G196">_xlfn.IFS(AND(I196&gt;J196,I196&gt;0), 1, AND(J196&gt;I196,J196&gt;0), 2, AND(I196&lt;0,J196&lt;0), 0)</f>
        <v>2</v>
      </c>
      <c r="H196">
        <v>1</v>
      </c>
      <c r="I196">
        <f t="shared" ref="I196:I205" si="12">IF(E196-(F196/(A196-1))&gt;0.1, 0.1, E196-(F196/(A196-1)))</f>
        <v>-0.62400000000000011</v>
      </c>
      <c r="J196">
        <f t="shared" si="9"/>
        <v>0.1</v>
      </c>
      <c r="K196" cm="1">
        <f t="array" ref="K196">_xlfn.IFS(AND(G196=H196,G196=1),K195-K195*I196+K195*I196*A196, AND(G196=H196,G196=2), K195-K195*J196+K195*J196*B196, AND(G196&lt;&gt;H196,G196=1), K195-K195*I196,AND(G196&lt;&gt;H196,G196=2),K195-K195*J196,G196=0,K195)</f>
        <v>110.5887387202856</v>
      </c>
      <c r="L196" t="str">
        <f>ValueWin!L196</f>
        <v>Tallon Griekspoor</v>
      </c>
      <c r="M196" t="str">
        <f>ValueWin!M196</f>
        <v>Feliciano Lopez</v>
      </c>
    </row>
    <row r="197" spans="1:13" x14ac:dyDescent="0.25">
      <c r="A197">
        <f>ValueWin!A197</f>
        <v>2.2999999999999998</v>
      </c>
      <c r="B197">
        <f>ValueWin!B197</f>
        <v>1.61</v>
      </c>
      <c r="C197">
        <f t="shared" si="11"/>
        <v>0.43478260869565222</v>
      </c>
      <c r="D197">
        <f t="shared" si="11"/>
        <v>0.6211180124223602</v>
      </c>
      <c r="E197">
        <f>ValueWin!E197</f>
        <v>0.499</v>
      </c>
      <c r="F197">
        <f>ValueWin!F197</f>
        <v>0.501</v>
      </c>
      <c r="G197">
        <v>0</v>
      </c>
      <c r="H197">
        <f>ValueWin!H197</f>
        <v>0</v>
      </c>
      <c r="I197">
        <f t="shared" si="12"/>
        <v>0.1</v>
      </c>
      <c r="J197">
        <f t="shared" si="9"/>
        <v>-0.31703278688524572</v>
      </c>
      <c r="K197" cm="1">
        <f t="array" ref="K197">_xlfn.IFS(AND(G197=H197,G197=1),K196-K196*I197+K196*I197*A197, AND(G197=H197,G197=2), K196-K196*J197+K196*J197*B197, AND(G197&lt;&gt;H197,G197=1), K196-K196*I197,AND(G197&lt;&gt;H197,G197=2),K196-K196*J197,G197=0,K196)</f>
        <v>110.5887387202856</v>
      </c>
      <c r="L197" t="str">
        <f>ValueWin!L197</f>
        <v>Peter Gojowczyk</v>
      </c>
      <c r="M197" t="str">
        <f>ValueWin!M197</f>
        <v>Marcos Giron</v>
      </c>
    </row>
    <row r="198" spans="1:13" x14ac:dyDescent="0.25">
      <c r="A198">
        <f>ValueWin!A198</f>
        <v>2.1</v>
      </c>
      <c r="B198">
        <f>ValueWin!B198</f>
        <v>1.72</v>
      </c>
      <c r="C198">
        <f t="shared" si="11"/>
        <v>0.47619047619047616</v>
      </c>
      <c r="D198">
        <f t="shared" si="11"/>
        <v>0.58139534883720934</v>
      </c>
      <c r="E198">
        <f>ValueWin!E198</f>
        <v>0.48799999999999999</v>
      </c>
      <c r="F198">
        <f>ValueWin!F198</f>
        <v>0.51200000000000001</v>
      </c>
      <c r="G198" cm="1">
        <f t="array" ref="G198">_xlfn.IFS(AND(I198&gt;J198,I198&gt;0), 1, AND(J198&gt;I198,J198&gt;0), 2, AND(I198&lt;0,J198&lt;0), 0)</f>
        <v>1</v>
      </c>
      <c r="H198">
        <v>1</v>
      </c>
      <c r="I198">
        <f t="shared" si="12"/>
        <v>2.2545454545454535E-2</v>
      </c>
      <c r="J198">
        <f t="shared" si="9"/>
        <v>-0.1657777777777778</v>
      </c>
      <c r="K198" cm="1">
        <f t="array" ref="K198">_xlfn.IFS(AND(G198=H198,G198=1),K197-K197*I198+K197*I198*A198, AND(G198=H198,G198=2), K197-K197*J198+K197*J198*B198, AND(G198&lt;&gt;H198,G198=1), K197-K197*I198,AND(G198&lt;&gt;H198,G198=2),K197-K197*J198,G198=0,K197)</f>
        <v>113.33133944054867</v>
      </c>
      <c r="L198" t="str">
        <f>ValueWin!L198</f>
        <v>Andrea Vavassori</v>
      </c>
      <c r="M198" t="str">
        <f>ValueWin!M198</f>
        <v>Pavel Kotov</v>
      </c>
    </row>
    <row r="199" spans="1:13" x14ac:dyDescent="0.25">
      <c r="A199">
        <f>ValueWin!A199</f>
        <v>4</v>
      </c>
      <c r="B199">
        <f>ValueWin!B199</f>
        <v>1.25</v>
      </c>
      <c r="C199">
        <f t="shared" si="11"/>
        <v>0.25</v>
      </c>
      <c r="D199">
        <f t="shared" si="11"/>
        <v>0.8</v>
      </c>
      <c r="E199">
        <f>ValueWin!E199</f>
        <v>0.17</v>
      </c>
      <c r="F199">
        <f>ValueWin!F199</f>
        <v>0.83</v>
      </c>
      <c r="G199" cm="1">
        <f t="array" ref="G199">_xlfn.IFS(AND(I199&gt;J199,I199&gt;0), 1, AND(J199&gt;I199,J199&gt;0), 2, AND(I199&lt;0,J199&lt;0), 0)</f>
        <v>2</v>
      </c>
      <c r="H199">
        <v>2</v>
      </c>
      <c r="I199">
        <f t="shared" si="12"/>
        <v>-0.10666666666666666</v>
      </c>
      <c r="J199">
        <f t="shared" si="9"/>
        <v>0.1</v>
      </c>
      <c r="K199" cm="1">
        <f t="array" ref="K199">_xlfn.IFS(AND(G199=H199,G199=1),K198-K198*I199+K198*I199*A199, AND(G199=H199,G199=2), K198-K198*J199+K198*J199*B199, AND(G199&lt;&gt;H199,G199=1), K198-K198*I199,AND(G199&lt;&gt;H199,G199=2),K198-K198*J199,G199=0,K198)</f>
        <v>116.1646229265624</v>
      </c>
      <c r="L199" t="str">
        <f>ValueWin!L199</f>
        <v>Elias Ymer</v>
      </c>
      <c r="M199" t="str">
        <f>ValueWin!M199</f>
        <v>Frances Tiafoe</v>
      </c>
    </row>
    <row r="200" spans="1:13" x14ac:dyDescent="0.25">
      <c r="A200">
        <f>ValueWin!A200</f>
        <v>4.33</v>
      </c>
      <c r="B200">
        <f>ValueWin!B200</f>
        <v>1.22</v>
      </c>
      <c r="C200">
        <f t="shared" si="11"/>
        <v>0.23094688221709006</v>
      </c>
      <c r="D200">
        <f t="shared" si="11"/>
        <v>0.81967213114754101</v>
      </c>
      <c r="E200">
        <f>ValueWin!E200</f>
        <v>0.24399999999999999</v>
      </c>
      <c r="F200">
        <f>ValueWin!F200</f>
        <v>0.75600000000000001</v>
      </c>
      <c r="G200" cm="1">
        <f t="array" ref="G200">_xlfn.IFS(AND(I200&gt;J200,I200&gt;0), 1, AND(J200&gt;I200,J200&gt;0), 2, AND(I200&lt;0,J200&lt;0), 0)</f>
        <v>1</v>
      </c>
      <c r="H200">
        <v>2</v>
      </c>
      <c r="I200">
        <f t="shared" si="12"/>
        <v>1.6972972972972983E-2</v>
      </c>
      <c r="J200">
        <f t="shared" si="9"/>
        <v>-0.35309090909090912</v>
      </c>
      <c r="K200" cm="1">
        <f t="array" ref="K200">_xlfn.IFS(AND(G200=H200,G200=1),K199-K199*I200+K199*I200*A200, AND(G200=H200,G200=2), K199-K199*J200+K199*J200*B200, AND(G200&lt;&gt;H200,G200=1), K199-K199*I200,AND(G200&lt;&gt;H200,G200=2),K199-K199*J200,G200=0,K199)</f>
        <v>114.19296392121426</v>
      </c>
      <c r="L200" t="str">
        <f>ValueWin!L200</f>
        <v>Denis Istomin</v>
      </c>
      <c r="M200" t="str">
        <f>ValueWin!M200</f>
        <v>Filip Krajinovic</v>
      </c>
    </row>
    <row r="201" spans="1:13" x14ac:dyDescent="0.25">
      <c r="A201">
        <f>ValueWin!A201</f>
        <v>2.2000000000000002</v>
      </c>
      <c r="B201">
        <f>ValueWin!B201</f>
        <v>1.66</v>
      </c>
      <c r="C201">
        <f t="shared" si="11"/>
        <v>0.45454545454545453</v>
      </c>
      <c r="D201">
        <f t="shared" si="11"/>
        <v>0.60240963855421692</v>
      </c>
      <c r="E201">
        <f>ValueWin!E201</f>
        <v>0.56399999999999995</v>
      </c>
      <c r="F201">
        <f>ValueWin!F201</f>
        <v>0.43600000000000005</v>
      </c>
      <c r="G201" cm="1">
        <f t="array" ref="G201">_xlfn.IFS(AND(I201&gt;J201,I201&gt;0), 1, AND(J201&gt;I201,J201&gt;0), 2, AND(I201&lt;0,J201&lt;0), 0)</f>
        <v>1</v>
      </c>
      <c r="H201">
        <f>ValueWin!H201</f>
        <v>2</v>
      </c>
      <c r="I201">
        <f t="shared" si="12"/>
        <v>0.1</v>
      </c>
      <c r="J201">
        <f t="shared" si="9"/>
        <v>-0.41854545454545455</v>
      </c>
      <c r="K201" cm="1">
        <f t="array" ref="K201">_xlfn.IFS(AND(G201=H201,G201=1),K200-K200*I201+K200*I201*A201, AND(G201=H201,G201=2), K200-K200*J201+K200*J201*B201, AND(G201&lt;&gt;H201,G201=1), K200-K200*I201,AND(G201&lt;&gt;H201,G201=2),K200-K200*J201,G201=0,K200)</f>
        <v>102.77366752909283</v>
      </c>
      <c r="L201" t="str">
        <f>ValueWin!L201</f>
        <v>Alexander Bublik</v>
      </c>
      <c r="M201" t="str">
        <f>ValueWin!M201</f>
        <v>Arthur Rinderknech</v>
      </c>
    </row>
    <row r="202" spans="1:13" x14ac:dyDescent="0.25">
      <c r="A202">
        <f>ValueWin!A202</f>
        <v>1.1399999999999999</v>
      </c>
      <c r="B202">
        <f>ValueWin!B202</f>
        <v>5.5</v>
      </c>
      <c r="C202">
        <f t="shared" si="11"/>
        <v>0.87719298245614041</v>
      </c>
      <c r="D202">
        <f t="shared" si="11"/>
        <v>0.18181818181818182</v>
      </c>
      <c r="E202">
        <f>ValueWin!E202</f>
        <v>0.89800000000000002</v>
      </c>
      <c r="F202">
        <f>ValueWin!F202</f>
        <v>0.10199999999999998</v>
      </c>
      <c r="G202" cm="1">
        <f t="array" ref="G202">_xlfn.IFS(AND(I202&gt;J202,I202&gt;0), 1, AND(J202&gt;I202,J202&gt;0), 2, AND(I202&lt;0,J202&lt;0), 0)</f>
        <v>1</v>
      </c>
      <c r="H202">
        <f>ValueWin!H202</f>
        <v>1</v>
      </c>
      <c r="I202">
        <f t="shared" si="12"/>
        <v>0.1</v>
      </c>
      <c r="J202">
        <f t="shared" si="9"/>
        <v>-9.755555555555559E-2</v>
      </c>
      <c r="K202" cm="1">
        <f t="array" ref="K202">_xlfn.IFS(AND(G202=H202,G202=1),K201-K201*I202+K201*I202*A202, AND(G202=H202,G202=2), K201-K201*J202+K201*J202*B202, AND(G202&lt;&gt;H202,G202=1), K201-K201*I202,AND(G202&lt;&gt;H202,G202=2),K201-K201*J202,G202=0,K201)</f>
        <v>104.21249887450013</v>
      </c>
      <c r="L202" t="str">
        <f>ValueWin!L202</f>
        <v>Botic Van De Zandschulp</v>
      </c>
      <c r="M202" t="str">
        <f>ValueWin!M202</f>
        <v>Nino Serdarusic</v>
      </c>
    </row>
    <row r="203" spans="1:13" x14ac:dyDescent="0.25">
      <c r="A203">
        <f>ValueWin!A203</f>
        <v>3.2</v>
      </c>
      <c r="B203">
        <f>ValueWin!B203</f>
        <v>1.36</v>
      </c>
      <c r="C203">
        <f t="shared" si="11"/>
        <v>0.3125</v>
      </c>
      <c r="D203">
        <f t="shared" si="11"/>
        <v>0.73529411764705876</v>
      </c>
      <c r="E203">
        <f>ValueWin!E203</f>
        <v>0.49</v>
      </c>
      <c r="F203">
        <f>ValueWin!F203</f>
        <v>0.51</v>
      </c>
      <c r="G203" cm="1">
        <f t="array" ref="G203">_xlfn.IFS(AND(I203&gt;J203,I203&gt;0), 1, AND(J203&gt;I203,J203&gt;0), 2, AND(I203&lt;0,J203&lt;0), 0)</f>
        <v>1</v>
      </c>
      <c r="H203">
        <f>ValueWin!H203</f>
        <v>1</v>
      </c>
      <c r="I203">
        <f t="shared" si="12"/>
        <v>0.1</v>
      </c>
      <c r="J203">
        <f t="shared" si="9"/>
        <v>-0.85111111111111071</v>
      </c>
      <c r="K203" cm="1">
        <f t="array" ref="K203">_xlfn.IFS(AND(G203=H203,G203=1),K202-K202*I203+K202*I203*A203, AND(G203=H203,G203=2), K202-K202*J203+K202*J203*B203, AND(G203&lt;&gt;H203,G203=1), K202-K202*I203,AND(G203&lt;&gt;H203,G203=2),K202-K202*J203,G203=0,K202)</f>
        <v>127.13924862689015</v>
      </c>
      <c r="L203" t="str">
        <f>ValueWin!L203</f>
        <v>Pedro Martinez</v>
      </c>
      <c r="M203" t="str">
        <f>ValueWin!M203</f>
        <v>Emil Ruusuvuori</v>
      </c>
    </row>
    <row r="204" spans="1:13" x14ac:dyDescent="0.25">
      <c r="A204">
        <f>ValueWin!A204</f>
        <v>1.083</v>
      </c>
      <c r="B204">
        <f>ValueWin!B204</f>
        <v>8</v>
      </c>
      <c r="C204">
        <f t="shared" si="11"/>
        <v>0.92336103416435833</v>
      </c>
      <c r="D204">
        <f t="shared" si="11"/>
        <v>0.125</v>
      </c>
      <c r="E204">
        <f>ValueWin!E204</f>
        <v>0.86799999999999999</v>
      </c>
      <c r="F204">
        <f>ValueWin!F204</f>
        <v>0.13200000000000001</v>
      </c>
      <c r="G204" cm="1">
        <f t="array" ref="G204">_xlfn.IFS(AND(I204&gt;J204,I204&gt;0), 1, AND(J204&gt;I204,J204&gt;0), 2, AND(I204&lt;0,J204&lt;0), 0)</f>
        <v>2</v>
      </c>
      <c r="H204">
        <f>ValueWin!H204</f>
        <v>1</v>
      </c>
      <c r="I204">
        <f t="shared" si="12"/>
        <v>-0.72236144578313322</v>
      </c>
      <c r="J204">
        <f t="shared" si="9"/>
        <v>8.0000000000000071E-3</v>
      </c>
      <c r="K204" cm="1">
        <f t="array" ref="K204">_xlfn.IFS(AND(G204=H204,G204=1),K203-K203*I204+K203*I204*A204, AND(G204=H204,G204=2), K203-K203*J204+K203*J204*B204, AND(G204&lt;&gt;H204,G204=1), K203-K203*I204,AND(G204&lt;&gt;H204,G204=2),K203-K203*J204,G204=0,K203)</f>
        <v>126.12213463787504</v>
      </c>
      <c r="L204" t="str">
        <f>ValueWin!L204</f>
        <v>Andy Murray</v>
      </c>
      <c r="M204" t="str">
        <f>ValueWin!M204</f>
        <v>Viktor Durasovic</v>
      </c>
    </row>
    <row r="205" spans="1:13" x14ac:dyDescent="0.25">
      <c r="A205">
        <f>ValueWin!A205</f>
        <v>4.5</v>
      </c>
      <c r="B205">
        <f>ValueWin!B205</f>
        <v>1.2</v>
      </c>
      <c r="C205">
        <f t="shared" si="11"/>
        <v>0.22222222222222221</v>
      </c>
      <c r="D205">
        <f t="shared" si="11"/>
        <v>0.83333333333333337</v>
      </c>
      <c r="E205">
        <f>ValueWin!E205</f>
        <v>0.252</v>
      </c>
      <c r="F205">
        <f>ValueWin!F205</f>
        <v>0.748</v>
      </c>
      <c r="G205" cm="1">
        <f t="array" ref="G205">_xlfn.IFS(AND(I205&gt;J205,I205&gt;0), 1, AND(J205&gt;I205,J205&gt;0), 2, AND(I205&lt;0,J205&lt;0), 0)</f>
        <v>1</v>
      </c>
      <c r="H205">
        <f>ValueWin!H205</f>
        <v>2</v>
      </c>
      <c r="I205">
        <f t="shared" si="12"/>
        <v>3.8285714285714284E-2</v>
      </c>
      <c r="J205">
        <f t="shared" si="9"/>
        <v>-0.51200000000000023</v>
      </c>
      <c r="K205" cm="1">
        <f t="array" ref="K205">_xlfn.IFS(AND(G205=H205,G205=1),K204-K204*I205+K204*I205*A205, AND(G205=H205,G205=2), K204-K204*J205+K204*J205*B205, AND(G205&lt;&gt;H205,G205=1), K204-K204*I205,AND(G205&lt;&gt;H205,G205=2),K204-K204*J205,G205=0,K204)</f>
        <v>121.29345862602496</v>
      </c>
      <c r="L205" t="str">
        <f>ValueWin!L205</f>
        <v>Egor Gerasimov</v>
      </c>
      <c r="M205" t="str">
        <f>ValueWin!M205</f>
        <v>Taylor Fritz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6158E-502C-48A1-993C-977BC1652C24}">
  <dimension ref="A1:Q205"/>
  <sheetViews>
    <sheetView topLeftCell="A158" workbookViewId="0">
      <selection activeCell="Q147" sqref="Q147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3</v>
      </c>
      <c r="D1" t="s">
        <v>4</v>
      </c>
      <c r="E1" t="s">
        <v>2</v>
      </c>
      <c r="F1" t="s">
        <v>5</v>
      </c>
      <c r="G1" t="s">
        <v>7</v>
      </c>
      <c r="H1" t="s">
        <v>8</v>
      </c>
      <c r="I1" t="s">
        <v>57</v>
      </c>
      <c r="J1" t="s">
        <v>58</v>
      </c>
      <c r="K1" t="s">
        <v>6</v>
      </c>
      <c r="L1" t="s">
        <v>9</v>
      </c>
      <c r="M1" t="s">
        <v>10</v>
      </c>
    </row>
    <row r="2" spans="1:13" x14ac:dyDescent="0.25">
      <c r="K2">
        <v>100</v>
      </c>
    </row>
    <row r="3" spans="1:13" x14ac:dyDescent="0.25">
      <c r="A3">
        <f>ValueWin!A3</f>
        <v>2.0499999999999998</v>
      </c>
      <c r="B3">
        <f>ValueWin!B3</f>
        <v>1.8</v>
      </c>
      <c r="C3">
        <f>1/A3</f>
        <v>0.48780487804878053</v>
      </c>
      <c r="D3">
        <f>1/B3</f>
        <v>0.55555555555555558</v>
      </c>
      <c r="E3">
        <f>ValueWin!E3</f>
        <v>0.67500000000000004</v>
      </c>
      <c r="F3">
        <f>ValueWin!F3</f>
        <v>0.32499999999999996</v>
      </c>
      <c r="G3" cm="1">
        <f t="array" ref="G3">_xlfn.IFS(AND(I3&gt;J3,I3&gt;0), 1, AND(J3&gt;I3,J3&gt;0), 2, AND(I3&lt;0,J3&lt;0), 0)</f>
        <v>1</v>
      </c>
      <c r="H3">
        <f>ValueWin!H3</f>
        <v>1</v>
      </c>
      <c r="I3">
        <f>IF(E3-(F3/(A3-1))&gt;0.1, 0.1, E3-(F3/(A3-1)))</f>
        <v>0.1</v>
      </c>
      <c r="J3">
        <f>IF(F3-(E3/(B3-1))&gt;0.1, 0.1, F3-(E3/(B3-1)))</f>
        <v>-0.51875000000000004</v>
      </c>
      <c r="K3" cm="1">
        <f t="array" ref="K3">_xlfn.IFS(AND(G3=H3,G3=1),K2-K2*I3+K2*I3*A3, AND(G3=H3,G3=2), K2-K2*J3+K2*J3*B3, AND(G3&lt;&gt;H3,G3=1), K2-K2*I3,AND(G3&lt;&gt;H3,G3=2),K2-K2*J3,G3=0,K2)</f>
        <v>110.5</v>
      </c>
      <c r="L3" t="str">
        <f>ValueWin!L3</f>
        <v>John Millman</v>
      </c>
      <c r="M3" t="str">
        <f>ValueWin!M3</f>
        <v>Benjamin Bonzi</v>
      </c>
    </row>
    <row r="4" spans="1:13" x14ac:dyDescent="0.25">
      <c r="A4">
        <f>ValueWin!A4</f>
        <v>2.61</v>
      </c>
      <c r="B4">
        <f>ValueWin!B4</f>
        <v>1.46</v>
      </c>
      <c r="C4">
        <f t="shared" ref="C4:D67" si="0">1/A4</f>
        <v>0.38314176245210729</v>
      </c>
      <c r="D4">
        <f t="shared" si="0"/>
        <v>0.68493150684931503</v>
      </c>
      <c r="E4">
        <f>ValueWin!E4</f>
        <v>0.24099999999999999</v>
      </c>
      <c r="F4">
        <f>ValueWin!F4</f>
        <v>0.75900000000000001</v>
      </c>
      <c r="G4" cm="1">
        <f t="array" ref="G4">_xlfn.IFS(AND(I4&gt;J4,I4&gt;0), 1, AND(J4&gt;I4,J4&gt;0), 2, AND(I4&lt;0,J4&lt;0), 0)</f>
        <v>2</v>
      </c>
      <c r="H4">
        <f>ValueWin!H4</f>
        <v>2</v>
      </c>
      <c r="I4">
        <f t="shared" ref="I4:I67" si="1">IF(E4-(F4/(A4-1))&gt;0.1, 0.1, E4-(F4/(A4-1)))</f>
        <v>-0.23042857142857148</v>
      </c>
      <c r="J4">
        <f t="shared" ref="J4:J67" si="2">IF(F4-(E4/(B4-1))&gt;0.1, 0.1, F4-(E4/(B4-1)))</f>
        <v>0.1</v>
      </c>
      <c r="K4" cm="1">
        <f t="array" ref="K4">_xlfn.IFS(AND(G4=H4,G4=1),K3-K3*I4+K3*I4*A4, AND(G4=H4,G4=2), K3-K3*J4+K3*J4*B4, AND(G4&lt;&gt;H4,G4=1), K3-K3*I4,AND(G4&lt;&gt;H4,G4=2),K3-K3*J4,G4=0,K3)</f>
        <v>115.583</v>
      </c>
      <c r="L4" t="str">
        <f>ValueWin!L4</f>
        <v>Damir Dzumhur</v>
      </c>
      <c r="M4" t="str">
        <f>ValueWin!M4</f>
        <v>Marin Cilic</v>
      </c>
    </row>
    <row r="5" spans="1:13" x14ac:dyDescent="0.25">
      <c r="A5">
        <f>ValueWin!A5</f>
        <v>1.29</v>
      </c>
      <c r="B5">
        <f>ValueWin!B5</f>
        <v>3.3</v>
      </c>
      <c r="C5">
        <f t="shared" si="0"/>
        <v>0.77519379844961234</v>
      </c>
      <c r="D5">
        <f t="shared" si="0"/>
        <v>0.30303030303030304</v>
      </c>
      <c r="E5">
        <f>ValueWin!E5</f>
        <v>0.87</v>
      </c>
      <c r="F5">
        <f>ValueWin!F5</f>
        <v>0.13</v>
      </c>
      <c r="G5" cm="1">
        <f t="array" ref="G5">_xlfn.IFS(AND(I5&gt;J5,I5&gt;0), 1, AND(J5&gt;I5,J5&gt;0), 2, AND(I5&lt;0,J5&lt;0), 0)</f>
        <v>1</v>
      </c>
      <c r="H5">
        <f>ValueWin!H5</f>
        <v>1</v>
      </c>
      <c r="I5">
        <f t="shared" si="1"/>
        <v>0.1</v>
      </c>
      <c r="J5">
        <f t="shared" si="2"/>
        <v>-0.24826086956521742</v>
      </c>
      <c r="K5" cm="1">
        <f t="array" ref="K5">_xlfn.IFS(AND(G5=H5,G5=1),K4-K4*I5+K4*I5*A5, AND(G5=H5,G5=2), K4-K4*J5+K4*J5*B5, AND(G5&lt;&gt;H5,G5=1), K4-K4*I5,AND(G5&lt;&gt;H5,G5=2),K4-K4*J5,G5=0,K4)</f>
        <v>118.934907</v>
      </c>
      <c r="L5" t="str">
        <f>ValueWin!L5</f>
        <v>James Duckworth</v>
      </c>
      <c r="M5" t="str">
        <f>ValueWin!M5</f>
        <v>Borna Gojo</v>
      </c>
    </row>
    <row r="6" spans="1:13" x14ac:dyDescent="0.25">
      <c r="A6">
        <f>ValueWin!A6</f>
        <v>1.47</v>
      </c>
      <c r="B6">
        <f>ValueWin!B6</f>
        <v>2.56</v>
      </c>
      <c r="C6">
        <f t="shared" si="0"/>
        <v>0.68027210884353739</v>
      </c>
      <c r="D6">
        <f t="shared" si="0"/>
        <v>0.390625</v>
      </c>
      <c r="E6">
        <f>ValueWin!E6</f>
        <v>0.55800000000000005</v>
      </c>
      <c r="F6">
        <f>ValueWin!F6</f>
        <v>0.44199999999999995</v>
      </c>
      <c r="G6" cm="1">
        <f t="array" ref="G6">_xlfn.IFS(AND(I6&gt;J6,I6&gt;0), 1, AND(J6&gt;I6,J6&gt;0), 2, AND(I6&lt;0,J6&lt;0), 0)</f>
        <v>2</v>
      </c>
      <c r="H6">
        <f>ValueWin!H6</f>
        <v>2</v>
      </c>
      <c r="I6">
        <f t="shared" si="1"/>
        <v>-0.38242553191489348</v>
      </c>
      <c r="J6">
        <f t="shared" si="2"/>
        <v>8.430769230769225E-2</v>
      </c>
      <c r="K6" cm="1">
        <f t="array" ref="K6">_xlfn.IFS(AND(G6=H6,G6=1),K5-K5*I6+K5*I6*A6, AND(G6=H6,G6=2), K5-K5*J6+K5*J6*B6, AND(G6&lt;&gt;H6,G6=1), K5-K5*I6,AND(G6&lt;&gt;H6,G6=2),K5-K5*J6,G6=0,K5)</f>
        <v>134.57722596863999</v>
      </c>
      <c r="L6" t="str">
        <f>ValueWin!L6</f>
        <v>Richard Gasquet</v>
      </c>
      <c r="M6" t="str">
        <f>ValueWin!M6</f>
        <v>Dusan Lajovic</v>
      </c>
    </row>
    <row r="7" spans="1:13" x14ac:dyDescent="0.25">
      <c r="A7">
        <f>ValueWin!A7</f>
        <v>1.35</v>
      </c>
      <c r="B7">
        <f>ValueWin!B7</f>
        <v>3.05</v>
      </c>
      <c r="C7">
        <f t="shared" si="0"/>
        <v>0.7407407407407407</v>
      </c>
      <c r="D7">
        <f t="shared" si="0"/>
        <v>0.32786885245901642</v>
      </c>
      <c r="E7">
        <f>ValueWin!E7</f>
        <v>0.80500000000000005</v>
      </c>
      <c r="F7">
        <f>ValueWin!F7</f>
        <v>0.19499999999999995</v>
      </c>
      <c r="G7" cm="1">
        <f t="array" ref="G7">_xlfn.IFS(AND(I7&gt;J7,I7&gt;0), 1, AND(J7&gt;I7,J7&gt;0), 2, AND(I7&lt;0,J7&lt;0), 0)</f>
        <v>1</v>
      </c>
      <c r="H7">
        <f>ValueWin!H7</f>
        <v>1</v>
      </c>
      <c r="I7">
        <f t="shared" si="1"/>
        <v>0.1</v>
      </c>
      <c r="J7">
        <f t="shared" si="2"/>
        <v>-0.19768292682926841</v>
      </c>
      <c r="K7" cm="1">
        <f t="array" ref="K7">_xlfn.IFS(AND(G7=H7,G7=1),K6-K6*I7+K6*I7*A7, AND(G7=H7,G7=2), K6-K6*J7+K6*J7*B7, AND(G7&lt;&gt;H7,G7=1), K6-K6*I7,AND(G7&lt;&gt;H7,G7=2),K6-K6*J7,G7=0,K6)</f>
        <v>139.2874288775424</v>
      </c>
      <c r="L7" t="str">
        <f>ValueWin!L7</f>
        <v>Frederico Coria</v>
      </c>
      <c r="M7" t="str">
        <f>ValueWin!M7</f>
        <v>Alibek Kachmazov</v>
      </c>
    </row>
    <row r="8" spans="1:13" x14ac:dyDescent="0.25">
      <c r="A8">
        <f>ValueWin!A8</f>
        <v>1.33</v>
      </c>
      <c r="B8">
        <f>ValueWin!B8</f>
        <v>3.14</v>
      </c>
      <c r="C8">
        <f t="shared" si="0"/>
        <v>0.75187969924812026</v>
      </c>
      <c r="D8">
        <f t="shared" si="0"/>
        <v>0.31847133757961782</v>
      </c>
      <c r="E8">
        <f>ValueWin!E8</f>
        <v>0.626</v>
      </c>
      <c r="F8">
        <f>ValueWin!F8</f>
        <v>0.374</v>
      </c>
      <c r="G8" cm="1">
        <f t="array" ref="G8">_xlfn.IFS(AND(I8&gt;J8,I8&gt;0), 1, AND(J8&gt;I8,J8&gt;0), 2, AND(I8&lt;0,J8&lt;0), 0)</f>
        <v>2</v>
      </c>
      <c r="H8">
        <f>ValueWin!H8</f>
        <v>1</v>
      </c>
      <c r="I8">
        <f t="shared" si="1"/>
        <v>-0.50733333333333308</v>
      </c>
      <c r="J8">
        <f t="shared" si="2"/>
        <v>8.147663551401868E-2</v>
      </c>
      <c r="K8" cm="1">
        <f t="array" ref="K8">_xlfn.IFS(AND(G8=H8,G8=1),K7-K7*I8+K7*I8*A8, AND(G8=H8,G8=2), K7-K7*J8+K7*J8*B8, AND(G8&lt;&gt;H8,G8=1), K7-K7*I8,AND(G8&lt;&gt;H8,G8=2),K7-K7*J8,G8=0,K7)</f>
        <v>127.93875780320208</v>
      </c>
      <c r="L8" t="str">
        <f>ValueWin!L8</f>
        <v>Mackenzie McDonald</v>
      </c>
      <c r="M8" t="str">
        <f>ValueWin!M8</f>
        <v>Yoshihito Nishioka</v>
      </c>
    </row>
    <row r="9" spans="1:13" x14ac:dyDescent="0.25">
      <c r="A9">
        <f>ValueWin!A9</f>
        <v>1.85</v>
      </c>
      <c r="B9">
        <f>ValueWin!B9</f>
        <v>1.95</v>
      </c>
      <c r="C9">
        <f t="shared" si="0"/>
        <v>0.54054054054054046</v>
      </c>
      <c r="D9">
        <f t="shared" si="0"/>
        <v>0.51282051282051289</v>
      </c>
      <c r="E9">
        <f>ValueWin!E9</f>
        <v>0.23100000000000001</v>
      </c>
      <c r="F9">
        <f>ValueWin!F9</f>
        <v>0.76900000000000002</v>
      </c>
      <c r="G9" cm="1">
        <f t="array" ref="G9">_xlfn.IFS(AND(I9&gt;J9,I9&gt;0), 1, AND(J9&gt;I9,J9&gt;0), 2, AND(I9&lt;0,J9&lt;0), 0)</f>
        <v>2</v>
      </c>
      <c r="H9">
        <f>ValueWin!H9</f>
        <v>2</v>
      </c>
      <c r="I9">
        <f t="shared" si="1"/>
        <v>-0.67370588235294115</v>
      </c>
      <c r="J9">
        <f t="shared" si="2"/>
        <v>0.1</v>
      </c>
      <c r="K9" cm="1">
        <f t="array" ref="K9">_xlfn.IFS(AND(G9=H9,G9=1),K8-K8*I9+K8*I9*A9, AND(G9=H9,G9=2), K8-K8*J9+K8*J9*B9, AND(G9&lt;&gt;H9,G9=1), K8-K8*I9,AND(G9&lt;&gt;H9,G9=2),K8-K8*J9,G9=0,K8)</f>
        <v>140.09293979450626</v>
      </c>
      <c r="L9" t="str">
        <f>ValueWin!L9</f>
        <v>Roman Safiullin</v>
      </c>
      <c r="M9" t="str">
        <f>ValueWin!M9</f>
        <v>Adrian Mannarino</v>
      </c>
    </row>
    <row r="10" spans="1:13" x14ac:dyDescent="0.25">
      <c r="A10">
        <f>ValueWin!A10</f>
        <v>2.1</v>
      </c>
      <c r="B10">
        <f>ValueWin!B10</f>
        <v>1.72</v>
      </c>
      <c r="C10">
        <f t="shared" si="0"/>
        <v>0.47619047619047616</v>
      </c>
      <c r="D10">
        <f t="shared" si="0"/>
        <v>0.58139534883720934</v>
      </c>
      <c r="E10">
        <f>ValueWin!E10</f>
        <v>0.51400000000000001</v>
      </c>
      <c r="F10">
        <f>ValueWin!F10</f>
        <v>0.48599999999999999</v>
      </c>
      <c r="G10" cm="1">
        <f t="array" ref="G10">_xlfn.IFS(AND(I10&gt;J10,I10&gt;0), 1, AND(J10&gt;I10,J10&gt;0), 2, AND(I10&lt;0,J10&lt;0), 0)</f>
        <v>1</v>
      </c>
      <c r="H10">
        <f>ValueWin!H10</f>
        <v>2</v>
      </c>
      <c r="I10">
        <f t="shared" si="1"/>
        <v>7.2181818181818236E-2</v>
      </c>
      <c r="J10">
        <f t="shared" si="2"/>
        <v>-0.22788888888888892</v>
      </c>
      <c r="K10" cm="1">
        <f t="array" ref="K10">_xlfn.IFS(AND(G10=H10,G10=1),K9-K9*I10+K9*I10*A10, AND(G10=H10,G10=2), K9-K9*J10+K9*J10*B10, AND(G10&lt;&gt;H10,G10=1), K9-K9*I10,AND(G10&lt;&gt;H10,G10=2),K9-K9*J10,G10=0,K9)</f>
        <v>129.98077668570281</v>
      </c>
      <c r="L10" t="str">
        <f>ValueWin!L10</f>
        <v>Alexei Popyrin</v>
      </c>
      <c r="M10" t="str">
        <f>ValueWin!M10</f>
        <v>Botic Van De Zandschulp</v>
      </c>
    </row>
    <row r="11" spans="1:13" x14ac:dyDescent="0.25">
      <c r="A11">
        <f>ValueWin!A11</f>
        <v>1.53</v>
      </c>
      <c r="B11">
        <f>ValueWin!B11</f>
        <v>2.46</v>
      </c>
      <c r="C11">
        <f t="shared" si="0"/>
        <v>0.65359477124183007</v>
      </c>
      <c r="D11">
        <f t="shared" si="0"/>
        <v>0.4065040650406504</v>
      </c>
      <c r="E11">
        <f>ValueWin!E11</f>
        <v>0.5</v>
      </c>
      <c r="F11">
        <f>ValueWin!F11</f>
        <v>0.5</v>
      </c>
      <c r="G11" cm="1">
        <f t="array" ref="G11">_xlfn.IFS(AND(I11&gt;J11,I11&gt;0), 1, AND(J11&gt;I11,J11&gt;0), 2, AND(I11&lt;0,J11&lt;0), 0)</f>
        <v>2</v>
      </c>
      <c r="H11">
        <f>ValueWin!H11</f>
        <v>1</v>
      </c>
      <c r="I11">
        <f t="shared" si="1"/>
        <v>-0.44339622641509424</v>
      </c>
      <c r="J11">
        <f t="shared" si="2"/>
        <v>0.1</v>
      </c>
      <c r="K11" cm="1">
        <f t="array" ref="K11">_xlfn.IFS(AND(G11=H11,G11=1),K10-K10*I11+K10*I11*A11, AND(G11=H11,G11=2), K10-K10*J11+K10*J11*B11, AND(G11&lt;&gt;H11,G11=1), K10-K10*I11,AND(G11&lt;&gt;H11,G11=2),K10-K10*J11,G11=0,K10)</f>
        <v>116.98269901713252</v>
      </c>
      <c r="L11" t="str">
        <f>ValueWin!L11</f>
        <v>Tommy Paul</v>
      </c>
      <c r="M11" t="str">
        <f>ValueWin!M11</f>
        <v>Mikael Ymer</v>
      </c>
    </row>
    <row r="12" spans="1:13" x14ac:dyDescent="0.25">
      <c r="A12">
        <f>ValueWin!A12</f>
        <v>1.37</v>
      </c>
      <c r="B12">
        <f>ValueWin!B12</f>
        <v>3.02</v>
      </c>
      <c r="C12">
        <f t="shared" si="0"/>
        <v>0.72992700729927007</v>
      </c>
      <c r="D12">
        <f t="shared" si="0"/>
        <v>0.33112582781456956</v>
      </c>
      <c r="E12">
        <f>ValueWin!E12</f>
        <v>0.72</v>
      </c>
      <c r="F12">
        <f>ValueWin!F12</f>
        <v>0.28000000000000003</v>
      </c>
      <c r="G12" cm="1">
        <f t="array" ref="G12">_xlfn.IFS(AND(I12&gt;J12,I12&gt;0), 1, AND(J12&gt;I12,J12&gt;0), 2, AND(I12&lt;0,J12&lt;0), 0)</f>
        <v>0</v>
      </c>
      <c r="H12">
        <f>ValueWin!H12</f>
        <v>2</v>
      </c>
      <c r="I12">
        <f t="shared" si="1"/>
        <v>-3.6756756756756603E-2</v>
      </c>
      <c r="J12">
        <f t="shared" si="2"/>
        <v>-7.6435643564356393E-2</v>
      </c>
      <c r="K12" cm="1">
        <f t="array" ref="K12">_xlfn.IFS(AND(G12=H12,G12=1),K11-K11*I12+K11*I12*A12, AND(G12=H12,G12=2), K11-K11*J12+K11*J12*B12, AND(G12&lt;&gt;H12,G12=1), K11-K11*I12,AND(G12&lt;&gt;H12,G12=2),K11-K11*J12,G12=0,K11)</f>
        <v>116.98269901713252</v>
      </c>
      <c r="L12" t="str">
        <f>ValueWin!L12</f>
        <v>Alexander Bublik</v>
      </c>
      <c r="M12" t="str">
        <f>ValueWin!M12</f>
        <v>Ilya Marchenko</v>
      </c>
    </row>
    <row r="13" spans="1:13" x14ac:dyDescent="0.25">
      <c r="A13">
        <f>ValueWin!A13</f>
        <v>2.37</v>
      </c>
      <c r="B13">
        <f>ValueWin!B13</f>
        <v>1.54</v>
      </c>
      <c r="C13">
        <f t="shared" si="0"/>
        <v>0.42194092827004215</v>
      </c>
      <c r="D13">
        <f t="shared" si="0"/>
        <v>0.64935064935064934</v>
      </c>
      <c r="E13">
        <f>ValueWin!E13</f>
        <v>0.46800000000000003</v>
      </c>
      <c r="F13">
        <f>ValueWin!F13</f>
        <v>0.53200000000000003</v>
      </c>
      <c r="G13" cm="1">
        <f t="array" ref="G13">_xlfn.IFS(AND(I13&gt;J13,I13&gt;0), 1, AND(J13&gt;I13,J13&gt;0), 2, AND(I13&lt;0,J13&lt;0), 0)</f>
        <v>1</v>
      </c>
      <c r="H13">
        <f>ValueWin!H13</f>
        <v>2</v>
      </c>
      <c r="I13">
        <f t="shared" si="1"/>
        <v>7.9678832116788334E-2</v>
      </c>
      <c r="J13">
        <f t="shared" si="2"/>
        <v>-0.33466666666666667</v>
      </c>
      <c r="K13" cm="1">
        <f t="array" ref="K13">_xlfn.IFS(AND(G13=H13,G13=1),K12-K12*I13+K12*I13*A13, AND(G13=H13,G13=2), K12-K12*J13+K12*J13*B13, AND(G13&lt;&gt;H13,G13=1), K12-K12*I13,AND(G13&lt;&gt;H13,G13=2),K12-K12*J13,G13=0,K12)</f>
        <v>107.66165418157763</v>
      </c>
      <c r="L13" t="str">
        <f>ValueWin!L13</f>
        <v>Guido Pella</v>
      </c>
      <c r="M13" t="str">
        <f>ValueWin!M13</f>
        <v>Pedro Martinez</v>
      </c>
    </row>
    <row r="14" spans="1:13" x14ac:dyDescent="0.25">
      <c r="A14">
        <f>ValueWin!A14</f>
        <v>1.88</v>
      </c>
      <c r="B14">
        <f>ValueWin!B14</f>
        <v>1.92</v>
      </c>
      <c r="C14">
        <f t="shared" si="0"/>
        <v>0.53191489361702127</v>
      </c>
      <c r="D14">
        <f t="shared" si="0"/>
        <v>0.52083333333333337</v>
      </c>
      <c r="E14">
        <f>ValueWin!E14</f>
        <v>0.504</v>
      </c>
      <c r="F14">
        <f>ValueWin!F14</f>
        <v>0.496</v>
      </c>
      <c r="G14" cm="1">
        <f t="array" ref="G14">_xlfn.IFS(AND(I14&gt;J14,I14&gt;0), 1, AND(J14&gt;I14,J14&gt;0), 2, AND(I14&lt;0,J14&lt;0), 0)</f>
        <v>0</v>
      </c>
      <c r="H14">
        <f>ValueWin!H14</f>
        <v>2</v>
      </c>
      <c r="I14">
        <f t="shared" si="1"/>
        <v>-5.963636363636371E-2</v>
      </c>
      <c r="J14">
        <f t="shared" si="2"/>
        <v>-5.18260869565218E-2</v>
      </c>
      <c r="K14" cm="1">
        <f t="array" ref="K14">_xlfn.IFS(AND(G14=H14,G14=1),K13-K13*I14+K13*I14*A14, AND(G14=H14,G14=2), K13-K13*J14+K13*J14*B14, AND(G14&lt;&gt;H14,G14=1), K13-K13*I14,AND(G14&lt;&gt;H14,G14=2),K13-K13*J14,G14=0,K13)</f>
        <v>107.66165418157763</v>
      </c>
      <c r="L14" t="str">
        <f>ValueWin!L14</f>
        <v>Miomir Kecmanovic</v>
      </c>
      <c r="M14" t="str">
        <f>ValueWin!M14</f>
        <v>Egor Gerasimov</v>
      </c>
    </row>
    <row r="15" spans="1:13" x14ac:dyDescent="0.25">
      <c r="A15">
        <f>ValueWin!A15</f>
        <v>1.55</v>
      </c>
      <c r="B15">
        <f>ValueWin!B15</f>
        <v>2.35</v>
      </c>
      <c r="C15">
        <f t="shared" si="0"/>
        <v>0.64516129032258063</v>
      </c>
      <c r="D15">
        <f t="shared" si="0"/>
        <v>0.42553191489361702</v>
      </c>
      <c r="E15">
        <f>ValueWin!E15</f>
        <v>0.57499999999999996</v>
      </c>
      <c r="F15">
        <f>ValueWin!F15</f>
        <v>0.42500000000000004</v>
      </c>
      <c r="G15" cm="1">
        <f t="array" ref="G15">_xlfn.IFS(AND(I15&gt;J15,I15&gt;0), 1, AND(J15&gt;I15,J15&gt;0), 2, AND(I15&lt;0,J15&lt;0), 0)</f>
        <v>0</v>
      </c>
      <c r="H15">
        <f>ValueWin!H15</f>
        <v>1</v>
      </c>
      <c r="I15">
        <f t="shared" si="1"/>
        <v>-0.19772727272727275</v>
      </c>
      <c r="J15">
        <f t="shared" si="2"/>
        <v>-9.2592592592583012E-4</v>
      </c>
      <c r="K15" cm="1">
        <f t="array" ref="K15">_xlfn.IFS(AND(G15=H15,G15=1),K14-K14*I15+K14*I15*A15, AND(G15=H15,G15=2), K14-K14*J15+K14*J15*B15, AND(G15&lt;&gt;H15,G15=1), K14-K14*I15,AND(G15&lt;&gt;H15,G15=2),K14-K14*J15,G15=0,K14)</f>
        <v>107.66165418157763</v>
      </c>
      <c r="L15" t="str">
        <f>ValueWin!L15</f>
        <v>Alejandro Davidovich Fokina</v>
      </c>
      <c r="M15" t="str">
        <f>ValueWin!M15</f>
        <v>Jordan Thompson</v>
      </c>
    </row>
    <row r="16" spans="1:13" x14ac:dyDescent="0.25">
      <c r="A16">
        <f>ValueWin!A16</f>
        <v>1.47</v>
      </c>
      <c r="B16">
        <f>ValueWin!B16</f>
        <v>2.56</v>
      </c>
      <c r="C16">
        <f t="shared" si="0"/>
        <v>0.68027210884353739</v>
      </c>
      <c r="D16">
        <f t="shared" si="0"/>
        <v>0.390625</v>
      </c>
      <c r="E16">
        <f>ValueWin!E16</f>
        <v>0.55800000000000005</v>
      </c>
      <c r="F16">
        <f>ValueWin!F16</f>
        <v>0.44199999999999995</v>
      </c>
      <c r="G16" cm="1">
        <f t="array" ref="G16">_xlfn.IFS(AND(I16&gt;J16,I16&gt;0), 1, AND(J16&gt;I16,J16&gt;0), 2, AND(I16&lt;0,J16&lt;0), 0)</f>
        <v>2</v>
      </c>
      <c r="H16">
        <f>ValueWin!H16</f>
        <v>2</v>
      </c>
      <c r="I16">
        <f t="shared" si="1"/>
        <v>-0.38242553191489348</v>
      </c>
      <c r="J16">
        <f t="shared" si="2"/>
        <v>8.430769230769225E-2</v>
      </c>
      <c r="K16" cm="1">
        <f t="array" ref="K16">_xlfn.IFS(AND(G16=H16,G16=1),K15-K15*I16+K15*I16*A16, AND(G16=H16,G16=2), K15-K15*J16+K15*J16*B16, AND(G16&lt;&gt;H16,G16=1), K15-K15*I16,AND(G16&lt;&gt;H16,G16=2),K15-K15*J16,G16=0,K15)</f>
        <v>121.82131493953872</v>
      </c>
      <c r="L16" t="str">
        <f>ValueWin!L16</f>
        <v>Laslo Djere</v>
      </c>
      <c r="M16" t="str">
        <f>ValueWin!M16</f>
        <v>Gilles Simon</v>
      </c>
    </row>
    <row r="17" spans="1:17" x14ac:dyDescent="0.25">
      <c r="A17">
        <f>ValueWin!A17</f>
        <v>1.76</v>
      </c>
      <c r="B17">
        <f>ValueWin!B17</f>
        <v>2.0499999999999998</v>
      </c>
      <c r="C17">
        <f t="shared" si="0"/>
        <v>0.56818181818181823</v>
      </c>
      <c r="D17">
        <f t="shared" si="0"/>
        <v>0.48780487804878053</v>
      </c>
      <c r="E17">
        <f>ValueWin!E17</f>
        <v>0.56200000000000006</v>
      </c>
      <c r="F17">
        <f>ValueWin!F17</f>
        <v>0.43799999999999994</v>
      </c>
      <c r="G17" cm="1">
        <f t="array" ref="G17">_xlfn.IFS(AND(I17&gt;J17,I17&gt;0), 1, AND(J17&gt;I17,J17&gt;0), 2, AND(I17&lt;0,J17&lt;0), 0)</f>
        <v>0</v>
      </c>
      <c r="H17">
        <f>ValueWin!H17</f>
        <v>2</v>
      </c>
      <c r="I17">
        <f t="shared" si="1"/>
        <v>-1.431578947368406E-2</v>
      </c>
      <c r="J17">
        <f t="shared" si="2"/>
        <v>-9.7238095238095457E-2</v>
      </c>
      <c r="K17" cm="1">
        <f t="array" ref="K17">_xlfn.IFS(AND(G17=H17,G17=1),K16-K16*I17+K16*I17*A17, AND(G17=H17,G17=2), K16-K16*J17+K16*J17*B17, AND(G17&lt;&gt;H17,G17=1), K16-K16*I17,AND(G17&lt;&gt;H17,G17=2),K16-K16*J17,G17=0,K16)</f>
        <v>121.82131493953872</v>
      </c>
      <c r="L17" t="str">
        <f>ValueWin!L17</f>
        <v>Alex De Minaur</v>
      </c>
      <c r="M17" t="str">
        <f>ValueWin!M17</f>
        <v>Brandon Nakashima</v>
      </c>
    </row>
    <row r="18" spans="1:17" x14ac:dyDescent="0.25">
      <c r="A18">
        <f>ValueWin!A18</f>
        <v>1.47</v>
      </c>
      <c r="B18">
        <f>ValueWin!B18</f>
        <v>2.58</v>
      </c>
      <c r="C18">
        <f t="shared" si="0"/>
        <v>0.68027210884353739</v>
      </c>
      <c r="D18">
        <f t="shared" si="0"/>
        <v>0.38759689922480617</v>
      </c>
      <c r="E18">
        <f>ValueWin!E18</f>
        <v>0.49199999999999999</v>
      </c>
      <c r="F18">
        <f>ValueWin!F18</f>
        <v>0.50800000000000001</v>
      </c>
      <c r="G18" cm="1">
        <f t="array" ref="G18">_xlfn.IFS(AND(I18&gt;J18,I18&gt;0), 1, AND(J18&gt;I18,J18&gt;0), 2, AND(I18&lt;0,J18&lt;0), 0)</f>
        <v>2</v>
      </c>
      <c r="H18">
        <f>ValueWin!H18</f>
        <v>1</v>
      </c>
      <c r="I18">
        <f t="shared" si="1"/>
        <v>-0.58885106382978725</v>
      </c>
      <c r="J18">
        <f t="shared" si="2"/>
        <v>0.1</v>
      </c>
      <c r="K18" cm="1">
        <f t="array" ref="K18">_xlfn.IFS(AND(G18=H18,G18=1),K17-K17*I18+K17*I18*A18, AND(G18=H18,G18=2), K17-K17*J18+K17*J18*B18, AND(G18&lt;&gt;H18,G18=1), K17-K17*I18,AND(G18&lt;&gt;H18,G18=2),K17-K17*J18,G18=0,K17)</f>
        <v>109.63918344558485</v>
      </c>
      <c r="L18" t="str">
        <f>ValueWin!L18</f>
        <v>Henri Laaksonen</v>
      </c>
      <c r="M18" t="str">
        <f>ValueWin!M18</f>
        <v>Benoit Paire</v>
      </c>
    </row>
    <row r="19" spans="1:17" x14ac:dyDescent="0.25">
      <c r="A19">
        <f>ValueWin!A19</f>
        <v>2.08</v>
      </c>
      <c r="B19">
        <f>ValueWin!B19</f>
        <v>1.75</v>
      </c>
      <c r="C19">
        <f t="shared" si="0"/>
        <v>0.48076923076923073</v>
      </c>
      <c r="D19">
        <f t="shared" si="0"/>
        <v>0.5714285714285714</v>
      </c>
      <c r="E19">
        <f>ValueWin!E19</f>
        <v>0.49299999999999999</v>
      </c>
      <c r="F19">
        <f>ValueWin!F19</f>
        <v>0.50700000000000001</v>
      </c>
      <c r="G19" cm="1">
        <f t="array" ref="G19">_xlfn.IFS(AND(I19&gt;J19,I19&gt;0), 1, AND(J19&gt;I19,J19&gt;0), 2, AND(I19&lt;0,J19&lt;0), 0)</f>
        <v>1</v>
      </c>
      <c r="H19">
        <f>ValueWin!H19</f>
        <v>1</v>
      </c>
      <c r="I19">
        <f t="shared" si="1"/>
        <v>2.3555555555555552E-2</v>
      </c>
      <c r="J19">
        <f t="shared" si="2"/>
        <v>-0.15033333333333332</v>
      </c>
      <c r="K19" cm="1">
        <f t="array" ref="K19">_xlfn.IFS(AND(G19=H19,G19=1),K18-K18*I19+K18*I19*A19, AND(G19=H19,G19=2), K18-K18*J19+K18*J19*B19, AND(G19&lt;&gt;H19,G19=1), K18-K18*I19,AND(G19&lt;&gt;H19,G19=2),K18-K18*J19,G19=0,K18)</f>
        <v>112.42840427244053</v>
      </c>
      <c r="L19" t="str">
        <f>ValueWin!L19</f>
        <v>Lorenzo Musetti</v>
      </c>
      <c r="M19" t="str">
        <f>ValueWin!M19</f>
        <v>Gianluca Mager</v>
      </c>
    </row>
    <row r="20" spans="1:17" x14ac:dyDescent="0.25">
      <c r="A20">
        <f>ValueWin!A20</f>
        <v>2.1</v>
      </c>
      <c r="B20">
        <f>ValueWin!B20</f>
        <v>1.72</v>
      </c>
      <c r="C20">
        <f t="shared" si="0"/>
        <v>0.47619047619047616</v>
      </c>
      <c r="D20">
        <f t="shared" si="0"/>
        <v>0.58139534883720934</v>
      </c>
      <c r="E20">
        <f>ValueWin!E20</f>
        <v>0.59899999999999998</v>
      </c>
      <c r="F20">
        <f>ValueWin!F20</f>
        <v>0.40100000000000002</v>
      </c>
      <c r="G20" cm="1">
        <f t="array" ref="G20">_xlfn.IFS(AND(I20&gt;J20,I20&gt;0), 1, AND(J20&gt;I20,J20&gt;0), 2, AND(I20&lt;0,J20&lt;0), 0)</f>
        <v>1</v>
      </c>
      <c r="H20">
        <f>ValueWin!H20</f>
        <v>2</v>
      </c>
      <c r="I20">
        <f t="shared" si="1"/>
        <v>0.1</v>
      </c>
      <c r="J20">
        <f t="shared" si="2"/>
        <v>-0.43094444444444446</v>
      </c>
      <c r="K20" cm="1">
        <f t="array" ref="K20">_xlfn.IFS(AND(G20=H20,G20=1),K19-K19*I20+K19*I20*A20, AND(G20=H20,G20=2), K19-K19*J20+K19*J20*B20, AND(G20&lt;&gt;H20,G20=1), K19-K19*I20,AND(G20&lt;&gt;H20,G20=2),K19-K19*J20,G20=0,K19)</f>
        <v>101.18556384519647</v>
      </c>
      <c r="L20" t="str">
        <f>ValueWin!L20</f>
        <v>Reilly Opelka</v>
      </c>
      <c r="M20" t="str">
        <f>ValueWin!M20</f>
        <v>Jenson Brooksby</v>
      </c>
    </row>
    <row r="21" spans="1:17" x14ac:dyDescent="0.25">
      <c r="A21">
        <f>ValueWin!A21</f>
        <v>1.55</v>
      </c>
      <c r="B21">
        <f>ValueWin!B21</f>
        <v>2.4</v>
      </c>
      <c r="C21">
        <f t="shared" si="0"/>
        <v>0.64516129032258063</v>
      </c>
      <c r="D21">
        <f t="shared" si="0"/>
        <v>0.41666666666666669</v>
      </c>
      <c r="E21">
        <f>ValueWin!E21</f>
        <v>0.496</v>
      </c>
      <c r="F21">
        <f>ValueWin!F21</f>
        <v>0.504</v>
      </c>
      <c r="G21" cm="1">
        <f t="array" ref="G21">_xlfn.IFS(AND(I21&gt;J21,I21&gt;0), 1, AND(J21&gt;I21,J21&gt;0), 2, AND(I21&lt;0,J21&lt;0), 0)</f>
        <v>2</v>
      </c>
      <c r="H21">
        <f>ValueWin!H21</f>
        <v>1</v>
      </c>
      <c r="I21">
        <f t="shared" si="1"/>
        <v>-0.42036363636363627</v>
      </c>
      <c r="J21">
        <f t="shared" si="2"/>
        <v>0.1</v>
      </c>
      <c r="K21" cm="1">
        <f t="array" ref="K21">_xlfn.IFS(AND(G21=H21,G21=1),K20-K20*I21+K20*I21*A21, AND(G21=H21,G21=2), K20-K20*J21+K20*J21*B21, AND(G21&lt;&gt;H21,G21=1), K20-K20*I21,AND(G21&lt;&gt;H21,G21=2),K20-K20*J21,G21=0,K20)</f>
        <v>91.06700746067682</v>
      </c>
      <c r="L21" t="str">
        <f>ValueWin!L21</f>
        <v>Jan Lennard Struff</v>
      </c>
      <c r="M21" t="str">
        <f>ValueWin!M21</f>
        <v>Albert Ramos</v>
      </c>
    </row>
    <row r="22" spans="1:17" x14ac:dyDescent="0.25">
      <c r="A22">
        <f>ValueWin!A22</f>
        <v>4.8499999999999996</v>
      </c>
      <c r="B22">
        <f>ValueWin!B22</f>
        <v>1.17</v>
      </c>
      <c r="C22">
        <f t="shared" si="0"/>
        <v>0.2061855670103093</v>
      </c>
      <c r="D22">
        <f t="shared" si="0"/>
        <v>0.85470085470085477</v>
      </c>
      <c r="E22">
        <f>ValueWin!E22</f>
        <v>0.14899999999999999</v>
      </c>
      <c r="F22">
        <f>ValueWin!F22</f>
        <v>0.85099999999999998</v>
      </c>
      <c r="G22" cm="1">
        <f t="array" ref="G22">_xlfn.IFS(AND(I22&gt;J22,I22&gt;0), 1, AND(J22&gt;I22,J22&gt;0), 2, AND(I22&lt;0,J22&lt;0), 0)</f>
        <v>0</v>
      </c>
      <c r="H22">
        <f>ValueWin!H22</f>
        <v>0</v>
      </c>
      <c r="I22">
        <f t="shared" si="1"/>
        <v>-7.2038961038961069E-2</v>
      </c>
      <c r="J22">
        <f t="shared" si="2"/>
        <v>-2.5470588235294467E-2</v>
      </c>
      <c r="K22" cm="1">
        <f t="array" ref="K22">_xlfn.IFS(AND(G22=H22,G22=1),K21-K21*I22+K21*I22*A22, AND(G22=H22,G22=2), K21-K21*J22+K21*J22*B22, AND(G22&lt;&gt;H22,G22=1), K21-K21*I22,AND(G22&lt;&gt;H22,G22=2),K21-K21*J22,G22=0,K21)</f>
        <v>91.06700746067682</v>
      </c>
      <c r="L22" t="str">
        <f>ValueWin!L22</f>
        <v>Evgeny Donskoy</v>
      </c>
      <c r="M22" t="str">
        <f>ValueWin!M22</f>
        <v>Ilya Ivashka</v>
      </c>
    </row>
    <row r="23" spans="1:17" x14ac:dyDescent="0.25">
      <c r="A23">
        <f>ValueWin!A23</f>
        <v>2.15</v>
      </c>
      <c r="B23">
        <f>ValueWin!B23</f>
        <v>1.68</v>
      </c>
      <c r="C23">
        <f t="shared" si="0"/>
        <v>0.46511627906976744</v>
      </c>
      <c r="D23">
        <f t="shared" si="0"/>
        <v>0.59523809523809523</v>
      </c>
      <c r="E23">
        <f>ValueWin!E23</f>
        <v>0.49</v>
      </c>
      <c r="F23">
        <f>ValueWin!F23</f>
        <v>0.51</v>
      </c>
      <c r="G23" cm="1">
        <f t="array" ref="G23">_xlfn.IFS(AND(I23&gt;J23,I23&gt;0), 1, AND(J23&gt;I23,J23&gt;0), 2, AND(I23&lt;0,J23&lt;0), 0)</f>
        <v>1</v>
      </c>
      <c r="H23">
        <f>ValueWin!H23</f>
        <v>2</v>
      </c>
      <c r="I23">
        <f t="shared" si="1"/>
        <v>4.6521739130434725E-2</v>
      </c>
      <c r="J23">
        <f t="shared" si="2"/>
        <v>-0.21058823529411774</v>
      </c>
      <c r="K23" cm="1">
        <f t="array" ref="K23">_xlfn.IFS(AND(G23=H23,G23=1),K22-K22*I23+K22*I23*A23, AND(G23=H23,G23=2), K22-K22*J23+K22*J23*B23, AND(G23&lt;&gt;H23,G23=1), K22-K22*I23,AND(G23&lt;&gt;H23,G23=2),K22-K22*J23,G23=0,K22)</f>
        <v>86.830411896201866</v>
      </c>
      <c r="L23" t="str">
        <f>ValueWin!L23</f>
        <v>Frances Tiafoe</v>
      </c>
      <c r="M23" t="str">
        <f>ValueWin!M23</f>
        <v>Andy Murray</v>
      </c>
    </row>
    <row r="24" spans="1:17" x14ac:dyDescent="0.25">
      <c r="A24">
        <f>ValueWin!A24</f>
        <v>2.46</v>
      </c>
      <c r="B24">
        <f>ValueWin!B24</f>
        <v>1.53</v>
      </c>
      <c r="C24">
        <f t="shared" si="0"/>
        <v>0.4065040650406504</v>
      </c>
      <c r="D24">
        <f t="shared" si="0"/>
        <v>0.65359477124183007</v>
      </c>
      <c r="E24">
        <f>ValueWin!E24</f>
        <v>0.26</v>
      </c>
      <c r="F24">
        <f>ValueWin!F24</f>
        <v>0.74</v>
      </c>
      <c r="G24" cm="1">
        <f t="array" ref="G24">_xlfn.IFS(AND(I24&gt;J24,I24&gt;0), 1, AND(J24&gt;I24,J24&gt;0), 2, AND(I24&lt;0,J24&lt;0), 0)</f>
        <v>2</v>
      </c>
      <c r="H24">
        <f>ValueWin!H24</f>
        <v>2</v>
      </c>
      <c r="I24">
        <f t="shared" si="1"/>
        <v>-0.24684931506849317</v>
      </c>
      <c r="J24">
        <f t="shared" si="2"/>
        <v>0.1</v>
      </c>
      <c r="K24" cm="1">
        <f t="array" ref="K24">_xlfn.IFS(AND(G24=H24,G24=1),K23-K23*I24+K23*I24*A24, AND(G24=H24,G24=2), K23-K23*J24+K23*J24*B24, AND(G24&lt;&gt;H24,G24=1), K23-K23*I24,AND(G24&lt;&gt;H24,G24=2),K23-K23*J24,G24=0,K23)</f>
        <v>91.432423726700563</v>
      </c>
      <c r="L24" t="str">
        <f>ValueWin!L24</f>
        <v>Dennis Novak</v>
      </c>
      <c r="M24" t="str">
        <f>ValueWin!M24</f>
        <v>Marton Fucsovics</v>
      </c>
    </row>
    <row r="25" spans="1:17" x14ac:dyDescent="0.25">
      <c r="A25">
        <f>ValueWin!A25</f>
        <v>4.4000000000000004</v>
      </c>
      <c r="B25">
        <f>ValueWin!B25</f>
        <v>1.2</v>
      </c>
      <c r="C25">
        <f t="shared" si="0"/>
        <v>0.22727272727272727</v>
      </c>
      <c r="D25">
        <f t="shared" si="0"/>
        <v>0.83333333333333337</v>
      </c>
      <c r="E25">
        <f>ValueWin!E25</f>
        <v>0.19600000000000001</v>
      </c>
      <c r="F25">
        <f>ValueWin!F25</f>
        <v>0.80400000000000005</v>
      </c>
      <c r="G25" cm="1">
        <f t="array" ref="G25">_xlfn.IFS(AND(I25&gt;J25,I25&gt;0), 1, AND(J25&gt;I25,J25&gt;0), 2, AND(I25&lt;0,J25&lt;0), 0)</f>
        <v>0</v>
      </c>
      <c r="H25">
        <f>ValueWin!H25</f>
        <v>2</v>
      </c>
      <c r="I25">
        <f t="shared" si="1"/>
        <v>-4.0470588235294092E-2</v>
      </c>
      <c r="J25">
        <f t="shared" si="2"/>
        <v>-0.17600000000000016</v>
      </c>
      <c r="K25" cm="1">
        <f t="array" ref="K25">_xlfn.IFS(AND(G25=H25,G25=1),K24-K24*I25+K24*I25*A25, AND(G25=H25,G25=2), K24-K24*J25+K24*J25*B25, AND(G25&lt;&gt;H25,G25=1), K24-K24*I25,AND(G25&lt;&gt;H25,G25=2),K24-K24*J25,G25=0,K24)</f>
        <v>91.432423726700563</v>
      </c>
      <c r="L25" t="str">
        <f>ValueWin!L25</f>
        <v>Zizou Bergs</v>
      </c>
      <c r="M25" t="str">
        <f>ValueWin!M25</f>
        <v>Lloyd Harris</v>
      </c>
    </row>
    <row r="26" spans="1:17" x14ac:dyDescent="0.25">
      <c r="A26">
        <f>ValueWin!A26</f>
        <v>1.35</v>
      </c>
      <c r="B26">
        <f>ValueWin!B26</f>
        <v>3</v>
      </c>
      <c r="C26">
        <f t="shared" si="0"/>
        <v>0.7407407407407407</v>
      </c>
      <c r="D26">
        <f t="shared" si="0"/>
        <v>0.33333333333333331</v>
      </c>
      <c r="E26">
        <f>ValueWin!E26</f>
        <v>0.54300000000000004</v>
      </c>
      <c r="F26">
        <f>ValueWin!F26</f>
        <v>0.45699999999999996</v>
      </c>
      <c r="G26" cm="1">
        <f t="array" ref="G26">_xlfn.IFS(AND(I26&gt;J26,I26&gt;0), 1, AND(J26&gt;I26,J26&gt;0), 2, AND(I26&lt;0,J26&lt;0), 0)</f>
        <v>2</v>
      </c>
      <c r="H26">
        <f>ValueWin!H26</f>
        <v>2</v>
      </c>
      <c r="I26">
        <f t="shared" si="1"/>
        <v>-0.76271428571428534</v>
      </c>
      <c r="J26">
        <f t="shared" si="2"/>
        <v>0.1</v>
      </c>
      <c r="K26" cm="1">
        <f t="array" ref="K26">_xlfn.IFS(AND(G26=H26,G26=1),K25-K25*I26+K25*I26*A26, AND(G26=H26,G26=2), K25-K25*J26+K25*J26*B26, AND(G26&lt;&gt;H26,G26=1), K25-K25*I26,AND(G26&lt;&gt;H26,G26=2),K25-K25*J26,G26=0,K25)</f>
        <v>109.71890847204068</v>
      </c>
      <c r="L26" t="str">
        <f>ValueWin!L26</f>
        <v>Filip Krajinovic</v>
      </c>
      <c r="M26" t="str">
        <f>ValueWin!M26</f>
        <v>Pedro Martinez</v>
      </c>
    </row>
    <row r="27" spans="1:17" x14ac:dyDescent="0.25">
      <c r="A27">
        <f>ValueWin!A27</f>
        <v>4.5</v>
      </c>
      <c r="B27">
        <f>ValueWin!B27</f>
        <v>1.17</v>
      </c>
      <c r="C27">
        <f t="shared" si="0"/>
        <v>0.22222222222222221</v>
      </c>
      <c r="D27">
        <f t="shared" si="0"/>
        <v>0.85470085470085477</v>
      </c>
      <c r="E27">
        <f>ValueWin!E27</f>
        <v>0.442</v>
      </c>
      <c r="F27">
        <f>ValueWin!F27</f>
        <v>0.55800000000000005</v>
      </c>
      <c r="G27" cm="1">
        <f t="array" ref="G27">_xlfn.IFS(AND(I27&gt;J27,I27&gt;0), 1, AND(J27&gt;I27,J27&gt;0), 2, AND(I27&lt;0,J27&lt;0), 0)</f>
        <v>1</v>
      </c>
      <c r="H27">
        <f>ValueWin!H27</f>
        <v>2</v>
      </c>
      <c r="I27">
        <f t="shared" si="1"/>
        <v>0.1</v>
      </c>
      <c r="J27">
        <f t="shared" si="2"/>
        <v>-2.0420000000000007</v>
      </c>
      <c r="K27" cm="1">
        <f t="array" ref="K27">_xlfn.IFS(AND(G27=H27,G27=1),K26-K26*I27+K26*I27*A27, AND(G27=H27,G27=2), K26-K26*J27+K26*J27*B27, AND(G27&lt;&gt;H27,G27=1), K26-K26*I27,AND(G27&lt;&gt;H27,G27=2),K26-K26*J27,G27=0,K26)</f>
        <v>98.747017624836616</v>
      </c>
      <c r="L27" t="str">
        <f>ValueWin!L27</f>
        <v>Frederico Coria</v>
      </c>
      <c r="M27" t="str">
        <f>ValueWin!M27</f>
        <v>Ricardas Berankis</v>
      </c>
    </row>
    <row r="28" spans="1:17" x14ac:dyDescent="0.25">
      <c r="A28">
        <f>ValueWin!A28</f>
        <v>2.66</v>
      </c>
      <c r="B28">
        <f>ValueWin!B28</f>
        <v>1.44</v>
      </c>
      <c r="C28">
        <f t="shared" si="0"/>
        <v>0.37593984962406013</v>
      </c>
      <c r="D28">
        <f t="shared" si="0"/>
        <v>0.69444444444444442</v>
      </c>
      <c r="E28">
        <f>ValueWin!E28</f>
        <v>0.35599999999999998</v>
      </c>
      <c r="F28">
        <f>ValueWin!F28</f>
        <v>0.64400000000000002</v>
      </c>
      <c r="G28" cm="1">
        <f t="array" ref="G28">_xlfn.IFS(AND(I28&gt;J28,I28&gt;0), 1, AND(J28&gt;I28,J28&gt;0), 2, AND(I28&lt;0,J28&lt;0), 0)</f>
        <v>0</v>
      </c>
      <c r="H28">
        <f>ValueWin!H28</f>
        <v>2</v>
      </c>
      <c r="I28">
        <f t="shared" si="1"/>
        <v>-3.1951807228915663E-2</v>
      </c>
      <c r="J28">
        <f t="shared" si="2"/>
        <v>-0.16509090909090918</v>
      </c>
      <c r="K28" cm="1">
        <f t="array" ref="K28">_xlfn.IFS(AND(G28=H28,G28=1),K27-K27*I28+K27*I28*A28, AND(G28=H28,G28=2), K27-K27*J28+K27*J28*B28, AND(G28&lt;&gt;H28,G28=1), K27-K27*I28,AND(G28&lt;&gt;H28,G28=2),K27-K27*J28,G28=0,K27)</f>
        <v>98.747017624836616</v>
      </c>
      <c r="L28" t="str">
        <f>ValueWin!L28</f>
        <v>Jan Lennard Struff</v>
      </c>
      <c r="M28" t="str">
        <f>ValueWin!M28</f>
        <v>Lloyd Harris</v>
      </c>
    </row>
    <row r="29" spans="1:17" x14ac:dyDescent="0.25">
      <c r="A29">
        <f>ValueWin!A29</f>
        <v>1.05</v>
      </c>
      <c r="B29">
        <f>ValueWin!B29</f>
        <v>8.5</v>
      </c>
      <c r="C29">
        <f t="shared" si="0"/>
        <v>0.95238095238095233</v>
      </c>
      <c r="D29">
        <f t="shared" si="0"/>
        <v>0.11764705882352941</v>
      </c>
      <c r="E29">
        <f>ValueWin!E29</f>
        <v>0.81599999999999995</v>
      </c>
      <c r="F29">
        <f>ValueWin!F29</f>
        <v>0.18400000000000005</v>
      </c>
      <c r="G29" cm="1">
        <f t="array" ref="G29">_xlfn.IFS(AND(I29&gt;J29,I29&gt;0), 1, AND(J29&gt;I29,J29&gt;0), 2, AND(I29&lt;0,J29&lt;0), 0)</f>
        <v>2</v>
      </c>
      <c r="H29">
        <f>ValueWin!H29</f>
        <v>2</v>
      </c>
      <c r="I29">
        <f t="shared" si="1"/>
        <v>-2.8639999999999981</v>
      </c>
      <c r="J29">
        <f t="shared" si="2"/>
        <v>7.5200000000000058E-2</v>
      </c>
      <c r="K29" cm="1">
        <f t="array" ref="K29">_xlfn.IFS(AND(G29=H29,G29=1),K28-K28*I29+K28*I29*A29, AND(G29=H29,G29=2), K28-K28*J29+K28*J29*B29, AND(G29&lt;&gt;H29,G29=1), K28-K28*I29,AND(G29&lt;&gt;H29,G29=2),K28-K28*J29,G29=0,K28)</f>
        <v>154.44033556524451</v>
      </c>
      <c r="L29" t="str">
        <f>ValueWin!L29</f>
        <v>Andrey Rublev</v>
      </c>
      <c r="M29" t="str">
        <f>ValueWin!M29</f>
        <v>Adrian Mannarino</v>
      </c>
      <c r="P29">
        <v>150</v>
      </c>
      <c r="Q29">
        <v>4</v>
      </c>
    </row>
    <row r="30" spans="1:17" x14ac:dyDescent="0.25">
      <c r="A30">
        <f>ValueWin!A30</f>
        <v>1.51</v>
      </c>
      <c r="B30">
        <f>ValueWin!B30</f>
        <v>2.44</v>
      </c>
      <c r="C30">
        <f t="shared" si="0"/>
        <v>0.66225165562913912</v>
      </c>
      <c r="D30">
        <f t="shared" si="0"/>
        <v>0.4098360655737705</v>
      </c>
      <c r="E30">
        <f>ValueWin!E30</f>
        <v>0.63500000000000001</v>
      </c>
      <c r="F30">
        <f>ValueWin!F30</f>
        <v>0.36499999999999999</v>
      </c>
      <c r="G30" cm="1">
        <f t="array" ref="G30">_xlfn.IFS(AND(I30&gt;J30,I30&gt;0), 1, AND(J30&gt;I30,J30&gt;0), 2, AND(I30&lt;0,J30&lt;0), 0)</f>
        <v>0</v>
      </c>
      <c r="H30">
        <f>ValueWin!H30</f>
        <v>2</v>
      </c>
      <c r="I30">
        <f t="shared" si="1"/>
        <v>-8.0686274509803924E-2</v>
      </c>
      <c r="J30">
        <f t="shared" si="2"/>
        <v>-7.5972222222222274E-2</v>
      </c>
      <c r="K30">
        <f>P29</f>
        <v>150</v>
      </c>
      <c r="L30" t="str">
        <f>ValueWin!L30</f>
        <v>Roberto Bautista Agut</v>
      </c>
      <c r="M30" t="str">
        <f>ValueWin!M30</f>
        <v>Marton Fucsovics</v>
      </c>
    </row>
    <row r="31" spans="1:17" x14ac:dyDescent="0.25">
      <c r="A31">
        <f>ValueWin!A31</f>
        <v>3.02</v>
      </c>
      <c r="B31">
        <f>ValueWin!B31</f>
        <v>1.35</v>
      </c>
      <c r="C31">
        <f t="shared" si="0"/>
        <v>0.33112582781456956</v>
      </c>
      <c r="D31">
        <f t="shared" si="0"/>
        <v>0.7407407407407407</v>
      </c>
      <c r="E31">
        <f>ValueWin!E31</f>
        <v>0.313</v>
      </c>
      <c r="F31">
        <f>ValueWin!F31</f>
        <v>0.68700000000000006</v>
      </c>
      <c r="G31" cm="1">
        <f t="array" ref="G31">_xlfn.IFS(AND(I31&gt;J31,I31&gt;0), 1, AND(J31&gt;I31,J31&gt;0), 2, AND(I31&lt;0,J31&lt;0), 0)</f>
        <v>0</v>
      </c>
      <c r="H31">
        <f>ValueWin!H31</f>
        <v>2</v>
      </c>
      <c r="I31">
        <f t="shared" si="1"/>
        <v>-2.7099009900990123E-2</v>
      </c>
      <c r="J31">
        <f t="shared" si="2"/>
        <v>-0.20728571428571396</v>
      </c>
      <c r="K31" cm="1">
        <f t="array" ref="K31">_xlfn.IFS(AND(G31=H31,G31=1),K30-K30*I31+K30*I31*A31, AND(G31=H31,G31=2), K30-K30*J31+K30*J31*B31, AND(G31&lt;&gt;H31,G31=1), K30-K30*I31,AND(G31&lt;&gt;H31,G31=2),K30-K30*J31,G31=0,K30)</f>
        <v>150</v>
      </c>
      <c r="L31" t="str">
        <f>ValueWin!L31</f>
        <v>Egor Gerasimov</v>
      </c>
      <c r="M31" t="str">
        <f>ValueWin!M31</f>
        <v>Aslan Karatsev</v>
      </c>
    </row>
    <row r="32" spans="1:17" x14ac:dyDescent="0.25">
      <c r="A32">
        <f>ValueWin!A32</f>
        <v>1.8</v>
      </c>
      <c r="B32">
        <f>ValueWin!B32</f>
        <v>1.98</v>
      </c>
      <c r="C32">
        <f t="shared" si="0"/>
        <v>0.55555555555555558</v>
      </c>
      <c r="D32">
        <f t="shared" si="0"/>
        <v>0.50505050505050508</v>
      </c>
      <c r="E32">
        <f>ValueWin!E32</f>
        <v>0.45</v>
      </c>
      <c r="F32">
        <f>ValueWin!F32</f>
        <v>0.55000000000000004</v>
      </c>
      <c r="G32" cm="1">
        <f t="array" ref="G32">_xlfn.IFS(AND(I32&gt;J32,I32&gt;0), 1, AND(J32&gt;I32,J32&gt;0), 2, AND(I32&lt;0,J32&lt;0), 0)</f>
        <v>2</v>
      </c>
      <c r="H32">
        <f>ValueWin!H32</f>
        <v>2</v>
      </c>
      <c r="I32">
        <f t="shared" si="1"/>
        <v>-0.23749999999999999</v>
      </c>
      <c r="J32">
        <f t="shared" si="2"/>
        <v>9.0816326530612279E-2</v>
      </c>
      <c r="K32" cm="1">
        <f t="array" ref="K32">_xlfn.IFS(AND(G32=H32,G32=1),K31-K31*I32+K31*I32*A32, AND(G32=H32,G32=2), K31-K31*J32+K31*J32*B32, AND(G32&lt;&gt;H32,G32=1), K31-K31*I32,AND(G32&lt;&gt;H32,G32=2),K31-K31*J32,G32=0,K31)</f>
        <v>163.35000000000002</v>
      </c>
      <c r="L32" t="str">
        <f>ValueWin!L32</f>
        <v>Andy Murray</v>
      </c>
      <c r="M32" t="str">
        <f>ValueWin!M32</f>
        <v>Diego Schwartzman</v>
      </c>
      <c r="P32">
        <v>150</v>
      </c>
      <c r="Q32">
        <v>13</v>
      </c>
    </row>
    <row r="33" spans="1:17" x14ac:dyDescent="0.25">
      <c r="A33">
        <f>ValueWin!A33</f>
        <v>4</v>
      </c>
      <c r="B33">
        <f>ValueWin!B33</f>
        <v>1.22</v>
      </c>
      <c r="C33">
        <f t="shared" si="0"/>
        <v>0.25</v>
      </c>
      <c r="D33">
        <f t="shared" si="0"/>
        <v>0.81967213114754101</v>
      </c>
      <c r="E33">
        <f>ValueWin!E33</f>
        <v>0.33</v>
      </c>
      <c r="F33">
        <f>ValueWin!F33</f>
        <v>0.66999999999999993</v>
      </c>
      <c r="G33" cm="1">
        <f t="array" ref="G33">_xlfn.IFS(AND(I33&gt;J33,I33&gt;0), 1, AND(J33&gt;I33,J33&gt;0), 2, AND(I33&lt;0,J33&lt;0), 0)</f>
        <v>1</v>
      </c>
      <c r="H33">
        <f>ValueWin!H33</f>
        <v>1</v>
      </c>
      <c r="I33">
        <f t="shared" si="1"/>
        <v>0.1</v>
      </c>
      <c r="J33">
        <f t="shared" si="2"/>
        <v>-0.83000000000000029</v>
      </c>
      <c r="K33">
        <f>P32-P32*I33+P32*I33*A33</f>
        <v>195</v>
      </c>
      <c r="L33" t="str">
        <f>ValueWin!L33</f>
        <v>Gilles Simon</v>
      </c>
      <c r="M33" t="str">
        <f>ValueWin!M33</f>
        <v>Mackenzie McDonald</v>
      </c>
      <c r="P33">
        <v>150</v>
      </c>
      <c r="Q33">
        <v>45</v>
      </c>
    </row>
    <row r="34" spans="1:17" x14ac:dyDescent="0.25">
      <c r="A34">
        <f>ValueWin!A34</f>
        <v>1.41</v>
      </c>
      <c r="B34">
        <f>ValueWin!B34</f>
        <v>2.78</v>
      </c>
      <c r="C34">
        <f t="shared" si="0"/>
        <v>0.70921985815602839</v>
      </c>
      <c r="D34">
        <f t="shared" si="0"/>
        <v>0.35971223021582738</v>
      </c>
      <c r="E34">
        <f>ValueWin!E34</f>
        <v>0.59499999999999997</v>
      </c>
      <c r="F34">
        <f>ValueWin!F34</f>
        <v>0.40500000000000003</v>
      </c>
      <c r="G34" cm="1">
        <f t="array" ref="G34">_xlfn.IFS(AND(I34&gt;J34,I34&gt;0), 1, AND(J34&gt;I34,J34&gt;0), 2, AND(I34&lt;0,J34&lt;0), 0)</f>
        <v>2</v>
      </c>
      <c r="H34">
        <f>ValueWin!H34</f>
        <v>1</v>
      </c>
      <c r="I34">
        <f t="shared" si="1"/>
        <v>-0.39280487804878073</v>
      </c>
      <c r="J34">
        <f t="shared" si="2"/>
        <v>7.0730337078651673E-2</v>
      </c>
      <c r="K34">
        <f>P33-P33*J34</f>
        <v>139.39044943820224</v>
      </c>
      <c r="L34" t="str">
        <f>ValueWin!L34</f>
        <v>Brandon Nakashima</v>
      </c>
      <c r="M34" t="str">
        <f>ValueWin!M34</f>
        <v>Henri Laaksonen</v>
      </c>
    </row>
    <row r="35" spans="1:17" x14ac:dyDescent="0.25">
      <c r="A35">
        <f>ValueWin!A35</f>
        <v>1.1399999999999999</v>
      </c>
      <c r="B35">
        <f>ValueWin!B35</f>
        <v>5</v>
      </c>
      <c r="C35">
        <f t="shared" si="0"/>
        <v>0.87719298245614041</v>
      </c>
      <c r="D35">
        <f t="shared" si="0"/>
        <v>0.2</v>
      </c>
      <c r="E35">
        <f>ValueWin!E35</f>
        <v>0.63300000000000001</v>
      </c>
      <c r="F35">
        <f>ValueWin!F35</f>
        <v>0.36699999999999999</v>
      </c>
      <c r="G35" cm="1">
        <f t="array" ref="G35">_xlfn.IFS(AND(I35&gt;J35,I35&gt;0), 1, AND(J35&gt;I35,J35&gt;0), 2, AND(I35&lt;0,J35&lt;0), 0)</f>
        <v>2</v>
      </c>
      <c r="H35">
        <f>ValueWin!H35</f>
        <v>2</v>
      </c>
      <c r="I35">
        <f t="shared" si="1"/>
        <v>-1.9884285714285732</v>
      </c>
      <c r="J35">
        <f t="shared" si="2"/>
        <v>0.1</v>
      </c>
      <c r="K35" cm="1">
        <f t="array" ref="K35">_xlfn.IFS(AND(G35=H35,G35=1),K34-K34*I35+K34*I35*A35, AND(G35=H35,G35=2), K34-K34*J35+K34*J35*B35, AND(G35&lt;&gt;H35,G35=1), K34-K34*I35,AND(G35&lt;&gt;H35,G35=2),K34-K34*J35,G35=0,K34)</f>
        <v>195.14662921348315</v>
      </c>
      <c r="L35" t="str">
        <f>ValueWin!L35</f>
        <v>Enzo Couacaud</v>
      </c>
      <c r="M35" t="str">
        <f>ValueWin!M35</f>
        <v>Nicolas Barrientos</v>
      </c>
      <c r="P35">
        <v>150</v>
      </c>
      <c r="Q35">
        <v>45</v>
      </c>
    </row>
    <row r="36" spans="1:17" x14ac:dyDescent="0.25">
      <c r="A36">
        <f>ValueWin!A36</f>
        <v>2.25</v>
      </c>
      <c r="B36">
        <f>ValueWin!B36</f>
        <v>1.57</v>
      </c>
      <c r="C36">
        <f t="shared" si="0"/>
        <v>0.44444444444444442</v>
      </c>
      <c r="D36">
        <f t="shared" si="0"/>
        <v>0.63694267515923564</v>
      </c>
      <c r="E36">
        <f>ValueWin!E36</f>
        <v>0.51700000000000002</v>
      </c>
      <c r="F36">
        <f>ValueWin!F36</f>
        <v>0.48299999999999998</v>
      </c>
      <c r="G36" cm="1">
        <f t="array" ref="G36">_xlfn.IFS(AND(I36&gt;J36,I36&gt;0), 1, AND(J36&gt;I36,J36&gt;0), 2, AND(I36&lt;0,J36&lt;0), 0)</f>
        <v>1</v>
      </c>
      <c r="H36">
        <f>ValueWin!H36</f>
        <v>2</v>
      </c>
      <c r="I36">
        <f t="shared" si="1"/>
        <v>0.1</v>
      </c>
      <c r="J36">
        <f t="shared" si="2"/>
        <v>-0.42401754385964907</v>
      </c>
      <c r="K36">
        <f>P35-P35*I36</f>
        <v>135</v>
      </c>
      <c r="L36" t="str">
        <f>ValueWin!L36</f>
        <v>Goncalo Oliveira</v>
      </c>
      <c r="M36" t="str">
        <f>ValueWin!M36</f>
        <v>Oriol Roca Batalla</v>
      </c>
    </row>
    <row r="37" spans="1:17" x14ac:dyDescent="0.25">
      <c r="A37">
        <f>ValueWin!A37</f>
        <v>1.22</v>
      </c>
      <c r="B37">
        <f>ValueWin!B37</f>
        <v>3.75</v>
      </c>
      <c r="C37">
        <f t="shared" si="0"/>
        <v>0.81967213114754101</v>
      </c>
      <c r="D37">
        <f t="shared" si="0"/>
        <v>0.26666666666666666</v>
      </c>
      <c r="E37">
        <f>ValueWin!E37</f>
        <v>0.81799999999999995</v>
      </c>
      <c r="F37">
        <f>ValueWin!F37</f>
        <v>0.18200000000000005</v>
      </c>
      <c r="G37" cm="1">
        <f t="array" ref="G37">_xlfn.IFS(AND(I37&gt;J37,I37&gt;0), 1, AND(J37&gt;I37,J37&gt;0), 2, AND(I37&lt;0,J37&lt;0), 0)</f>
        <v>0</v>
      </c>
      <c r="H37">
        <f>ValueWin!H37</f>
        <v>1</v>
      </c>
      <c r="I37">
        <f t="shared" si="1"/>
        <v>-9.2727272727276544E-3</v>
      </c>
      <c r="J37">
        <f t="shared" si="2"/>
        <v>-0.11545454545454537</v>
      </c>
      <c r="K37" cm="1">
        <f t="array" ref="K37">_xlfn.IFS(AND(G37=H37,G37=1),K36-K36*I37+K36*I37*A37, AND(G37=H37,G37=2), K36-K36*J37+K36*J37*B37, AND(G37&lt;&gt;H37,G37=1), K36-K36*I37,AND(G37&lt;&gt;H37,G37=2),K36-K36*J37,G37=0,K36)</f>
        <v>135</v>
      </c>
      <c r="L37" t="str">
        <f>ValueWin!L37</f>
        <v>Facundo Mena</v>
      </c>
      <c r="M37" t="str">
        <f>ValueWin!M37</f>
        <v>Alejandro Gomez</v>
      </c>
    </row>
    <row r="38" spans="1:17" x14ac:dyDescent="0.25">
      <c r="A38">
        <f>ValueWin!A38</f>
        <v>8.5</v>
      </c>
      <c r="B38">
        <f>ValueWin!B38</f>
        <v>1.05</v>
      </c>
      <c r="C38">
        <f t="shared" si="0"/>
        <v>0.11764705882352941</v>
      </c>
      <c r="D38">
        <f t="shared" si="0"/>
        <v>0.95238095238095233</v>
      </c>
      <c r="E38">
        <f>ValueWin!E38</f>
        <v>0.15</v>
      </c>
      <c r="F38">
        <f>ValueWin!F38</f>
        <v>0.85</v>
      </c>
      <c r="G38" cm="1">
        <f t="array" ref="G38">_xlfn.IFS(AND(I38&gt;J38,I38&gt;0), 1, AND(J38&gt;I38,J38&gt;0), 2, AND(I38&lt;0,J38&lt;0), 0)</f>
        <v>1</v>
      </c>
      <c r="H38">
        <f>ValueWin!H38</f>
        <v>1</v>
      </c>
      <c r="I38">
        <f t="shared" si="1"/>
        <v>3.6666666666666667E-2</v>
      </c>
      <c r="J38">
        <f t="shared" si="2"/>
        <v>-2.1499999999999972</v>
      </c>
      <c r="K38" cm="1">
        <f t="array" ref="K38">_xlfn.IFS(AND(G38=H38,G38=1),K37-K37*I38+K37*I38*A38, AND(G38=H38,G38=2), K37-K37*J38+K37*J38*B38, AND(G38&lt;&gt;H38,G38=1), K37-K37*I38,AND(G38&lt;&gt;H38,G38=2),K37-K37*J38,G38=0,K37)</f>
        <v>172.125</v>
      </c>
      <c r="L38" t="str">
        <f>ValueWin!L38</f>
        <v>Alexis Galarneau</v>
      </c>
      <c r="M38" t="str">
        <f>ValueWin!M38</f>
        <v>Daniel Altmaier</v>
      </c>
      <c r="P38">
        <v>150</v>
      </c>
      <c r="Q38">
        <v>22</v>
      </c>
    </row>
    <row r="39" spans="1:17" x14ac:dyDescent="0.25">
      <c r="A39">
        <f>ValueWin!A39</f>
        <v>4.5</v>
      </c>
      <c r="B39">
        <f>ValueWin!B39</f>
        <v>1.1599999999999999</v>
      </c>
      <c r="C39">
        <f t="shared" si="0"/>
        <v>0.22222222222222221</v>
      </c>
      <c r="D39">
        <f t="shared" si="0"/>
        <v>0.86206896551724144</v>
      </c>
      <c r="E39">
        <f>ValueWin!E39</f>
        <v>0.2</v>
      </c>
      <c r="F39">
        <f>ValueWin!F39</f>
        <v>0.8</v>
      </c>
      <c r="G39" cm="1">
        <f t="array" ref="G39">_xlfn.IFS(AND(I39&gt;J39,I39&gt;0), 1, AND(J39&gt;I39,J39&gt;0), 2, AND(I39&lt;0,J39&lt;0), 0)</f>
        <v>0</v>
      </c>
      <c r="H39">
        <f>ValueWin!H39</f>
        <v>2</v>
      </c>
      <c r="I39">
        <f t="shared" si="1"/>
        <v>-2.8571428571428581E-2</v>
      </c>
      <c r="J39">
        <f t="shared" si="2"/>
        <v>-0.45000000000000062</v>
      </c>
      <c r="K39">
        <f>P38</f>
        <v>150</v>
      </c>
      <c r="L39" t="str">
        <f>ValueWin!L39</f>
        <v>Santiago Fa Rodriguez Taverna</v>
      </c>
      <c r="M39" t="str">
        <f>ValueWin!M39</f>
        <v>Juan Pablo Varillas</v>
      </c>
    </row>
    <row r="40" spans="1:17" x14ac:dyDescent="0.25">
      <c r="A40">
        <f>ValueWin!A40</f>
        <v>1.72</v>
      </c>
      <c r="B40">
        <f>ValueWin!B40</f>
        <v>2</v>
      </c>
      <c r="C40">
        <f t="shared" si="0"/>
        <v>0.58139534883720934</v>
      </c>
      <c r="D40">
        <f t="shared" si="0"/>
        <v>0.5</v>
      </c>
      <c r="E40">
        <f>ValueWin!E40</f>
        <v>0.66400000000000003</v>
      </c>
      <c r="F40">
        <f>ValueWin!F40</f>
        <v>0.33599999999999997</v>
      </c>
      <c r="G40" cm="1">
        <f t="array" ref="G40">_xlfn.IFS(AND(I40&gt;J40,I40&gt;0), 1, AND(J40&gt;I40,J40&gt;0), 2, AND(I40&lt;0,J40&lt;0), 0)</f>
        <v>1</v>
      </c>
      <c r="H40">
        <f>ValueWin!H40</f>
        <v>1</v>
      </c>
      <c r="I40">
        <f t="shared" si="1"/>
        <v>0.1</v>
      </c>
      <c r="J40">
        <f t="shared" si="2"/>
        <v>-0.32800000000000007</v>
      </c>
      <c r="K40" cm="1">
        <f t="array" ref="K40">_xlfn.IFS(AND(G40=H40,G40=1),K39-K39*I40+K39*I40*A40, AND(G40=H40,G40=2), K39-K39*J40+K39*J40*B40, AND(G40&lt;&gt;H40,G40=1), K39-K39*I40,AND(G40&lt;&gt;H40,G40=2),K39-K39*J40,G40=0,K39)</f>
        <v>160.80000000000001</v>
      </c>
      <c r="L40" t="str">
        <f>ValueWin!L40</f>
        <v>Martin Cuevas</v>
      </c>
      <c r="M40" t="str">
        <f>ValueWin!M40</f>
        <v>Mariano Navone</v>
      </c>
      <c r="P40">
        <v>150</v>
      </c>
      <c r="Q40">
        <v>10</v>
      </c>
    </row>
    <row r="41" spans="1:17" x14ac:dyDescent="0.25">
      <c r="A41">
        <f>ValueWin!A41</f>
        <v>4.6500000000000004</v>
      </c>
      <c r="B41">
        <f>ValueWin!B41</f>
        <v>1.1599999999999999</v>
      </c>
      <c r="C41">
        <f t="shared" si="0"/>
        <v>0.21505376344086019</v>
      </c>
      <c r="D41">
        <f t="shared" si="0"/>
        <v>0.86206896551724144</v>
      </c>
      <c r="E41">
        <f>ValueWin!E41</f>
        <v>0.23799999999999999</v>
      </c>
      <c r="F41">
        <f>ValueWin!F41</f>
        <v>0.76200000000000001</v>
      </c>
      <c r="G41" cm="1">
        <f t="array" ref="G41">_xlfn.IFS(AND(I41&gt;J41,I41&gt;0), 1, AND(J41&gt;I41,J41&gt;0), 2, AND(I41&lt;0,J41&lt;0), 0)</f>
        <v>1</v>
      </c>
      <c r="H41">
        <f>ValueWin!H41</f>
        <v>2</v>
      </c>
      <c r="I41">
        <f t="shared" si="1"/>
        <v>2.923287671232877E-2</v>
      </c>
      <c r="J41">
        <f t="shared" si="2"/>
        <v>-0.7255000000000007</v>
      </c>
      <c r="K41">
        <f>P40-P40*I41</f>
        <v>145.61506849315069</v>
      </c>
      <c r="L41" t="str">
        <f>ValueWin!L41</f>
        <v>Geoffrey Blancaneaux</v>
      </c>
      <c r="M41" t="str">
        <f>ValueWin!M41</f>
        <v>Carlos Taberner</v>
      </c>
    </row>
    <row r="42" spans="1:17" x14ac:dyDescent="0.25">
      <c r="A42">
        <f>ValueWin!A42</f>
        <v>2.2000000000000002</v>
      </c>
      <c r="B42">
        <f>ValueWin!B42</f>
        <v>1.61</v>
      </c>
      <c r="C42">
        <f t="shared" si="0"/>
        <v>0.45454545454545453</v>
      </c>
      <c r="D42">
        <f t="shared" si="0"/>
        <v>0.6211180124223602</v>
      </c>
      <c r="E42">
        <f>ValueWin!E42</f>
        <v>0.53700000000000003</v>
      </c>
      <c r="F42">
        <f>ValueWin!F42</f>
        <v>0.46299999999999997</v>
      </c>
      <c r="G42" cm="1">
        <f t="array" ref="G42">_xlfn.IFS(AND(I42&gt;J42,I42&gt;0), 1, AND(J42&gt;I42,J42&gt;0), 2, AND(I42&lt;0,J42&lt;0), 0)</f>
        <v>1</v>
      </c>
      <c r="H42">
        <f>ValueWin!H42</f>
        <v>1</v>
      </c>
      <c r="I42">
        <f t="shared" si="1"/>
        <v>0.1</v>
      </c>
      <c r="J42">
        <f t="shared" si="2"/>
        <v>-0.41732786885245898</v>
      </c>
      <c r="K42" cm="1">
        <f t="array" ref="K42">_xlfn.IFS(AND(G42=H42,G42=1),K41-K41*I42+K41*I42*A42, AND(G42=H42,G42=2), K41-K41*J42+K41*J42*B42, AND(G42&lt;&gt;H42,G42=1), K41-K41*I42,AND(G42&lt;&gt;H42,G42=2),K41-K41*J42,G42=0,K41)</f>
        <v>163.08887671232878</v>
      </c>
      <c r="L42" t="str">
        <f>ValueWin!L42</f>
        <v>Andrea Arnaboldi</v>
      </c>
      <c r="M42" t="str">
        <f>ValueWin!M42</f>
        <v>Jonas Forejtek</v>
      </c>
      <c r="P42">
        <v>150</v>
      </c>
      <c r="Q42">
        <v>13</v>
      </c>
    </row>
    <row r="43" spans="1:17" x14ac:dyDescent="0.25">
      <c r="A43">
        <f>ValueWin!A43</f>
        <v>1.6</v>
      </c>
      <c r="B43">
        <f>ValueWin!B43</f>
        <v>2.25</v>
      </c>
      <c r="C43">
        <f t="shared" si="0"/>
        <v>0.625</v>
      </c>
      <c r="D43">
        <f t="shared" si="0"/>
        <v>0.44444444444444442</v>
      </c>
      <c r="E43">
        <f>ValueWin!E43</f>
        <v>0.499</v>
      </c>
      <c r="F43">
        <f>ValueWin!F43</f>
        <v>0.501</v>
      </c>
      <c r="G43" cm="1">
        <f t="array" ref="G43">_xlfn.IFS(AND(I43&gt;J43,I43&gt;0), 1, AND(J43&gt;I43,J43&gt;0), 2, AND(I43&lt;0,J43&lt;0), 0)</f>
        <v>2</v>
      </c>
      <c r="H43">
        <f>ValueWin!H43</f>
        <v>1</v>
      </c>
      <c r="I43">
        <f t="shared" si="1"/>
        <v>-0.33599999999999985</v>
      </c>
      <c r="J43">
        <f t="shared" si="2"/>
        <v>0.1</v>
      </c>
      <c r="K43">
        <f>P42-P42*J43</f>
        <v>135</v>
      </c>
      <c r="L43" t="str">
        <f>ValueWin!L43</f>
        <v>Nerman Fatic</v>
      </c>
      <c r="M43" t="str">
        <f>ValueWin!M43</f>
        <v>Georgii Kravchenko</v>
      </c>
    </row>
    <row r="44" spans="1:17" x14ac:dyDescent="0.25">
      <c r="A44">
        <f>ValueWin!A44</f>
        <v>2.06</v>
      </c>
      <c r="B44">
        <f>ValueWin!B44</f>
        <v>1.71</v>
      </c>
      <c r="C44">
        <f t="shared" si="0"/>
        <v>0.4854368932038835</v>
      </c>
      <c r="D44">
        <f t="shared" si="0"/>
        <v>0.58479532163742687</v>
      </c>
      <c r="E44">
        <f>ValueWin!E44</f>
        <v>0.79100000000000004</v>
      </c>
      <c r="F44">
        <f>ValueWin!F44</f>
        <v>0.20899999999999996</v>
      </c>
      <c r="G44" cm="1">
        <f t="array" ref="G44">_xlfn.IFS(AND(I44&gt;J44,I44&gt;0), 1, AND(J44&gt;I44,J44&gt;0), 2, AND(I44&lt;0,J44&lt;0), 0)</f>
        <v>1</v>
      </c>
      <c r="H44">
        <f>ValueWin!H44</f>
        <v>2</v>
      </c>
      <c r="I44">
        <f t="shared" si="1"/>
        <v>0.1</v>
      </c>
      <c r="J44">
        <f t="shared" si="2"/>
        <v>-0.90508450704225363</v>
      </c>
      <c r="K44" cm="1">
        <f t="array" ref="K44">_xlfn.IFS(AND(G44=H44,G44=1),K43-K43*I44+K43*I44*A44, AND(G44=H44,G44=2), K43-K43*J44+K43*J44*B44, AND(G44&lt;&gt;H44,G44=1), K43-K43*I44,AND(G44&lt;&gt;H44,G44=2),K43-K43*J44,G44=0,K43)</f>
        <v>121.5</v>
      </c>
      <c r="L44" t="str">
        <f>ValueWin!L44</f>
        <v>Andrej Martin</v>
      </c>
      <c r="M44" t="str">
        <f>ValueWin!M44</f>
        <v>Filip Misolic</v>
      </c>
    </row>
    <row r="45" spans="1:17" x14ac:dyDescent="0.25">
      <c r="A45">
        <f>ValueWin!A45</f>
        <v>1.64</v>
      </c>
      <c r="B45">
        <f>ValueWin!B45</f>
        <v>2.2000000000000002</v>
      </c>
      <c r="C45">
        <f t="shared" si="0"/>
        <v>0.6097560975609756</v>
      </c>
      <c r="D45">
        <f t="shared" si="0"/>
        <v>0.45454545454545453</v>
      </c>
      <c r="E45">
        <f>ValueWin!E45</f>
        <v>0.55900000000000005</v>
      </c>
      <c r="F45">
        <f>ValueWin!F45</f>
        <v>0.44099999999999995</v>
      </c>
      <c r="G45" cm="1">
        <f t="array" ref="G45">_xlfn.IFS(AND(I45&gt;J45,I45&gt;0), 1, AND(J45&gt;I45,J45&gt;0), 2, AND(I45&lt;0,J45&lt;0), 0)</f>
        <v>0</v>
      </c>
      <c r="H45">
        <f>ValueWin!H45</f>
        <v>2</v>
      </c>
      <c r="I45">
        <f t="shared" si="1"/>
        <v>-0.13006249999999997</v>
      </c>
      <c r="J45">
        <f t="shared" si="2"/>
        <v>-2.4833333333333374E-2</v>
      </c>
      <c r="K45" cm="1">
        <f t="array" ref="K45">_xlfn.IFS(AND(G45=H45,G45=1),K44-K44*I45+K44*I45*A45, AND(G45=H45,G45=2), K44-K44*J45+K44*J45*B45, AND(G45&lt;&gt;H45,G45=1), K44-K44*I45,AND(G45&lt;&gt;H45,G45=2),K44-K44*J45,G45=0,K44)</f>
        <v>121.5</v>
      </c>
      <c r="L45" t="str">
        <f>ValueWin!L45</f>
        <v>Adrian Mannarino</v>
      </c>
      <c r="M45" t="str">
        <f>ValueWin!M45</f>
        <v>Ricardas Berankis</v>
      </c>
    </row>
    <row r="46" spans="1:17" x14ac:dyDescent="0.25">
      <c r="A46">
        <f>ValueWin!A46</f>
        <v>2.91</v>
      </c>
      <c r="B46">
        <f>ValueWin!B46</f>
        <v>1.38</v>
      </c>
      <c r="C46">
        <f t="shared" si="0"/>
        <v>0.3436426116838488</v>
      </c>
      <c r="D46">
        <f t="shared" si="0"/>
        <v>0.7246376811594204</v>
      </c>
      <c r="E46">
        <f>ValueWin!E46</f>
        <v>5.8999999999999997E-2</v>
      </c>
      <c r="F46">
        <f>ValueWin!F46</f>
        <v>0.94100000000000006</v>
      </c>
      <c r="G46" cm="1">
        <f t="array" ref="G46">_xlfn.IFS(AND(I46&gt;J46,I46&gt;0), 1, AND(J46&gt;I46,J46&gt;0), 2, AND(I46&lt;0,J46&lt;0), 0)</f>
        <v>2</v>
      </c>
      <c r="H46">
        <f>ValueWin!H46</f>
        <v>2</v>
      </c>
      <c r="I46">
        <f t="shared" si="1"/>
        <v>-0.43367015706806283</v>
      </c>
      <c r="J46">
        <f t="shared" si="2"/>
        <v>0.1</v>
      </c>
      <c r="K46" cm="1">
        <f t="array" ref="K46">_xlfn.IFS(AND(G46=H46,G46=1),K45-K45*I46+K45*I46*A46, AND(G46=H46,G46=2), K45-K45*J46+K45*J46*B46, AND(G46&lt;&gt;H46,G46=1), K45-K45*I46,AND(G46&lt;&gt;H46,G46=2),K45-K45*J46,G46=0,K45)</f>
        <v>126.11699999999999</v>
      </c>
      <c r="L46" t="str">
        <f>ValueWin!L46</f>
        <v>Pedro Martinez</v>
      </c>
      <c r="M46" t="str">
        <f>ValueWin!M46</f>
        <v>Marin Cilic</v>
      </c>
    </row>
    <row r="47" spans="1:17" x14ac:dyDescent="0.25">
      <c r="A47">
        <f>ValueWin!A47</f>
        <v>3.45</v>
      </c>
      <c r="B47">
        <f>ValueWin!B47</f>
        <v>1.28</v>
      </c>
      <c r="C47">
        <f t="shared" si="0"/>
        <v>0.28985507246376813</v>
      </c>
      <c r="D47">
        <f t="shared" si="0"/>
        <v>0.78125</v>
      </c>
      <c r="E47">
        <f>ValueWin!E47</f>
        <v>0.311</v>
      </c>
      <c r="F47">
        <f>ValueWin!F47</f>
        <v>0.68900000000000006</v>
      </c>
      <c r="G47" cm="1">
        <f t="array" ref="G47">_xlfn.IFS(AND(I47&gt;J47,I47&gt;0), 1, AND(J47&gt;I47,J47&gt;0), 2, AND(I47&lt;0,J47&lt;0), 0)</f>
        <v>1</v>
      </c>
      <c r="H47">
        <f>ValueWin!H47</f>
        <v>2</v>
      </c>
      <c r="I47">
        <f t="shared" si="1"/>
        <v>2.9775510204081646E-2</v>
      </c>
      <c r="J47">
        <f t="shared" si="2"/>
        <v>-0.42171428571428549</v>
      </c>
      <c r="K47" cm="1">
        <f t="array" ref="K47">_xlfn.IFS(AND(G47=H47,G47=1),K46-K46*I47+K46*I47*A47, AND(G47=H47,G47=2), K46-K46*J47+K46*J47*B47, AND(G47&lt;&gt;H47,G47=1), K46-K46*I47,AND(G47&lt;&gt;H47,G47=2),K46-K46*J47,G47=0,K46)</f>
        <v>122.36180197959183</v>
      </c>
      <c r="L47" t="str">
        <f>ValueWin!L47</f>
        <v>Gilles Simon</v>
      </c>
      <c r="M47" t="str">
        <f>ValueWin!M47</f>
        <v>Aslan Karatsev</v>
      </c>
    </row>
    <row r="48" spans="1:17" x14ac:dyDescent="0.25">
      <c r="A48">
        <f>ValueWin!A48</f>
        <v>2.25</v>
      </c>
      <c r="B48">
        <f>ValueWin!B48</f>
        <v>1.61</v>
      </c>
      <c r="C48">
        <f t="shared" si="0"/>
        <v>0.44444444444444442</v>
      </c>
      <c r="D48">
        <f t="shared" si="0"/>
        <v>0.6211180124223602</v>
      </c>
      <c r="E48">
        <f>ValueWin!E48</f>
        <v>0.432</v>
      </c>
      <c r="F48">
        <f>ValueWin!F48</f>
        <v>0.56800000000000006</v>
      </c>
      <c r="G48" cm="1">
        <f t="array" ref="G48">_xlfn.IFS(AND(I48&gt;J48,I48&gt;0), 1, AND(J48&gt;I48,J48&gt;0), 2, AND(I48&lt;0,J48&lt;0), 0)</f>
        <v>0</v>
      </c>
      <c r="H48">
        <f>ValueWin!H48</f>
        <v>2</v>
      </c>
      <c r="I48">
        <f t="shared" si="1"/>
        <v>-2.2400000000000031E-2</v>
      </c>
      <c r="J48">
        <f t="shared" si="2"/>
        <v>-0.1401967213114752</v>
      </c>
      <c r="K48" cm="1">
        <f t="array" ref="K48">_xlfn.IFS(AND(G48=H48,G48=1),K47-K47*I48+K47*I48*A48, AND(G48=H48,G48=2), K47-K47*J48+K47*J48*B48, AND(G48&lt;&gt;H48,G48=1), K47-K47*I48,AND(G48&lt;&gt;H48,G48=2),K47-K47*J48,G48=0,K47)</f>
        <v>122.36180197959183</v>
      </c>
      <c r="L48" t="str">
        <f>ValueWin!L48</f>
        <v>Marton Fucsovics</v>
      </c>
      <c r="M48" t="str">
        <f>ValueWin!M48</f>
        <v>Lloyd Harris</v>
      </c>
    </row>
    <row r="49" spans="1:13" x14ac:dyDescent="0.25">
      <c r="A49">
        <f>ValueWin!A49</f>
        <v>1.2</v>
      </c>
      <c r="B49">
        <f>ValueWin!B49</f>
        <v>4.25</v>
      </c>
      <c r="C49">
        <f t="shared" si="0"/>
        <v>0.83333333333333337</v>
      </c>
      <c r="D49">
        <f t="shared" si="0"/>
        <v>0.23529411764705882</v>
      </c>
      <c r="E49">
        <f>ValueWin!E49</f>
        <v>0.754</v>
      </c>
      <c r="F49">
        <f>ValueWin!F49</f>
        <v>0.246</v>
      </c>
      <c r="G49" cm="1">
        <f t="array" ref="G49">_xlfn.IFS(AND(I49&gt;J49,I49&gt;0), 1, AND(J49&gt;I49,J49&gt;0), 2, AND(I49&lt;0,J49&lt;0), 0)</f>
        <v>2</v>
      </c>
      <c r="H49">
        <f>ValueWin!H49</f>
        <v>1</v>
      </c>
      <c r="I49">
        <f t="shared" si="1"/>
        <v>-0.4760000000000002</v>
      </c>
      <c r="J49">
        <f t="shared" si="2"/>
        <v>1.3999999999999985E-2</v>
      </c>
      <c r="K49" cm="1">
        <f t="array" ref="K49">_xlfn.IFS(AND(G49=H49,G49=1),K48-K48*I49+K48*I49*A49, AND(G49=H49,G49=2), K48-K48*J49+K48*J49*B49, AND(G49&lt;&gt;H49,G49=1), K48-K48*I49,AND(G49&lt;&gt;H49,G49=2),K48-K48*J49,G49=0,K48)</f>
        <v>120.64873675187755</v>
      </c>
      <c r="L49" t="str">
        <f>ValueWin!L49</f>
        <v>Jannik Sinner</v>
      </c>
      <c r="M49" t="str">
        <f>ValueWin!M49</f>
        <v>Arthur Rinderknech</v>
      </c>
    </row>
    <row r="50" spans="1:13" x14ac:dyDescent="0.25">
      <c r="A50">
        <f>ValueWin!A50</f>
        <v>2.1800000000000002</v>
      </c>
      <c r="B50">
        <f>ValueWin!B50</f>
        <v>1.65</v>
      </c>
      <c r="C50">
        <f t="shared" si="0"/>
        <v>0.4587155963302752</v>
      </c>
      <c r="D50">
        <f t="shared" si="0"/>
        <v>0.60606060606060608</v>
      </c>
      <c r="E50">
        <f>ValueWin!E50</f>
        <v>0.34200000000000003</v>
      </c>
      <c r="F50">
        <f>ValueWin!F50</f>
        <v>0.65799999999999992</v>
      </c>
      <c r="G50" cm="1">
        <f t="array" ref="G50">_xlfn.IFS(AND(I50&gt;J50,I50&gt;0), 1, AND(J50&gt;I50,J50&gt;0), 2, AND(I50&lt;0,J50&lt;0), 0)</f>
        <v>2</v>
      </c>
      <c r="H50">
        <f>ValueWin!H50</f>
        <v>2</v>
      </c>
      <c r="I50">
        <f t="shared" si="1"/>
        <v>-0.21562711864406764</v>
      </c>
      <c r="J50">
        <f t="shared" si="2"/>
        <v>0.1</v>
      </c>
      <c r="K50" cm="1">
        <f t="array" ref="K50">_xlfn.IFS(AND(G50=H50,G50=1),K49-K49*I50+K49*I50*A50, AND(G50=H50,G50=2), K49-K49*J50+K49*J50*B50, AND(G50&lt;&gt;H50,G50=1), K49-K49*I50,AND(G50&lt;&gt;H50,G50=2),K49-K49*J50,G50=0,K49)</f>
        <v>128.49090464074959</v>
      </c>
      <c r="L50" t="str">
        <f>ValueWin!L50</f>
        <v>Brandon Nakashima</v>
      </c>
      <c r="M50" t="str">
        <f>ValueWin!M50</f>
        <v>Diego Schwartzman</v>
      </c>
    </row>
    <row r="51" spans="1:13" x14ac:dyDescent="0.25">
      <c r="A51">
        <f>ValueWin!A51</f>
        <v>1.3</v>
      </c>
      <c r="B51">
        <f>ValueWin!B51</f>
        <v>3.32</v>
      </c>
      <c r="C51">
        <f t="shared" si="0"/>
        <v>0.76923076923076916</v>
      </c>
      <c r="D51">
        <f t="shared" si="0"/>
        <v>0.30120481927710846</v>
      </c>
      <c r="E51">
        <f>ValueWin!E51</f>
        <v>0.53500000000000003</v>
      </c>
      <c r="F51">
        <f>ValueWin!F51</f>
        <v>0.46499999999999997</v>
      </c>
      <c r="G51" cm="1">
        <f t="array" ref="G51">_xlfn.IFS(AND(I51&gt;J51,I51&gt;0), 1, AND(J51&gt;I51,J51&gt;0), 2, AND(I51&lt;0,J51&lt;0), 0)</f>
        <v>2</v>
      </c>
      <c r="H51">
        <f>ValueWin!H51</f>
        <v>1</v>
      </c>
      <c r="I51">
        <f t="shared" si="1"/>
        <v>-1.0149999999999997</v>
      </c>
      <c r="J51">
        <f t="shared" si="2"/>
        <v>0.1</v>
      </c>
      <c r="K51" cm="1">
        <f t="array" ref="K51">_xlfn.IFS(AND(G51=H51,G51=1),K50-K50*I51+K50*I51*A51, AND(G51=H51,G51=2), K50-K50*J51+K50*J51*B51, AND(G51&lt;&gt;H51,G51=1), K50-K50*I51,AND(G51&lt;&gt;H51,G51=2),K50-K50*J51,G51=0,K50)</f>
        <v>115.64181417667463</v>
      </c>
      <c r="L51" t="str">
        <f>ValueWin!L51</f>
        <v>Jenson Brooksby</v>
      </c>
      <c r="M51" t="str">
        <f>ValueWin!M51</f>
        <v>Alejandro Davidovich Fokina</v>
      </c>
    </row>
    <row r="52" spans="1:13" x14ac:dyDescent="0.25">
      <c r="A52">
        <f>ValueWin!A52</f>
        <v>1.66</v>
      </c>
      <c r="B52">
        <f>ValueWin!B52</f>
        <v>2.1</v>
      </c>
      <c r="C52">
        <f t="shared" si="0"/>
        <v>0.60240963855421692</v>
      </c>
      <c r="D52">
        <f t="shared" si="0"/>
        <v>0.47619047619047616</v>
      </c>
      <c r="E52">
        <f>ValueWin!E52</f>
        <v>0.71099999999999997</v>
      </c>
      <c r="F52">
        <f>ValueWin!F52</f>
        <v>0.28900000000000003</v>
      </c>
      <c r="G52" cm="1">
        <f t="array" ref="G52">_xlfn.IFS(AND(I52&gt;J52,I52&gt;0), 1, AND(J52&gt;I52,J52&gt;0), 2, AND(I52&lt;0,J52&lt;0), 0)</f>
        <v>1</v>
      </c>
      <c r="H52">
        <f>ValueWin!H52</f>
        <v>1</v>
      </c>
      <c r="I52">
        <f t="shared" si="1"/>
        <v>0.1</v>
      </c>
      <c r="J52">
        <f t="shared" si="2"/>
        <v>-0.35736363636363622</v>
      </c>
      <c r="K52" cm="1">
        <f t="array" ref="K52">_xlfn.IFS(AND(G52=H52,G52=1),K51-K51*I52+K51*I52*A52, AND(G52=H52,G52=2), K51-K51*J52+K51*J52*B52, AND(G52&lt;&gt;H52,G52=1), K51-K51*I52,AND(G52&lt;&gt;H52,G52=2),K51-K51*J52,G52=0,K51)</f>
        <v>123.27417391233516</v>
      </c>
      <c r="L52" t="str">
        <f>ValueWin!L52</f>
        <v>Alessandro Giannessi</v>
      </c>
      <c r="M52" t="str">
        <f>ValueWin!M52</f>
        <v>Raul Brancaccio</v>
      </c>
    </row>
    <row r="53" spans="1:13" x14ac:dyDescent="0.25">
      <c r="A53">
        <f>ValueWin!A53</f>
        <v>1.4</v>
      </c>
      <c r="B53">
        <f>ValueWin!B53</f>
        <v>2.75</v>
      </c>
      <c r="C53">
        <f t="shared" si="0"/>
        <v>0.7142857142857143</v>
      </c>
      <c r="D53">
        <f t="shared" si="0"/>
        <v>0.36363636363636365</v>
      </c>
      <c r="E53">
        <f>ValueWin!E53</f>
        <v>0.754</v>
      </c>
      <c r="F53">
        <f>ValueWin!F53</f>
        <v>0.246</v>
      </c>
      <c r="G53" cm="1">
        <f t="array" ref="G53">_xlfn.IFS(AND(I53&gt;J53,I53&gt;0), 1, AND(J53&gt;I53,J53&gt;0), 2, AND(I53&lt;0,J53&lt;0), 0)</f>
        <v>1</v>
      </c>
      <c r="H53">
        <f>ValueWin!H53</f>
        <v>1</v>
      </c>
      <c r="I53">
        <f t="shared" si="1"/>
        <v>0.1</v>
      </c>
      <c r="J53">
        <f t="shared" si="2"/>
        <v>-0.18485714285714289</v>
      </c>
      <c r="K53" cm="1">
        <f t="array" ref="K53">_xlfn.IFS(AND(G53=H53,G53=1),K52-K52*I53+K52*I53*A53, AND(G53=H53,G53=2), K52-K52*J53+K52*J53*B53, AND(G53&lt;&gt;H53,G53=1), K52-K52*I53,AND(G53&lt;&gt;H53,G53=2),K52-K52*J53,G53=0,K52)</f>
        <v>128.20514086882855</v>
      </c>
      <c r="L53" t="str">
        <f>ValueWin!L53</f>
        <v>Marco Cecchinato</v>
      </c>
      <c r="M53" t="str">
        <f>ValueWin!M53</f>
        <v>Mathias Bourgue</v>
      </c>
    </row>
    <row r="54" spans="1:13" x14ac:dyDescent="0.25">
      <c r="A54">
        <f>ValueWin!A54</f>
        <v>2.15</v>
      </c>
      <c r="B54">
        <f>ValueWin!B54</f>
        <v>1.67</v>
      </c>
      <c r="C54">
        <f t="shared" si="0"/>
        <v>0.46511627906976744</v>
      </c>
      <c r="D54">
        <f t="shared" si="0"/>
        <v>0.5988023952095809</v>
      </c>
      <c r="E54">
        <f>ValueWin!E54</f>
        <v>0.49299999999999999</v>
      </c>
      <c r="F54">
        <f>ValueWin!F54</f>
        <v>0.50700000000000001</v>
      </c>
      <c r="G54" cm="1">
        <f t="array" ref="G54">_xlfn.IFS(AND(I54&gt;J54,I54&gt;0), 1, AND(J54&gt;I54,J54&gt;0), 2, AND(I54&lt;0,J54&lt;0), 0)</f>
        <v>1</v>
      </c>
      <c r="H54">
        <f>ValueWin!H54</f>
        <v>2</v>
      </c>
      <c r="I54">
        <f t="shared" si="1"/>
        <v>5.2130434782608648E-2</v>
      </c>
      <c r="J54">
        <f t="shared" si="2"/>
        <v>-0.22882089552238816</v>
      </c>
      <c r="K54" cm="1">
        <f t="array" ref="K54">_xlfn.IFS(AND(G54=H54,G54=1),K53-K53*I54+K53*I54*A54, AND(G54=H54,G54=2), K53-K53*J54+K53*J54*B54, AND(G54&lt;&gt;H54,G54=1), K53-K53*I54,AND(G54&lt;&gt;H54,G54=2),K53-K53*J54,G54=0,K53)</f>
        <v>121.52175113397092</v>
      </c>
      <c r="L54" t="str">
        <f>ValueWin!L54</f>
        <v>Marin Cilic</v>
      </c>
      <c r="M54" t="str">
        <f>ValueWin!M54</f>
        <v>Aslan Karatsev</v>
      </c>
    </row>
    <row r="55" spans="1:13" x14ac:dyDescent="0.25">
      <c r="A55">
        <f>ValueWin!A55</f>
        <v>1.37</v>
      </c>
      <c r="B55">
        <f>ValueWin!B55</f>
        <v>2.92</v>
      </c>
      <c r="C55">
        <f t="shared" si="0"/>
        <v>0.72992700729927007</v>
      </c>
      <c r="D55">
        <f t="shared" si="0"/>
        <v>0.34246575342465752</v>
      </c>
      <c r="E55">
        <f>ValueWin!E55</f>
        <v>0.54600000000000004</v>
      </c>
      <c r="F55">
        <f>ValueWin!F55</f>
        <v>0.45399999999999996</v>
      </c>
      <c r="G55" cm="1">
        <f t="array" ref="G55">_xlfn.IFS(AND(I55&gt;J55,I55&gt;0), 1, AND(J55&gt;I55,J55&gt;0), 2, AND(I55&lt;0,J55&lt;0), 0)</f>
        <v>2</v>
      </c>
      <c r="H55">
        <f>ValueWin!H55</f>
        <v>1</v>
      </c>
      <c r="I55">
        <f t="shared" si="1"/>
        <v>-0.68102702702702644</v>
      </c>
      <c r="J55">
        <f t="shared" si="2"/>
        <v>0.1</v>
      </c>
      <c r="K55" cm="1">
        <f t="array" ref="K55">_xlfn.IFS(AND(G55=H55,G55=1),K54-K54*I55+K54*I55*A55, AND(G55=H55,G55=2), K54-K54*J55+K54*J55*B55, AND(G55&lt;&gt;H55,G55=1), K54-K54*I55,AND(G55&lt;&gt;H55,G55=2),K54-K54*J55,G55=0,K54)</f>
        <v>109.36957602057383</v>
      </c>
      <c r="L55" t="str">
        <f>ValueWin!L55</f>
        <v>Jannik Sinner</v>
      </c>
      <c r="M55" t="str">
        <f>ValueWin!M55</f>
        <v>Diego Schwartzman</v>
      </c>
    </row>
    <row r="56" spans="1:13" x14ac:dyDescent="0.25">
      <c r="A56">
        <f>ValueWin!A56</f>
        <v>2.65</v>
      </c>
      <c r="B56">
        <f>ValueWin!B56</f>
        <v>1.47</v>
      </c>
      <c r="C56">
        <f t="shared" si="0"/>
        <v>0.37735849056603776</v>
      </c>
      <c r="D56">
        <f t="shared" si="0"/>
        <v>0.68027210884353739</v>
      </c>
      <c r="E56">
        <f>ValueWin!E56</f>
        <v>0.51800000000000002</v>
      </c>
      <c r="F56">
        <f>ValueWin!F56</f>
        <v>0.48199999999999998</v>
      </c>
      <c r="G56" cm="1">
        <f t="array" ref="G56">_xlfn.IFS(AND(I56&gt;J56,I56&gt;0), 1, AND(J56&gt;I56,J56&gt;0), 2, AND(I56&lt;0,J56&lt;0), 0)</f>
        <v>1</v>
      </c>
      <c r="H56">
        <f>ValueWin!H56</f>
        <v>2</v>
      </c>
      <c r="I56">
        <f t="shared" si="1"/>
        <v>0.1</v>
      </c>
      <c r="J56">
        <f t="shared" si="2"/>
        <v>-0.62012765957446825</v>
      </c>
      <c r="K56" cm="1">
        <f t="array" ref="K56">_xlfn.IFS(AND(G56=H56,G56=1),K55-K55*I56+K55*I56*A56, AND(G56=H56,G56=2), K55-K55*J56+K55*J56*B56, AND(G56&lt;&gt;H56,G56=1), K55-K55*I56,AND(G56&lt;&gt;H56,G56=2),K55-K55*J56,G56=0,K55)</f>
        <v>98.432618418516455</v>
      </c>
      <c r="L56" t="str">
        <f>ValueWin!L56</f>
        <v>Federico Coria</v>
      </c>
      <c r="M56" t="str">
        <f>ValueWin!M56</f>
        <v>Radu Albot</v>
      </c>
    </row>
    <row r="57" spans="1:13" x14ac:dyDescent="0.25">
      <c r="A57">
        <f>ValueWin!A57</f>
        <v>2.35</v>
      </c>
      <c r="B57">
        <f>ValueWin!B57</f>
        <v>1.57</v>
      </c>
      <c r="C57">
        <f t="shared" si="0"/>
        <v>0.42553191489361702</v>
      </c>
      <c r="D57">
        <f t="shared" si="0"/>
        <v>0.63694267515923564</v>
      </c>
      <c r="E57">
        <f>ValueWin!E57</f>
        <v>0.40300000000000002</v>
      </c>
      <c r="F57">
        <f>ValueWin!F57</f>
        <v>0.59699999999999998</v>
      </c>
      <c r="G57" cm="1">
        <f t="array" ref="G57">_xlfn.IFS(AND(I57&gt;J57,I57&gt;0), 1, AND(J57&gt;I57,J57&gt;0), 2, AND(I57&lt;0,J57&lt;0), 0)</f>
        <v>0</v>
      </c>
      <c r="H57">
        <f>ValueWin!H57</f>
        <v>2</v>
      </c>
      <c r="I57">
        <f t="shared" si="1"/>
        <v>-3.9222222222222158E-2</v>
      </c>
      <c r="J57">
        <f t="shared" si="2"/>
        <v>-0.11001754385964913</v>
      </c>
      <c r="K57" cm="1">
        <f t="array" ref="K57">_xlfn.IFS(AND(G57=H57,G57=1),K56-K56*I57+K56*I57*A57, AND(G57=H57,G57=2), K56-K56*J57+K56*J57*B57, AND(G57&lt;&gt;H57,G57=1), K56-K56*I57,AND(G57&lt;&gt;H57,G57=2),K56-K56*J57,G57=0,K56)</f>
        <v>98.432618418516455</v>
      </c>
      <c r="L57" t="str">
        <f>ValueWin!L57</f>
        <v>Damir Dzumhur</v>
      </c>
      <c r="M57" t="str">
        <f>ValueWin!M57</f>
        <v>Egor Gerasimov</v>
      </c>
    </row>
    <row r="58" spans="1:13" x14ac:dyDescent="0.25">
      <c r="A58">
        <f>ValueWin!A58</f>
        <v>1.75</v>
      </c>
      <c r="B58">
        <f>ValueWin!B58</f>
        <v>2.04</v>
      </c>
      <c r="C58">
        <f t="shared" si="0"/>
        <v>0.5714285714285714</v>
      </c>
      <c r="D58">
        <f t="shared" si="0"/>
        <v>0.49019607843137253</v>
      </c>
      <c r="E58">
        <f>ValueWin!E58</f>
        <v>0.26600000000000001</v>
      </c>
      <c r="F58">
        <f>ValueWin!F58</f>
        <v>0.73399999999999999</v>
      </c>
      <c r="G58" cm="1">
        <f t="array" ref="G58">_xlfn.IFS(AND(I58&gt;J58,I58&gt;0), 1, AND(J58&gt;I58,J58&gt;0), 2, AND(I58&lt;0,J58&lt;0), 0)</f>
        <v>2</v>
      </c>
      <c r="H58">
        <f>ValueWin!H58</f>
        <v>2</v>
      </c>
      <c r="I58">
        <f t="shared" si="1"/>
        <v>-0.71266666666666667</v>
      </c>
      <c r="J58">
        <f t="shared" si="2"/>
        <v>0.1</v>
      </c>
      <c r="K58" cm="1">
        <f t="array" ref="K58">_xlfn.IFS(AND(G58=H58,G58=1),K57-K57*I58+K57*I58*A58, AND(G58=H58,G58=2), K57-K57*J58+K57*J58*B58, AND(G58&lt;&gt;H58,G58=1), K57-K57*I58,AND(G58&lt;&gt;H58,G58=2),K57-K57*J58,G58=0,K57)</f>
        <v>108.66961073404217</v>
      </c>
      <c r="L58" t="str">
        <f>ValueWin!L58</f>
        <v>Roman Safiullin</v>
      </c>
      <c r="M58" t="str">
        <f>ValueWin!M58</f>
        <v>Yoshihito Nishioka</v>
      </c>
    </row>
    <row r="59" spans="1:13" x14ac:dyDescent="0.25">
      <c r="A59">
        <f>ValueWin!A59</f>
        <v>3.15</v>
      </c>
      <c r="B59">
        <f>ValueWin!B59</f>
        <v>1.35</v>
      </c>
      <c r="C59">
        <f t="shared" si="0"/>
        <v>0.31746031746031744</v>
      </c>
      <c r="D59">
        <f t="shared" si="0"/>
        <v>0.7407407407407407</v>
      </c>
      <c r="E59">
        <f>ValueWin!E59</f>
        <v>0.27700000000000002</v>
      </c>
      <c r="F59">
        <f>ValueWin!F59</f>
        <v>0.72299999999999998</v>
      </c>
      <c r="G59" cm="1">
        <f t="array" ref="G59">_xlfn.IFS(AND(I59&gt;J59,I59&gt;0), 1, AND(J59&gt;I59,J59&gt;0), 2, AND(I59&lt;0,J59&lt;0), 0)</f>
        <v>0</v>
      </c>
      <c r="H59">
        <f>ValueWin!H59</f>
        <v>1</v>
      </c>
      <c r="I59">
        <f t="shared" si="1"/>
        <v>-5.927906976744185E-2</v>
      </c>
      <c r="J59">
        <f t="shared" si="2"/>
        <v>-6.8428571428571283E-2</v>
      </c>
      <c r="K59" cm="1">
        <f t="array" ref="K59">_xlfn.IFS(AND(G59=H59,G59=1),K58-K58*I59+K58*I59*A59, AND(G59=H59,G59=2), K58-K58*J59+K58*J59*B59, AND(G59&lt;&gt;H59,G59=1), K58-K58*I59,AND(G59&lt;&gt;H59,G59=2),K58-K58*J59,G59=0,K58)</f>
        <v>108.66961073404217</v>
      </c>
      <c r="L59" t="str">
        <f>ValueWin!L59</f>
        <v>Evgeny Donskoy</v>
      </c>
      <c r="M59" t="str">
        <f>ValueWin!M59</f>
        <v>Mikael Ymer</v>
      </c>
    </row>
    <row r="60" spans="1:13" x14ac:dyDescent="0.25">
      <c r="A60">
        <f>ValueWin!A60</f>
        <v>1.23</v>
      </c>
      <c r="B60">
        <f>ValueWin!B60</f>
        <v>4</v>
      </c>
      <c r="C60">
        <f t="shared" si="0"/>
        <v>0.81300813008130079</v>
      </c>
      <c r="D60">
        <f t="shared" si="0"/>
        <v>0.25</v>
      </c>
      <c r="E60">
        <f>ValueWin!E60</f>
        <v>0.72899999999999998</v>
      </c>
      <c r="F60">
        <f>ValueWin!F60</f>
        <v>0.27100000000000002</v>
      </c>
      <c r="G60" cm="1">
        <f t="array" ref="G60">_xlfn.IFS(AND(I60&gt;J60,I60&gt;0), 1, AND(J60&gt;I60,J60&gt;0), 2, AND(I60&lt;0,J60&lt;0), 0)</f>
        <v>2</v>
      </c>
      <c r="H60">
        <f>ValueWin!H60</f>
        <v>1</v>
      </c>
      <c r="I60">
        <f t="shared" si="1"/>
        <v>-0.44926086956521749</v>
      </c>
      <c r="J60">
        <f t="shared" si="2"/>
        <v>2.8000000000000025E-2</v>
      </c>
      <c r="K60" cm="1">
        <f t="array" ref="K60">_xlfn.IFS(AND(G60=H60,G60=1),K59-K59*I60+K59*I60*A60, AND(G60=H60,G60=2), K59-K59*J60+K59*J60*B60, AND(G60&lt;&gt;H60,G60=1), K59-K59*I60,AND(G60&lt;&gt;H60,G60=2),K59-K59*J60,G60=0,K59)</f>
        <v>105.62686163348899</v>
      </c>
      <c r="L60" t="str">
        <f>ValueWin!L60</f>
        <v>Botic Van De Zandschulp</v>
      </c>
      <c r="M60" t="str">
        <f>ValueWin!M60</f>
        <v>Marc Polmans</v>
      </c>
    </row>
    <row r="61" spans="1:13" x14ac:dyDescent="0.25">
      <c r="A61">
        <f>ValueWin!A61</f>
        <v>3</v>
      </c>
      <c r="B61">
        <f>ValueWin!B61</f>
        <v>1.37</v>
      </c>
      <c r="C61">
        <f t="shared" si="0"/>
        <v>0.33333333333333331</v>
      </c>
      <c r="D61">
        <f t="shared" si="0"/>
        <v>0.72992700729927007</v>
      </c>
      <c r="E61">
        <f>ValueWin!E61</f>
        <v>0.36699999999999999</v>
      </c>
      <c r="F61">
        <f>ValueWin!F61</f>
        <v>0.63300000000000001</v>
      </c>
      <c r="G61" cm="1">
        <f t="array" ref="G61">_xlfn.IFS(AND(I61&gt;J61,I61&gt;0), 1, AND(J61&gt;I61,J61&gt;0), 2, AND(I61&lt;0,J61&lt;0), 0)</f>
        <v>1</v>
      </c>
      <c r="H61">
        <f>ValueWin!H61</f>
        <v>2</v>
      </c>
      <c r="I61">
        <f t="shared" si="1"/>
        <v>5.0499999999999989E-2</v>
      </c>
      <c r="J61">
        <f t="shared" si="2"/>
        <v>-0.35889189189189163</v>
      </c>
      <c r="K61" cm="1">
        <f t="array" ref="K61">_xlfn.IFS(AND(G61=H61,G61=1),K60-K60*I61+K60*I61*A61, AND(G61=H61,G61=2), K60-K60*J61+K60*J61*B61, AND(G61&lt;&gt;H61,G61=1), K60-K60*I61,AND(G61&lt;&gt;H61,G61=2),K60-K60*J61,G61=0,K60)</f>
        <v>100.29270512099779</v>
      </c>
      <c r="L61" t="str">
        <f>ValueWin!L61</f>
        <v>Gilles Simon</v>
      </c>
      <c r="M61" t="str">
        <f>ValueWin!M61</f>
        <v>Emil Ruusuvuori</v>
      </c>
    </row>
    <row r="62" spans="1:13" x14ac:dyDescent="0.25">
      <c r="A62">
        <f>ValueWin!A62</f>
        <v>1.57</v>
      </c>
      <c r="B62">
        <f>ValueWin!B62</f>
        <v>2.25</v>
      </c>
      <c r="C62">
        <f t="shared" si="0"/>
        <v>0.63694267515923564</v>
      </c>
      <c r="D62">
        <f t="shared" si="0"/>
        <v>0.44444444444444442</v>
      </c>
      <c r="E62">
        <f>ValueWin!E62</f>
        <v>0.51600000000000001</v>
      </c>
      <c r="F62">
        <f>ValueWin!F62</f>
        <v>0.48399999999999999</v>
      </c>
      <c r="G62" cm="1">
        <f t="array" ref="G62">_xlfn.IFS(AND(I62&gt;J62,I62&gt;0), 1, AND(J62&gt;I62,J62&gt;0), 2, AND(I62&lt;0,J62&lt;0), 0)</f>
        <v>2</v>
      </c>
      <c r="H62">
        <f>ValueWin!H62</f>
        <v>2</v>
      </c>
      <c r="I62">
        <f t="shared" si="1"/>
        <v>-0.33312280701754371</v>
      </c>
      <c r="J62">
        <f t="shared" si="2"/>
        <v>7.1199999999999986E-2</v>
      </c>
      <c r="K62" cm="1">
        <f t="array" ref="K62">_xlfn.IFS(AND(G62=H62,G62=1),K61-K61*I62+K61*I62*A62, AND(G62=H62,G62=2), K61-K61*J62+K61*J62*B62, AND(G62&lt;&gt;H62,G62=1), K61-K61*I62,AND(G62&lt;&gt;H62,G62=2),K61-K61*J62,G62=0,K61)</f>
        <v>109.21875587676661</v>
      </c>
      <c r="L62" t="str">
        <f>ValueWin!L62</f>
        <v>Dominik Koepfer</v>
      </c>
      <c r="M62" t="str">
        <f>ValueWin!M62</f>
        <v>Gianluca Mager</v>
      </c>
    </row>
    <row r="63" spans="1:13" x14ac:dyDescent="0.25">
      <c r="A63">
        <f>ValueWin!A63</f>
        <v>1.07</v>
      </c>
      <c r="B63">
        <f>ValueWin!B63</f>
        <v>7</v>
      </c>
      <c r="C63">
        <f t="shared" si="0"/>
        <v>0.93457943925233644</v>
      </c>
      <c r="D63">
        <f t="shared" si="0"/>
        <v>0.14285714285714285</v>
      </c>
      <c r="E63">
        <f>ValueWin!E63</f>
        <v>0.92</v>
      </c>
      <c r="F63">
        <f>ValueWin!F63</f>
        <v>7.999999999999996E-2</v>
      </c>
      <c r="G63" cm="1">
        <f t="array" ref="G63">_xlfn.IFS(AND(I63&gt;J63,I63&gt;0), 1, AND(J63&gt;I63,J63&gt;0), 2, AND(I63&lt;0,J63&lt;0), 0)</f>
        <v>0</v>
      </c>
      <c r="H63">
        <f>ValueWin!H63</f>
        <v>1</v>
      </c>
      <c r="I63">
        <f t="shared" si="1"/>
        <v>-0.2228571428571412</v>
      </c>
      <c r="J63">
        <f t="shared" si="2"/>
        <v>-7.3333333333333389E-2</v>
      </c>
      <c r="K63" cm="1">
        <f t="array" ref="K63">_xlfn.IFS(AND(G63=H63,G63=1),K62-K62*I63+K62*I63*A63, AND(G63=H63,G63=2), K62-K62*J63+K62*J63*B63, AND(G63&lt;&gt;H63,G63=1), K62-K62*I63,AND(G63&lt;&gt;H63,G63=2),K62-K62*J63,G63=0,K62)</f>
        <v>109.21875587676661</v>
      </c>
      <c r="L63" t="str">
        <f>ValueWin!L63</f>
        <v>Frances Tiafoe</v>
      </c>
      <c r="M63" t="str">
        <f>ValueWin!M63</f>
        <v>Lucas Miedler</v>
      </c>
    </row>
    <row r="64" spans="1:13" x14ac:dyDescent="0.25">
      <c r="A64">
        <f>ValueWin!A64</f>
        <v>1.25</v>
      </c>
      <c r="B64">
        <f>ValueWin!B64</f>
        <v>3.5</v>
      </c>
      <c r="C64">
        <f t="shared" si="0"/>
        <v>0.8</v>
      </c>
      <c r="D64">
        <f t="shared" si="0"/>
        <v>0.2857142857142857</v>
      </c>
      <c r="E64">
        <f>ValueWin!E64</f>
        <v>0.66</v>
      </c>
      <c r="F64">
        <f>ValueWin!F64</f>
        <v>0.33999999999999997</v>
      </c>
      <c r="G64" cm="1">
        <f t="array" ref="G64">_xlfn.IFS(AND(I64&gt;J64,I64&gt;0), 1, AND(J64&gt;I64,J64&gt;0), 2, AND(I64&lt;0,J64&lt;0), 0)</f>
        <v>2</v>
      </c>
      <c r="H64">
        <f>ValueWin!H64</f>
        <v>2</v>
      </c>
      <c r="I64">
        <f t="shared" si="1"/>
        <v>-0.69999999999999984</v>
      </c>
      <c r="J64">
        <f t="shared" si="2"/>
        <v>7.5999999999999956E-2</v>
      </c>
      <c r="K64" cm="1">
        <f t="array" ref="K64">_xlfn.IFS(AND(G64=H64,G64=1),K63-K63*I64+K63*I64*A64, AND(G64=H64,G64=2), K63-K63*J64+K63*J64*B64, AND(G64&lt;&gt;H64,G64=1), K63-K63*I64,AND(G64&lt;&gt;H64,G64=2),K63-K63*J64,G64=0,K63)</f>
        <v>129.97031949335224</v>
      </c>
      <c r="L64" t="str">
        <f>ValueWin!L64</f>
        <v>Kevin Anderson</v>
      </c>
      <c r="M64" t="str">
        <f>ValueWin!M64</f>
        <v>Roberto Carballes Baena</v>
      </c>
    </row>
    <row r="65" spans="1:13" x14ac:dyDescent="0.25">
      <c r="A65">
        <f>ValueWin!A65</f>
        <v>2.37</v>
      </c>
      <c r="B65">
        <f>ValueWin!B65</f>
        <v>1.53</v>
      </c>
      <c r="C65">
        <f t="shared" si="0"/>
        <v>0.42194092827004215</v>
      </c>
      <c r="D65">
        <f t="shared" si="0"/>
        <v>0.65359477124183007</v>
      </c>
      <c r="E65">
        <f>ValueWin!E65</f>
        <v>0.318</v>
      </c>
      <c r="F65">
        <f>ValueWin!F65</f>
        <v>0.68199999999999994</v>
      </c>
      <c r="G65" cm="1">
        <f t="array" ref="G65">_xlfn.IFS(AND(I65&gt;J65,I65&gt;0), 1, AND(J65&gt;I65,J65&gt;0), 2, AND(I65&lt;0,J65&lt;0), 0)</f>
        <v>2</v>
      </c>
      <c r="H65">
        <f>ValueWin!H65</f>
        <v>2</v>
      </c>
      <c r="I65">
        <f t="shared" si="1"/>
        <v>-0.17981021897810212</v>
      </c>
      <c r="J65">
        <f t="shared" si="2"/>
        <v>8.1999999999999962E-2</v>
      </c>
      <c r="K65" cm="1">
        <f t="array" ref="K65">_xlfn.IFS(AND(G65=H65,G65=1),K64-K64*I65+K64*I65*A65, AND(G65=H65,G65=2), K64-K64*J65+K64*J65*B65, AND(G65&lt;&gt;H65,G65=1), K64-K64*I65,AND(G65&lt;&gt;H65,G65=2),K64-K64*J65,G65=0,K64)</f>
        <v>135.61882957853334</v>
      </c>
      <c r="L65" t="str">
        <f>ValueWin!L65</f>
        <v>Norbert Gombos</v>
      </c>
      <c r="M65" t="str">
        <f>ValueWin!M65</f>
        <v>Alexei Popyrin</v>
      </c>
    </row>
    <row r="66" spans="1:13" x14ac:dyDescent="0.25">
      <c r="A66">
        <f>ValueWin!A66</f>
        <v>3.45</v>
      </c>
      <c r="B66">
        <f>ValueWin!B66</f>
        <v>1.29</v>
      </c>
      <c r="C66">
        <f t="shared" si="0"/>
        <v>0.28985507246376813</v>
      </c>
      <c r="D66">
        <f t="shared" si="0"/>
        <v>0.77519379844961234</v>
      </c>
      <c r="E66">
        <f>ValueWin!E66</f>
        <v>0.40899999999999997</v>
      </c>
      <c r="F66">
        <f>ValueWin!F66</f>
        <v>0.59099999999999997</v>
      </c>
      <c r="G66" cm="1">
        <f t="array" ref="G66">_xlfn.IFS(AND(I66&gt;J66,I66&gt;0), 1, AND(J66&gt;I66,J66&gt;0), 2, AND(I66&lt;0,J66&lt;0), 0)</f>
        <v>1</v>
      </c>
      <c r="H66">
        <f>ValueWin!H66</f>
        <v>2</v>
      </c>
      <c r="I66">
        <f t="shared" si="1"/>
        <v>0.1</v>
      </c>
      <c r="J66">
        <f t="shared" si="2"/>
        <v>-0.81934482758620675</v>
      </c>
      <c r="K66" cm="1">
        <f t="array" ref="K66">_xlfn.IFS(AND(G66=H66,G66=1),K65-K65*I66+K65*I66*A66, AND(G66=H66,G66=2), K65-K65*J66+K65*J66*B66, AND(G66&lt;&gt;H66,G66=1), K65-K65*I66,AND(G66&lt;&gt;H66,G66=2),K65-K65*J66,G66=0,K65)</f>
        <v>122.05694662068001</v>
      </c>
      <c r="L66" t="str">
        <f>ValueWin!L66</f>
        <v>Radu Albot</v>
      </c>
      <c r="M66" t="str">
        <f>ValueWin!M66</f>
        <v>Egor Gerasimov</v>
      </c>
    </row>
    <row r="67" spans="1:13" x14ac:dyDescent="0.25">
      <c r="A67">
        <f>ValueWin!A67</f>
        <v>1.72</v>
      </c>
      <c r="B67">
        <f>ValueWin!B67</f>
        <v>2</v>
      </c>
      <c r="C67">
        <f t="shared" si="0"/>
        <v>0.58139534883720934</v>
      </c>
      <c r="D67">
        <f t="shared" si="0"/>
        <v>0.5</v>
      </c>
      <c r="E67">
        <f>ValueWin!E67</f>
        <v>0.51300000000000001</v>
      </c>
      <c r="F67">
        <f>ValueWin!F67</f>
        <v>0.48699999999999999</v>
      </c>
      <c r="G67" cm="1">
        <f t="array" ref="G67">_xlfn.IFS(AND(I67&gt;J67,I67&gt;0), 1, AND(J67&gt;I67,J67&gt;0), 2, AND(I67&lt;0,J67&lt;0), 0)</f>
        <v>0</v>
      </c>
      <c r="H67">
        <f>ValueWin!H67</f>
        <v>2</v>
      </c>
      <c r="I67">
        <f t="shared" si="1"/>
        <v>-0.16338888888888892</v>
      </c>
      <c r="J67">
        <f t="shared" si="2"/>
        <v>-2.6000000000000023E-2</v>
      </c>
      <c r="K67" cm="1">
        <f t="array" ref="K67">_xlfn.IFS(AND(G67=H67,G67=1),K66-K66*I67+K66*I67*A67, AND(G67=H67,G67=2), K66-K66*J67+K66*J67*B67, AND(G67&lt;&gt;H67,G67=1), K66-K66*I67,AND(G67&lt;&gt;H67,G67=2),K66-K66*J67,G67=0,K66)</f>
        <v>122.05694662068001</v>
      </c>
      <c r="L67" t="str">
        <f>ValueWin!L67</f>
        <v>Miomir Kecmanovic</v>
      </c>
      <c r="M67" t="str">
        <f>ValueWin!M67</f>
        <v>Yoshihito Nishioka</v>
      </c>
    </row>
    <row r="68" spans="1:13" x14ac:dyDescent="0.25">
      <c r="A68">
        <f>ValueWin!A68</f>
        <v>1.28</v>
      </c>
      <c r="B68">
        <f>ValueWin!B68</f>
        <v>3.25</v>
      </c>
      <c r="C68">
        <f t="shared" ref="C68:D131" si="3">1/A68</f>
        <v>0.78125</v>
      </c>
      <c r="D68">
        <f t="shared" si="3"/>
        <v>0.30769230769230771</v>
      </c>
      <c r="E68">
        <f>ValueWin!E68</f>
        <v>0.73799999999999999</v>
      </c>
      <c r="F68">
        <f>ValueWin!F68</f>
        <v>0.26200000000000001</v>
      </c>
      <c r="G68" cm="1">
        <f t="array" ref="G68">_xlfn.IFS(AND(I68&gt;J68,I68&gt;0), 1, AND(J68&gt;I68,J68&gt;0), 2, AND(I68&lt;0,J68&lt;0), 0)</f>
        <v>0</v>
      </c>
      <c r="H68">
        <f>ValueWin!H68</f>
        <v>1</v>
      </c>
      <c r="I68">
        <f t="shared" ref="I68:I131" si="4">IF(E68-(F68/(A68-1))&gt;0.1, 0.1, E68-(F68/(A68-1)))</f>
        <v>-0.19771428571428562</v>
      </c>
      <c r="J68">
        <f t="shared" ref="J68:J131" si="5">IF(F68-(E68/(B68-1))&gt;0.1, 0.1, F68-(E68/(B68-1)))</f>
        <v>-6.6000000000000003E-2</v>
      </c>
      <c r="K68" cm="1">
        <f t="array" ref="K68">_xlfn.IFS(AND(G68=H68,G68=1),K67-K67*I68+K67*I68*A68, AND(G68=H68,G68=2), K67-K67*J68+K67*J68*B68, AND(G68&lt;&gt;H68,G68=1), K67-K67*I68,AND(G68&lt;&gt;H68,G68=2),K67-K67*J68,G68=0,K67)</f>
        <v>122.05694662068001</v>
      </c>
      <c r="L68" t="str">
        <f>ValueWin!L68</f>
        <v>Botic Van De Zandschulp</v>
      </c>
      <c r="M68" t="str">
        <f>ValueWin!M68</f>
        <v>Evgeny Donskoy</v>
      </c>
    </row>
    <row r="69" spans="1:13" x14ac:dyDescent="0.25">
      <c r="A69">
        <f>ValueWin!A69</f>
        <v>1.66</v>
      </c>
      <c r="B69">
        <f>ValueWin!B69</f>
        <v>2.1</v>
      </c>
      <c r="C69">
        <f t="shared" si="3"/>
        <v>0.60240963855421692</v>
      </c>
      <c r="D69">
        <f t="shared" si="3"/>
        <v>0.47619047619047616</v>
      </c>
      <c r="E69">
        <f>ValueWin!E69</f>
        <v>0.56899999999999995</v>
      </c>
      <c r="F69">
        <f>ValueWin!F69</f>
        <v>0.43100000000000005</v>
      </c>
      <c r="G69" cm="1">
        <f t="array" ref="G69">_xlfn.IFS(AND(I69&gt;J69,I69&gt;0), 1, AND(J69&gt;I69,J69&gt;0), 2, AND(I69&lt;0,J69&lt;0), 0)</f>
        <v>0</v>
      </c>
      <c r="H69">
        <f>ValueWin!H69</f>
        <v>2</v>
      </c>
      <c r="I69">
        <f t="shared" si="4"/>
        <v>-8.4030303030303233E-2</v>
      </c>
      <c r="J69">
        <f t="shared" si="5"/>
        <v>-8.6272727272727168E-2</v>
      </c>
      <c r="K69" cm="1">
        <f t="array" ref="K69">_xlfn.IFS(AND(G69=H69,G69=1),K68-K68*I69+K68*I69*A69, AND(G69=H69,G69=2), K68-K68*J69+K68*J69*B69, AND(G69&lt;&gt;H69,G69=1), K68-K68*I69,AND(G69&lt;&gt;H69,G69=2),K68-K68*J69,G69=0,K68)</f>
        <v>122.05694662068001</v>
      </c>
      <c r="L69" t="str">
        <f>ValueWin!L69</f>
        <v>Duje Ajdukovic</v>
      </c>
      <c r="M69" t="str">
        <f>ValueWin!M69</f>
        <v>Zsombor Piros</v>
      </c>
    </row>
    <row r="70" spans="1:13" x14ac:dyDescent="0.25">
      <c r="A70">
        <f>ValueWin!A70</f>
        <v>2.2000000000000002</v>
      </c>
      <c r="B70">
        <f>ValueWin!B70</f>
        <v>1.61</v>
      </c>
      <c r="C70">
        <f t="shared" si="3"/>
        <v>0.45454545454545453</v>
      </c>
      <c r="D70">
        <f t="shared" si="3"/>
        <v>0.6211180124223602</v>
      </c>
      <c r="E70">
        <f>ValueWin!E70</f>
        <v>0.40799999999999997</v>
      </c>
      <c r="F70">
        <f>ValueWin!F70</f>
        <v>0.59200000000000008</v>
      </c>
      <c r="G70" cm="1">
        <f t="array" ref="G70">_xlfn.IFS(AND(I70&gt;J70,I70&gt;0), 1, AND(J70&gt;I70,J70&gt;0), 2, AND(I70&lt;0,J70&lt;0), 0)</f>
        <v>0</v>
      </c>
      <c r="H70">
        <f>ValueWin!H70</f>
        <v>2</v>
      </c>
      <c r="I70">
        <f t="shared" si="4"/>
        <v>-8.5333333333333372E-2</v>
      </c>
      <c r="J70">
        <f t="shared" si="5"/>
        <v>-7.685245901639326E-2</v>
      </c>
      <c r="K70" cm="1">
        <f t="array" ref="K70">_xlfn.IFS(AND(G70=H70,G70=1),K69-K69*I70+K69*I70*A70, AND(G70=H70,G70=2), K69-K69*J70+K69*J70*B70, AND(G70&lt;&gt;H70,G70=1), K69-K69*I70,AND(G70&lt;&gt;H70,G70=2),K69-K69*J70,G70=0,K69)</f>
        <v>122.05694662068001</v>
      </c>
      <c r="L70" t="str">
        <f>ValueWin!L70</f>
        <v>Fabien Reboul</v>
      </c>
      <c r="M70" t="str">
        <f>ValueWin!M70</f>
        <v>Aleksandr Nedovyesov</v>
      </c>
    </row>
    <row r="71" spans="1:13" x14ac:dyDescent="0.25">
      <c r="A71">
        <f>ValueWin!A71</f>
        <v>1.4</v>
      </c>
      <c r="B71">
        <f>ValueWin!B71</f>
        <v>2.75</v>
      </c>
      <c r="C71">
        <f t="shared" si="3"/>
        <v>0.7142857142857143</v>
      </c>
      <c r="D71">
        <f t="shared" si="3"/>
        <v>0.36363636363636365</v>
      </c>
      <c r="E71">
        <f>ValueWin!E71</f>
        <v>0.63100000000000001</v>
      </c>
      <c r="F71">
        <f>ValueWin!F71</f>
        <v>0.36899999999999999</v>
      </c>
      <c r="G71" cm="1">
        <f t="array" ref="G71">_xlfn.IFS(AND(I71&gt;J71,I71&gt;0), 1, AND(J71&gt;I71,J71&gt;0), 2, AND(I71&lt;0,J71&lt;0), 0)</f>
        <v>2</v>
      </c>
      <c r="H71">
        <f>ValueWin!H71</f>
        <v>1</v>
      </c>
      <c r="I71">
        <f t="shared" si="4"/>
        <v>-0.2915000000000002</v>
      </c>
      <c r="J71">
        <f t="shared" si="5"/>
        <v>8.4285714285713964E-3</v>
      </c>
      <c r="K71" cm="1">
        <f t="array" ref="K71">_xlfn.IFS(AND(G71=H71,G71=1),K70-K70*I71+K70*I71*A71, AND(G71=H71,G71=2), K70-K70*J71+K70*J71*B71, AND(G71&lt;&gt;H71,G71=1), K70-K70*I71,AND(G71&lt;&gt;H71,G71=2),K70-K70*J71,G71=0,K70)</f>
        <v>121.02818092773428</v>
      </c>
      <c r="L71" t="str">
        <f>ValueWin!L71</f>
        <v>Matthias Bachinger</v>
      </c>
      <c r="M71" t="str">
        <f>ValueWin!M71</f>
        <v>Hiroki Moriya</v>
      </c>
    </row>
    <row r="72" spans="1:13" x14ac:dyDescent="0.25">
      <c r="A72">
        <f>ValueWin!A72</f>
        <v>1.9</v>
      </c>
      <c r="B72">
        <f>ValueWin!B72</f>
        <v>1.8</v>
      </c>
      <c r="C72">
        <f t="shared" si="3"/>
        <v>0.52631578947368418</v>
      </c>
      <c r="D72">
        <f t="shared" si="3"/>
        <v>0.55555555555555558</v>
      </c>
      <c r="E72">
        <f>ValueWin!E72</f>
        <v>0.47699999999999998</v>
      </c>
      <c r="F72">
        <f>ValueWin!F72</f>
        <v>0.52300000000000002</v>
      </c>
      <c r="G72" cm="1">
        <f t="array" ref="G72">_xlfn.IFS(AND(I72&gt;J72,I72&gt;0), 1, AND(J72&gt;I72,J72&gt;0), 2, AND(I72&lt;0,J72&lt;0), 0)</f>
        <v>0</v>
      </c>
      <c r="H72">
        <f>ValueWin!H72</f>
        <v>1</v>
      </c>
      <c r="I72">
        <f t="shared" si="4"/>
        <v>-0.10411111111111127</v>
      </c>
      <c r="J72">
        <f t="shared" si="5"/>
        <v>-7.3249999999999926E-2</v>
      </c>
      <c r="K72" cm="1">
        <f t="array" ref="K72">_xlfn.IFS(AND(G72=H72,G72=1),K71-K71*I72+K71*I72*A72, AND(G72=H72,G72=2), K71-K71*J72+K71*J72*B72, AND(G72&lt;&gt;H72,G72=1), K71-K71*I72,AND(G72&lt;&gt;H72,G72=2),K71-K71*J72,G72=0,K71)</f>
        <v>121.02818092773428</v>
      </c>
      <c r="L72" t="str">
        <f>ValueWin!L72</f>
        <v>Jonas Forejtek</v>
      </c>
      <c r="M72" t="str">
        <f>ValueWin!M72</f>
        <v>Evan Furness</v>
      </c>
    </row>
    <row r="73" spans="1:13" x14ac:dyDescent="0.25">
      <c r="A73">
        <f>ValueWin!A73</f>
        <v>2.25</v>
      </c>
      <c r="B73">
        <f>ValueWin!B73</f>
        <v>1.57</v>
      </c>
      <c r="C73">
        <f t="shared" si="3"/>
        <v>0.44444444444444442</v>
      </c>
      <c r="D73">
        <f t="shared" si="3"/>
        <v>0.63694267515923564</v>
      </c>
      <c r="E73">
        <f>ValueWin!E73</f>
        <v>0.75</v>
      </c>
      <c r="F73">
        <f>ValueWin!F73</f>
        <v>0.25</v>
      </c>
      <c r="G73" cm="1">
        <f t="array" ref="G73">_xlfn.IFS(AND(I73&gt;J73,I73&gt;0), 1, AND(J73&gt;I73,J73&gt;0), 2, AND(I73&lt;0,J73&lt;0), 0)</f>
        <v>1</v>
      </c>
      <c r="H73">
        <f>ValueWin!H73</f>
        <v>2</v>
      </c>
      <c r="I73">
        <f t="shared" si="4"/>
        <v>0.1</v>
      </c>
      <c r="J73">
        <f t="shared" si="5"/>
        <v>-1.0657894736842104</v>
      </c>
      <c r="K73" cm="1">
        <f t="array" ref="K73">_xlfn.IFS(AND(G73=H73,G73=1),K72-K72*I73+K72*I73*A73, AND(G73=H73,G73=2), K72-K72*J73+K72*J73*B73, AND(G73&lt;&gt;H73,G73=1), K72-K72*I73,AND(G73&lt;&gt;H73,G73=2),K72-K72*J73,G73=0,K72)</f>
        <v>108.92536283496085</v>
      </c>
      <c r="L73" t="str">
        <f>ValueWin!L73</f>
        <v>Mischa Zverev</v>
      </c>
      <c r="M73" t="str">
        <f>ValueWin!M73</f>
        <v>Julian Lenz</v>
      </c>
    </row>
    <row r="74" spans="1:13" x14ac:dyDescent="0.25">
      <c r="A74">
        <f>ValueWin!A74</f>
        <v>1.4</v>
      </c>
      <c r="B74">
        <f>ValueWin!B74</f>
        <v>2.75</v>
      </c>
      <c r="C74">
        <f t="shared" si="3"/>
        <v>0.7142857142857143</v>
      </c>
      <c r="D74">
        <f t="shared" si="3"/>
        <v>0.36363636363636365</v>
      </c>
      <c r="E74">
        <f>ValueWin!E74</f>
        <v>0.36599999999999999</v>
      </c>
      <c r="F74">
        <f>ValueWin!F74</f>
        <v>0.63400000000000001</v>
      </c>
      <c r="G74" cm="1">
        <f t="array" ref="G74">_xlfn.IFS(AND(I74&gt;J74,I74&gt;0), 1, AND(J74&gt;I74,J74&gt;0), 2, AND(I74&lt;0,J74&lt;0), 0)</f>
        <v>2</v>
      </c>
      <c r="H74">
        <f>ValueWin!H74</f>
        <v>1</v>
      </c>
      <c r="I74">
        <f t="shared" si="4"/>
        <v>-1.2190000000000003</v>
      </c>
      <c r="J74">
        <f t="shared" si="5"/>
        <v>0.1</v>
      </c>
      <c r="K74" cm="1">
        <f t="array" ref="K74">_xlfn.IFS(AND(G74=H74,G74=1),K73-K73*I74+K73*I74*A74, AND(G74=H74,G74=2), K73-K73*J74+K73*J74*B74, AND(G74&lt;&gt;H74,G74=1), K73-K73*I74,AND(G74&lt;&gt;H74,G74=2),K73-K73*J74,G74=0,K73)</f>
        <v>98.032826551464765</v>
      </c>
      <c r="L74" t="str">
        <f>ValueWin!L74</f>
        <v>Otto Virtanen</v>
      </c>
      <c r="M74" t="str">
        <f>ValueWin!M74</f>
        <v>Johannes Haerteis</v>
      </c>
    </row>
    <row r="75" spans="1:13" x14ac:dyDescent="0.25">
      <c r="A75">
        <f>ValueWin!A75</f>
        <v>1.67</v>
      </c>
      <c r="B75">
        <f>ValueWin!B75</f>
        <v>2.15</v>
      </c>
      <c r="C75">
        <f t="shared" si="3"/>
        <v>0.5988023952095809</v>
      </c>
      <c r="D75">
        <f t="shared" si="3"/>
        <v>0.46511627906976744</v>
      </c>
      <c r="E75">
        <f>ValueWin!E75</f>
        <v>0.503</v>
      </c>
      <c r="F75">
        <f>ValueWin!F75</f>
        <v>0.497</v>
      </c>
      <c r="G75" cm="1">
        <f t="array" ref="G75">_xlfn.IFS(AND(I75&gt;J75,I75&gt;0), 1, AND(J75&gt;I75,J75&gt;0), 2, AND(I75&lt;0,J75&lt;0), 0)</f>
        <v>2</v>
      </c>
      <c r="H75">
        <f>ValueWin!H75</f>
        <v>1</v>
      </c>
      <c r="I75">
        <f t="shared" si="4"/>
        <v>-0.23879104477611945</v>
      </c>
      <c r="J75">
        <f t="shared" si="5"/>
        <v>5.960869565217386E-2</v>
      </c>
      <c r="K75" cm="1">
        <f t="array" ref="K75">_xlfn.IFS(AND(G75=H75,G75=1),K74-K74*I75+K74*I75*A75, AND(G75=H75,G75=2), K74-K74*J75+K74*J75*B75, AND(G75&lt;&gt;H75,G75=1), K74-K74*I75,AND(G75&lt;&gt;H75,G75=2),K74-K74*J75,G75=0,K74)</f>
        <v>92.189217629636147</v>
      </c>
      <c r="L75" t="str">
        <f>ValueWin!L75</f>
        <v>Carlos Alcaraz</v>
      </c>
      <c r="M75" t="str">
        <f>ValueWin!M75</f>
        <v>Daniel Evans</v>
      </c>
    </row>
    <row r="76" spans="1:13" x14ac:dyDescent="0.25">
      <c r="A76">
        <f>ValueWin!A76</f>
        <v>2.08</v>
      </c>
      <c r="B76">
        <f>ValueWin!B76</f>
        <v>1.75</v>
      </c>
      <c r="C76">
        <f t="shared" si="3"/>
        <v>0.48076923076923073</v>
      </c>
      <c r="D76">
        <f t="shared" si="3"/>
        <v>0.5714285714285714</v>
      </c>
      <c r="E76">
        <f>ValueWin!E76</f>
        <v>0.52</v>
      </c>
      <c r="F76">
        <f>ValueWin!F76</f>
        <v>0.48</v>
      </c>
      <c r="G76" cm="1">
        <f t="array" ref="G76">_xlfn.IFS(AND(I76&gt;J76,I76&gt;0), 1, AND(J76&gt;I76,J76&gt;0), 2, AND(I76&lt;0,J76&lt;0), 0)</f>
        <v>1</v>
      </c>
      <c r="H76">
        <f>ValueWin!H76</f>
        <v>1</v>
      </c>
      <c r="I76">
        <f t="shared" si="4"/>
        <v>7.5555555555555598E-2</v>
      </c>
      <c r="J76">
        <f t="shared" si="5"/>
        <v>-0.21333333333333337</v>
      </c>
      <c r="K76" cm="1">
        <f t="array" ref="K76">_xlfn.IFS(AND(G76=H76,G76=1),K75-K75*I76+K75*I76*A76, AND(G76=H76,G76=2), K75-K75*J76+K75*J76*B76, AND(G76&lt;&gt;H76,G76=1), K75-K75*I76,AND(G76&lt;&gt;H76,G76=2),K75-K75*J76,G76=0,K75)</f>
        <v>99.711857788214459</v>
      </c>
      <c r="L76" t="str">
        <f>ValueWin!L76</f>
        <v>Alex De Minaur</v>
      </c>
      <c r="M76" t="str">
        <f>ValueWin!M76</f>
        <v>Kevin Anderson</v>
      </c>
    </row>
    <row r="77" spans="1:13" x14ac:dyDescent="0.25">
      <c r="A77">
        <f>ValueWin!A77</f>
        <v>1.64</v>
      </c>
      <c r="B77">
        <f>ValueWin!B77</f>
        <v>2.2000000000000002</v>
      </c>
      <c r="C77">
        <f t="shared" si="3"/>
        <v>0.6097560975609756</v>
      </c>
      <c r="D77">
        <f t="shared" si="3"/>
        <v>0.45454545454545453</v>
      </c>
      <c r="E77">
        <f>ValueWin!E77</f>
        <v>0.64300000000000002</v>
      </c>
      <c r="F77">
        <f>ValueWin!F77</f>
        <v>0.35699999999999998</v>
      </c>
      <c r="G77" cm="1">
        <f t="array" ref="G77">_xlfn.IFS(AND(I77&gt;J77,I77&gt;0), 1, AND(J77&gt;I77,J77&gt;0), 2, AND(I77&lt;0,J77&lt;0), 0)</f>
        <v>1</v>
      </c>
      <c r="H77">
        <f>ValueWin!H77</f>
        <v>2</v>
      </c>
      <c r="I77">
        <f t="shared" si="4"/>
        <v>8.5187499999999972E-2</v>
      </c>
      <c r="J77">
        <f t="shared" si="5"/>
        <v>-0.17883333333333329</v>
      </c>
      <c r="K77" cm="1">
        <f t="array" ref="K77">_xlfn.IFS(AND(G77=H77,G77=1),K76-K76*I77+K76*I77*A77, AND(G77=H77,G77=2), K76-K76*J77+K76*J77*B77, AND(G77&lt;&gt;H77,G77=1), K76-K76*I77,AND(G77&lt;&gt;H77,G77=2),K76-K76*J77,G77=0,K76)</f>
        <v>91.21765390288094</v>
      </c>
      <c r="L77" t="str">
        <f>ValueWin!L77</f>
        <v>Hubert Hurkacz</v>
      </c>
      <c r="M77" t="str">
        <f>ValueWin!M77</f>
        <v>Andy Murray</v>
      </c>
    </row>
    <row r="78" spans="1:13" x14ac:dyDescent="0.25">
      <c r="A78">
        <f>ValueWin!A78</f>
        <v>3.45</v>
      </c>
      <c r="B78">
        <f>ValueWin!B78</f>
        <v>1.28</v>
      </c>
      <c r="C78">
        <f t="shared" si="3"/>
        <v>0.28985507246376813</v>
      </c>
      <c r="D78">
        <f t="shared" si="3"/>
        <v>0.78125</v>
      </c>
      <c r="E78">
        <f>ValueWin!E78</f>
        <v>0.219</v>
      </c>
      <c r="F78">
        <f>ValueWin!F78</f>
        <v>0.78100000000000003</v>
      </c>
      <c r="G78" cm="1">
        <f t="array" ref="G78">_xlfn.IFS(AND(I78&gt;J78,I78&gt;0), 1, AND(J78&gt;I78,J78&gt;0), 2, AND(I78&lt;0,J78&lt;0), 0)</f>
        <v>0</v>
      </c>
      <c r="H78">
        <f>ValueWin!H78</f>
        <v>2</v>
      </c>
      <c r="I78">
        <f t="shared" si="4"/>
        <v>-9.9775510204081624E-2</v>
      </c>
      <c r="J78">
        <f t="shared" si="5"/>
        <v>-1.1428571428570011E-3</v>
      </c>
      <c r="K78" cm="1">
        <f t="array" ref="K78">_xlfn.IFS(AND(G78=H78,G78=1),K77-K77*I78+K77*I78*A78, AND(G78=H78,G78=2), K77-K77*J78+K77*J78*B78, AND(G78&lt;&gt;H78,G78=1), K77-K77*I78,AND(G78&lt;&gt;H78,G78=2),K77-K77*J78,G78=0,K77)</f>
        <v>91.21765390288094</v>
      </c>
      <c r="L78" t="str">
        <f>ValueWin!L78</f>
        <v>Alexei Popyrin</v>
      </c>
      <c r="M78" t="str">
        <f>ValueWin!M78</f>
        <v>Matteo Berrettini</v>
      </c>
    </row>
    <row r="79" spans="1:13" x14ac:dyDescent="0.25">
      <c r="A79">
        <f>ValueWin!A79</f>
        <v>1.3</v>
      </c>
      <c r="B79">
        <f>ValueWin!B79</f>
        <v>3.32</v>
      </c>
      <c r="C79">
        <f t="shared" si="3"/>
        <v>0.76923076923076916</v>
      </c>
      <c r="D79">
        <f t="shared" si="3"/>
        <v>0.30120481927710846</v>
      </c>
      <c r="E79">
        <f>ValueWin!E79</f>
        <v>0.77700000000000002</v>
      </c>
      <c r="F79">
        <f>ValueWin!F79</f>
        <v>0.22299999999999998</v>
      </c>
      <c r="G79" cm="1">
        <f t="array" ref="G79">_xlfn.IFS(AND(I79&gt;J79,I79&gt;0), 1, AND(J79&gt;I79,J79&gt;0), 2, AND(I79&lt;0,J79&lt;0), 0)</f>
        <v>1</v>
      </c>
      <c r="H79">
        <f>ValueWin!H79</f>
        <v>1</v>
      </c>
      <c r="I79">
        <f t="shared" si="4"/>
        <v>3.3666666666666845E-2</v>
      </c>
      <c r="J79">
        <f t="shared" si="5"/>
        <v>-0.11191379310344834</v>
      </c>
      <c r="K79" cm="1">
        <f t="array" ref="K79">_xlfn.IFS(AND(G79=H79,G79=1),K78-K78*I79+K78*I79*A79, AND(G79=H79,G79=2), K78-K78*J79+K78*J79*B79, AND(G79&lt;&gt;H79,G79=1), K78-K78*I79,AND(G79&lt;&gt;H79,G79=2),K78-K78*J79,G79=0,K78)</f>
        <v>92.138952207300036</v>
      </c>
      <c r="L79" t="str">
        <f>ValueWin!L79</f>
        <v>Felix Auger Aliassime</v>
      </c>
      <c r="M79" t="str">
        <f>ValueWin!M79</f>
        <v>Ricardas Berankis</v>
      </c>
    </row>
    <row r="80" spans="1:13" x14ac:dyDescent="0.25">
      <c r="A80">
        <f>ValueWin!A80</f>
        <v>3.32</v>
      </c>
      <c r="B80">
        <f>ValueWin!B80</f>
        <v>1.3</v>
      </c>
      <c r="C80">
        <f t="shared" si="3"/>
        <v>0.30120481927710846</v>
      </c>
      <c r="D80">
        <f t="shared" si="3"/>
        <v>0.76923076923076916</v>
      </c>
      <c r="E80">
        <f>ValueWin!E80</f>
        <v>0.34399999999999997</v>
      </c>
      <c r="F80">
        <f>ValueWin!F80</f>
        <v>0.65600000000000003</v>
      </c>
      <c r="G80" cm="1">
        <f t="array" ref="G80">_xlfn.IFS(AND(I80&gt;J80,I80&gt;0), 1, AND(J80&gt;I80,J80&gt;0), 2, AND(I80&lt;0,J80&lt;0), 0)</f>
        <v>1</v>
      </c>
      <c r="H80">
        <f>ValueWin!H80</f>
        <v>2</v>
      </c>
      <c r="I80">
        <f t="shared" si="4"/>
        <v>6.124137931034479E-2</v>
      </c>
      <c r="J80">
        <f t="shared" si="5"/>
        <v>-0.49066666666666647</v>
      </c>
      <c r="K80" cm="1">
        <f t="array" ref="K80">_xlfn.IFS(AND(G80=H80,G80=1),K79-K79*I80+K79*I80*A80, AND(G80=H80,G80=2), K79-K79*J80+K79*J80*B80, AND(G80&lt;&gt;H80,G80=1), K79-K79*I80,AND(G80&lt;&gt;H80,G80=2),K79-K79*J80,G80=0,K79)</f>
        <v>86.496235685915039</v>
      </c>
      <c r="L80" t="str">
        <f>ValueWin!L80</f>
        <v>Fabio Fognini</v>
      </c>
      <c r="M80" t="str">
        <f>ValueWin!M80</f>
        <v>Diego Schwartzman</v>
      </c>
    </row>
    <row r="81" spans="1:17" x14ac:dyDescent="0.25">
      <c r="A81">
        <f>ValueWin!A81</f>
        <v>6</v>
      </c>
      <c r="B81">
        <f>ValueWin!B81</f>
        <v>1.1000000000000001</v>
      </c>
      <c r="C81">
        <f t="shared" si="3"/>
        <v>0.16666666666666666</v>
      </c>
      <c r="D81">
        <f t="shared" si="3"/>
        <v>0.90909090909090906</v>
      </c>
      <c r="E81">
        <f>ValueWin!E81</f>
        <v>0.16500000000000001</v>
      </c>
      <c r="F81">
        <f>ValueWin!F81</f>
        <v>0.83499999999999996</v>
      </c>
      <c r="G81" cm="1">
        <f t="array" ref="G81">_xlfn.IFS(AND(I81&gt;J81,I81&gt;0), 1, AND(J81&gt;I81,J81&gt;0), 2, AND(I81&lt;0,J81&lt;0), 0)</f>
        <v>0</v>
      </c>
      <c r="H81">
        <f>ValueWin!H81</f>
        <v>2</v>
      </c>
      <c r="I81">
        <f t="shared" si="4"/>
        <v>-1.999999999999974E-3</v>
      </c>
      <c r="J81">
        <f t="shared" si="5"/>
        <v>-0.81499999999999861</v>
      </c>
      <c r="K81" cm="1">
        <f t="array" ref="K81">_xlfn.IFS(AND(G81=H81,G81=1),K80-K80*I81+K80*I81*A81, AND(G81=H81,G81=2), K80-K80*J81+K80*J81*B81, AND(G81&lt;&gt;H81,G81=1), K80-K80*I81,AND(G81&lt;&gt;H81,G81=2),K80-K80*J81,G81=0,K80)</f>
        <v>86.496235685915039</v>
      </c>
      <c r="L81" t="str">
        <f>ValueWin!L81</f>
        <v>Filip Krajinovic</v>
      </c>
      <c r="M81" t="str">
        <f>ValueWin!M81</f>
        <v>Alexander Zverev</v>
      </c>
    </row>
    <row r="82" spans="1:17" x14ac:dyDescent="0.25">
      <c r="A82">
        <f>ValueWin!A82</f>
        <v>3.45</v>
      </c>
      <c r="B82">
        <f>ValueWin!B82</f>
        <v>1.28</v>
      </c>
      <c r="C82">
        <f t="shared" si="3"/>
        <v>0.28985507246376813</v>
      </c>
      <c r="D82">
        <f t="shared" si="3"/>
        <v>0.78125</v>
      </c>
      <c r="E82">
        <f>ValueWin!E82</f>
        <v>0.308</v>
      </c>
      <c r="F82">
        <f>ValueWin!F82</f>
        <v>0.69199999999999995</v>
      </c>
      <c r="G82" cm="1">
        <f t="array" ref="G82">_xlfn.IFS(AND(I82&gt;J82,I82&gt;0), 1, AND(J82&gt;I82,J82&gt;0), 2, AND(I82&lt;0,J82&lt;0), 0)</f>
        <v>1</v>
      </c>
      <c r="H82">
        <f>ValueWin!H82</f>
        <v>2</v>
      </c>
      <c r="I82">
        <f t="shared" si="4"/>
        <v>2.5551020408163316E-2</v>
      </c>
      <c r="J82">
        <f t="shared" si="5"/>
        <v>-0.40799999999999992</v>
      </c>
      <c r="K82" cm="1">
        <f t="array" ref="K82">_xlfn.IFS(AND(G82=H82,G82=1),K81-K81*I82+K81*I82*A82, AND(G82=H82,G82=2), K81-K81*J82+K81*J82*B82, AND(G82&lt;&gt;H82,G82=1), K81-K81*I82,AND(G82&lt;&gt;H82,G82=2),K81-K81*J82,G82=0,K81)</f>
        <v>84.28616860267492</v>
      </c>
      <c r="L82" t="str">
        <f>ValueWin!L82</f>
        <v>Dusan Lajovic</v>
      </c>
      <c r="M82" t="str">
        <f>ValueWin!M82</f>
        <v>Frances Tiafoe</v>
      </c>
    </row>
    <row r="83" spans="1:17" x14ac:dyDescent="0.25">
      <c r="A83">
        <f>ValueWin!A83</f>
        <v>1.22</v>
      </c>
      <c r="B83">
        <f>ValueWin!B83</f>
        <v>4.05</v>
      </c>
      <c r="C83">
        <f t="shared" si="3"/>
        <v>0.81967213114754101</v>
      </c>
      <c r="D83">
        <f t="shared" si="3"/>
        <v>0.24691358024691359</v>
      </c>
      <c r="E83">
        <f>ValueWin!E83</f>
        <v>0.70199999999999996</v>
      </c>
      <c r="F83">
        <f>ValueWin!F83</f>
        <v>0.29800000000000004</v>
      </c>
      <c r="G83" cm="1">
        <f t="array" ref="G83">_xlfn.IFS(AND(I83&gt;J83,I83&gt;0), 1, AND(J83&gt;I83,J83&gt;0), 2, AND(I83&lt;0,J83&lt;0), 0)</f>
        <v>2</v>
      </c>
      <c r="H83">
        <f>ValueWin!H83</f>
        <v>1</v>
      </c>
      <c r="I83">
        <f t="shared" si="4"/>
        <v>-0.65254545454545498</v>
      </c>
      <c r="J83">
        <f t="shared" si="5"/>
        <v>6.7836065573770532E-2</v>
      </c>
      <c r="K83" cm="1">
        <f t="array" ref="K83">_xlfn.IFS(AND(G83=H83,G83=1),K82-K82*I83+K82*I83*A83, AND(G83=H83,G83=2), K82-K82*J83+K82*J83*B83, AND(G83&lt;&gt;H83,G83=1), K82-K82*I83,AND(G83&lt;&gt;H83,G83=2),K82-K82*J83,G83=0,K82)</f>
        <v>78.568526542381989</v>
      </c>
      <c r="L83" t="str">
        <f>ValueWin!L83</f>
        <v>Gael Monfils</v>
      </c>
      <c r="M83" t="str">
        <f>ValueWin!M83</f>
        <v>Lorenzo Musetti</v>
      </c>
    </row>
    <row r="84" spans="1:17" x14ac:dyDescent="0.25">
      <c r="A84">
        <f>ValueWin!A84</f>
        <v>1.52</v>
      </c>
      <c r="B84">
        <f>ValueWin!B84</f>
        <v>2.42</v>
      </c>
      <c r="C84">
        <f t="shared" si="3"/>
        <v>0.65789473684210531</v>
      </c>
      <c r="D84">
        <f t="shared" si="3"/>
        <v>0.41322314049586778</v>
      </c>
      <c r="E84">
        <f>ValueWin!E84</f>
        <v>0.67900000000000005</v>
      </c>
      <c r="F84">
        <f>ValueWin!F84</f>
        <v>0.32099999999999995</v>
      </c>
      <c r="G84" cm="1">
        <f t="array" ref="G84">_xlfn.IFS(AND(I84&gt;J84,I84&gt;0), 1, AND(J84&gt;I84,J84&gt;0), 2, AND(I84&lt;0,J84&lt;0), 0)</f>
        <v>1</v>
      </c>
      <c r="H84">
        <f>ValueWin!H84</f>
        <v>1</v>
      </c>
      <c r="I84">
        <f t="shared" si="4"/>
        <v>6.1692307692307824E-2</v>
      </c>
      <c r="J84">
        <f t="shared" si="5"/>
        <v>-0.15716901408450717</v>
      </c>
      <c r="K84" cm="1">
        <f t="array" ref="K84">_xlfn.IFS(AND(G84=H84,G84=1),K83-K83*I84+K83*I84*A84, AND(G84=H84,G84=2), K83-K83*J84+K83*J84*B84, AND(G84&lt;&gt;H84,G84=1), K83-K83*I84,AND(G84&lt;&gt;H84,G84=2),K83-K83*J84,G84=0,K83)</f>
        <v>81.089004873861612</v>
      </c>
      <c r="L84" t="str">
        <f>ValueWin!L84</f>
        <v>Cameron Norrie</v>
      </c>
      <c r="M84" t="str">
        <f>ValueWin!M84</f>
        <v>Marton Fucsovics</v>
      </c>
    </row>
    <row r="85" spans="1:17" x14ac:dyDescent="0.25">
      <c r="A85">
        <f>ValueWin!A85</f>
        <v>1.58</v>
      </c>
      <c r="B85">
        <f>ValueWin!B85</f>
        <v>2.2799999999999998</v>
      </c>
      <c r="C85">
        <f t="shared" si="3"/>
        <v>0.63291139240506322</v>
      </c>
      <c r="D85">
        <f t="shared" si="3"/>
        <v>0.43859649122807021</v>
      </c>
      <c r="E85">
        <f>ValueWin!E85</f>
        <v>0.35299999999999998</v>
      </c>
      <c r="F85">
        <f>ValueWin!F85</f>
        <v>0.64700000000000002</v>
      </c>
      <c r="G85" cm="1">
        <f t="array" ref="G85">_xlfn.IFS(AND(I85&gt;J85,I85&gt;0), 1, AND(J85&gt;I85,J85&gt;0), 2, AND(I85&lt;0,J85&lt;0), 0)</f>
        <v>2</v>
      </c>
      <c r="H85">
        <f>ValueWin!H85</f>
        <v>1</v>
      </c>
      <c r="I85">
        <f t="shared" si="4"/>
        <v>-0.76251724137931021</v>
      </c>
      <c r="J85">
        <f t="shared" si="5"/>
        <v>0.1</v>
      </c>
      <c r="K85" cm="1">
        <f t="array" ref="K85">_xlfn.IFS(AND(G85=H85,G85=1),K84-K84*I85+K84*I85*A85, AND(G85=H85,G85=2), K84-K84*J85+K84*J85*B85, AND(G85&lt;&gt;H85,G85=1), K84-K84*I85,AND(G85&lt;&gt;H85,G85=2),K84-K84*J85,G85=0,K84)</f>
        <v>72.980104386475446</v>
      </c>
      <c r="L85" t="str">
        <f>ValueWin!L85</f>
        <v>Dennis Novak</v>
      </c>
      <c r="M85" t="str">
        <f>ValueWin!M85</f>
        <v>Gianluca Mager</v>
      </c>
    </row>
    <row r="86" spans="1:17" x14ac:dyDescent="0.25">
      <c r="A86">
        <f>ValueWin!A86</f>
        <v>3.7</v>
      </c>
      <c r="B86">
        <f>ValueWin!B86</f>
        <v>1.25</v>
      </c>
      <c r="C86">
        <f t="shared" si="3"/>
        <v>0.27027027027027023</v>
      </c>
      <c r="D86">
        <f t="shared" si="3"/>
        <v>0.8</v>
      </c>
      <c r="E86">
        <f>ValueWin!E86</f>
        <v>0.39600000000000002</v>
      </c>
      <c r="F86">
        <f>ValueWin!F86</f>
        <v>0.60399999999999998</v>
      </c>
      <c r="G86" cm="1">
        <f t="array" ref="G86">_xlfn.IFS(AND(I86&gt;J86,I86&gt;0), 1, AND(J86&gt;I86,J86&gt;0), 2, AND(I86&lt;0,J86&lt;0), 0)</f>
        <v>1</v>
      </c>
      <c r="H86">
        <f>ValueWin!H86</f>
        <v>2</v>
      </c>
      <c r="I86">
        <f t="shared" si="4"/>
        <v>0.1</v>
      </c>
      <c r="J86">
        <f t="shared" si="5"/>
        <v>-0.98000000000000009</v>
      </c>
      <c r="K86" cm="1">
        <f t="array" ref="K86">_xlfn.IFS(AND(G86=H86,G86=1),K85-K85*I86+K85*I86*A86, AND(G86=H86,G86=2), K85-K85*J86+K85*J86*B86, AND(G86&lt;&gt;H86,G86=1), K85-K85*I86,AND(G86&lt;&gt;H86,G86=2),K85-K85*J86,G86=0,K85)</f>
        <v>65.682093947827894</v>
      </c>
      <c r="L86" t="str">
        <f>ValueWin!L86</f>
        <v>Reilly Opelka</v>
      </c>
      <c r="M86" t="str">
        <f>ValueWin!M86</f>
        <v>Jannik Sinner</v>
      </c>
      <c r="P86">
        <v>100</v>
      </c>
      <c r="Q86">
        <v>-35</v>
      </c>
    </row>
    <row r="87" spans="1:17" x14ac:dyDescent="0.25">
      <c r="A87">
        <f>ValueWin!A87</f>
        <v>1.65</v>
      </c>
      <c r="B87">
        <f>ValueWin!B87</f>
        <v>2.1800000000000002</v>
      </c>
      <c r="C87">
        <f t="shared" si="3"/>
        <v>0.60606060606060608</v>
      </c>
      <c r="D87">
        <f t="shared" si="3"/>
        <v>0.4587155963302752</v>
      </c>
      <c r="E87">
        <f>ValueWin!E87</f>
        <v>0.61599999999999999</v>
      </c>
      <c r="F87">
        <f>ValueWin!F87</f>
        <v>0.38400000000000001</v>
      </c>
      <c r="G87" cm="1">
        <f t="array" ref="G87">_xlfn.IFS(AND(I87&gt;J87,I87&gt;0), 1, AND(J87&gt;I87,J87&gt;0), 2, AND(I87&lt;0,J87&lt;0), 0)</f>
        <v>1</v>
      </c>
      <c r="H87">
        <f>ValueWin!H87</f>
        <v>1</v>
      </c>
      <c r="I87">
        <f t="shared" si="4"/>
        <v>2.5230769230769168E-2</v>
      </c>
      <c r="J87">
        <f t="shared" si="5"/>
        <v>-0.13803389830508461</v>
      </c>
      <c r="K87">
        <f>P86-P86*I87+P86*I87*A87</f>
        <v>101.64</v>
      </c>
      <c r="L87" t="str">
        <f>ValueWin!L87</f>
        <v>Casper Ruud</v>
      </c>
      <c r="M87" t="str">
        <f>ValueWin!M87</f>
        <v>Lloyd Harris</v>
      </c>
    </row>
    <row r="88" spans="1:17" x14ac:dyDescent="0.25">
      <c r="A88">
        <f>ValueWin!A88</f>
        <v>1.38</v>
      </c>
      <c r="B88">
        <f>ValueWin!B88</f>
        <v>2.91</v>
      </c>
      <c r="C88">
        <f t="shared" si="3"/>
        <v>0.7246376811594204</v>
      </c>
      <c r="D88">
        <f t="shared" si="3"/>
        <v>0.3436426116838488</v>
      </c>
      <c r="E88">
        <f>ValueWin!E88</f>
        <v>0.54300000000000004</v>
      </c>
      <c r="F88">
        <f>ValueWin!F88</f>
        <v>0.45699999999999996</v>
      </c>
      <c r="G88">
        <v>0</v>
      </c>
      <c r="H88">
        <f>ValueWin!H88</f>
        <v>0</v>
      </c>
      <c r="I88">
        <f t="shared" si="4"/>
        <v>-0.65963157894736868</v>
      </c>
      <c r="J88">
        <f t="shared" si="5"/>
        <v>0.1</v>
      </c>
      <c r="K88" cm="1">
        <f t="array" ref="K88">_xlfn.IFS(AND(G88=H88,G88=1),K87-K87*I88+K87*I88*A88, AND(G88=H88,G88=2), K87-K87*J88+K87*J88*B88, AND(G88&lt;&gt;H88,G88=1), K87-K87*I88,AND(G88&lt;&gt;H88,G88=2),K87-K87*J88,G88=0,K87)</f>
        <v>101.64</v>
      </c>
      <c r="L88" t="str">
        <f>ValueWin!L88</f>
        <v>Lorenzo Sonego</v>
      </c>
      <c r="M88" t="str">
        <f>ValueWin!M88</f>
        <v>Christian Garin</v>
      </c>
    </row>
    <row r="89" spans="1:17" x14ac:dyDescent="0.25">
      <c r="A89">
        <f>ValueWin!A89</f>
        <v>1.34</v>
      </c>
      <c r="B89">
        <f>ValueWin!B89</f>
        <v>3.06</v>
      </c>
      <c r="C89">
        <f t="shared" si="3"/>
        <v>0.74626865671641784</v>
      </c>
      <c r="D89">
        <f t="shared" si="3"/>
        <v>0.32679738562091504</v>
      </c>
      <c r="E89">
        <f>ValueWin!E89</f>
        <v>0.65300000000000002</v>
      </c>
      <c r="F89">
        <f>ValueWin!F89</f>
        <v>0.34699999999999998</v>
      </c>
      <c r="G89" cm="1">
        <f t="array" ref="G89">_xlfn.IFS(AND(I89&gt;J89,I89&gt;0), 1, AND(J89&gt;I89,J89&gt;0), 2, AND(I89&lt;0,J89&lt;0), 0)</f>
        <v>2</v>
      </c>
      <c r="H89">
        <f>ValueWin!H89</f>
        <v>1</v>
      </c>
      <c r="I89">
        <f t="shared" si="4"/>
        <v>-0.36758823529411733</v>
      </c>
      <c r="J89">
        <f t="shared" si="5"/>
        <v>3.0009708737864071E-2</v>
      </c>
      <c r="K89" cm="1">
        <f t="array" ref="K89">_xlfn.IFS(AND(G89=H89,G89=1),K88-K88*I89+K88*I89*A89, AND(G89=H89,G89=2), K88-K88*J89+K88*J89*B89, AND(G89&lt;&gt;H89,G89=1), K88-K88*I89,AND(G89&lt;&gt;H89,G89=2),K88-K88*J89,G89=0,K88)</f>
        <v>98.589813203883494</v>
      </c>
      <c r="L89" t="str">
        <f>ValueWin!L89</f>
        <v>Stefanos Tsitsipas</v>
      </c>
      <c r="M89" t="str">
        <f>ValueWin!M89</f>
        <v>Grigor Dimitrov</v>
      </c>
    </row>
    <row r="90" spans="1:17" x14ac:dyDescent="0.25">
      <c r="A90">
        <f>ValueWin!A90</f>
        <v>1.1399999999999999</v>
      </c>
      <c r="B90">
        <f>ValueWin!B90</f>
        <v>5.5</v>
      </c>
      <c r="C90">
        <f t="shared" si="3"/>
        <v>0.87719298245614041</v>
      </c>
      <c r="D90">
        <f t="shared" si="3"/>
        <v>0.18181818181818182</v>
      </c>
      <c r="E90">
        <f>ValueWin!E90</f>
        <v>0.93100000000000005</v>
      </c>
      <c r="F90">
        <f>ValueWin!F90</f>
        <v>6.899999999999995E-2</v>
      </c>
      <c r="G90" cm="1">
        <f t="array" ref="G90">_xlfn.IFS(AND(I90&gt;J90,I90&gt;0), 1, AND(J90&gt;I90,J90&gt;0), 2, AND(I90&lt;0,J90&lt;0), 0)</f>
        <v>1</v>
      </c>
      <c r="H90">
        <f>ValueWin!H90</f>
        <v>1</v>
      </c>
      <c r="I90">
        <f t="shared" si="4"/>
        <v>0.1</v>
      </c>
      <c r="J90">
        <f t="shared" si="5"/>
        <v>-0.13788888888888895</v>
      </c>
      <c r="K90" cm="1">
        <f t="array" ref="K90">_xlfn.IFS(AND(G90=H90,G90=1),K89-K89*I90+K89*I90*A90, AND(G90=H90,G90=2), K89-K89*J90+K89*J90*B90, AND(G90&lt;&gt;H90,G90=1), K89-K89*I90,AND(G90&lt;&gt;H90,G90=2),K89-K89*J90,G90=0,K89)</f>
        <v>99.970070588737855</v>
      </c>
      <c r="L90" t="str">
        <f>ValueWin!L90</f>
        <v>Alexander Bublik</v>
      </c>
      <c r="M90" t="str">
        <f>ValueWin!M90</f>
        <v>Evgeny Tyurnev</v>
      </c>
    </row>
    <row r="91" spans="1:17" x14ac:dyDescent="0.25">
      <c r="A91">
        <f>ValueWin!A91</f>
        <v>1.33</v>
      </c>
      <c r="B91">
        <f>ValueWin!B91</f>
        <v>3.4</v>
      </c>
      <c r="C91">
        <f t="shared" si="3"/>
        <v>0.75187969924812026</v>
      </c>
      <c r="D91">
        <f t="shared" si="3"/>
        <v>0.29411764705882354</v>
      </c>
      <c r="E91">
        <f>ValueWin!E91</f>
        <v>0.60799999999999998</v>
      </c>
      <c r="F91">
        <f>ValueWin!F91</f>
        <v>0.39200000000000002</v>
      </c>
      <c r="G91" cm="1">
        <f t="array" ref="G91">_xlfn.IFS(AND(I91&gt;J91,I91&gt;0), 1, AND(J91&gt;I91,J91&gt;0), 2, AND(I91&lt;0,J91&lt;0), 0)</f>
        <v>2</v>
      </c>
      <c r="H91">
        <f>ValueWin!H91</f>
        <v>1</v>
      </c>
      <c r="I91">
        <f t="shared" si="4"/>
        <v>-0.57987878787878777</v>
      </c>
      <c r="J91">
        <f t="shared" si="5"/>
        <v>0.1</v>
      </c>
      <c r="K91" cm="1">
        <f t="array" ref="K91">_xlfn.IFS(AND(G91=H91,G91=1),K90-K90*I91+K90*I91*A91, AND(G91=H91,G91=2), K90-K90*J91+K90*J91*B91, AND(G91&lt;&gt;H91,G91=1), K90-K90*I91,AND(G91&lt;&gt;H91,G91=2),K90-K90*J91,G91=0,K90)</f>
        <v>89.973063529864064</v>
      </c>
      <c r="L91" t="str">
        <f>ValueWin!L91</f>
        <v>Marin Cilic</v>
      </c>
      <c r="M91" t="str">
        <f>ValueWin!M91</f>
        <v>Albert Ramos</v>
      </c>
    </row>
    <row r="92" spans="1:17" x14ac:dyDescent="0.25">
      <c r="A92">
        <f>ValueWin!A92</f>
        <v>1.72</v>
      </c>
      <c r="B92">
        <f>ValueWin!B92</f>
        <v>2.1</v>
      </c>
      <c r="C92">
        <f t="shared" si="3"/>
        <v>0.58139534883720934</v>
      </c>
      <c r="D92">
        <f t="shared" si="3"/>
        <v>0.47619047619047616</v>
      </c>
      <c r="E92">
        <f>ValueWin!E92</f>
        <v>0.50800000000000001</v>
      </c>
      <c r="F92">
        <f>ValueWin!F92</f>
        <v>0.49199999999999999</v>
      </c>
      <c r="G92" cm="1">
        <f t="array" ref="G92">_xlfn.IFS(AND(I92&gt;J92,I92&gt;0), 1, AND(J92&gt;I92,J92&gt;0), 2, AND(I92&lt;0,J92&lt;0), 0)</f>
        <v>2</v>
      </c>
      <c r="H92">
        <f>ValueWin!H92</f>
        <v>2</v>
      </c>
      <c r="I92">
        <f t="shared" si="4"/>
        <v>-0.17533333333333334</v>
      </c>
      <c r="J92">
        <f t="shared" si="5"/>
        <v>3.0181818181818199E-2</v>
      </c>
      <c r="K92" cm="1">
        <f t="array" ref="K92">_xlfn.IFS(AND(G92=H92,G92=1),K91-K91*I92+K91*I92*A92, AND(G92=H92,G92=2), K91-K91*J92+K91*J92*B92, AND(G92&lt;&gt;H92,G92=1), K91-K91*I92,AND(G92&lt;&gt;H92,G92=2),K91-K91*J92,G92=0,K91)</f>
        <v>92.96016923905556</v>
      </c>
      <c r="L92" t="str">
        <f>ValueWin!L92</f>
        <v>Frederico Delbonis</v>
      </c>
      <c r="M92" t="str">
        <f>ValueWin!M92</f>
        <v>Pablo Andujar</v>
      </c>
    </row>
    <row r="93" spans="1:17" x14ac:dyDescent="0.25">
      <c r="A93">
        <f>ValueWin!A93</f>
        <v>3.5</v>
      </c>
      <c r="B93">
        <f>ValueWin!B93</f>
        <v>1.3</v>
      </c>
      <c r="C93">
        <f t="shared" si="3"/>
        <v>0.2857142857142857</v>
      </c>
      <c r="D93">
        <f t="shared" si="3"/>
        <v>0.76923076923076916</v>
      </c>
      <c r="E93">
        <f>ValueWin!E93</f>
        <v>0.27600000000000002</v>
      </c>
      <c r="F93">
        <f>ValueWin!F93</f>
        <v>0.72399999999999998</v>
      </c>
      <c r="G93" cm="1">
        <f t="array" ref="G93">_xlfn.IFS(AND(I93&gt;J93,I93&gt;0), 1, AND(J93&gt;I93,J93&gt;0), 2, AND(I93&lt;0,J93&lt;0), 0)</f>
        <v>0</v>
      </c>
      <c r="H93">
        <f>ValueWin!H93</f>
        <v>2</v>
      </c>
      <c r="I93">
        <f t="shared" si="4"/>
        <v>-1.3599999999999945E-2</v>
      </c>
      <c r="J93">
        <f t="shared" si="5"/>
        <v>-0.19599999999999995</v>
      </c>
      <c r="K93" cm="1">
        <f t="array" ref="K93">_xlfn.IFS(AND(G93=H93,G93=1),K92-K92*I93+K92*I93*A93, AND(G93=H93,G93=2), K92-K92*J93+K92*J93*B93, AND(G93&lt;&gt;H93,G93=1), K92-K92*I93,AND(G93&lt;&gt;H93,G93=2),K92-K92*J93,G93=0,K92)</f>
        <v>92.96016923905556</v>
      </c>
      <c r="L93" t="str">
        <f>ValueWin!L93</f>
        <v>Laslo Djere</v>
      </c>
      <c r="M93" t="str">
        <f>ValueWin!M93</f>
        <v>Ilya Ivashka</v>
      </c>
    </row>
    <row r="94" spans="1:17" x14ac:dyDescent="0.25">
      <c r="A94">
        <f>ValueWin!A94</f>
        <v>4</v>
      </c>
      <c r="B94">
        <f>ValueWin!B94</f>
        <v>1.25</v>
      </c>
      <c r="C94">
        <f t="shared" si="3"/>
        <v>0.25</v>
      </c>
      <c r="D94">
        <f t="shared" si="3"/>
        <v>0.8</v>
      </c>
      <c r="E94">
        <f>ValueWin!E94</f>
        <v>0.30599999999999999</v>
      </c>
      <c r="F94">
        <f>ValueWin!F94</f>
        <v>0.69399999999999995</v>
      </c>
      <c r="G94" cm="1">
        <f t="array" ref="G94">_xlfn.IFS(AND(I94&gt;J94,I94&gt;0), 1, AND(J94&gt;I94,J94&gt;0), 2, AND(I94&lt;0,J94&lt;0), 0)</f>
        <v>1</v>
      </c>
      <c r="H94">
        <f>ValueWin!H94</f>
        <v>2</v>
      </c>
      <c r="I94">
        <f t="shared" si="4"/>
        <v>7.4666666666666687E-2</v>
      </c>
      <c r="J94">
        <f t="shared" si="5"/>
        <v>-0.53</v>
      </c>
      <c r="K94" cm="1">
        <f t="array" ref="K94">_xlfn.IFS(AND(G94=H94,G94=1),K93-K93*I94+K93*I94*A94, AND(G94=H94,G94=2), K93-K93*J94+K93*J94*B94, AND(G94&lt;&gt;H94,G94=1), K93-K93*I94,AND(G94&lt;&gt;H94,G94=2),K93-K93*J94,G94=0,K93)</f>
        <v>86.019143269206069</v>
      </c>
      <c r="L94" t="str">
        <f>ValueWin!L94</f>
        <v>Adrian Mannarino</v>
      </c>
      <c r="M94" t="str">
        <f>ValueWin!M94</f>
        <v>Karen Khachanov</v>
      </c>
    </row>
    <row r="95" spans="1:17" x14ac:dyDescent="0.25">
      <c r="A95">
        <f>ValueWin!A95</f>
        <v>2.62</v>
      </c>
      <c r="B95">
        <f>ValueWin!B95</f>
        <v>1.5</v>
      </c>
      <c r="C95">
        <f t="shared" si="3"/>
        <v>0.38167938931297707</v>
      </c>
      <c r="D95">
        <f t="shared" si="3"/>
        <v>0.66666666666666663</v>
      </c>
      <c r="E95">
        <f>ValueWin!E95</f>
        <v>0.46200000000000002</v>
      </c>
      <c r="F95">
        <f>ValueWin!F95</f>
        <v>0.53800000000000003</v>
      </c>
      <c r="G95" cm="1">
        <f t="array" ref="G95">_xlfn.IFS(AND(I95&gt;J95,I95&gt;0), 1, AND(J95&gt;I95,J95&gt;0), 2, AND(I95&lt;0,J95&lt;0), 0)</f>
        <v>1</v>
      </c>
      <c r="H95">
        <f>ValueWin!H95</f>
        <v>2</v>
      </c>
      <c r="I95">
        <f t="shared" si="4"/>
        <v>0.1</v>
      </c>
      <c r="J95">
        <f t="shared" si="5"/>
        <v>-0.38600000000000001</v>
      </c>
      <c r="K95" cm="1">
        <f t="array" ref="K95">_xlfn.IFS(AND(G95=H95,G95=1),K94-K94*I95+K94*I95*A95, AND(G95=H95,G95=2), K94-K94*J95+K94*J95*B95, AND(G95&lt;&gt;H95,G95=1), K94-K94*I95,AND(G95&lt;&gt;H95,G95=2),K94-K94*J95,G95=0,K94)</f>
        <v>77.417228942285462</v>
      </c>
      <c r="L95" t="str">
        <f>ValueWin!L95</f>
        <v>Pedro Martinez</v>
      </c>
      <c r="M95" t="str">
        <f>ValueWin!M95</f>
        <v>Tommy Paul</v>
      </c>
    </row>
    <row r="96" spans="1:17" x14ac:dyDescent="0.25">
      <c r="A96">
        <f>ValueWin!A96</f>
        <v>1.1200000000000001</v>
      </c>
      <c r="B96">
        <f>ValueWin!B96</f>
        <v>6</v>
      </c>
      <c r="C96">
        <f t="shared" si="3"/>
        <v>0.89285714285714279</v>
      </c>
      <c r="D96">
        <f t="shared" si="3"/>
        <v>0.16666666666666666</v>
      </c>
      <c r="E96">
        <f>ValueWin!E96</f>
        <v>0.88200000000000001</v>
      </c>
      <c r="F96">
        <f>ValueWin!F96</f>
        <v>0.11799999999999999</v>
      </c>
      <c r="G96" cm="1">
        <f t="array" ref="G96">_xlfn.IFS(AND(I96&gt;J96,I96&gt;0), 1, AND(J96&gt;I96,J96&gt;0), 2, AND(I96&lt;0,J96&lt;0), 0)</f>
        <v>0</v>
      </c>
      <c r="H96">
        <f>ValueWin!H96</f>
        <v>1</v>
      </c>
      <c r="I96">
        <f t="shared" si="4"/>
        <v>-0.10133333333333239</v>
      </c>
      <c r="J96">
        <f t="shared" si="5"/>
        <v>-5.8400000000000007E-2</v>
      </c>
      <c r="K96" cm="1">
        <f t="array" ref="K96">_xlfn.IFS(AND(G96=H96,G96=1),K95-K95*I96+K95*I96*A96, AND(G96=H96,G96=2), K95-K95*J96+K95*J96*B96, AND(G96&lt;&gt;H96,G96=1), K95-K95*I96,AND(G96&lt;&gt;H96,G96=2),K95-K95*J96,G96=0,K95)</f>
        <v>77.417228942285462</v>
      </c>
      <c r="L96" t="str">
        <f>ValueWin!L96</f>
        <v>John Millman</v>
      </c>
      <c r="M96" t="str">
        <f>ValueWin!M96</f>
        <v>Yshai Oliel</v>
      </c>
    </row>
    <row r="97" spans="1:17" x14ac:dyDescent="0.25">
      <c r="A97">
        <f>ValueWin!A97</f>
        <v>5.5</v>
      </c>
      <c r="B97">
        <f>ValueWin!B97</f>
        <v>1.1399999999999999</v>
      </c>
      <c r="C97">
        <f t="shared" si="3"/>
        <v>0.18181818181818182</v>
      </c>
      <c r="D97">
        <f t="shared" si="3"/>
        <v>0.87719298245614041</v>
      </c>
      <c r="E97">
        <f>ValueWin!E97</f>
        <v>9.5000000000000001E-2</v>
      </c>
      <c r="F97">
        <f>ValueWin!F97</f>
        <v>0.90500000000000003</v>
      </c>
      <c r="G97" cm="1">
        <f t="array" ref="G97">_xlfn.IFS(AND(I97&gt;J97,I97&gt;0), 1, AND(J97&gt;I97,J97&gt;0), 2, AND(I97&lt;0,J97&lt;0), 0)</f>
        <v>2</v>
      </c>
      <c r="H97">
        <f>ValueWin!H97</f>
        <v>2</v>
      </c>
      <c r="I97">
        <f t="shared" si="4"/>
        <v>-0.10611111111111113</v>
      </c>
      <c r="J97">
        <f t="shared" si="5"/>
        <v>0.1</v>
      </c>
      <c r="K97" cm="1">
        <f t="array" ref="K97">_xlfn.IFS(AND(G97=H97,G97=1),K96-K96*I97+K96*I97*A97, AND(G97=H97,G97=2), K96-K96*J97+K96*J97*B97, AND(G97&lt;&gt;H97,G97=1), K96-K96*I97,AND(G97&lt;&gt;H97,G97=2),K96-K96*J97,G97=0,K96)</f>
        <v>78.501070147477463</v>
      </c>
      <c r="L97" t="str">
        <f>ValueWin!L97</f>
        <v>Nino Serdarusic</v>
      </c>
      <c r="M97" t="str">
        <f>ValueWin!M97</f>
        <v>Sebastian Korda</v>
      </c>
    </row>
    <row r="98" spans="1:17" x14ac:dyDescent="0.25">
      <c r="A98">
        <f>ValueWin!A98</f>
        <v>1.9</v>
      </c>
      <c r="B98">
        <f>ValueWin!B98</f>
        <v>1.9</v>
      </c>
      <c r="C98">
        <f t="shared" si="3"/>
        <v>0.52631578947368418</v>
      </c>
      <c r="D98">
        <f t="shared" si="3"/>
        <v>0.52631578947368418</v>
      </c>
      <c r="E98">
        <f>ValueWin!E98</f>
        <v>0.48399999999999999</v>
      </c>
      <c r="F98">
        <f>ValueWin!F98</f>
        <v>0.51600000000000001</v>
      </c>
      <c r="G98" cm="1">
        <f t="array" ref="G98">_xlfn.IFS(AND(I98&gt;J98,I98&gt;0), 1, AND(J98&gt;I98,J98&gt;0), 2, AND(I98&lt;0,J98&lt;0), 0)</f>
        <v>0</v>
      </c>
      <c r="H98">
        <f>ValueWin!H98</f>
        <v>2</v>
      </c>
      <c r="I98">
        <f t="shared" si="4"/>
        <v>-8.9333333333333376E-2</v>
      </c>
      <c r="J98">
        <f t="shared" si="5"/>
        <v>-2.1777777777777785E-2</v>
      </c>
      <c r="K98" cm="1">
        <f t="array" ref="K98">_xlfn.IFS(AND(G98=H98,G98=1),K97-K97*I98+K97*I98*A98, AND(G98=H98,G98=2), K97-K97*J98+K97*J98*B98, AND(G98&lt;&gt;H98,G98=1), K97-K97*I98,AND(G98&lt;&gt;H98,G98=2),K97-K97*J98,G98=0,K97)</f>
        <v>78.501070147477463</v>
      </c>
      <c r="L98" t="str">
        <f>ValueWin!L98</f>
        <v>Jan Lennard Struff</v>
      </c>
      <c r="M98" t="str">
        <f>ValueWin!M98</f>
        <v>James Duckworth</v>
      </c>
    </row>
    <row r="99" spans="1:17" x14ac:dyDescent="0.25">
      <c r="A99">
        <f>ValueWin!A99</f>
        <v>7.5</v>
      </c>
      <c r="B99">
        <f>ValueWin!B99</f>
        <v>1.06</v>
      </c>
      <c r="C99">
        <f t="shared" si="3"/>
        <v>0.13333333333333333</v>
      </c>
      <c r="D99">
        <f t="shared" si="3"/>
        <v>0.94339622641509424</v>
      </c>
      <c r="E99">
        <f>ValueWin!E99</f>
        <v>0.27400000000000002</v>
      </c>
      <c r="F99">
        <f>ValueWin!F99</f>
        <v>0.72599999999999998</v>
      </c>
      <c r="G99" cm="1">
        <f t="array" ref="G99">_xlfn.IFS(AND(I99&gt;J99,I99&gt;0), 1, AND(J99&gt;I99,J99&gt;0), 2, AND(I99&lt;0,J99&lt;0), 0)</f>
        <v>1</v>
      </c>
      <c r="H99">
        <f>ValueWin!H99</f>
        <v>2</v>
      </c>
      <c r="I99">
        <f t="shared" si="4"/>
        <v>0.1</v>
      </c>
      <c r="J99">
        <f t="shared" si="5"/>
        <v>-3.8406666666666629</v>
      </c>
      <c r="K99" cm="1">
        <f t="array" ref="K99">_xlfn.IFS(AND(G99=H99,G99=1),K98-K98*I99+K98*I99*A99, AND(G99=H99,G99=2), K98-K98*J99+K98*J99*B99, AND(G99&lt;&gt;H99,G99=1), K98-K98*I99,AND(G99&lt;&gt;H99,G99=2),K98-K98*J99,G99=0,K98)</f>
        <v>70.650963132729714</v>
      </c>
      <c r="L99" t="str">
        <f>ValueWin!L99</f>
        <v>Pablo Andujar</v>
      </c>
      <c r="M99" t="str">
        <f>ValueWin!M99</f>
        <v>Denis Shapovalov</v>
      </c>
    </row>
    <row r="100" spans="1:17" x14ac:dyDescent="0.25">
      <c r="A100">
        <f>ValueWin!A100</f>
        <v>1.42</v>
      </c>
      <c r="B100">
        <f>ValueWin!B100</f>
        <v>2.74</v>
      </c>
      <c r="C100">
        <f t="shared" si="3"/>
        <v>0.70422535211267612</v>
      </c>
      <c r="D100">
        <f t="shared" si="3"/>
        <v>0.36496350364963503</v>
      </c>
      <c r="E100">
        <f>ValueWin!E100</f>
        <v>0.60899999999999999</v>
      </c>
      <c r="F100">
        <f>ValueWin!F100</f>
        <v>0.39100000000000001</v>
      </c>
      <c r="G100" cm="1">
        <f t="array" ref="G100">_xlfn.IFS(AND(I100&gt;J100,I100&gt;0), 1, AND(J100&gt;I100,J100&gt;0), 2, AND(I100&lt;0,J100&lt;0), 0)</f>
        <v>2</v>
      </c>
      <c r="H100">
        <f>ValueWin!H100</f>
        <v>1</v>
      </c>
      <c r="I100">
        <f t="shared" si="4"/>
        <v>-0.32195238095238121</v>
      </c>
      <c r="J100">
        <f t="shared" si="5"/>
        <v>4.1000000000000092E-2</v>
      </c>
      <c r="K100" cm="1">
        <f t="array" ref="K100">_xlfn.IFS(AND(G100=H100,G100=1),K99-K99*I100+K99*I100*A100, AND(G100=H100,G100=2), K99-K99*J100+K99*J100*B100, AND(G100&lt;&gt;H100,G100=1), K99-K99*I100,AND(G100&lt;&gt;H100,G100=2),K99-K99*J100,G100=0,K99)</f>
        <v>67.754273644287792</v>
      </c>
      <c r="L100" t="str">
        <f>ValueWin!L100</f>
        <v>Lorenzo Sonego</v>
      </c>
      <c r="M100" t="str">
        <f>ValueWin!M100</f>
        <v>Dominik Koepfer</v>
      </c>
      <c r="P100">
        <v>100</v>
      </c>
      <c r="Q100">
        <v>-33</v>
      </c>
    </row>
    <row r="101" spans="1:17" x14ac:dyDescent="0.25">
      <c r="A101">
        <f>ValueWin!A101</f>
        <v>2.2000000000000002</v>
      </c>
      <c r="B101">
        <f>ValueWin!B101</f>
        <v>1.61</v>
      </c>
      <c r="C101">
        <f t="shared" si="3"/>
        <v>0.45454545454545453</v>
      </c>
      <c r="D101">
        <f t="shared" si="3"/>
        <v>0.6211180124223602</v>
      </c>
      <c r="E101">
        <f>ValueWin!E101</f>
        <v>0.625</v>
      </c>
      <c r="F101">
        <f>ValueWin!F101</f>
        <v>0.375</v>
      </c>
      <c r="G101" cm="1">
        <f t="array" ref="G101">_xlfn.IFS(AND(I101&gt;J101,I101&gt;0), 1, AND(J101&gt;I101,J101&gt;0), 2, AND(I101&lt;0,J101&lt;0), 0)</f>
        <v>1</v>
      </c>
      <c r="H101">
        <f>ValueWin!H101</f>
        <v>1</v>
      </c>
      <c r="I101">
        <f t="shared" si="4"/>
        <v>0.1</v>
      </c>
      <c r="J101">
        <f t="shared" si="5"/>
        <v>-0.64959016393442615</v>
      </c>
      <c r="K101">
        <f>P100-P100*I101+P100*I101*A101</f>
        <v>112</v>
      </c>
      <c r="L101" t="str">
        <f>ValueWin!L101</f>
        <v>Joao Sousa</v>
      </c>
      <c r="M101" t="str">
        <f>ValueWin!M101</f>
        <v>Hugo Grenier</v>
      </c>
    </row>
    <row r="102" spans="1:17" x14ac:dyDescent="0.25">
      <c r="A102">
        <f>ValueWin!A102</f>
        <v>2.1</v>
      </c>
      <c r="B102">
        <f>ValueWin!B102</f>
        <v>1.66</v>
      </c>
      <c r="C102">
        <f t="shared" si="3"/>
        <v>0.47619047619047616</v>
      </c>
      <c r="D102">
        <f t="shared" si="3"/>
        <v>0.60240963855421692</v>
      </c>
      <c r="E102">
        <f>ValueWin!E102</f>
        <v>0.95699999999999996</v>
      </c>
      <c r="F102">
        <f>ValueWin!F102</f>
        <v>4.3000000000000038E-2</v>
      </c>
      <c r="G102" cm="1">
        <f t="array" ref="G102">_xlfn.IFS(AND(I102&gt;J102,I102&gt;0), 1, AND(J102&gt;I102,J102&gt;0), 2, AND(I102&lt;0,J102&lt;0), 0)</f>
        <v>1</v>
      </c>
      <c r="H102">
        <f>ValueWin!H102</f>
        <v>2</v>
      </c>
      <c r="I102">
        <f t="shared" si="4"/>
        <v>0.1</v>
      </c>
      <c r="J102">
        <f t="shared" si="5"/>
        <v>-1.407</v>
      </c>
      <c r="K102" cm="1">
        <f t="array" ref="K102">_xlfn.IFS(AND(G102=H102,G102=1),K101-K101*I102+K101*I102*A102, AND(G102=H102,G102=2), K101-K101*J102+K101*J102*B102, AND(G102&lt;&gt;H102,G102=1), K101-K101*I102,AND(G102&lt;&gt;H102,G102=2),K101-K101*J102,G102=0,K101)</f>
        <v>100.8</v>
      </c>
      <c r="L102" t="str">
        <f>ValueWin!L102</f>
        <v>Filip Horansky</v>
      </c>
      <c r="M102" t="str">
        <f>ValueWin!M102</f>
        <v>Luca van Assche</v>
      </c>
    </row>
    <row r="103" spans="1:17" x14ac:dyDescent="0.25">
      <c r="A103">
        <f>ValueWin!A103</f>
        <v>1.25</v>
      </c>
      <c r="B103">
        <f>ValueWin!B103</f>
        <v>3.5</v>
      </c>
      <c r="C103">
        <f t="shared" si="3"/>
        <v>0.8</v>
      </c>
      <c r="D103">
        <f t="shared" si="3"/>
        <v>0.2857142857142857</v>
      </c>
      <c r="E103">
        <f>ValueWin!E103</f>
        <v>0.85399999999999998</v>
      </c>
      <c r="F103">
        <f>ValueWin!F103</f>
        <v>0.14600000000000002</v>
      </c>
      <c r="G103" cm="1">
        <f t="array" ref="G103">_xlfn.IFS(AND(I103&gt;J103,I103&gt;0), 1, AND(J103&gt;I103,J103&gt;0), 2, AND(I103&lt;0,J103&lt;0), 0)</f>
        <v>1</v>
      </c>
      <c r="H103">
        <f>ValueWin!H103</f>
        <v>2</v>
      </c>
      <c r="I103">
        <f t="shared" si="4"/>
        <v>0.1</v>
      </c>
      <c r="J103">
        <f t="shared" si="5"/>
        <v>-0.1956</v>
      </c>
      <c r="K103" cm="1">
        <f t="array" ref="K103">_xlfn.IFS(AND(G103=H103,G103=1),K102-K102*I103+K102*I103*A103, AND(G103=H103,G103=2), K102-K102*J103+K102*J103*B103, AND(G103&lt;&gt;H103,G103=1), K102-K102*I103,AND(G103&lt;&gt;H103,G103=2),K102-K102*J103,G103=0,K102)</f>
        <v>90.72</v>
      </c>
      <c r="L103" t="str">
        <f>ValueWin!L103</f>
        <v>Carlos Taberner</v>
      </c>
      <c r="M103" t="str">
        <f>ValueWin!M103</f>
        <v>Kenny De Schepper</v>
      </c>
    </row>
    <row r="104" spans="1:17" x14ac:dyDescent="0.25">
      <c r="A104">
        <f>ValueWin!A104</f>
        <v>1.08</v>
      </c>
      <c r="B104">
        <f>ValueWin!B104</f>
        <v>6.5</v>
      </c>
      <c r="C104">
        <f t="shared" si="3"/>
        <v>0.92592592592592582</v>
      </c>
      <c r="D104">
        <f t="shared" si="3"/>
        <v>0.15384615384615385</v>
      </c>
      <c r="E104">
        <f>ValueWin!E104</f>
        <v>0.48799999999999999</v>
      </c>
      <c r="F104">
        <f>ValueWin!F104</f>
        <v>0.51200000000000001</v>
      </c>
      <c r="G104" cm="1">
        <f t="array" ref="G104">_xlfn.IFS(AND(I104&gt;J104,I104&gt;0), 1, AND(J104&gt;I104,J104&gt;0), 2, AND(I104&lt;0,J104&lt;0), 0)</f>
        <v>2</v>
      </c>
      <c r="H104">
        <f>ValueWin!H104</f>
        <v>2</v>
      </c>
      <c r="I104">
        <f t="shared" si="4"/>
        <v>-5.9119999999999937</v>
      </c>
      <c r="J104">
        <f t="shared" si="5"/>
        <v>0.1</v>
      </c>
      <c r="K104" cm="1">
        <f t="array" ref="K104">_xlfn.IFS(AND(G104=H104,G104=1),K103-K103*I104+K103*I104*A104, AND(G104=H104,G104=2), K103-K103*J104+K103*J104*B104, AND(G104&lt;&gt;H104,G104=1), K103-K103*I104,AND(G104&lt;&gt;H104,G104=2),K103-K103*J104,G104=0,K103)</f>
        <v>140.61599999999999</v>
      </c>
      <c r="L104" t="str">
        <f>ValueWin!L104</f>
        <v>Mats Moraing</v>
      </c>
      <c r="M104" t="str">
        <f>ValueWin!M104</f>
        <v>Yannick Maden</v>
      </c>
    </row>
    <row r="105" spans="1:17" x14ac:dyDescent="0.25">
      <c r="A105">
        <f>ValueWin!A105</f>
        <v>1.3</v>
      </c>
      <c r="B105">
        <f>ValueWin!B105</f>
        <v>3.2</v>
      </c>
      <c r="C105">
        <f t="shared" si="3"/>
        <v>0.76923076923076916</v>
      </c>
      <c r="D105">
        <f t="shared" si="3"/>
        <v>0.3125</v>
      </c>
      <c r="E105">
        <f>ValueWin!E105</f>
        <v>0.58199999999999996</v>
      </c>
      <c r="F105">
        <f>ValueWin!F105</f>
        <v>0.41800000000000004</v>
      </c>
      <c r="G105" cm="1">
        <f t="array" ref="G105">_xlfn.IFS(AND(I105&gt;J105,I105&gt;0), 1, AND(J105&gt;I105,J105&gt;0), 2, AND(I105&lt;0,J105&lt;0), 0)</f>
        <v>2</v>
      </c>
      <c r="H105">
        <f>ValueWin!H105</f>
        <v>1</v>
      </c>
      <c r="I105">
        <f t="shared" si="4"/>
        <v>-0.81133333333333335</v>
      </c>
      <c r="J105">
        <f t="shared" si="5"/>
        <v>0.1</v>
      </c>
      <c r="K105" cm="1">
        <f t="array" ref="K105">_xlfn.IFS(AND(G105=H105,G105=1),K104-K104*I105+K104*I105*A105, AND(G105=H105,G105=2), K104-K104*J105+K104*J105*B105, AND(G105&lt;&gt;H105,G105=1), K104-K104*I105,AND(G105&lt;&gt;H105,G105=2),K104-K104*J105,G105=0,K104)</f>
        <v>126.55439999999999</v>
      </c>
      <c r="L105" t="str">
        <f>ValueWin!L105</f>
        <v>Oscar Otte</v>
      </c>
      <c r="M105" t="str">
        <f>ValueWin!M105</f>
        <v>Robin Haase</v>
      </c>
    </row>
    <row r="106" spans="1:17" x14ac:dyDescent="0.25">
      <c r="A106">
        <f>ValueWin!A106</f>
        <v>2.25</v>
      </c>
      <c r="B106">
        <f>ValueWin!B106</f>
        <v>1.57</v>
      </c>
      <c r="C106">
        <f t="shared" si="3"/>
        <v>0.44444444444444442</v>
      </c>
      <c r="D106">
        <f t="shared" si="3"/>
        <v>0.63694267515923564</v>
      </c>
      <c r="E106">
        <f>ValueWin!E106</f>
        <v>6.4000000000000001E-2</v>
      </c>
      <c r="F106">
        <f>ValueWin!F106</f>
        <v>0.93599999999999994</v>
      </c>
      <c r="G106" cm="1">
        <f t="array" ref="G106">_xlfn.IFS(AND(I106&gt;J106,I106&gt;0), 1, AND(J106&gt;I106,J106&gt;0), 2, AND(I106&lt;0,J106&lt;0), 0)</f>
        <v>2</v>
      </c>
      <c r="H106">
        <f>ValueWin!H106</f>
        <v>2</v>
      </c>
      <c r="I106">
        <f t="shared" si="4"/>
        <v>-0.68479999999999985</v>
      </c>
      <c r="J106">
        <f t="shared" si="5"/>
        <v>0.1</v>
      </c>
      <c r="K106" cm="1">
        <f t="array" ref="K106">_xlfn.IFS(AND(G106=H106,G106=1),K105-K105*I106+K105*I106*A106, AND(G106=H106,G106=2), K105-K105*J106+K105*J106*B106, AND(G106&lt;&gt;H106,G106=1), K105-K105*I106,AND(G106&lt;&gt;H106,G106=2),K105-K105*J106,G106=0,K105)</f>
        <v>133.76800079999998</v>
      </c>
      <c r="L106" t="str">
        <f>ValueWin!L106</f>
        <v>Henri Squire</v>
      </c>
      <c r="M106" t="str">
        <f>ValueWin!M106</f>
        <v>Ruben Bemelmans</v>
      </c>
    </row>
    <row r="107" spans="1:17" x14ac:dyDescent="0.25">
      <c r="A107">
        <f>ValueWin!A107</f>
        <v>1.3</v>
      </c>
      <c r="B107">
        <f>ValueWin!B107</f>
        <v>3.32</v>
      </c>
      <c r="C107">
        <f t="shared" si="3"/>
        <v>0.76923076923076916</v>
      </c>
      <c r="D107">
        <f t="shared" si="3"/>
        <v>0.30120481927710846</v>
      </c>
      <c r="E107">
        <f>ValueWin!E107</f>
        <v>0.60799999999999998</v>
      </c>
      <c r="F107">
        <f>ValueWin!F107</f>
        <v>0.39200000000000002</v>
      </c>
      <c r="G107" cm="1">
        <f t="array" ref="G107">_xlfn.IFS(AND(I107&gt;J107,I107&gt;0), 1, AND(J107&gt;I107,J107&gt;0), 2, AND(I107&lt;0,J107&lt;0), 0)</f>
        <v>2</v>
      </c>
      <c r="H107">
        <f>ValueWin!H107</f>
        <v>1</v>
      </c>
      <c r="I107">
        <f t="shared" si="4"/>
        <v>-0.69866666666666644</v>
      </c>
      <c r="J107">
        <f t="shared" si="5"/>
        <v>0.1</v>
      </c>
      <c r="K107" cm="1">
        <f t="array" ref="K107">_xlfn.IFS(AND(G107=H107,G107=1),K106-K106*I107+K106*I107*A107, AND(G107=H107,G107=2), K106-K106*J107+K106*J107*B107, AND(G107&lt;&gt;H107,G107=1), K106-K106*I107,AND(G107&lt;&gt;H107,G107=2),K106-K106*J107,G107=0,K106)</f>
        <v>120.39120071999999</v>
      </c>
      <c r="L107" t="str">
        <f>ValueWin!L107</f>
        <v>Andrey Rublev</v>
      </c>
      <c r="M107" t="str">
        <f>ValueWin!M107</f>
        <v>Ilya Ivashka</v>
      </c>
    </row>
    <row r="108" spans="1:17" x14ac:dyDescent="0.25">
      <c r="A108">
        <f>ValueWin!A108</f>
        <v>1.76</v>
      </c>
      <c r="B108">
        <f>ValueWin!B108</f>
        <v>2.0499999999999998</v>
      </c>
      <c r="C108">
        <f t="shared" si="3"/>
        <v>0.56818181818181823</v>
      </c>
      <c r="D108">
        <f t="shared" si="3"/>
        <v>0.48780487804878053</v>
      </c>
      <c r="E108">
        <f>ValueWin!E108</f>
        <v>0.53900000000000003</v>
      </c>
      <c r="F108">
        <f>ValueWin!F108</f>
        <v>0.46099999999999997</v>
      </c>
      <c r="G108" cm="1">
        <f t="array" ref="G108">_xlfn.IFS(AND(I108&gt;J108,I108&gt;0), 1, AND(J108&gt;I108,J108&gt;0), 2, AND(I108&lt;0,J108&lt;0), 0)</f>
        <v>0</v>
      </c>
      <c r="H108">
        <f>ValueWin!H108</f>
        <v>2</v>
      </c>
      <c r="I108">
        <f t="shared" si="4"/>
        <v>-6.7578947368420961E-2</v>
      </c>
      <c r="J108">
        <f t="shared" si="5"/>
        <v>-5.2333333333333454E-2</v>
      </c>
      <c r="K108" cm="1">
        <f t="array" ref="K108">_xlfn.IFS(AND(G108=H108,G108=1),K107-K107*I108+K107*I108*A108, AND(G108=H108,G108=2), K107-K107*J108+K107*J108*B108, AND(G108&lt;&gt;H108,G108=1), K107-K107*I108,AND(G108&lt;&gt;H108,G108=2),K107-K107*J108,G108=0,K107)</f>
        <v>120.39120071999999</v>
      </c>
      <c r="L108" t="str">
        <f>ValueWin!L108</f>
        <v>Alexander Bublik</v>
      </c>
      <c r="M108" t="str">
        <f>ValueWin!M108</f>
        <v>Jan Lennard Struff</v>
      </c>
    </row>
    <row r="109" spans="1:17" x14ac:dyDescent="0.25">
      <c r="A109">
        <f>ValueWin!A109</f>
        <v>1.61</v>
      </c>
      <c r="B109">
        <f>ValueWin!B109</f>
        <v>2.25</v>
      </c>
      <c r="C109">
        <f t="shared" si="3"/>
        <v>0.6211180124223602</v>
      </c>
      <c r="D109">
        <f t="shared" si="3"/>
        <v>0.44444444444444442</v>
      </c>
      <c r="E109">
        <f>ValueWin!E109</f>
        <v>0.59499999999999997</v>
      </c>
      <c r="F109">
        <f>ValueWin!F109</f>
        <v>0.40500000000000003</v>
      </c>
      <c r="G109" cm="1">
        <f t="array" ref="G109">_xlfn.IFS(AND(I109&gt;J109,I109&gt;0), 1, AND(J109&gt;I109,J109&gt;0), 2, AND(I109&lt;0,J109&lt;0), 0)</f>
        <v>0</v>
      </c>
      <c r="H109">
        <f>ValueWin!H109</f>
        <v>1</v>
      </c>
      <c r="I109">
        <f t="shared" si="4"/>
        <v>-6.8934426229508183E-2</v>
      </c>
      <c r="J109">
        <f t="shared" si="5"/>
        <v>-7.0999999999999952E-2</v>
      </c>
      <c r="K109" cm="1">
        <f t="array" ref="K109">_xlfn.IFS(AND(G109=H109,G109=1),K108-K108*I109+K108*I109*A109, AND(G109=H109,G109=2), K108-K108*J109+K108*J109*B109, AND(G109&lt;&gt;H109,G109=1), K108-K108*I109,AND(G109&lt;&gt;H109,G109=2),K108-K108*J109,G109=0,K108)</f>
        <v>120.39120071999999</v>
      </c>
      <c r="L109" t="str">
        <f>ValueWin!L109</f>
        <v>Roberto Bautista Agut</v>
      </c>
      <c r="M109" t="str">
        <f>ValueWin!M109</f>
        <v>Mackenzie McDonald</v>
      </c>
    </row>
    <row r="110" spans="1:17" x14ac:dyDescent="0.25">
      <c r="A110">
        <f>ValueWin!A110</f>
        <v>1.59</v>
      </c>
      <c r="B110">
        <f>ValueWin!B110</f>
        <v>2.2599999999999998</v>
      </c>
      <c r="C110">
        <f t="shared" si="3"/>
        <v>0.62893081761006286</v>
      </c>
      <c r="D110">
        <f t="shared" si="3"/>
        <v>0.44247787610619471</v>
      </c>
      <c r="E110">
        <f>ValueWin!E110</f>
        <v>0.60699999999999998</v>
      </c>
      <c r="F110">
        <f>ValueWin!F110</f>
        <v>0.39300000000000002</v>
      </c>
      <c r="G110" cm="1">
        <f t="array" ref="G110">_xlfn.IFS(AND(I110&gt;J110,I110&gt;0), 1, AND(J110&gt;I110,J110&gt;0), 2, AND(I110&lt;0,J110&lt;0), 0)</f>
        <v>0</v>
      </c>
      <c r="H110">
        <f>ValueWin!H110</f>
        <v>1</v>
      </c>
      <c r="I110">
        <f t="shared" si="4"/>
        <v>-5.9101694915254188E-2</v>
      </c>
      <c r="J110">
        <f t="shared" si="5"/>
        <v>-8.8746031746031795E-2</v>
      </c>
      <c r="K110" cm="1">
        <f t="array" ref="K110">_xlfn.IFS(AND(G110=H110,G110=1),K109-K109*I110+K109*I110*A110, AND(G110=H110,G110=2), K109-K109*J110+K109*J110*B110, AND(G110&lt;&gt;H110,G110=1), K109-K109*I110,AND(G110&lt;&gt;H110,G110=2),K109-K109*J110,G110=0,K109)</f>
        <v>120.39120071999999</v>
      </c>
      <c r="L110" t="str">
        <f>ValueWin!L110</f>
        <v>Taylor Fritz</v>
      </c>
      <c r="M110" t="str">
        <f>ValueWin!M110</f>
        <v>Tommy Paul</v>
      </c>
    </row>
    <row r="111" spans="1:17" x14ac:dyDescent="0.25">
      <c r="A111">
        <f>ValueWin!A111</f>
        <v>3.69</v>
      </c>
      <c r="B111">
        <f>ValueWin!B111</f>
        <v>1.25</v>
      </c>
      <c r="C111">
        <f t="shared" si="3"/>
        <v>0.2710027100271003</v>
      </c>
      <c r="D111">
        <f t="shared" si="3"/>
        <v>0.8</v>
      </c>
      <c r="E111">
        <f>ValueWin!E111</f>
        <v>0.31900000000000001</v>
      </c>
      <c r="F111">
        <f>ValueWin!F111</f>
        <v>0.68100000000000005</v>
      </c>
      <c r="G111" cm="1">
        <f t="array" ref="G111">_xlfn.IFS(AND(I111&gt;J111,I111&gt;0), 1, AND(J111&gt;I111,J111&gt;0), 2, AND(I111&lt;0,J111&lt;0), 0)</f>
        <v>1</v>
      </c>
      <c r="H111">
        <f>ValueWin!H111</f>
        <v>1</v>
      </c>
      <c r="I111">
        <f t="shared" si="4"/>
        <v>6.5840148698884715E-2</v>
      </c>
      <c r="J111">
        <f t="shared" si="5"/>
        <v>-0.59499999999999997</v>
      </c>
      <c r="K111" cm="1">
        <f t="array" ref="K111">_xlfn.IFS(AND(G111=H111,G111=1),K110-K110*I111+K110*I111*A111, AND(G111=H111,G111=2), K110-K110*J111+K110*J111*B111, AND(G111&lt;&gt;H111,G111=1), K110-K110*I111,AND(G111&lt;&gt;H111,G111=2),K110-K110*J111,G111=0,K110)</f>
        <v>141.71368627951915</v>
      </c>
      <c r="L111" t="str">
        <f>ValueWin!L111</f>
        <v>John Millman</v>
      </c>
      <c r="M111" t="str">
        <f>ValueWin!M111</f>
        <v>Aslan Karatsev</v>
      </c>
    </row>
    <row r="112" spans="1:17" x14ac:dyDescent="0.25">
      <c r="A112">
        <f>ValueWin!A112</f>
        <v>1.96</v>
      </c>
      <c r="B112">
        <f>ValueWin!B112</f>
        <v>1.84</v>
      </c>
      <c r="C112">
        <f t="shared" si="3"/>
        <v>0.51020408163265307</v>
      </c>
      <c r="D112">
        <f t="shared" si="3"/>
        <v>0.54347826086956519</v>
      </c>
      <c r="E112">
        <f>ValueWin!E112</f>
        <v>0.41299999999999998</v>
      </c>
      <c r="F112">
        <f>ValueWin!F112</f>
        <v>0.58699999999999997</v>
      </c>
      <c r="G112" cm="1">
        <f t="array" ref="G112">_xlfn.IFS(AND(I112&gt;J112,I112&gt;0), 1, AND(J112&gt;I112,J112&gt;0), 2, AND(I112&lt;0,J112&lt;0), 0)</f>
        <v>2</v>
      </c>
      <c r="H112">
        <f>ValueWin!H112</f>
        <v>1</v>
      </c>
      <c r="I112">
        <f t="shared" si="4"/>
        <v>-0.19845833333333335</v>
      </c>
      <c r="J112">
        <f t="shared" si="5"/>
        <v>9.5333333333333381E-2</v>
      </c>
      <c r="K112" cm="1">
        <f t="array" ref="K112">_xlfn.IFS(AND(G112=H112,G112=1),K111-K111*I112+K111*I112*A112, AND(G112=H112,G112=2), K111-K111*J112+K111*J112*B112, AND(G112&lt;&gt;H112,G112=1), K111-K111*I112,AND(G112&lt;&gt;H112,G112=2),K111-K111*J112,G112=0,K111)</f>
        <v>128.20364818753831</v>
      </c>
      <c r="L112" t="str">
        <f>ValueWin!L112</f>
        <v>Botic Van De Zandschulp</v>
      </c>
      <c r="M112" t="str">
        <f>ValueWin!M112</f>
        <v>Sebastian Korda</v>
      </c>
    </row>
    <row r="113" spans="1:13" x14ac:dyDescent="0.25">
      <c r="A113">
        <f>ValueWin!A113</f>
        <v>1.72</v>
      </c>
      <c r="B113">
        <f>ValueWin!B113</f>
        <v>2.1</v>
      </c>
      <c r="C113">
        <f t="shared" si="3"/>
        <v>0.58139534883720934</v>
      </c>
      <c r="D113">
        <f t="shared" si="3"/>
        <v>0.47619047619047616</v>
      </c>
      <c r="E113">
        <f>ValueWin!E113</f>
        <v>0.51200000000000001</v>
      </c>
      <c r="F113">
        <f>ValueWin!F113</f>
        <v>0.48799999999999999</v>
      </c>
      <c r="G113" cm="1">
        <f t="array" ref="G113">_xlfn.IFS(AND(I113&gt;J113,I113&gt;0), 1, AND(J113&gt;I113,J113&gt;0), 2, AND(I113&lt;0,J113&lt;0), 0)</f>
        <v>2</v>
      </c>
      <c r="H113">
        <f>ValueWin!H113</f>
        <v>2</v>
      </c>
      <c r="I113">
        <f t="shared" si="4"/>
        <v>-0.1657777777777778</v>
      </c>
      <c r="J113">
        <f t="shared" si="5"/>
        <v>2.2545454545454535E-2</v>
      </c>
      <c r="K113" cm="1">
        <f t="array" ref="K113">_xlfn.IFS(AND(G113=H113,G113=1),K112-K112*I113+K112*I113*A113, AND(G113=H113,G113=2), K112-K112*J113+K112*J113*B113, AND(G113&lt;&gt;H113,G113=1), K112-K112*I113,AND(G113&lt;&gt;H113,G113=2),K112-K112*J113,G113=0,K112)</f>
        <v>131.38309866258925</v>
      </c>
      <c r="L113" t="str">
        <f>ValueWin!L113</f>
        <v>Andy Murray</v>
      </c>
      <c r="M113" t="str">
        <f>ValueWin!M113</f>
        <v>Carlos Alcaraz</v>
      </c>
    </row>
    <row r="114" spans="1:13" x14ac:dyDescent="0.25">
      <c r="A114">
        <f>ValueWin!A114</f>
        <v>3.14</v>
      </c>
      <c r="B114">
        <f>ValueWin!B114</f>
        <v>1.33</v>
      </c>
      <c r="C114">
        <f t="shared" si="3"/>
        <v>0.31847133757961782</v>
      </c>
      <c r="D114">
        <f t="shared" si="3"/>
        <v>0.75187969924812026</v>
      </c>
      <c r="E114">
        <f>ValueWin!E114</f>
        <v>0.30299999999999999</v>
      </c>
      <c r="F114">
        <f>ValueWin!F114</f>
        <v>0.69700000000000006</v>
      </c>
      <c r="G114" cm="1">
        <f t="array" ref="G114">_xlfn.IFS(AND(I114&gt;J114,I114&gt;0), 1, AND(J114&gt;I114,J114&gt;0), 2, AND(I114&lt;0,J114&lt;0), 0)</f>
        <v>0</v>
      </c>
      <c r="H114">
        <f>ValueWin!H114</f>
        <v>2</v>
      </c>
      <c r="I114">
        <f t="shared" si="4"/>
        <v>-2.270093457943928E-2</v>
      </c>
      <c r="J114">
        <f t="shared" si="5"/>
        <v>-0.22118181818181792</v>
      </c>
      <c r="K114" cm="1">
        <f t="array" ref="K114">_xlfn.IFS(AND(G114=H114,G114=1),K113-K113*I114+K113*I114*A114, AND(G114=H114,G114=2), K113-K113*J114+K113*J114*B114, AND(G114&lt;&gt;H114,G114=1), K113-K113*I114,AND(G114&lt;&gt;H114,G114=2),K113-K113*J114,G114=0,K113)</f>
        <v>131.38309866258925</v>
      </c>
      <c r="L114" t="str">
        <f>ValueWin!L114</f>
        <v>Nikoloz Basilashvili</v>
      </c>
      <c r="M114" t="str">
        <f>ValueWin!M114</f>
        <v>Matteo Berrettini</v>
      </c>
    </row>
    <row r="115" spans="1:13" x14ac:dyDescent="0.25">
      <c r="A115">
        <f>ValueWin!A115</f>
        <v>1.1599999999999999</v>
      </c>
      <c r="B115">
        <f>ValueWin!B115</f>
        <v>4.5</v>
      </c>
      <c r="C115">
        <f t="shared" si="3"/>
        <v>0.86206896551724144</v>
      </c>
      <c r="D115">
        <f t="shared" si="3"/>
        <v>0.22222222222222221</v>
      </c>
      <c r="E115">
        <f>ValueWin!E115</f>
        <v>0.746</v>
      </c>
      <c r="F115">
        <f>ValueWin!F115</f>
        <v>0.254</v>
      </c>
      <c r="G115" cm="1">
        <f t="array" ref="G115">_xlfn.IFS(AND(I115&gt;J115,I115&gt;0), 1, AND(J115&gt;I115,J115&gt;0), 2, AND(I115&lt;0,J115&lt;0), 0)</f>
        <v>2</v>
      </c>
      <c r="H115">
        <f>ValueWin!H115</f>
        <v>1</v>
      </c>
      <c r="I115">
        <f t="shared" si="4"/>
        <v>-0.8415000000000008</v>
      </c>
      <c r="J115">
        <f t="shared" si="5"/>
        <v>4.085714285714287E-2</v>
      </c>
      <c r="K115" cm="1">
        <f t="array" ref="K115">_xlfn.IFS(AND(G115=H115,G115=1),K114-K114*I115+K114*I115*A115, AND(G115=H115,G115=2), K114-K114*J115+K114*J115*B115, AND(G115&lt;&gt;H115,G115=1), K114-K114*I115,AND(G115&lt;&gt;H115,G115=2),K114-K114*J115,G115=0,K114)</f>
        <v>126.01516063151774</v>
      </c>
      <c r="L115" t="str">
        <f>ValueWin!L115</f>
        <v>Brandon Nakashima</v>
      </c>
      <c r="M115" t="str">
        <f>ValueWin!M115</f>
        <v>Bernabe Zapata Miralles</v>
      </c>
    </row>
    <row r="116" spans="1:13" x14ac:dyDescent="0.25">
      <c r="A116">
        <f>ValueWin!A116</f>
        <v>2.37</v>
      </c>
      <c r="B116">
        <f>ValueWin!B116</f>
        <v>1.53</v>
      </c>
      <c r="C116">
        <f t="shared" si="3"/>
        <v>0.42194092827004215</v>
      </c>
      <c r="D116">
        <f t="shared" si="3"/>
        <v>0.65359477124183007</v>
      </c>
      <c r="E116">
        <f>ValueWin!E116</f>
        <v>0.249</v>
      </c>
      <c r="F116">
        <f>ValueWin!F116</f>
        <v>0.751</v>
      </c>
      <c r="G116" cm="1">
        <f t="array" ref="G116">_xlfn.IFS(AND(I116&gt;J116,I116&gt;0), 1, AND(J116&gt;I116,J116&gt;0), 2, AND(I116&lt;0,J116&lt;0), 0)</f>
        <v>2</v>
      </c>
      <c r="H116">
        <f>ValueWin!H116</f>
        <v>1</v>
      </c>
      <c r="I116">
        <f t="shared" si="4"/>
        <v>-0.29917518248175179</v>
      </c>
      <c r="J116">
        <f t="shared" si="5"/>
        <v>0.1</v>
      </c>
      <c r="K116" cm="1">
        <f t="array" ref="K116">_xlfn.IFS(AND(G116=H116,G116=1),K115-K115*I116+K115*I116*A116, AND(G116=H116,G116=2), K115-K115*J116+K115*J116*B116, AND(G116&lt;&gt;H116,G116=1), K115-K115*I116,AND(G116&lt;&gt;H116,G116=2),K115-K115*J116,G116=0,K115)</f>
        <v>113.41364456836597</v>
      </c>
      <c r="L116" t="str">
        <f>ValueWin!L116</f>
        <v>Alexandre Muller</v>
      </c>
      <c r="M116" t="str">
        <f>ValueWin!M116</f>
        <v>Stefano Travaglia</v>
      </c>
    </row>
    <row r="117" spans="1:13" x14ac:dyDescent="0.25">
      <c r="A117">
        <f>ValueWin!A117</f>
        <v>1.28</v>
      </c>
      <c r="B117">
        <f>ValueWin!B117</f>
        <v>3.25</v>
      </c>
      <c r="C117">
        <f t="shared" si="3"/>
        <v>0.78125</v>
      </c>
      <c r="D117">
        <f t="shared" si="3"/>
        <v>0.30769230769230771</v>
      </c>
      <c r="E117">
        <f>ValueWin!E117</f>
        <v>0.82199999999999995</v>
      </c>
      <c r="F117">
        <f>ValueWin!F117</f>
        <v>0.17800000000000005</v>
      </c>
      <c r="G117" cm="1">
        <f t="array" ref="G117">_xlfn.IFS(AND(I117&gt;J117,I117&gt;0), 1, AND(J117&gt;I117,J117&gt;0), 2, AND(I117&lt;0,J117&lt;0), 0)</f>
        <v>1</v>
      </c>
      <c r="H117">
        <f>ValueWin!H117</f>
        <v>1</v>
      </c>
      <c r="I117">
        <f t="shared" si="4"/>
        <v>0.1</v>
      </c>
      <c r="J117">
        <f t="shared" si="5"/>
        <v>-0.18733333333333324</v>
      </c>
      <c r="K117" cm="1">
        <f t="array" ref="K117">_xlfn.IFS(AND(G117=H117,G117=1),K116-K116*I117+K116*I117*A117, AND(G117=H117,G117=2), K116-K116*J117+K116*J117*B117, AND(G117&lt;&gt;H117,G117=1), K116-K116*I117,AND(G117&lt;&gt;H117,G117=2),K116-K116*J117,G117=0,K116)</f>
        <v>116.58922661628021</v>
      </c>
      <c r="L117" t="str">
        <f>ValueWin!L117</f>
        <v>Maxime Cressy</v>
      </c>
      <c r="M117" t="str">
        <f>ValueWin!M117</f>
        <v>Otto Virtanen</v>
      </c>
    </row>
    <row r="118" spans="1:13" x14ac:dyDescent="0.25">
      <c r="A118">
        <f>ValueWin!A118</f>
        <v>1.1599999999999999</v>
      </c>
      <c r="B118">
        <f>ValueWin!B118</f>
        <v>4.5</v>
      </c>
      <c r="C118">
        <f t="shared" si="3"/>
        <v>0.86206896551724144</v>
      </c>
      <c r="D118">
        <f t="shared" si="3"/>
        <v>0.22222222222222221</v>
      </c>
      <c r="E118">
        <f>ValueWin!E118</f>
        <v>0.85899999999999999</v>
      </c>
      <c r="F118">
        <f>ValueWin!F118</f>
        <v>0.14100000000000001</v>
      </c>
      <c r="G118" cm="1">
        <f t="array" ref="G118">_xlfn.IFS(AND(I118&gt;J118,I118&gt;0), 1, AND(J118&gt;I118,J118&gt;0), 2, AND(I118&lt;0,J118&lt;0), 0)</f>
        <v>0</v>
      </c>
      <c r="H118">
        <f>ValueWin!H118</f>
        <v>1</v>
      </c>
      <c r="I118">
        <f t="shared" si="4"/>
        <v>-2.2250000000000547E-2</v>
      </c>
      <c r="J118">
        <f t="shared" si="5"/>
        <v>-0.1044285714285714</v>
      </c>
      <c r="K118" cm="1">
        <f t="array" ref="K118">_xlfn.IFS(AND(G118=H118,G118=1),K117-K117*I118+K117*I118*A118, AND(G118=H118,G118=2), K117-K117*J118+K117*J118*B118, AND(G118&lt;&gt;H118,G118=1), K117-K117*I118,AND(G118&lt;&gt;H118,G118=2),K117-K117*J118,G118=0,K117)</f>
        <v>116.58922661628021</v>
      </c>
      <c r="L118" t="str">
        <f>ValueWin!L118</f>
        <v>Oscar Otte</v>
      </c>
      <c r="M118" t="str">
        <f>ValueWin!M118</f>
        <v>Julian Lenz</v>
      </c>
    </row>
    <row r="119" spans="1:13" x14ac:dyDescent="0.25">
      <c r="A119">
        <f>ValueWin!A119</f>
        <v>2.25</v>
      </c>
      <c r="B119">
        <f>ValueWin!B119</f>
        <v>1.57</v>
      </c>
      <c r="C119">
        <f t="shared" si="3"/>
        <v>0.44444444444444442</v>
      </c>
      <c r="D119">
        <f t="shared" si="3"/>
        <v>0.63694267515923564</v>
      </c>
      <c r="E119">
        <f>ValueWin!E119</f>
        <v>0.498</v>
      </c>
      <c r="F119">
        <f>ValueWin!F119</f>
        <v>0.502</v>
      </c>
      <c r="G119" cm="1">
        <f t="array" ref="G119">_xlfn.IFS(AND(I119&gt;J119,I119&gt;0), 1, AND(J119&gt;I119,J119&gt;0), 2, AND(I119&lt;0,J119&lt;0), 0)</f>
        <v>1</v>
      </c>
      <c r="H119">
        <f>ValueWin!H119</f>
        <v>2</v>
      </c>
      <c r="I119">
        <f t="shared" si="4"/>
        <v>9.6399999999999986E-2</v>
      </c>
      <c r="J119">
        <f t="shared" si="5"/>
        <v>-0.37168421052631573</v>
      </c>
      <c r="K119" cm="1">
        <f t="array" ref="K119">_xlfn.IFS(AND(G119=H119,G119=1),K118-K118*I119+K118*I119*A119, AND(G119=H119,G119=2), K118-K118*J119+K118*J119*B119, AND(G119&lt;&gt;H119,G119=1), K118-K118*I119,AND(G119&lt;&gt;H119,G119=2),K118-K118*J119,G119=0,K118)</f>
        <v>105.3500251704708</v>
      </c>
      <c r="L119" t="str">
        <f>ValueWin!L119</f>
        <v>Ruben Bemelmans</v>
      </c>
      <c r="M119" t="str">
        <f>ValueWin!M119</f>
        <v>Quentin Halys</v>
      </c>
    </row>
    <row r="120" spans="1:13" x14ac:dyDescent="0.25">
      <c r="A120">
        <f>ValueWin!A120</f>
        <v>3</v>
      </c>
      <c r="B120">
        <f>ValueWin!B120</f>
        <v>1.33</v>
      </c>
      <c r="C120">
        <f t="shared" si="3"/>
        <v>0.33333333333333331</v>
      </c>
      <c r="D120">
        <f t="shared" si="3"/>
        <v>0.75187969924812026</v>
      </c>
      <c r="E120">
        <f>ValueWin!E120</f>
        <v>0.23499999999999999</v>
      </c>
      <c r="F120">
        <f>ValueWin!F120</f>
        <v>0.76500000000000001</v>
      </c>
      <c r="G120" cm="1">
        <f t="array" ref="G120">_xlfn.IFS(AND(I120&gt;J120,I120&gt;0), 1, AND(J120&gt;I120,J120&gt;0), 2, AND(I120&lt;0,J120&lt;0), 0)</f>
        <v>2</v>
      </c>
      <c r="H120">
        <f>ValueWin!H120</f>
        <v>2</v>
      </c>
      <c r="I120">
        <f t="shared" si="4"/>
        <v>-0.14750000000000002</v>
      </c>
      <c r="J120">
        <f t="shared" si="5"/>
        <v>5.2878787878788081E-2</v>
      </c>
      <c r="K120" cm="1">
        <f t="array" ref="K120">_xlfn.IFS(AND(G120=H120,G120=1),K119-K119*I120+K119*I120*A120, AND(G120=H120,G120=2), K119-K119*J120+K119*J120*B120, AND(G120&lt;&gt;H120,G120=1), K119-K119*I120,AND(G120&lt;&gt;H120,G120=2),K119-K119*J120,G120=0,K119)</f>
        <v>107.18838310969552</v>
      </c>
      <c r="L120" t="str">
        <f>ValueWin!L120</f>
        <v>Mats Rosenkranz</v>
      </c>
      <c r="M120" t="str">
        <f>ValueWin!M120</f>
        <v>Maximilian Marterer</v>
      </c>
    </row>
    <row r="121" spans="1:13" x14ac:dyDescent="0.25">
      <c r="A121">
        <f>ValueWin!A121</f>
        <v>2.31</v>
      </c>
      <c r="B121">
        <f>ValueWin!B121</f>
        <v>1.57</v>
      </c>
      <c r="C121">
        <f t="shared" si="3"/>
        <v>0.4329004329004329</v>
      </c>
      <c r="D121">
        <f t="shared" si="3"/>
        <v>0.63694267515923564</v>
      </c>
      <c r="E121">
        <f>ValueWin!E121</f>
        <v>0.46600000000000003</v>
      </c>
      <c r="F121">
        <f>ValueWin!F121</f>
        <v>0.53400000000000003</v>
      </c>
      <c r="G121" cm="1">
        <f t="array" ref="G121">_xlfn.IFS(AND(I121&gt;J121,I121&gt;0), 1, AND(J121&gt;I121,J121&gt;0), 2, AND(I121&lt;0,J121&lt;0), 0)</f>
        <v>1</v>
      </c>
      <c r="H121">
        <f>ValueWin!H121</f>
        <v>1</v>
      </c>
      <c r="I121">
        <f t="shared" si="4"/>
        <v>5.8366412213740504E-2</v>
      </c>
      <c r="J121">
        <f t="shared" si="5"/>
        <v>-0.28354385964912276</v>
      </c>
      <c r="K121" cm="1">
        <f t="array" ref="K121">_xlfn.IFS(AND(G121=H121,G121=1),K120-K120*I121+K120*I121*A121, AND(G121=H121,G121=2), K120-K120*J121+K120*J121*B121, AND(G121&lt;&gt;H121,G121=1), K120-K120*I121,AND(G121&lt;&gt;H121,G121=2),K120-K120*J121,G121=0,K120)</f>
        <v>115.38400688226285</v>
      </c>
      <c r="L121" t="str">
        <f>ValueWin!L121</f>
        <v>Marin Cilic</v>
      </c>
      <c r="M121" t="str">
        <f>ValueWin!M121</f>
        <v>Karen Khachanov</v>
      </c>
    </row>
    <row r="122" spans="1:13" x14ac:dyDescent="0.25">
      <c r="A122">
        <f>ValueWin!A122</f>
        <v>1.61</v>
      </c>
      <c r="B122">
        <f>ValueWin!B122</f>
        <v>2.25</v>
      </c>
      <c r="C122">
        <f t="shared" si="3"/>
        <v>0.6211180124223602</v>
      </c>
      <c r="D122">
        <f t="shared" si="3"/>
        <v>0.44444444444444442</v>
      </c>
      <c r="E122">
        <f>ValueWin!E122</f>
        <v>0.59399999999999997</v>
      </c>
      <c r="F122">
        <f>ValueWin!F122</f>
        <v>0.40600000000000003</v>
      </c>
      <c r="G122" cm="1">
        <f t="array" ref="G122">_xlfn.IFS(AND(I122&gt;J122,I122&gt;0), 1, AND(J122&gt;I122,J122&gt;0), 2, AND(I122&lt;0,J122&lt;0), 0)</f>
        <v>0</v>
      </c>
      <c r="H122">
        <f>ValueWin!H122</f>
        <v>1</v>
      </c>
      <c r="I122">
        <f t="shared" si="4"/>
        <v>-7.1573770491803246E-2</v>
      </c>
      <c r="J122">
        <f t="shared" si="5"/>
        <v>-6.9199999999999928E-2</v>
      </c>
      <c r="K122" cm="1">
        <f t="array" ref="K122">_xlfn.IFS(AND(G122=H122,G122=1),K121-K121*I122+K121*I122*A122, AND(G122=H122,G122=2), K121-K121*J122+K121*J122*B122, AND(G122&lt;&gt;H122,G122=1), K121-K121*I122,AND(G122&lt;&gt;H122,G122=2),K121-K121*J122,G122=0,K121)</f>
        <v>115.38400688226285</v>
      </c>
      <c r="L122" t="str">
        <f>ValueWin!L122</f>
        <v>Roberto Bautista Agut</v>
      </c>
      <c r="M122" t="str">
        <f>ValueWin!M122</f>
        <v>Mackenzie McDonald</v>
      </c>
    </row>
    <row r="123" spans="1:13" x14ac:dyDescent="0.25">
      <c r="A123">
        <f>ValueWin!A123</f>
        <v>2.67</v>
      </c>
      <c r="B123">
        <f>ValueWin!B123</f>
        <v>1.44</v>
      </c>
      <c r="C123">
        <f t="shared" si="3"/>
        <v>0.37453183520599254</v>
      </c>
      <c r="D123">
        <f t="shared" si="3"/>
        <v>0.69444444444444442</v>
      </c>
      <c r="E123">
        <f>ValueWin!E123</f>
        <v>0.38800000000000001</v>
      </c>
      <c r="F123">
        <f>ValueWin!F123</f>
        <v>0.61199999999999999</v>
      </c>
      <c r="G123" cm="1">
        <f t="array" ref="G123">_xlfn.IFS(AND(I123&gt;J123,I123&gt;0), 1, AND(J123&gt;I123,J123&gt;0), 2, AND(I123&lt;0,J123&lt;0), 0)</f>
        <v>1</v>
      </c>
      <c r="H123">
        <f>ValueWin!H123</f>
        <v>1</v>
      </c>
      <c r="I123">
        <f t="shared" si="4"/>
        <v>2.1532934131736514E-2</v>
      </c>
      <c r="J123">
        <f t="shared" si="5"/>
        <v>-0.26981818181818196</v>
      </c>
      <c r="K123" cm="1">
        <f t="array" ref="K123">_xlfn.IFS(AND(G123=H123,G123=1),K122-K122*I123+K122*I123*A123, AND(G123=H123,G123=2), K122-K122*J123+K122*J123*B123, AND(G123&lt;&gt;H123,G123=1), K122-K122*I123,AND(G123&lt;&gt;H123,G123=2),K122-K122*J123,G123=0,K122)</f>
        <v>119.53321576974902</v>
      </c>
      <c r="L123" t="str">
        <f>ValueWin!L123</f>
        <v>Jan Lennard Struff</v>
      </c>
      <c r="M123" t="str">
        <f>ValueWin!M123</f>
        <v>Denis Shapovalov</v>
      </c>
    </row>
    <row r="124" spans="1:13" x14ac:dyDescent="0.25">
      <c r="A124">
        <f>ValueWin!A124</f>
        <v>7</v>
      </c>
      <c r="B124">
        <f>ValueWin!B124</f>
        <v>1.1000000000000001</v>
      </c>
      <c r="C124">
        <f t="shared" si="3"/>
        <v>0.14285714285714285</v>
      </c>
      <c r="D124">
        <f t="shared" si="3"/>
        <v>0.90909090909090906</v>
      </c>
      <c r="E124">
        <f>ValueWin!E124</f>
        <v>0.123</v>
      </c>
      <c r="F124">
        <f>ValueWin!F124</f>
        <v>0.877</v>
      </c>
      <c r="G124" cm="1">
        <f t="array" ref="G124">_xlfn.IFS(AND(I124&gt;J124,I124&gt;0), 1, AND(J124&gt;I124,J124&gt;0), 2, AND(I124&lt;0,J124&lt;0), 0)</f>
        <v>0</v>
      </c>
      <c r="H124">
        <f>ValueWin!H124</f>
        <v>2</v>
      </c>
      <c r="I124">
        <f t="shared" si="4"/>
        <v>-2.3166666666666669E-2</v>
      </c>
      <c r="J124">
        <f t="shared" si="5"/>
        <v>-0.35299999999999887</v>
      </c>
      <c r="K124" cm="1">
        <f t="array" ref="K124">_xlfn.IFS(AND(G124=H124,G124=1),K123-K123*I124+K123*I124*A124, AND(G124=H124,G124=2), K123-K123*J124+K123*J124*B124, AND(G124&lt;&gt;H124,G124=1), K123-K123*I124,AND(G124&lt;&gt;H124,G124=2),K123-K123*J124,G124=0,K123)</f>
        <v>119.53321576974902</v>
      </c>
      <c r="L124" t="str">
        <f>ValueWin!L124</f>
        <v>Dennis Novak</v>
      </c>
      <c r="M124" t="str">
        <f>ValueWin!M124</f>
        <v>Jannik Sinner</v>
      </c>
    </row>
    <row r="125" spans="1:13" x14ac:dyDescent="0.25">
      <c r="A125">
        <f>ValueWin!A125</f>
        <v>5.2</v>
      </c>
      <c r="B125">
        <f>ValueWin!B125</f>
        <v>1.1399999999999999</v>
      </c>
      <c r="C125">
        <f t="shared" si="3"/>
        <v>0.19230769230769229</v>
      </c>
      <c r="D125">
        <f t="shared" si="3"/>
        <v>0.87719298245614041</v>
      </c>
      <c r="E125">
        <f>ValueWin!E125</f>
        <v>0.17100000000000001</v>
      </c>
      <c r="F125">
        <f>ValueWin!F125</f>
        <v>0.82899999999999996</v>
      </c>
      <c r="G125" cm="1">
        <f t="array" ref="G125">_xlfn.IFS(AND(I125&gt;J125,I125&gt;0), 1, AND(J125&gt;I125,J125&gt;0), 2, AND(I125&lt;0,J125&lt;0), 0)</f>
        <v>0</v>
      </c>
      <c r="H125">
        <f>ValueWin!H125</f>
        <v>2</v>
      </c>
      <c r="I125">
        <f t="shared" si="4"/>
        <v>-2.6380952380952338E-2</v>
      </c>
      <c r="J125">
        <f t="shared" si="5"/>
        <v>-0.39242857142857246</v>
      </c>
      <c r="K125" cm="1">
        <f t="array" ref="K125">_xlfn.IFS(AND(G125=H125,G125=1),K124-K124*I125+K124*I125*A125, AND(G125=H125,G125=2), K124-K124*J125+K124*J125*B125, AND(G125&lt;&gt;H125,G125=1), K124-K124*I125,AND(G125&lt;&gt;H125,G125=2),K124-K124*J125,G125=0,K124)</f>
        <v>119.53321576974902</v>
      </c>
      <c r="L125" t="str">
        <f>ValueWin!L125</f>
        <v>Alex De Minaur</v>
      </c>
      <c r="M125" t="str">
        <f>ValueWin!M125</f>
        <v>Alexander Zverev</v>
      </c>
    </row>
    <row r="126" spans="1:13" x14ac:dyDescent="0.25">
      <c r="A126">
        <f>ValueWin!A126</f>
        <v>1.22</v>
      </c>
      <c r="B126">
        <f>ValueWin!B126</f>
        <v>4</v>
      </c>
      <c r="C126">
        <f t="shared" si="3"/>
        <v>0.81967213114754101</v>
      </c>
      <c r="D126">
        <f t="shared" si="3"/>
        <v>0.25</v>
      </c>
      <c r="E126">
        <f>ValueWin!E126</f>
        <v>0.73399999999999999</v>
      </c>
      <c r="F126">
        <f>ValueWin!F126</f>
        <v>0.26600000000000001</v>
      </c>
      <c r="G126" cm="1">
        <f t="array" ref="G126">_xlfn.IFS(AND(I126&gt;J126,I126&gt;0), 1, AND(J126&gt;I126,J126&gt;0), 2, AND(I126&lt;0,J126&lt;0), 0)</f>
        <v>2</v>
      </c>
      <c r="H126">
        <f>ValueWin!H126</f>
        <v>2</v>
      </c>
      <c r="I126">
        <f t="shared" si="4"/>
        <v>-0.47509090909090923</v>
      </c>
      <c r="J126">
        <f t="shared" si="5"/>
        <v>2.1333333333333343E-2</v>
      </c>
      <c r="K126" cm="1">
        <f t="array" ref="K126">_xlfn.IFS(AND(G126=H126,G126=1),K125-K125*I126+K125*I126*A126, AND(G126=H126,G126=2), K125-K125*J126+K125*J126*B126, AND(G126&lt;&gt;H126,G126=1), K125-K125*I126,AND(G126&lt;&gt;H126,G126=2),K125-K125*J126,G126=0,K125)</f>
        <v>127.18334157901296</v>
      </c>
      <c r="L126" t="str">
        <f>ValueWin!L126</f>
        <v>Stefanos Tsitsipas</v>
      </c>
      <c r="M126" t="str">
        <f>ValueWin!M126</f>
        <v>Frances Tiafoe</v>
      </c>
    </row>
    <row r="127" spans="1:13" x14ac:dyDescent="0.25">
      <c r="A127">
        <f>ValueWin!A127</f>
        <v>2.75</v>
      </c>
      <c r="B127">
        <f>ValueWin!B127</f>
        <v>1.44</v>
      </c>
      <c r="C127">
        <f t="shared" si="3"/>
        <v>0.36363636363636365</v>
      </c>
      <c r="D127">
        <f t="shared" si="3"/>
        <v>0.69444444444444442</v>
      </c>
      <c r="E127">
        <f>ValueWin!E127</f>
        <v>0.29499999999999998</v>
      </c>
      <c r="F127">
        <f>ValueWin!F127</f>
        <v>0.70500000000000007</v>
      </c>
      <c r="G127" cm="1">
        <f t="array" ref="G127">_xlfn.IFS(AND(I127&gt;J127,I127&gt;0), 1, AND(J127&gt;I127,J127&gt;0), 2, AND(I127&lt;0,J127&lt;0), 0)</f>
        <v>2</v>
      </c>
      <c r="H127">
        <f>ValueWin!H127</f>
        <v>1</v>
      </c>
      <c r="I127">
        <f t="shared" si="4"/>
        <v>-0.10785714285714293</v>
      </c>
      <c r="J127">
        <f t="shared" si="5"/>
        <v>3.4545454545454546E-2</v>
      </c>
      <c r="K127" cm="1">
        <f t="array" ref="K127">_xlfn.IFS(AND(G127=H127,G127=1),K126-K126*I127+K126*I127*A127, AND(G127=H127,G127=2), K126-K126*J127+K126*J127*B127, AND(G127&lt;&gt;H127,G127=1), K126-K126*I127,AND(G127&lt;&gt;H127,G127=2),K126-K126*J127,G127=0,K126)</f>
        <v>122.78973523355614</v>
      </c>
      <c r="L127" t="str">
        <f>ValueWin!L127</f>
        <v>Carlos Alcaraz</v>
      </c>
      <c r="M127" t="str">
        <f>ValueWin!M127</f>
        <v>Matteo Berrettini</v>
      </c>
    </row>
    <row r="128" spans="1:13" x14ac:dyDescent="0.25">
      <c r="A128">
        <f>ValueWin!A128</f>
        <v>1.5</v>
      </c>
      <c r="B128">
        <f>ValueWin!B128</f>
        <v>2.5</v>
      </c>
      <c r="C128">
        <f t="shared" si="3"/>
        <v>0.66666666666666663</v>
      </c>
      <c r="D128">
        <f t="shared" si="3"/>
        <v>0.4</v>
      </c>
      <c r="E128">
        <f>ValueWin!E128</f>
        <v>0.78500000000000003</v>
      </c>
      <c r="F128">
        <f>ValueWin!F128</f>
        <v>0.21499999999999997</v>
      </c>
      <c r="G128" cm="1">
        <f t="array" ref="G128">_xlfn.IFS(AND(I128&gt;J128,I128&gt;0), 1, AND(J128&gt;I128,J128&gt;0), 2, AND(I128&lt;0,J128&lt;0), 0)</f>
        <v>1</v>
      </c>
      <c r="H128">
        <f>ValueWin!H128</f>
        <v>1</v>
      </c>
      <c r="I128">
        <f t="shared" si="4"/>
        <v>0.1</v>
      </c>
      <c r="J128">
        <f t="shared" si="5"/>
        <v>-0.30833333333333335</v>
      </c>
      <c r="K128" cm="1">
        <f t="array" ref="K128">_xlfn.IFS(AND(G128=H128,G128=1),K127-K127*I128+K127*I128*A128, AND(G128=H128,G128=2), K127-K127*J128+K127*J128*B128, AND(G128&lt;&gt;H128,G128=1), K127-K127*I128,AND(G128&lt;&gt;H128,G128=2),K127-K127*J128,G128=0,K127)</f>
        <v>128.92922199523395</v>
      </c>
      <c r="L128" t="str">
        <f>ValueWin!L128</f>
        <v>Joao Sousa</v>
      </c>
      <c r="M128" t="str">
        <f>ValueWin!M128</f>
        <v>Kenny De Schepper</v>
      </c>
    </row>
    <row r="129" spans="1:17" x14ac:dyDescent="0.25">
      <c r="A129">
        <f>ValueWin!A129</f>
        <v>1.33</v>
      </c>
      <c r="B129">
        <f>ValueWin!B129</f>
        <v>3</v>
      </c>
      <c r="C129">
        <f t="shared" si="3"/>
        <v>0.75187969924812026</v>
      </c>
      <c r="D129">
        <f t="shared" si="3"/>
        <v>0.33333333333333331</v>
      </c>
      <c r="E129">
        <f>ValueWin!E129</f>
        <v>0.80500000000000005</v>
      </c>
      <c r="F129">
        <f>ValueWin!F129</f>
        <v>0.19499999999999995</v>
      </c>
      <c r="G129" cm="1">
        <f t="array" ref="G129">_xlfn.IFS(AND(I129&gt;J129,I129&gt;0), 1, AND(J129&gt;I129,J129&gt;0), 2, AND(I129&lt;0,J129&lt;0), 0)</f>
        <v>1</v>
      </c>
      <c r="H129">
        <f>ValueWin!H129</f>
        <v>2</v>
      </c>
      <c r="I129">
        <f t="shared" si="4"/>
        <v>0.1</v>
      </c>
      <c r="J129">
        <f t="shared" si="5"/>
        <v>-0.20750000000000007</v>
      </c>
      <c r="K129" cm="1">
        <f t="array" ref="K129">_xlfn.IFS(AND(G129=H129,G129=1),K128-K128*I129+K128*I129*A129, AND(G129=H129,G129=2), K128-K128*J129+K128*J129*B129, AND(G129&lt;&gt;H129,G129=1), K128-K128*I129,AND(G129&lt;&gt;H129,G129=2),K128-K128*J129,G129=0,K128)</f>
        <v>116.03629979571055</v>
      </c>
      <c r="L129" t="str">
        <f>ValueWin!L129</f>
        <v>Hugo Gaston</v>
      </c>
      <c r="M129" t="str">
        <f>ValueWin!M129</f>
        <v>Maxime Janvier</v>
      </c>
    </row>
    <row r="130" spans="1:17" x14ac:dyDescent="0.25">
      <c r="A130">
        <f>ValueWin!A130</f>
        <v>1.66</v>
      </c>
      <c r="B130">
        <f>ValueWin!B130</f>
        <v>2.1</v>
      </c>
      <c r="C130">
        <f t="shared" si="3"/>
        <v>0.60240963855421692</v>
      </c>
      <c r="D130">
        <f t="shared" si="3"/>
        <v>0.47619047619047616</v>
      </c>
      <c r="E130">
        <f>ValueWin!E130</f>
        <v>0.94599999999999995</v>
      </c>
      <c r="F130">
        <f>ValueWin!F130</f>
        <v>5.4000000000000048E-2</v>
      </c>
      <c r="G130" cm="1">
        <f t="array" ref="G130">_xlfn.IFS(AND(I130&gt;J130,I130&gt;0), 1, AND(J130&gt;I130,J130&gt;0), 2, AND(I130&lt;0,J130&lt;0), 0)</f>
        <v>1</v>
      </c>
      <c r="H130">
        <f>ValueWin!H130</f>
        <v>2</v>
      </c>
      <c r="I130">
        <f t="shared" si="4"/>
        <v>0.1</v>
      </c>
      <c r="J130">
        <f t="shared" si="5"/>
        <v>-0.80599999999999983</v>
      </c>
      <c r="K130" cm="1">
        <f t="array" ref="K130">_xlfn.IFS(AND(G130=H130,G130=1),K129-K129*I130+K129*I130*A130, AND(G130=H130,G130=2), K129-K129*J130+K129*J130*B130, AND(G130&lt;&gt;H130,G130=1), K129-K129*I130,AND(G130&lt;&gt;H130,G130=2),K129-K129*J130,G130=0,K129)</f>
        <v>104.43266981613949</v>
      </c>
      <c r="L130" t="str">
        <f>ValueWin!L130</f>
        <v>Manuel Guinard</v>
      </c>
      <c r="M130" t="str">
        <f>ValueWin!M130</f>
        <v>Luca van Assche</v>
      </c>
    </row>
    <row r="131" spans="1:17" x14ac:dyDescent="0.25">
      <c r="A131">
        <f>ValueWin!A131</f>
        <v>1.46</v>
      </c>
      <c r="B131">
        <f>ValueWin!B131</f>
        <v>2.58</v>
      </c>
      <c r="C131">
        <f t="shared" si="3"/>
        <v>0.68493150684931503</v>
      </c>
      <c r="D131">
        <f t="shared" si="3"/>
        <v>0.38759689922480617</v>
      </c>
      <c r="E131">
        <f>ValueWin!E131</f>
        <v>0.61399999999999999</v>
      </c>
      <c r="F131">
        <f>ValueWin!F131</f>
        <v>0.38600000000000001</v>
      </c>
      <c r="G131" cm="1">
        <f t="array" ref="G131">_xlfn.IFS(AND(I131&gt;J131,I131&gt;0), 1, AND(J131&gt;I131,J131&gt;0), 2, AND(I131&lt;0,J131&lt;0), 0)</f>
        <v>0</v>
      </c>
      <c r="H131">
        <f>ValueWin!H131</f>
        <v>1</v>
      </c>
      <c r="I131">
        <f t="shared" si="4"/>
        <v>-0.22513043478260875</v>
      </c>
      <c r="J131">
        <f t="shared" si="5"/>
        <v>-2.6075949367088125E-3</v>
      </c>
      <c r="K131" cm="1">
        <f t="array" ref="K131">_xlfn.IFS(AND(G131=H131,G131=1),K130-K130*I131+K130*I131*A131, AND(G131=H131,G131=2), K130-K130*J131+K130*J131*B131, AND(G131&lt;&gt;H131,G131=1), K130-K130*I131,AND(G131&lt;&gt;H131,G131=2),K130-K130*J131,G131=0,K130)</f>
        <v>104.43266981613949</v>
      </c>
      <c r="L131" t="str">
        <f>ValueWin!L131</f>
        <v>Taylor Fritz</v>
      </c>
      <c r="M131" t="str">
        <f>ValueWin!M131</f>
        <v>Jan Lennard Struff</v>
      </c>
    </row>
    <row r="132" spans="1:17" x14ac:dyDescent="0.25">
      <c r="A132">
        <f>ValueWin!A132</f>
        <v>1.86</v>
      </c>
      <c r="B132">
        <f>ValueWin!B132</f>
        <v>1.92</v>
      </c>
      <c r="C132">
        <f t="shared" ref="C132:D176" si="6">1/A132</f>
        <v>0.5376344086021505</v>
      </c>
      <c r="D132">
        <f t="shared" si="6"/>
        <v>0.52083333333333337</v>
      </c>
      <c r="E132">
        <f>ValueWin!E132</f>
        <v>0.42</v>
      </c>
      <c r="F132">
        <f>ValueWin!F132</f>
        <v>0.58000000000000007</v>
      </c>
      <c r="G132" cm="1">
        <f t="array" ref="G132">_xlfn.IFS(AND(I132&gt;J132,I132&gt;0), 1, AND(J132&gt;I132,J132&gt;0), 2, AND(I132&lt;0,J132&lt;0), 0)</f>
        <v>2</v>
      </c>
      <c r="H132">
        <f>ValueWin!H132</f>
        <v>2</v>
      </c>
      <c r="I132">
        <f t="shared" ref="I132:I195" si="7">IF(E132-(F132/(A132-1))&gt;0.1, 0.1, E132-(F132/(A132-1)))</f>
        <v>-0.25441860465116278</v>
      </c>
      <c r="J132">
        <f t="shared" ref="J132:J160" si="8">IF(F132-(E132/(B132-1))&gt;0.1, 0.1, F132-(E132/(B132-1)))</f>
        <v>0.1</v>
      </c>
      <c r="K132" cm="1">
        <f t="array" ref="K132">_xlfn.IFS(AND(G132=H132,G132=1),K131-K131*I132+K131*I132*A132, AND(G132=H132,G132=2), K131-K131*J132+K131*J132*B132, AND(G132&lt;&gt;H132,G132=1), K131-K131*I132,AND(G132&lt;&gt;H132,G132=2),K131-K131*J132,G132=0,K131)</f>
        <v>114.04047543922434</v>
      </c>
      <c r="L132" t="str">
        <f>ValueWin!L132</f>
        <v>Botic Van De Zandschulp</v>
      </c>
      <c r="M132" t="str">
        <f>ValueWin!M132</f>
        <v>Marin Cilic</v>
      </c>
    </row>
    <row r="133" spans="1:17" x14ac:dyDescent="0.25">
      <c r="A133">
        <f>ValueWin!A133</f>
        <v>4.05</v>
      </c>
      <c r="B133">
        <f>ValueWin!B133</f>
        <v>1.22</v>
      </c>
      <c r="C133">
        <f t="shared" si="6"/>
        <v>0.24691358024691359</v>
      </c>
      <c r="D133">
        <f t="shared" si="6"/>
        <v>0.81967213114754101</v>
      </c>
      <c r="E133">
        <f>ValueWin!E133</f>
        <v>0.21199999999999999</v>
      </c>
      <c r="F133">
        <f>ValueWin!F133</f>
        <v>0.78800000000000003</v>
      </c>
      <c r="G133" cm="1">
        <f t="array" ref="G133">_xlfn.IFS(AND(I133&gt;J133,I133&gt;0), 1, AND(J133&gt;I133,J133&gt;0), 2, AND(I133&lt;0,J133&lt;0), 0)</f>
        <v>0</v>
      </c>
      <c r="H133">
        <f>ValueWin!H133</f>
        <v>2</v>
      </c>
      <c r="I133">
        <f t="shared" si="7"/>
        <v>-4.6360655737704953E-2</v>
      </c>
      <c r="J133">
        <f t="shared" si="8"/>
        <v>-0.1756363636363637</v>
      </c>
      <c r="K133" cm="1">
        <f t="array" ref="K133">_xlfn.IFS(AND(G133=H133,G133=1),K132-K132*I133+K132*I133*A133, AND(G133=H133,G133=2), K132-K132*J133+K132*J133*B133, AND(G133&lt;&gt;H133,G133=1), K132-K132*I133,AND(G133&lt;&gt;H133,G133=2),K132-K132*J133,G133=0,K132)</f>
        <v>114.04047543922434</v>
      </c>
      <c r="L133" t="str">
        <f>ValueWin!L133</f>
        <v>Carlos Alcaraz</v>
      </c>
      <c r="M133" t="str">
        <f>ValueWin!M133</f>
        <v>Alexander Zverev</v>
      </c>
    </row>
    <row r="134" spans="1:17" x14ac:dyDescent="0.25">
      <c r="A134">
        <f>ValueWin!A134</f>
        <v>2.2000000000000002</v>
      </c>
      <c r="B134">
        <f>ValueWin!B134</f>
        <v>1.61</v>
      </c>
      <c r="C134">
        <f t="shared" si="6"/>
        <v>0.45454545454545453</v>
      </c>
      <c r="D134">
        <f t="shared" si="6"/>
        <v>0.6211180124223602</v>
      </c>
      <c r="E134">
        <f>ValueWin!E134</f>
        <v>0.19900000000000001</v>
      </c>
      <c r="F134">
        <f>ValueWin!F134</f>
        <v>0.80099999999999993</v>
      </c>
      <c r="G134" cm="1">
        <f t="array" ref="G134">_xlfn.IFS(AND(I134&gt;J134,I134&gt;0), 1, AND(J134&gt;I134,J134&gt;0), 2, AND(I134&lt;0,J134&lt;0), 0)</f>
        <v>2</v>
      </c>
      <c r="H134">
        <f>ValueWin!H134</f>
        <v>2</v>
      </c>
      <c r="I134">
        <f t="shared" si="7"/>
        <v>-0.46849999999999986</v>
      </c>
      <c r="J134">
        <f t="shared" si="8"/>
        <v>0.1</v>
      </c>
      <c r="K134" cm="1">
        <f t="array" ref="K134">_xlfn.IFS(AND(G134=H134,G134=1),K133-K133*I134+K133*I134*A134, AND(G134=H134,G134=2), K133-K133*J134+K133*J134*B134, AND(G134&lt;&gt;H134,G134=1), K133-K133*I134,AND(G134&lt;&gt;H134,G134=2),K133-K133*J134,G134=0,K133)</f>
        <v>120.99694444101704</v>
      </c>
      <c r="L134" t="str">
        <f>ValueWin!L134</f>
        <v>Maxime Janvier</v>
      </c>
      <c r="M134" t="str">
        <f>ValueWin!M134</f>
        <v>Joao Sousa</v>
      </c>
    </row>
    <row r="135" spans="1:17" x14ac:dyDescent="0.25">
      <c r="A135">
        <f>ValueWin!A135</f>
        <v>2.2000000000000002</v>
      </c>
      <c r="B135">
        <f>ValueWin!B135</f>
        <v>1.61</v>
      </c>
      <c r="C135">
        <f t="shared" si="6"/>
        <v>0.45454545454545453</v>
      </c>
      <c r="D135">
        <f t="shared" si="6"/>
        <v>0.6211180124223602</v>
      </c>
      <c r="E135">
        <f>ValueWin!E135</f>
        <v>0.45900000000000002</v>
      </c>
      <c r="F135">
        <f>ValueWin!F135</f>
        <v>0.54099999999999993</v>
      </c>
      <c r="G135" cm="1">
        <f t="array" ref="G135">_xlfn.IFS(AND(I135&gt;J135,I135&gt;0), 1, AND(J135&gt;I135,J135&gt;0), 2, AND(I135&lt;0,J135&lt;0), 0)</f>
        <v>1</v>
      </c>
      <c r="H135">
        <f>ValueWin!H135</f>
        <v>1</v>
      </c>
      <c r="I135">
        <f t="shared" si="7"/>
        <v>8.1666666666668219E-3</v>
      </c>
      <c r="J135">
        <f t="shared" si="8"/>
        <v>-0.21145901639344256</v>
      </c>
      <c r="K135" cm="1">
        <f t="array" ref="K135">_xlfn.IFS(AND(G135=H135,G135=1),K134-K134*I135+K134*I135*A135, AND(G135=H135,G135=2), K134-K134*J135+K134*J135*B135, AND(G135&lt;&gt;H135,G135=1), K134-K134*I135,AND(G135&lt;&gt;H135,G135=2),K134-K134*J135,G135=0,K134)</f>
        <v>122.18271449653902</v>
      </c>
      <c r="L135" t="str">
        <f>ValueWin!L135</f>
        <v>Maxime Cressy</v>
      </c>
      <c r="M135" t="str">
        <f>ValueWin!M135</f>
        <v>Oscar Otte</v>
      </c>
    </row>
    <row r="136" spans="1:17" x14ac:dyDescent="0.25">
      <c r="A136">
        <f>ValueWin!A136</f>
        <v>4</v>
      </c>
      <c r="B136">
        <f>ValueWin!B136</f>
        <v>1.22</v>
      </c>
      <c r="C136">
        <f t="shared" si="6"/>
        <v>0.25</v>
      </c>
      <c r="D136">
        <f t="shared" si="6"/>
        <v>0.81967213114754101</v>
      </c>
      <c r="E136">
        <f>ValueWin!E136</f>
        <v>0.33300000000000002</v>
      </c>
      <c r="F136">
        <f>ValueWin!F136</f>
        <v>0.66700000000000004</v>
      </c>
      <c r="G136" cm="1">
        <f t="array" ref="G136">_xlfn.IFS(AND(I136&gt;J136,I136&gt;0), 1, AND(J136&gt;I136,J136&gt;0), 2, AND(I136&lt;0,J136&lt;0), 0)</f>
        <v>1</v>
      </c>
      <c r="H136">
        <f>ValueWin!H136</f>
        <v>1</v>
      </c>
      <c r="I136">
        <f t="shared" si="7"/>
        <v>0.1</v>
      </c>
      <c r="J136">
        <f t="shared" si="8"/>
        <v>-0.84663636363636385</v>
      </c>
      <c r="K136" cm="1">
        <f t="array" ref="K136">_xlfn.IFS(AND(G136=H136,G136=1),K135-K135*I136+K135*I136*A136, AND(G136=H136,G136=2), K135-K135*J136+K135*J136*B136, AND(G136&lt;&gt;H136,G136=1), K135-K135*I136,AND(G136&lt;&gt;H136,G136=2),K135-K135*J136,G136=0,K135)</f>
        <v>158.83752884550074</v>
      </c>
      <c r="L136" t="str">
        <f>ValueWin!L136</f>
        <v>Frances Tiafoe</v>
      </c>
      <c r="M136" t="str">
        <f>ValueWin!M136</f>
        <v>Jannik Sinner</v>
      </c>
      <c r="P136">
        <v>150</v>
      </c>
      <c r="Q136">
        <v>8</v>
      </c>
    </row>
    <row r="137" spans="1:17" x14ac:dyDescent="0.25">
      <c r="A137">
        <f>ValueWin!A137</f>
        <v>1.4</v>
      </c>
      <c r="B137">
        <f>ValueWin!B137</f>
        <v>2.75</v>
      </c>
      <c r="C137">
        <f t="shared" si="6"/>
        <v>0.7142857142857143</v>
      </c>
      <c r="D137">
        <f t="shared" si="6"/>
        <v>0.36363636363636365</v>
      </c>
      <c r="E137">
        <f>ValueWin!E137</f>
        <v>0.61599999999999999</v>
      </c>
      <c r="F137">
        <f>ValueWin!F137</f>
        <v>0.38400000000000001</v>
      </c>
      <c r="G137" cm="1">
        <f t="array" ref="G137">_xlfn.IFS(AND(I137&gt;J137,I137&gt;0), 1, AND(J137&gt;I137,J137&gt;0), 2, AND(I137&lt;0,J137&lt;0), 0)</f>
        <v>2</v>
      </c>
      <c r="H137">
        <f>ValueWin!H137</f>
        <v>2</v>
      </c>
      <c r="I137">
        <f t="shared" si="7"/>
        <v>-0.34400000000000019</v>
      </c>
      <c r="J137">
        <f t="shared" si="8"/>
        <v>3.2000000000000028E-2</v>
      </c>
      <c r="K137">
        <f>P136-P136*J137+P136*J137*B137</f>
        <v>158.4</v>
      </c>
      <c r="L137" t="str">
        <f>ValueWin!L137</f>
        <v>Quentin Halys</v>
      </c>
      <c r="M137" t="str">
        <f>ValueWin!M137</f>
        <v>Lukas Lacko</v>
      </c>
      <c r="P137">
        <v>150</v>
      </c>
      <c r="Q137">
        <v>8</v>
      </c>
    </row>
    <row r="138" spans="1:17" x14ac:dyDescent="0.25">
      <c r="A138">
        <f>ValueWin!A138</f>
        <v>4.5</v>
      </c>
      <c r="B138">
        <f>ValueWin!B138</f>
        <v>1.18</v>
      </c>
      <c r="C138">
        <f t="shared" si="6"/>
        <v>0.22222222222222221</v>
      </c>
      <c r="D138">
        <f t="shared" si="6"/>
        <v>0.84745762711864414</v>
      </c>
      <c r="E138">
        <f>ValueWin!E138</f>
        <v>0.161</v>
      </c>
      <c r="F138">
        <f>ValueWin!F138</f>
        <v>0.83899999999999997</v>
      </c>
      <c r="G138" cm="1">
        <f t="array" ref="G138">_xlfn.IFS(AND(I138&gt;J138,I138&gt;0), 1, AND(J138&gt;I138,J138&gt;0), 2, AND(I138&lt;0,J138&lt;0), 0)</f>
        <v>0</v>
      </c>
      <c r="H138">
        <f>ValueWin!H138</f>
        <v>2</v>
      </c>
      <c r="I138">
        <f t="shared" si="7"/>
        <v>-7.8714285714285709E-2</v>
      </c>
      <c r="J138">
        <f t="shared" si="8"/>
        <v>-5.5444444444444851E-2</v>
      </c>
      <c r="K138">
        <f>P137</f>
        <v>150</v>
      </c>
      <c r="L138" t="str">
        <f>ValueWin!L138</f>
        <v>Alexandre Muller</v>
      </c>
      <c r="M138" t="str">
        <f>ValueWin!M138</f>
        <v>Brandon Nakashima</v>
      </c>
    </row>
    <row r="139" spans="1:17" x14ac:dyDescent="0.25">
      <c r="A139">
        <f>ValueWin!A139</f>
        <v>1.53</v>
      </c>
      <c r="B139">
        <f>ValueWin!B139</f>
        <v>2.37</v>
      </c>
      <c r="C139">
        <f t="shared" si="6"/>
        <v>0.65359477124183007</v>
      </c>
      <c r="D139">
        <f t="shared" si="6"/>
        <v>0.42194092827004215</v>
      </c>
      <c r="E139">
        <f>ValueWin!E139</f>
        <v>0.47499999999999998</v>
      </c>
      <c r="F139">
        <f>ValueWin!F139</f>
        <v>0.52500000000000002</v>
      </c>
      <c r="G139" cm="1">
        <f t="array" ref="G139">_xlfn.IFS(AND(I139&gt;J139,I139&gt;0), 1, AND(J139&gt;I139,J139&gt;0), 2, AND(I139&lt;0,J139&lt;0), 0)</f>
        <v>2</v>
      </c>
      <c r="H139">
        <f>ValueWin!H139</f>
        <v>2</v>
      </c>
      <c r="I139">
        <f t="shared" si="7"/>
        <v>-0.51556603773584908</v>
      </c>
      <c r="J139">
        <f t="shared" si="8"/>
        <v>0.1</v>
      </c>
      <c r="K139" cm="1">
        <f t="array" ref="K139">_xlfn.IFS(AND(G139=H139,G139=1),K138-K138*I139+K138*I139*A139, AND(G139=H139,G139=2), K138-K138*J139+K138*J139*B139, AND(G139&lt;&gt;H139,G139=1), K138-K138*I139,AND(G139&lt;&gt;H139,G139=2),K138-K138*J139,G139=0,K138)</f>
        <v>170.55</v>
      </c>
      <c r="L139" t="str">
        <f>ValueWin!L139</f>
        <v>Yoshihito Nishioka</v>
      </c>
      <c r="M139" t="str">
        <f>ValueWin!M139</f>
        <v>Gianluca Mager</v>
      </c>
      <c r="P139">
        <v>150</v>
      </c>
      <c r="Q139">
        <v>20</v>
      </c>
    </row>
    <row r="140" spans="1:17" x14ac:dyDescent="0.25">
      <c r="A140">
        <f>ValueWin!A140</f>
        <v>2.62</v>
      </c>
      <c r="B140">
        <f>ValueWin!B140</f>
        <v>1.5</v>
      </c>
      <c r="C140">
        <f t="shared" si="6"/>
        <v>0.38167938931297707</v>
      </c>
      <c r="D140">
        <f t="shared" si="6"/>
        <v>0.66666666666666663</v>
      </c>
      <c r="E140">
        <f>ValueWin!E140</f>
        <v>0.35299999999999998</v>
      </c>
      <c r="F140">
        <f>ValueWin!F140</f>
        <v>0.64700000000000002</v>
      </c>
      <c r="G140" cm="1">
        <f t="array" ref="G140">_xlfn.IFS(AND(I140&gt;J140,I140&gt;0), 1, AND(J140&gt;I140,J140&gt;0), 2, AND(I140&lt;0,J140&lt;0), 0)</f>
        <v>0</v>
      </c>
      <c r="H140">
        <f>ValueWin!H140</f>
        <v>1</v>
      </c>
      <c r="I140">
        <f t="shared" si="7"/>
        <v>-4.6382716049382711E-2</v>
      </c>
      <c r="J140">
        <f t="shared" si="8"/>
        <v>-5.8999999999999941E-2</v>
      </c>
      <c r="K140">
        <f>P139</f>
        <v>150</v>
      </c>
      <c r="L140" t="str">
        <f>ValueWin!L140</f>
        <v>Adrian Mannarino</v>
      </c>
      <c r="M140" t="str">
        <f>ValueWin!M140</f>
        <v>Nikoloz Basilashvili</v>
      </c>
    </row>
    <row r="141" spans="1:17" x14ac:dyDescent="0.25">
      <c r="A141">
        <f>ValueWin!A141</f>
        <v>2.2000000000000002</v>
      </c>
      <c r="B141">
        <f>ValueWin!B141</f>
        <v>1.66</v>
      </c>
      <c r="C141">
        <f t="shared" si="6"/>
        <v>0.45454545454545453</v>
      </c>
      <c r="D141">
        <f t="shared" si="6"/>
        <v>0.60240963855421692</v>
      </c>
      <c r="E141">
        <f>ValueWin!E141</f>
        <v>0.438</v>
      </c>
      <c r="F141">
        <f>ValueWin!F141</f>
        <v>0.56200000000000006</v>
      </c>
      <c r="G141" cm="1">
        <f t="array" ref="G141">_xlfn.IFS(AND(I141&gt;J141,I141&gt;0), 1, AND(J141&gt;I141,J141&gt;0), 2, AND(I141&lt;0,J141&lt;0), 0)</f>
        <v>0</v>
      </c>
      <c r="H141">
        <f>ValueWin!H141</f>
        <v>1</v>
      </c>
      <c r="I141">
        <f t="shared" si="7"/>
        <v>-3.0333333333333323E-2</v>
      </c>
      <c r="J141">
        <f t="shared" si="8"/>
        <v>-0.10163636363636364</v>
      </c>
      <c r="K141" cm="1">
        <f t="array" ref="K141">_xlfn.IFS(AND(G141=H141,G141=1),K140-K140*I141+K140*I141*A141, AND(G141=H141,G141=2), K140-K140*J141+K140*J141*B141, AND(G141&lt;&gt;H141,G141=1), K140-K140*I141,AND(G141&lt;&gt;H141,G141=2),K140-K140*J141,G141=0,K140)</f>
        <v>150</v>
      </c>
      <c r="L141" t="str">
        <f>ValueWin!L141</f>
        <v>Alexander Bublik</v>
      </c>
      <c r="M141" t="str">
        <f>ValueWin!M141</f>
        <v>Daniel Evans</v>
      </c>
    </row>
    <row r="142" spans="1:17" x14ac:dyDescent="0.25">
      <c r="A142">
        <f>ValueWin!A142</f>
        <v>1.57</v>
      </c>
      <c r="B142">
        <f>ValueWin!B142</f>
        <v>2.37</v>
      </c>
      <c r="C142">
        <f t="shared" si="6"/>
        <v>0.63694267515923564</v>
      </c>
      <c r="D142">
        <f t="shared" si="6"/>
        <v>0.42194092827004215</v>
      </c>
      <c r="E142">
        <f>ValueWin!E142</f>
        <v>0.55700000000000005</v>
      </c>
      <c r="F142">
        <f>ValueWin!F142</f>
        <v>0.44299999999999995</v>
      </c>
      <c r="G142" cm="1">
        <f t="array" ref="G142">_xlfn.IFS(AND(I142&gt;J142,I142&gt;0), 1, AND(J142&gt;I142,J142&gt;0), 2, AND(I142&lt;0,J142&lt;0), 0)</f>
        <v>2</v>
      </c>
      <c r="H142">
        <f>ValueWin!H142</f>
        <v>2</v>
      </c>
      <c r="I142">
        <f t="shared" si="7"/>
        <v>-0.22019298245614016</v>
      </c>
      <c r="J142">
        <f t="shared" si="8"/>
        <v>3.6430656934306527E-2</v>
      </c>
      <c r="K142" cm="1">
        <f t="array" ref="K142">_xlfn.IFS(AND(G142=H142,G142=1),K141-K141*I142+K141*I142*A142, AND(G142=H142,G142=2), K141-K141*J142+K141*J142*B142, AND(G142&lt;&gt;H142,G142=1), K141-K141*I142,AND(G142&lt;&gt;H142,G142=2),K141-K141*J142,G142=0,K141)</f>
        <v>157.48650000000001</v>
      </c>
      <c r="L142" t="str">
        <f>ValueWin!L142</f>
        <v>Aslan Karatsev</v>
      </c>
      <c r="M142" t="str">
        <f>ValueWin!M142</f>
        <v>Sebastian Korda</v>
      </c>
      <c r="P142">
        <v>150</v>
      </c>
      <c r="Q142">
        <v>7</v>
      </c>
    </row>
    <row r="143" spans="1:17" x14ac:dyDescent="0.25">
      <c r="A143">
        <f>ValueWin!A143</f>
        <v>4</v>
      </c>
      <c r="B143">
        <f>ValueWin!B143</f>
        <v>1.25</v>
      </c>
      <c r="C143">
        <f t="shared" si="6"/>
        <v>0.25</v>
      </c>
      <c r="D143">
        <f t="shared" si="6"/>
        <v>0.8</v>
      </c>
      <c r="E143">
        <f>ValueWin!E143</f>
        <v>0.23599999999999999</v>
      </c>
      <c r="F143">
        <f>ValueWin!F143</f>
        <v>0.76400000000000001</v>
      </c>
      <c r="G143" cm="1">
        <f t="array" ref="G143">_xlfn.IFS(AND(I143&gt;J143,I143&gt;0), 1, AND(J143&gt;I143,J143&gt;0), 2, AND(I143&lt;0,J143&lt;0), 0)</f>
        <v>0</v>
      </c>
      <c r="H143">
        <f>ValueWin!H143</f>
        <v>2</v>
      </c>
      <c r="I143">
        <f t="shared" si="7"/>
        <v>-1.8666666666666665E-2</v>
      </c>
      <c r="J143">
        <f t="shared" si="8"/>
        <v>-0.17999999999999994</v>
      </c>
      <c r="K143">
        <f>P142</f>
        <v>150</v>
      </c>
      <c r="L143" t="str">
        <f>ValueWin!L143</f>
        <v>Benoit Paire</v>
      </c>
      <c r="M143" t="str">
        <f>ValueWin!M143</f>
        <v>Pablo Carreno Busta</v>
      </c>
    </row>
    <row r="144" spans="1:17" x14ac:dyDescent="0.25">
      <c r="A144">
        <f>ValueWin!A144</f>
        <v>1.1100000000000001</v>
      </c>
      <c r="B144">
        <f>ValueWin!B144</f>
        <v>6.5</v>
      </c>
      <c r="C144">
        <f t="shared" si="6"/>
        <v>0.9009009009009008</v>
      </c>
      <c r="D144">
        <f t="shared" si="6"/>
        <v>0.15384615384615385</v>
      </c>
      <c r="E144">
        <f>ValueWin!E144</f>
        <v>0.81200000000000006</v>
      </c>
      <c r="F144">
        <f>ValueWin!F144</f>
        <v>0.18799999999999994</v>
      </c>
      <c r="G144" cm="1">
        <f t="array" ref="G144">_xlfn.IFS(AND(I144&gt;J144,I144&gt;0), 1, AND(J144&gt;I144,J144&gt;0), 2, AND(I144&lt;0,J144&lt;0), 0)</f>
        <v>2</v>
      </c>
      <c r="H144">
        <f>ValueWin!H144</f>
        <v>1</v>
      </c>
      <c r="I144">
        <f t="shared" si="7"/>
        <v>-0.89709090909090694</v>
      </c>
      <c r="J144">
        <f t="shared" si="8"/>
        <v>4.0363636363636296E-2</v>
      </c>
      <c r="K144" cm="1">
        <f t="array" ref="K144">_xlfn.IFS(AND(G144=H144,G144=1),K143-K143*I144+K143*I144*A144, AND(G144=H144,G144=2), K143-K143*J144+K143*J144*B144, AND(G144&lt;&gt;H144,G144=1), K143-K143*I144,AND(G144&lt;&gt;H144,G144=2),K143-K143*J144,G144=0,K143)</f>
        <v>143.94545454545457</v>
      </c>
      <c r="L144" t="str">
        <f>ValueWin!L144</f>
        <v>Cameron Norrie</v>
      </c>
      <c r="M144" t="str">
        <f>ValueWin!M144</f>
        <v>Federico Delbonis</v>
      </c>
    </row>
    <row r="145" spans="1:17" x14ac:dyDescent="0.25">
      <c r="A145">
        <f>ValueWin!A145</f>
        <v>3</v>
      </c>
      <c r="B145">
        <f>ValueWin!B145</f>
        <v>1.4</v>
      </c>
      <c r="C145">
        <f t="shared" si="6"/>
        <v>0.33333333333333331</v>
      </c>
      <c r="D145">
        <f t="shared" si="6"/>
        <v>0.7142857142857143</v>
      </c>
      <c r="E145">
        <f>ValueWin!E145</f>
        <v>0.38500000000000001</v>
      </c>
      <c r="F145">
        <f>ValueWin!F145</f>
        <v>0.61499999999999999</v>
      </c>
      <c r="G145" cm="1">
        <f t="array" ref="G145">_xlfn.IFS(AND(I145&gt;J145,I145&gt;0), 1, AND(J145&gt;I145,J145&gt;0), 2, AND(I145&lt;0,J145&lt;0), 0)</f>
        <v>1</v>
      </c>
      <c r="H145">
        <f>ValueWin!H145</f>
        <v>1</v>
      </c>
      <c r="I145">
        <f t="shared" si="7"/>
        <v>7.7500000000000013E-2</v>
      </c>
      <c r="J145">
        <f t="shared" si="8"/>
        <v>-0.34750000000000025</v>
      </c>
      <c r="K145" cm="1">
        <f t="array" ref="K145">_xlfn.IFS(AND(G145=H145,G145=1),K144-K144*I145+K144*I145*A145, AND(G145=H145,G145=2), K144-K144*J145+K144*J145*B145, AND(G145&lt;&gt;H145,G145=1), K144-K144*I145,AND(G145&lt;&gt;H145,G145=2),K144-K144*J145,G145=0,K144)</f>
        <v>166.25700000000003</v>
      </c>
      <c r="L145" t="str">
        <f>ValueWin!L145</f>
        <v>Dusan Lajovic</v>
      </c>
      <c r="M145" t="str">
        <f>ValueWin!M145</f>
        <v>Mackenzie McDonald</v>
      </c>
      <c r="P145">
        <v>150</v>
      </c>
      <c r="Q145">
        <v>16</v>
      </c>
    </row>
    <row r="146" spans="1:17" x14ac:dyDescent="0.25">
      <c r="A146">
        <f>ValueWin!A146</f>
        <v>1.9</v>
      </c>
      <c r="B146">
        <f>ValueWin!B146</f>
        <v>1.9</v>
      </c>
      <c r="C146">
        <f t="shared" si="6"/>
        <v>0.52631578947368418</v>
      </c>
      <c r="D146">
        <f t="shared" si="6"/>
        <v>0.52631578947368418</v>
      </c>
      <c r="E146">
        <f>ValueWin!E146</f>
        <v>0.373</v>
      </c>
      <c r="F146">
        <f>ValueWin!F146</f>
        <v>0.627</v>
      </c>
      <c r="G146" cm="1">
        <f t="array" ref="G146">_xlfn.IFS(AND(I146&gt;J146,I146&gt;0), 1, AND(J146&gt;I146,J146&gt;0), 2, AND(I146&lt;0,J146&lt;0), 0)</f>
        <v>2</v>
      </c>
      <c r="H146">
        <f>ValueWin!H146</f>
        <v>2</v>
      </c>
      <c r="I146">
        <f t="shared" si="7"/>
        <v>-0.32366666666666677</v>
      </c>
      <c r="J146">
        <f t="shared" si="8"/>
        <v>0.1</v>
      </c>
      <c r="K146">
        <f>P145-P145*J146+P145*J146*B146</f>
        <v>163.5</v>
      </c>
      <c r="L146" t="str">
        <f>ValueWin!L146</f>
        <v>Filip Krajinovic</v>
      </c>
      <c r="M146" t="str">
        <f>ValueWin!M146</f>
        <v>Reilly Opelka</v>
      </c>
      <c r="P146">
        <v>150</v>
      </c>
      <c r="Q146">
        <v>13</v>
      </c>
    </row>
    <row r="147" spans="1:17" x14ac:dyDescent="0.25">
      <c r="A147">
        <f>ValueWin!A147</f>
        <v>1.28</v>
      </c>
      <c r="B147">
        <f>ValueWin!B147</f>
        <v>3.75</v>
      </c>
      <c r="C147">
        <f t="shared" si="6"/>
        <v>0.78125</v>
      </c>
      <c r="D147">
        <f t="shared" si="6"/>
        <v>0.26666666666666666</v>
      </c>
      <c r="E147">
        <f>ValueWin!E147</f>
        <v>0.68700000000000006</v>
      </c>
      <c r="F147">
        <f>ValueWin!F147</f>
        <v>0.31299999999999994</v>
      </c>
      <c r="G147" cm="1">
        <f t="array" ref="G147">_xlfn.IFS(AND(I147&gt;J147,I147&gt;0), 1, AND(J147&gt;I147,J147&gt;0), 2, AND(I147&lt;0,J147&lt;0), 0)</f>
        <v>2</v>
      </c>
      <c r="H147">
        <f>ValueWin!H147</f>
        <v>1</v>
      </c>
      <c r="I147">
        <f t="shared" si="7"/>
        <v>-0.43085714285714261</v>
      </c>
      <c r="J147">
        <f t="shared" si="8"/>
        <v>6.3181818181818117E-2</v>
      </c>
      <c r="K147">
        <f>P146-P146*J147</f>
        <v>140.52272727272728</v>
      </c>
      <c r="L147" t="str">
        <f>ValueWin!L147</f>
        <v>Grigor Dimitrov</v>
      </c>
      <c r="M147" t="str">
        <f>ValueWin!M147</f>
        <v>Richard Gasquet</v>
      </c>
      <c r="Q147">
        <f>SUM(Q1:Q146)</f>
        <v>156</v>
      </c>
    </row>
    <row r="148" spans="1:17" x14ac:dyDescent="0.25">
      <c r="A148">
        <f>ValueWin!A148</f>
        <v>1.2</v>
      </c>
      <c r="B148">
        <f>ValueWin!B148</f>
        <v>4.5</v>
      </c>
      <c r="C148">
        <f t="shared" si="6"/>
        <v>0.83333333333333337</v>
      </c>
      <c r="D148">
        <f t="shared" si="6"/>
        <v>0.22222222222222221</v>
      </c>
      <c r="E148">
        <f>ValueWin!E148</f>
        <v>0.68700000000000006</v>
      </c>
      <c r="F148">
        <f>ValueWin!F148</f>
        <v>0.31299999999999994</v>
      </c>
      <c r="G148" cm="1">
        <f t="array" ref="G148">_xlfn.IFS(AND(I148&gt;J148,I148&gt;0), 1, AND(J148&gt;I148,J148&gt;0), 2, AND(I148&lt;0,J148&lt;0), 0)</f>
        <v>2</v>
      </c>
      <c r="H148">
        <f>ValueWin!H148</f>
        <v>1</v>
      </c>
      <c r="I148">
        <f t="shared" si="7"/>
        <v>-0.87800000000000011</v>
      </c>
      <c r="J148">
        <f t="shared" si="8"/>
        <v>0.1</v>
      </c>
      <c r="K148" cm="1">
        <f t="array" ref="K148">_xlfn.IFS(AND(G148=H148,G148=1),K147-K147*I148+K147*I148*A148, AND(G148=H148,G148=2), K147-K147*J148+K147*J148*B148, AND(G148&lt;&gt;H148,G148=1), K147-K147*I148,AND(G148&lt;&gt;H148,G148=2),K147-K147*J148,G148=0,K147)</f>
        <v>126.47045454545454</v>
      </c>
      <c r="L148" t="str">
        <f>ValueWin!L148</f>
        <v>Ilya Ivashka</v>
      </c>
      <c r="M148" t="str">
        <f>ValueWin!M148</f>
        <v>Albert Ramos</v>
      </c>
    </row>
    <row r="149" spans="1:17" x14ac:dyDescent="0.25">
      <c r="A149">
        <f>ValueWin!A149</f>
        <v>3.4</v>
      </c>
      <c r="B149">
        <f>ValueWin!B149</f>
        <v>1.33</v>
      </c>
      <c r="C149">
        <f t="shared" si="6"/>
        <v>0.29411764705882354</v>
      </c>
      <c r="D149">
        <f t="shared" si="6"/>
        <v>0.75187969924812026</v>
      </c>
      <c r="E149">
        <f>ValueWin!E149</f>
        <v>0.32900000000000001</v>
      </c>
      <c r="F149">
        <f>ValueWin!F149</f>
        <v>0.67100000000000004</v>
      </c>
      <c r="G149" cm="1">
        <f t="array" ref="G149">_xlfn.IFS(AND(I149&gt;J149,I149&gt;0), 1, AND(J149&gt;I149,J149&gt;0), 2, AND(I149&lt;0,J149&lt;0), 0)</f>
        <v>1</v>
      </c>
      <c r="H149">
        <f>ValueWin!H149</f>
        <v>1</v>
      </c>
      <c r="I149">
        <f t="shared" si="7"/>
        <v>4.9416666666666664E-2</v>
      </c>
      <c r="J149">
        <f t="shared" si="8"/>
        <v>-0.3259696969696968</v>
      </c>
      <c r="K149" cm="1">
        <f t="array" ref="K149">_xlfn.IFS(AND(G149=H149,G149=1),K148-K148*I149+K148*I149*A149, AND(G149=H149,G149=2), K148-K148*J149+K148*J149*B149, AND(G149&lt;&gt;H149,G149=1), K148-K148*I149,AND(G149&lt;&gt;H149,G149=2),K148-K148*J149,G149=0,K148)</f>
        <v>141.46985045454545</v>
      </c>
      <c r="L149" t="str">
        <f>ValueWin!L149</f>
        <v>James Duckworth</v>
      </c>
      <c r="M149" t="str">
        <f>ValueWin!M149</f>
        <v>Roberto Bautista Agut</v>
      </c>
    </row>
    <row r="150" spans="1:17" x14ac:dyDescent="0.25">
      <c r="A150">
        <f>ValueWin!A150</f>
        <v>3.5</v>
      </c>
      <c r="B150">
        <f>ValueWin!B150</f>
        <v>1.3</v>
      </c>
      <c r="C150">
        <f t="shared" si="6"/>
        <v>0.2857142857142857</v>
      </c>
      <c r="D150">
        <f t="shared" si="6"/>
        <v>0.76923076923076916</v>
      </c>
      <c r="E150">
        <f>ValueWin!E150</f>
        <v>0.27500000000000002</v>
      </c>
      <c r="F150">
        <f>ValueWin!F150</f>
        <v>0.72499999999999998</v>
      </c>
      <c r="G150" cm="1">
        <f t="array" ref="G150">_xlfn.IFS(AND(I150&gt;J150,I150&gt;0), 1, AND(J150&gt;I150,J150&gt;0), 2, AND(I150&lt;0,J150&lt;0), 0)</f>
        <v>0</v>
      </c>
      <c r="H150">
        <f>ValueWin!H150</f>
        <v>2</v>
      </c>
      <c r="I150">
        <f t="shared" si="7"/>
        <v>-1.4999999999999958E-2</v>
      </c>
      <c r="J150">
        <f t="shared" si="8"/>
        <v>-0.19166666666666665</v>
      </c>
      <c r="K150" cm="1">
        <f t="array" ref="K150">_xlfn.IFS(AND(G150=H150,G150=1),K149-K149*I150+K149*I150*A150, AND(G150=H150,G150=2), K149-K149*J150+K149*J150*B150, AND(G150&lt;&gt;H150,G150=1), K149-K149*I150,AND(G150&lt;&gt;H150,G150=2),K149-K149*J150,G150=0,K149)</f>
        <v>141.46985045454545</v>
      </c>
      <c r="L150" t="str">
        <f>ValueWin!L150</f>
        <v>John Millman</v>
      </c>
      <c r="M150" t="str">
        <f>ValueWin!M150</f>
        <v>Diego Schwartzman</v>
      </c>
    </row>
    <row r="151" spans="1:17" x14ac:dyDescent="0.25">
      <c r="A151">
        <f>ValueWin!A151</f>
        <v>1.66</v>
      </c>
      <c r="B151">
        <f>ValueWin!B151</f>
        <v>2.2000000000000002</v>
      </c>
      <c r="C151">
        <f t="shared" si="6"/>
        <v>0.60240963855421692</v>
      </c>
      <c r="D151">
        <f t="shared" si="6"/>
        <v>0.45454545454545453</v>
      </c>
      <c r="E151">
        <f>ValueWin!E151</f>
        <v>0.60199999999999998</v>
      </c>
      <c r="F151">
        <f>ValueWin!F151</f>
        <v>0.39800000000000002</v>
      </c>
      <c r="G151" cm="1">
        <f t="array" ref="G151">_xlfn.IFS(AND(I151&gt;J151,I151&gt;0), 1, AND(J151&gt;I151,J151&gt;0), 2, AND(I151&lt;0,J151&lt;0), 0)</f>
        <v>0</v>
      </c>
      <c r="H151">
        <f>ValueWin!H151</f>
        <v>0</v>
      </c>
      <c r="I151">
        <f t="shared" si="7"/>
        <v>-1.0303030303031591E-3</v>
      </c>
      <c r="J151">
        <f t="shared" si="8"/>
        <v>-0.10366666666666657</v>
      </c>
      <c r="K151" cm="1">
        <f t="array" ref="K151">_xlfn.IFS(AND(G151=H151,G151=1),K150-K150*I151+K150*I151*A151, AND(G151=H151,G151=2), K150-K150*J151+K150*J151*B151, AND(G151&lt;&gt;H151,G151=1), K150-K150*I151,AND(G151&lt;&gt;H151,G151=2),K150-K150*J151,G151=0,K150)</f>
        <v>141.46985045454545</v>
      </c>
      <c r="L151" t="str">
        <f>ValueWin!L151</f>
        <v>Lloyd Harris</v>
      </c>
      <c r="M151" t="str">
        <f>ValueWin!M151</f>
        <v>Alex De Minaur</v>
      </c>
    </row>
    <row r="152" spans="1:17" x14ac:dyDescent="0.25">
      <c r="A152">
        <f>ValueWin!A152</f>
        <v>1.57</v>
      </c>
      <c r="B152">
        <f>ValueWin!B152</f>
        <v>2.37</v>
      </c>
      <c r="C152">
        <f t="shared" si="6"/>
        <v>0.63694267515923564</v>
      </c>
      <c r="D152">
        <f t="shared" si="6"/>
        <v>0.42194092827004215</v>
      </c>
      <c r="E152">
        <f>ValueWin!E152</f>
        <v>0.48799999999999999</v>
      </c>
      <c r="F152">
        <f>ValueWin!F152</f>
        <v>0.51200000000000001</v>
      </c>
      <c r="G152" cm="1">
        <f t="array" ref="G152">_xlfn.IFS(AND(I152&gt;J152,I152&gt;0), 1, AND(J152&gt;I152,J152&gt;0), 2, AND(I152&lt;0,J152&lt;0), 0)</f>
        <v>2</v>
      </c>
      <c r="H152">
        <f>ValueWin!H152</f>
        <v>1</v>
      </c>
      <c r="I152">
        <f t="shared" si="7"/>
        <v>-0.41024561403508764</v>
      </c>
      <c r="J152">
        <f t="shared" si="8"/>
        <v>0.1</v>
      </c>
      <c r="K152" cm="1">
        <f t="array" ref="K152">_xlfn.IFS(AND(G152=H152,G152=1),K151-K151*I152+K151*I152*A152, AND(G152=H152,G152=2), K151-K151*J152+K151*J152*B152, AND(G152&lt;&gt;H152,G152=1), K151-K151*I152,AND(G152&lt;&gt;H152,G152=2),K151-K151*J152,G152=0,K151)</f>
        <v>127.32286540909091</v>
      </c>
      <c r="L152" t="str">
        <f>ValueWin!L152</f>
        <v>Marton Fucsovics</v>
      </c>
      <c r="M152" t="str">
        <f>ValueWin!M152</f>
        <v>Fabio Fognini</v>
      </c>
    </row>
    <row r="153" spans="1:17" x14ac:dyDescent="0.25">
      <c r="A153">
        <f>ValueWin!A153</f>
        <v>3.5</v>
      </c>
      <c r="B153">
        <f>ValueWin!B153</f>
        <v>1.3</v>
      </c>
      <c r="C153">
        <f t="shared" si="6"/>
        <v>0.2857142857142857</v>
      </c>
      <c r="D153">
        <f t="shared" si="6"/>
        <v>0.76923076923076916</v>
      </c>
      <c r="E153">
        <f>ValueWin!E153</f>
        <v>0.40600000000000003</v>
      </c>
      <c r="F153">
        <f>ValueWin!F153</f>
        <v>0.59399999999999997</v>
      </c>
      <c r="G153" cm="1">
        <f t="array" ref="G153">_xlfn.IFS(AND(I153&gt;J153,I153&gt;0), 1, AND(J153&gt;I153,J153&gt;0), 2, AND(I153&lt;0,J153&lt;0), 0)</f>
        <v>1</v>
      </c>
      <c r="H153">
        <f>ValueWin!H153</f>
        <v>0</v>
      </c>
      <c r="I153">
        <f t="shared" si="7"/>
        <v>0.1</v>
      </c>
      <c r="J153">
        <f t="shared" si="8"/>
        <v>-0.7593333333333333</v>
      </c>
      <c r="K153" cm="1">
        <f t="array" ref="K153">_xlfn.IFS(AND(G153=H153,G153=1),K152-K152*I153+K152*I153*A153, AND(G153=H153,G153=2), K152-K152*J153+K152*J153*B153, AND(G153&lt;&gt;H153,G153=1), K152-K152*I153,AND(G153&lt;&gt;H153,G153=2),K152-K152*J153,G153=0,K152)</f>
        <v>114.59057886818182</v>
      </c>
      <c r="L153" t="str">
        <f>ValueWin!L153</f>
        <v>Pierre Herbert</v>
      </c>
      <c r="M153" t="str">
        <f>ValueWin!M153</f>
        <v>Carlos Garfia</v>
      </c>
    </row>
    <row r="154" spans="1:17" x14ac:dyDescent="0.25">
      <c r="A154">
        <f>ValueWin!A154</f>
        <v>2.2999999999999998</v>
      </c>
      <c r="B154">
        <f>ValueWin!B154</f>
        <v>1.61</v>
      </c>
      <c r="C154">
        <f t="shared" si="6"/>
        <v>0.43478260869565222</v>
      </c>
      <c r="D154">
        <f t="shared" si="6"/>
        <v>0.6211180124223602</v>
      </c>
      <c r="E154">
        <f>ValueWin!E154</f>
        <v>0.439</v>
      </c>
      <c r="F154">
        <f>ValueWin!F154</f>
        <v>0.56099999999999994</v>
      </c>
      <c r="G154" cm="1">
        <f t="array" ref="G154">_xlfn.IFS(AND(I154&gt;J154,I154&gt;0), 1, AND(J154&gt;I154,J154&gt;0), 2, AND(I154&lt;0,J154&lt;0), 0)</f>
        <v>1</v>
      </c>
      <c r="H154">
        <f>ValueWin!H154</f>
        <v>1</v>
      </c>
      <c r="I154">
        <f t="shared" si="7"/>
        <v>7.4615384615384639E-3</v>
      </c>
      <c r="J154">
        <f t="shared" si="8"/>
        <v>-0.15867213114754097</v>
      </c>
      <c r="K154" cm="1">
        <f t="array" ref="K154">_xlfn.IFS(AND(G154=H154,G154=1),K153-K153*I154+K153*I154*A154, AND(G154=H154,G154=2), K153-K153*J154+K153*J154*B154, AND(G154&lt;&gt;H154,G154=1), K153-K153*I154,AND(G154&lt;&gt;H154,G154=2),K153-K153*J154,G154=0,K153)</f>
        <v>115.70210748320319</v>
      </c>
      <c r="L154" t="str">
        <f>ValueWin!L154</f>
        <v>Hugo Gaston</v>
      </c>
      <c r="M154" t="str">
        <f>ValueWin!M154</f>
        <v>Arthur Rinderknech</v>
      </c>
    </row>
    <row r="155" spans="1:17" x14ac:dyDescent="0.25">
      <c r="A155">
        <f>ValueWin!A155</f>
        <v>2.2000000000000002</v>
      </c>
      <c r="B155">
        <f>ValueWin!B155</f>
        <v>1.66</v>
      </c>
      <c r="C155">
        <f t="shared" si="6"/>
        <v>0.45454545454545453</v>
      </c>
      <c r="D155">
        <f t="shared" si="6"/>
        <v>0.60240963855421692</v>
      </c>
      <c r="E155">
        <f>ValueWin!E155</f>
        <v>0.45400000000000001</v>
      </c>
      <c r="F155">
        <f>ValueWin!F155</f>
        <v>0.54600000000000004</v>
      </c>
      <c r="G155" cm="1">
        <f t="array" ref="G155">_xlfn.IFS(AND(I155&gt;J155,I155&gt;0), 1, AND(J155&gt;I155,J155&gt;0), 2, AND(I155&lt;0,J155&lt;0), 0)</f>
        <v>0</v>
      </c>
      <c r="H155">
        <f>ValueWin!H155</f>
        <v>2</v>
      </c>
      <c r="I155">
        <f t="shared" si="7"/>
        <v>-9.9999999999994538E-4</v>
      </c>
      <c r="J155">
        <f t="shared" si="8"/>
        <v>-0.14187878787878794</v>
      </c>
      <c r="K155" cm="1">
        <f t="array" ref="K155">_xlfn.IFS(AND(G155=H155,G155=1),K154-K154*I155+K154*I155*A155, AND(G155=H155,G155=2), K154-K154*J155+K154*J155*B155, AND(G155&lt;&gt;H155,G155=1), K154-K154*I155,AND(G155&lt;&gt;H155,G155=2),K154-K154*J155,G155=0,K154)</f>
        <v>115.70210748320319</v>
      </c>
      <c r="L155" t="str">
        <f>ValueWin!L155</f>
        <v>Laslo Djere</v>
      </c>
      <c r="M155" t="str">
        <f>ValueWin!M155</f>
        <v>Lorenzo Musetti</v>
      </c>
    </row>
    <row r="156" spans="1:17" x14ac:dyDescent="0.25">
      <c r="A156">
        <f>ValueWin!A156</f>
        <v>1.57</v>
      </c>
      <c r="B156">
        <f>ValueWin!B156</f>
        <v>2.37</v>
      </c>
      <c r="C156">
        <f t="shared" si="6"/>
        <v>0.63694267515923564</v>
      </c>
      <c r="D156">
        <f t="shared" si="6"/>
        <v>0.42194092827004215</v>
      </c>
      <c r="E156">
        <f>ValueWin!E156</f>
        <v>0.52900000000000003</v>
      </c>
      <c r="F156">
        <f>ValueWin!F156</f>
        <v>0.47099999999999997</v>
      </c>
      <c r="G156" cm="1">
        <f t="array" ref="G156">_xlfn.IFS(AND(I156&gt;J156,I156&gt;0), 1, AND(J156&gt;I156,J156&gt;0), 2, AND(I156&lt;0,J156&lt;0), 0)</f>
        <v>2</v>
      </c>
      <c r="H156">
        <f>ValueWin!H156</f>
        <v>0</v>
      </c>
      <c r="I156">
        <f t="shared" si="7"/>
        <v>-0.29731578947368409</v>
      </c>
      <c r="J156">
        <f t="shared" si="8"/>
        <v>8.48686131386861E-2</v>
      </c>
      <c r="K156" cm="1">
        <f t="array" ref="K156">_xlfn.IFS(AND(G156=H156,G156=1),K155-K155*I156+K155*I156*A156, AND(G156=H156,G156=2), K155-K155*J156+K155*J156*B156, AND(G156&lt;&gt;H156,G156=1), K155-K155*I156,AND(G156&lt;&gt;H156,G156=2),K155-K155*J156,G156=0,K155)</f>
        <v>105.88263008388054</v>
      </c>
      <c r="L156" t="str">
        <f>ValueWin!L156</f>
        <v>Andy Murray</v>
      </c>
      <c r="M156" t="str">
        <f>ValueWin!M156</f>
        <v>Jenson Brooksby</v>
      </c>
    </row>
    <row r="157" spans="1:17" x14ac:dyDescent="0.25">
      <c r="A157">
        <f>ValueWin!A157</f>
        <v>1.1599999999999999</v>
      </c>
      <c r="B157">
        <f>ValueWin!B157</f>
        <v>5</v>
      </c>
      <c r="C157">
        <f t="shared" si="6"/>
        <v>0.86206896551724144</v>
      </c>
      <c r="D157">
        <f t="shared" si="6"/>
        <v>0.2</v>
      </c>
      <c r="E157">
        <f>ValueWin!E157</f>
        <v>0.78</v>
      </c>
      <c r="F157">
        <f>ValueWin!F157</f>
        <v>0.21999999999999997</v>
      </c>
      <c r="G157" cm="1">
        <f t="array" ref="G157">_xlfn.IFS(AND(I157&gt;J157,I157&gt;0), 1, AND(J157&gt;I157,J157&gt;0), 2, AND(I157&lt;0,J157&lt;0), 0)</f>
        <v>2</v>
      </c>
      <c r="H157">
        <f>ValueWin!H157</f>
        <v>1</v>
      </c>
      <c r="I157">
        <f t="shared" si="7"/>
        <v>-0.59500000000000042</v>
      </c>
      <c r="J157">
        <f t="shared" si="8"/>
        <v>2.4999999999999967E-2</v>
      </c>
      <c r="K157" cm="1">
        <f t="array" ref="K157">_xlfn.IFS(AND(G157=H157,G157=1),K156-K156*I157+K156*I157*A157, AND(G157=H157,G157=2), K156-K156*J157+K156*J157*B157, AND(G157&lt;&gt;H157,G157=1), K156-K156*I157,AND(G157&lt;&gt;H157,G157=2),K156-K156*J157,G157=0,K156)</f>
        <v>103.23556433178354</v>
      </c>
      <c r="L157" t="str">
        <f>ValueWin!L157</f>
        <v>Felix Auger Aliassime</v>
      </c>
      <c r="M157" t="str">
        <f>ValueWin!M157</f>
        <v>Gianluca Mager</v>
      </c>
    </row>
    <row r="158" spans="1:17" x14ac:dyDescent="0.25">
      <c r="A158">
        <f>ValueWin!A158</f>
        <v>1.72</v>
      </c>
      <c r="B158">
        <f>ValueWin!B158</f>
        <v>2.1</v>
      </c>
      <c r="C158">
        <f t="shared" si="6"/>
        <v>0.58139534883720934</v>
      </c>
      <c r="D158">
        <f t="shared" si="6"/>
        <v>0.47619047619047616</v>
      </c>
      <c r="E158">
        <f>ValueWin!E158</f>
        <v>0.48899999999999999</v>
      </c>
      <c r="F158">
        <f>ValueWin!F158</f>
        <v>0.51100000000000001</v>
      </c>
      <c r="G158" cm="1">
        <f t="array" ref="G158">_xlfn.IFS(AND(I158&gt;J158,I158&gt;0), 1, AND(J158&gt;I158,J158&gt;0), 2, AND(I158&lt;0,J158&lt;0), 0)</f>
        <v>2</v>
      </c>
      <c r="H158">
        <f>ValueWin!H158</f>
        <v>1</v>
      </c>
      <c r="I158">
        <f t="shared" si="7"/>
        <v>-0.22072222222222226</v>
      </c>
      <c r="J158">
        <f t="shared" si="8"/>
        <v>6.6454545454545488E-2</v>
      </c>
      <c r="K158" cm="1">
        <f t="array" ref="K158">_xlfn.IFS(AND(G158=H158,G158=1),K157-K157*I158+K157*I158*A158, AND(G158=H158,G158=2), K157-K157*J158+K157*J158*B158, AND(G158&lt;&gt;H158,G158=1), K157-K157*I158,AND(G158&lt;&gt;H158,G158=2),K157-K157*J158,G158=0,K157)</f>
        <v>96.375091829371371</v>
      </c>
      <c r="L158" t="str">
        <f>ValueWin!L158</f>
        <v>Tommy Paul</v>
      </c>
      <c r="M158" t="str">
        <f>ValueWin!M158</f>
        <v>Jan Lennard Struff</v>
      </c>
    </row>
    <row r="159" spans="1:17" x14ac:dyDescent="0.25">
      <c r="A159">
        <f>ValueWin!A159</f>
        <v>1.28</v>
      </c>
      <c r="B159">
        <f>ValueWin!B159</f>
        <v>3.75</v>
      </c>
      <c r="C159">
        <f t="shared" si="6"/>
        <v>0.78125</v>
      </c>
      <c r="D159">
        <f t="shared" si="6"/>
        <v>0.26666666666666666</v>
      </c>
      <c r="E159">
        <f>ValueWin!E159</f>
        <v>0.68200000000000005</v>
      </c>
      <c r="F159">
        <f>ValueWin!F159</f>
        <v>0.31799999999999995</v>
      </c>
      <c r="G159" cm="1">
        <f t="array" ref="G159">_xlfn.IFS(AND(I159&gt;J159,I159&gt;0), 1, AND(J159&gt;I159,J159&gt;0), 2, AND(I159&lt;0,J159&lt;0), 0)</f>
        <v>2</v>
      </c>
      <c r="H159">
        <f>ValueWin!H159</f>
        <v>1</v>
      </c>
      <c r="I159">
        <f t="shared" si="7"/>
        <v>-0.4537142857142854</v>
      </c>
      <c r="J159">
        <f t="shared" si="8"/>
        <v>6.9999999999999923E-2</v>
      </c>
      <c r="K159" cm="1">
        <f t="array" ref="K159">_xlfn.IFS(AND(G159=H159,G159=1),K158-K158*I159+K158*I159*A159, AND(G159=H159,G159=2), K158-K158*J159+K158*J159*B159, AND(G159&lt;&gt;H159,G159=1), K158-K158*I159,AND(G159&lt;&gt;H159,G159=2),K158-K158*J159,G159=0,K158)</f>
        <v>89.628835401315385</v>
      </c>
      <c r="L159" t="str">
        <f>ValueWin!L159</f>
        <v>Karen Khachanov</v>
      </c>
      <c r="M159" t="str">
        <f>ValueWin!M159</f>
        <v>Mikael Ymer</v>
      </c>
    </row>
    <row r="160" spans="1:17" x14ac:dyDescent="0.25">
      <c r="A160">
        <f>ValueWin!A160</f>
        <v>2.2999999999999998</v>
      </c>
      <c r="B160">
        <f>ValueWin!B160</f>
        <v>1.61</v>
      </c>
      <c r="C160">
        <f t="shared" si="6"/>
        <v>0.43478260869565222</v>
      </c>
      <c r="D160">
        <f t="shared" si="6"/>
        <v>0.6211180124223602</v>
      </c>
      <c r="E160">
        <f>ValueWin!E160</f>
        <v>0.43</v>
      </c>
      <c r="F160">
        <f>ValueWin!F160</f>
        <v>0.57000000000000006</v>
      </c>
      <c r="G160" cm="1">
        <f t="array" ref="G160">_xlfn.IFS(AND(I160&gt;J160,I160&gt;0), 1, AND(J160&gt;I160,J160&gt;0), 2, AND(I160&lt;0,J160&lt;0), 0)</f>
        <v>0</v>
      </c>
      <c r="H160">
        <f>ValueWin!H160</f>
        <v>2</v>
      </c>
      <c r="I160">
        <f t="shared" si="7"/>
        <v>-8.4615384615385758E-3</v>
      </c>
      <c r="J160">
        <f t="shared" si="8"/>
        <v>-0.13491803278688508</v>
      </c>
      <c r="K160" cm="1">
        <f t="array" ref="K160">_xlfn.IFS(AND(G160=H160,G160=1),K159-K159*I160+K159*I160*A160, AND(G160=H160,G160=2), K159-K159*J160+K159*J160*B160, AND(G160&lt;&gt;H160,G160=1), K159-K159*I160,AND(G160&lt;&gt;H160,G160=2),K159-K159*J160,G160=0,K159)</f>
        <v>89.628835401315385</v>
      </c>
      <c r="L160" t="str">
        <f>ValueWin!L160</f>
        <v>Lorenzo Sonego</v>
      </c>
      <c r="M160" t="str">
        <f>ValueWin!M160</f>
        <v>Taylor Fritz</v>
      </c>
    </row>
    <row r="161" spans="1:13" x14ac:dyDescent="0.25">
      <c r="A161">
        <f>ValueWin!A161</f>
        <v>3.5</v>
      </c>
      <c r="B161">
        <f>ValueWin!B161</f>
        <v>1.3</v>
      </c>
      <c r="C161">
        <f t="shared" si="6"/>
        <v>0.2857142857142857</v>
      </c>
      <c r="D161">
        <f>1/B161</f>
        <v>0.76923076923076916</v>
      </c>
      <c r="E161">
        <f>ValueWin!E161</f>
        <v>0.36199999999999999</v>
      </c>
      <c r="F161">
        <f>ValueWin!F161</f>
        <v>0.63800000000000001</v>
      </c>
      <c r="G161" cm="1">
        <f t="array" ref="G161">_xlfn.IFS(AND(I161&gt;J161,I161&gt;0), 1, AND(J161&gt;I161,J161&gt;0), 2, AND(I161&lt;0,J161&lt;0), 0)</f>
        <v>1</v>
      </c>
      <c r="H161">
        <f>ValueWin!H161</f>
        <v>2</v>
      </c>
      <c r="I161">
        <f t="shared" si="7"/>
        <v>0.1</v>
      </c>
      <c r="J161">
        <f>IF(F161-(E161/(B161-1))&gt;0.1, 0.1, F161-(E161/(B161-1)))</f>
        <v>-0.56866666666666654</v>
      </c>
      <c r="K161" cm="1">
        <f t="array" ref="K161">_xlfn.IFS(AND(G161=H161,G161=1),K160-K160*I161+K160*I161*A161, AND(G161=H161,G161=2), K160-K160*J161+K160*J161*B161, AND(G161&lt;&gt;H161,G161=1), K160-K160*I161,AND(G161&lt;&gt;H161,G161=2),K160-K160*J161,G161=0,K160)</f>
        <v>80.665951861183842</v>
      </c>
      <c r="L161" t="str">
        <f>ValueWin!L161</f>
        <v>Pierre Hubert</v>
      </c>
      <c r="M161" t="str">
        <f>ValueWin!M161</f>
        <v>Carlos Alcaraz</v>
      </c>
    </row>
    <row r="162" spans="1:13" x14ac:dyDescent="0.25">
      <c r="A162">
        <f>ValueWin!A162</f>
        <v>1.53</v>
      </c>
      <c r="B162">
        <f>ValueWin!B162</f>
        <v>2.5</v>
      </c>
      <c r="C162">
        <f t="shared" si="6"/>
        <v>0.65359477124183007</v>
      </c>
      <c r="D162">
        <f t="shared" si="6"/>
        <v>0.4</v>
      </c>
      <c r="E162">
        <f>ValueWin!E162</f>
        <v>0.62</v>
      </c>
      <c r="F162">
        <f>ValueWin!F162</f>
        <v>0.38</v>
      </c>
      <c r="G162" cm="1">
        <f t="array" ref="G162">_xlfn.IFS(AND(I162&gt;J162,I162&gt;0), 1, AND(J162&gt;I162,J162&gt;0), 2, AND(I162&lt;0,J162&lt;0), 0)</f>
        <v>0</v>
      </c>
      <c r="H162">
        <f>ValueWin!H162</f>
        <v>1</v>
      </c>
      <c r="I162">
        <f t="shared" si="7"/>
        <v>-9.6981132075471654E-2</v>
      </c>
      <c r="J162">
        <f t="shared" ref="J162:J205" si="9">IF(F162-(E162/(B162-1))&gt;0.1, 0.1, F162-(E162/(B162-1)))</f>
        <v>-3.3333333333333326E-2</v>
      </c>
      <c r="K162" cm="1">
        <f t="array" ref="K162">_xlfn.IFS(AND(G162=H162,G162=1),K161-K161*I162+K161*I162*A162, AND(G162=H162,G162=2), K161-K161*J162+K161*J162*B162, AND(G162&lt;&gt;H162,G162=1), K161-K161*I162,AND(G162&lt;&gt;H162,G162=2),K161-K161*J162,G162=0,K161)</f>
        <v>80.665951861183842</v>
      </c>
      <c r="L162" t="str">
        <f>ValueWin!L162</f>
        <v>Marin Cilic</v>
      </c>
      <c r="M162" t="str">
        <f>ValueWin!M162</f>
        <v>Alejandro Davidovich Fokina</v>
      </c>
    </row>
    <row r="163" spans="1:13" x14ac:dyDescent="0.25">
      <c r="A163">
        <f>ValueWin!A163</f>
        <v>3.4</v>
      </c>
      <c r="B163">
        <f>ValueWin!B163</f>
        <v>1.33</v>
      </c>
      <c r="C163">
        <f t="shared" si="6"/>
        <v>0.29411764705882354</v>
      </c>
      <c r="D163">
        <f t="shared" si="6"/>
        <v>0.75187969924812026</v>
      </c>
      <c r="E163">
        <f>ValueWin!E163</f>
        <v>0.252</v>
      </c>
      <c r="F163">
        <f>ValueWin!F163</f>
        <v>0.748</v>
      </c>
      <c r="G163" cm="1">
        <f t="array" ref="G163">_xlfn.IFS(AND(I163&gt;J163,I163&gt;0), 1, AND(J163&gt;I163,J163&gt;0), 2, AND(I163&lt;0,J163&lt;0), 0)</f>
        <v>0</v>
      </c>
      <c r="H163">
        <f>ValueWin!H163</f>
        <v>2</v>
      </c>
      <c r="I163">
        <f t="shared" si="7"/>
        <v>-5.9666666666666701E-2</v>
      </c>
      <c r="J163">
        <f t="shared" si="9"/>
        <v>-1.5636363636363448E-2</v>
      </c>
      <c r="K163" cm="1">
        <f t="array" ref="K163">_xlfn.IFS(AND(G163=H163,G163=1),K162-K162*I163+K162*I163*A163, AND(G163=H163,G163=2), K162-K162*J163+K162*J163*B163, AND(G163&lt;&gt;H163,G163=1), K162-K162*I163,AND(G163&lt;&gt;H163,G163=2),K162-K162*J163,G163=0,K162)</f>
        <v>80.665951861183842</v>
      </c>
      <c r="L163" t="str">
        <f>ValueWin!L163</f>
        <v>Miomir Kecmanovic</v>
      </c>
      <c r="M163" t="str">
        <f>ValueWin!M163</f>
        <v>Gael Monfils</v>
      </c>
    </row>
    <row r="164" spans="1:13" x14ac:dyDescent="0.25">
      <c r="A164">
        <f>ValueWin!A164</f>
        <v>1.5</v>
      </c>
      <c r="B164">
        <f>ValueWin!B164</f>
        <v>2.62</v>
      </c>
      <c r="C164">
        <f t="shared" si="6"/>
        <v>0.66666666666666663</v>
      </c>
      <c r="D164">
        <f t="shared" si="6"/>
        <v>0.38167938931297707</v>
      </c>
      <c r="E164">
        <f>ValueWin!E164</f>
        <v>0.64700000000000002</v>
      </c>
      <c r="F164">
        <f>ValueWin!F164</f>
        <v>0.35299999999999998</v>
      </c>
      <c r="G164" cm="1">
        <f t="array" ref="G164">_xlfn.IFS(AND(I164&gt;J164,I164&gt;0), 1, AND(J164&gt;I164,J164&gt;0), 2, AND(I164&lt;0,J164&lt;0), 0)</f>
        <v>0</v>
      </c>
      <c r="H164">
        <f>ValueWin!H164</f>
        <v>2</v>
      </c>
      <c r="I164">
        <f t="shared" si="7"/>
        <v>-5.8999999999999941E-2</v>
      </c>
      <c r="J164">
        <f t="shared" si="9"/>
        <v>-4.6382716049382711E-2</v>
      </c>
      <c r="K164" cm="1">
        <f t="array" ref="K164">_xlfn.IFS(AND(G164=H164,G164=1),K163-K163*I164+K163*I164*A164, AND(G164=H164,G164=2), K163-K163*J164+K163*J164*B164, AND(G164&lt;&gt;H164,G164=1), K163-K163*I164,AND(G164&lt;&gt;H164,G164=2),K163-K163*J164,G164=0,K163)</f>
        <v>80.665951861183842</v>
      </c>
      <c r="L164" t="str">
        <f>ValueWin!L164</f>
        <v>Frances Tiafoe</v>
      </c>
      <c r="M164" t="str">
        <f>ValueWin!M164</f>
        <v>Marcos Giron</v>
      </c>
    </row>
    <row r="165" spans="1:13" x14ac:dyDescent="0.25">
      <c r="A165">
        <f>ValueWin!A165</f>
        <v>1.083</v>
      </c>
      <c r="B165">
        <f>ValueWin!B165</f>
        <v>8</v>
      </c>
      <c r="C165">
        <f t="shared" si="6"/>
        <v>0.92336103416435833</v>
      </c>
      <c r="D165">
        <f t="shared" si="6"/>
        <v>0.125</v>
      </c>
      <c r="E165">
        <f>ValueWin!E165</f>
        <v>0.89600000000000002</v>
      </c>
      <c r="F165">
        <f>ValueWin!F165</f>
        <v>0.10399999999999998</v>
      </c>
      <c r="G165" cm="1">
        <f t="array" ref="G165">_xlfn.IFS(AND(I165&gt;J165,I165&gt;0), 1, AND(J165&gt;I165,J165&gt;0), 2, AND(I165&lt;0,J165&lt;0), 0)</f>
        <v>0</v>
      </c>
      <c r="H165">
        <f>ValueWin!H165</f>
        <v>1</v>
      </c>
      <c r="I165">
        <f t="shared" si="7"/>
        <v>-0.35701204819277133</v>
      </c>
      <c r="J165">
        <f t="shared" si="9"/>
        <v>-2.4000000000000021E-2</v>
      </c>
      <c r="K165" cm="1">
        <f t="array" ref="K165">_xlfn.IFS(AND(G165=H165,G165=1),K164-K164*I165+K164*I165*A165, AND(G165=H165,G165=2), K164-K164*J165+K164*J165*B165, AND(G165&lt;&gt;H165,G165=1), K164-K164*I165,AND(G165&lt;&gt;H165,G165=2),K164-K164*J165,G165=0,K164)</f>
        <v>80.665951861183842</v>
      </c>
      <c r="L165" t="str">
        <f>ValueWin!L165</f>
        <v>Novak Djokovic</v>
      </c>
      <c r="M165" t="str">
        <f>ValueWin!M165</f>
        <v>Marton Fucsovics</v>
      </c>
    </row>
    <row r="166" spans="1:13" x14ac:dyDescent="0.25">
      <c r="A166">
        <f>ValueWin!A166</f>
        <v>1.3</v>
      </c>
      <c r="B166">
        <f>ValueWin!B166</f>
        <v>3.5</v>
      </c>
      <c r="C166">
        <f t="shared" si="6"/>
        <v>0.76923076923076916</v>
      </c>
      <c r="D166">
        <f t="shared" si="6"/>
        <v>0.2857142857142857</v>
      </c>
      <c r="E166">
        <f>ValueWin!E166</f>
        <v>0.71799999999999997</v>
      </c>
      <c r="F166">
        <f>ValueWin!F166</f>
        <v>0.28200000000000003</v>
      </c>
      <c r="G166" cm="1">
        <f t="array" ref="G166">_xlfn.IFS(AND(I166&gt;J166,I166&gt;0), 1, AND(J166&gt;I166,J166&gt;0), 2, AND(I166&lt;0,J166&lt;0), 0)</f>
        <v>0</v>
      </c>
      <c r="H166">
        <f>ValueWin!H166</f>
        <v>1</v>
      </c>
      <c r="I166">
        <f t="shared" si="7"/>
        <v>-0.22199999999999998</v>
      </c>
      <c r="J166">
        <f t="shared" si="9"/>
        <v>-5.1999999999999824E-3</v>
      </c>
      <c r="K166" cm="1">
        <f t="array" ref="K166">_xlfn.IFS(AND(G166=H166,G166=1),K165-K165*I166+K165*I166*A166, AND(G166=H166,G166=2), K165-K165*J166+K165*J166*B166, AND(G166&lt;&gt;H166,G166=1), K165-K165*I166,AND(G166&lt;&gt;H166,G166=2),K165-K165*J166,G166=0,K165)</f>
        <v>80.665951861183842</v>
      </c>
      <c r="L166" t="str">
        <f>ValueWin!L166</f>
        <v>Casper Ruud</v>
      </c>
      <c r="M166" t="str">
        <f>ValueWin!M166</f>
        <v>Alexander Bublik</v>
      </c>
    </row>
    <row r="167" spans="1:13" x14ac:dyDescent="0.25">
      <c r="A167">
        <f>ValueWin!A167</f>
        <v>3</v>
      </c>
      <c r="B167">
        <f>ValueWin!B167</f>
        <v>1.4</v>
      </c>
      <c r="C167">
        <f t="shared" si="6"/>
        <v>0.33333333333333331</v>
      </c>
      <c r="D167">
        <f t="shared" si="6"/>
        <v>0.7142857142857143</v>
      </c>
      <c r="E167">
        <f>ValueWin!E167</f>
        <v>0.28399999999999997</v>
      </c>
      <c r="F167">
        <f>ValueWin!F167</f>
        <v>0.71599999999999997</v>
      </c>
      <c r="G167" cm="1">
        <f t="array" ref="G167">_xlfn.IFS(AND(I167&gt;J167,I167&gt;0), 1, AND(J167&gt;I167,J167&gt;0), 2, AND(I167&lt;0,J167&lt;0), 0)</f>
        <v>2</v>
      </c>
      <c r="H167">
        <f>ValueWin!H167</f>
        <v>2</v>
      </c>
      <c r="I167">
        <f t="shared" si="7"/>
        <v>-7.400000000000001E-2</v>
      </c>
      <c r="J167">
        <f t="shared" si="9"/>
        <v>5.9999999999998943E-3</v>
      </c>
      <c r="K167" cm="1">
        <f t="array" ref="K167">_xlfn.IFS(AND(G167=H167,G167=1),K166-K166*I167+K166*I167*A167, AND(G167=H167,G167=2), K166-K166*J167+K166*J167*B167, AND(G167&lt;&gt;H167,G167=1), K166-K166*I167,AND(G167&lt;&gt;H167,G167=2),K166-K166*J167,G167=0,K166)</f>
        <v>80.859550145650672</v>
      </c>
      <c r="L167" t="str">
        <f>ValueWin!L167</f>
        <v>Tommy Paul</v>
      </c>
      <c r="M167" t="str">
        <f>ValueWin!M167</f>
        <v>Hubert Hurkacz</v>
      </c>
    </row>
    <row r="168" spans="1:13" x14ac:dyDescent="0.25">
      <c r="A168">
        <f>ValueWin!A168</f>
        <v>1.8</v>
      </c>
      <c r="B168">
        <f>ValueWin!B168</f>
        <v>2</v>
      </c>
      <c r="C168">
        <f t="shared" si="6"/>
        <v>0.55555555555555558</v>
      </c>
      <c r="D168">
        <f t="shared" si="6"/>
        <v>0.5</v>
      </c>
      <c r="E168">
        <f>ValueWin!E168</f>
        <v>0.51200000000000001</v>
      </c>
      <c r="F168">
        <f>ValueWin!F168</f>
        <v>0.48799999999999999</v>
      </c>
      <c r="G168" cm="1">
        <f t="array" ref="G168">_xlfn.IFS(AND(I168&gt;J168,I168&gt;0), 1, AND(J168&gt;I168,J168&gt;0), 2, AND(I168&lt;0,J168&lt;0), 0)</f>
        <v>0</v>
      </c>
      <c r="H168">
        <f>ValueWin!H168</f>
        <v>1</v>
      </c>
      <c r="I168">
        <f t="shared" si="7"/>
        <v>-9.7999999999999976E-2</v>
      </c>
      <c r="J168">
        <f t="shared" si="9"/>
        <v>-2.4000000000000021E-2</v>
      </c>
      <c r="K168" cm="1">
        <f t="array" ref="K168">_xlfn.IFS(AND(G168=H168,G168=1),K167-K167*I168+K167*I168*A168, AND(G168=H168,G168=2), K167-K167*J168+K167*J168*B168, AND(G168&lt;&gt;H168,G168=1), K167-K167*I168,AND(G168&lt;&gt;H168,G168=2),K167-K167*J168,G168=0,K167)</f>
        <v>80.859550145650672</v>
      </c>
      <c r="L168" t="str">
        <f>ValueWin!L168</f>
        <v>Grigor Dimitrov</v>
      </c>
      <c r="M168" t="str">
        <f>ValueWin!M168</f>
        <v>Karen Khachanov</v>
      </c>
    </row>
    <row r="169" spans="1:13" x14ac:dyDescent="0.25">
      <c r="A169">
        <f>ValueWin!A169</f>
        <v>1.44</v>
      </c>
      <c r="B169">
        <f>ValueWin!B169</f>
        <v>2.75</v>
      </c>
      <c r="C169">
        <f t="shared" si="6"/>
        <v>0.69444444444444442</v>
      </c>
      <c r="D169">
        <f t="shared" si="6"/>
        <v>0.36363636363636365</v>
      </c>
      <c r="E169">
        <f>ValueWin!E169</f>
        <v>0.59699999999999998</v>
      </c>
      <c r="F169">
        <f>ValueWin!F169</f>
        <v>0.40300000000000002</v>
      </c>
      <c r="G169" cm="1">
        <f t="array" ref="G169">_xlfn.IFS(AND(I169&gt;J169,I169&gt;0), 1, AND(J169&gt;I169,J169&gt;0), 2, AND(I169&lt;0,J169&lt;0), 0)</f>
        <v>2</v>
      </c>
      <c r="H169">
        <f>ValueWin!H169</f>
        <v>1</v>
      </c>
      <c r="I169">
        <f t="shared" si="7"/>
        <v>-0.31890909090909114</v>
      </c>
      <c r="J169">
        <f t="shared" si="9"/>
        <v>6.1857142857142888E-2</v>
      </c>
      <c r="K169" cm="1">
        <f t="array" ref="K169">_xlfn.IFS(AND(G169=H169,G169=1),K168-K168*I169+K168*I169*A169, AND(G169=H169,G169=2), K168-K168*J169+K168*J169*B169, AND(G169&lt;&gt;H169,G169=1), K168-K168*I169,AND(G169&lt;&gt;H169,G169=2),K168-K168*J169,G169=0,K168)</f>
        <v>75.857809400926854</v>
      </c>
      <c r="L169" t="str">
        <f>ValueWin!L169</f>
        <v>Cameron Norrie</v>
      </c>
      <c r="M169" t="str">
        <f>ValueWin!M169</f>
        <v>Reilly Opelka</v>
      </c>
    </row>
    <row r="170" spans="1:13" x14ac:dyDescent="0.25">
      <c r="A170">
        <f>ValueWin!A170</f>
        <v>1.1599999999999999</v>
      </c>
      <c r="B170">
        <f>ValueWin!B170</f>
        <v>5</v>
      </c>
      <c r="C170">
        <f t="shared" si="6"/>
        <v>0.86206896551724144</v>
      </c>
      <c r="D170">
        <f t="shared" si="6"/>
        <v>0.2</v>
      </c>
      <c r="E170">
        <f>ValueWin!E170</f>
        <v>0.79200000000000004</v>
      </c>
      <c r="F170">
        <f>ValueWin!F170</f>
        <v>0.20799999999999996</v>
      </c>
      <c r="G170" cm="1">
        <f t="array" ref="G170">_xlfn.IFS(AND(I170&gt;J170,I170&gt;0), 1, AND(J170&gt;I170,J170&gt;0), 2, AND(I170&lt;0,J170&lt;0), 0)</f>
        <v>2</v>
      </c>
      <c r="H170">
        <f>ValueWin!H170</f>
        <v>2</v>
      </c>
      <c r="I170">
        <f t="shared" si="7"/>
        <v>-0.50800000000000045</v>
      </c>
      <c r="J170">
        <f t="shared" si="9"/>
        <v>9.9999999999999534E-3</v>
      </c>
      <c r="K170" cm="1">
        <f t="array" ref="K170">_xlfn.IFS(AND(G170=H170,G170=1),K169-K169*I170+K169*I170*A170, AND(G170=H170,G170=2), K169-K169*J170+K169*J170*B170, AND(G170&lt;&gt;H170,G170=1), K169-K169*I170,AND(G170&lt;&gt;H170,G170=2),K169-K169*J170,G170=0,K169)</f>
        <v>78.892121776963918</v>
      </c>
      <c r="L170" t="str">
        <f>ValueWin!L170</f>
        <v>Stefanos Tsitsipas</v>
      </c>
      <c r="M170" t="str">
        <f>ValueWin!M170</f>
        <v>Alexei Popyrin</v>
      </c>
    </row>
    <row r="171" spans="1:13" x14ac:dyDescent="0.25">
      <c r="A171">
        <f>ValueWin!A171</f>
        <v>1.36</v>
      </c>
      <c r="B171">
        <f>ValueWin!B171</f>
        <v>3.2</v>
      </c>
      <c r="C171">
        <f t="shared" si="6"/>
        <v>0.73529411764705876</v>
      </c>
      <c r="D171">
        <f t="shared" si="6"/>
        <v>0.3125</v>
      </c>
      <c r="E171">
        <f>ValueWin!E171</f>
        <v>0.66600000000000004</v>
      </c>
      <c r="F171">
        <f>ValueWin!F171</f>
        <v>0.33399999999999996</v>
      </c>
      <c r="G171" cm="1">
        <f t="array" ref="G171">_xlfn.IFS(AND(I171&gt;J171,I171&gt;0), 1, AND(J171&gt;I171,J171&gt;0), 2, AND(I171&lt;0,J171&lt;0), 0)</f>
        <v>2</v>
      </c>
      <c r="H171">
        <f>ValueWin!H171</f>
        <v>2</v>
      </c>
      <c r="I171">
        <f t="shared" si="7"/>
        <v>-0.26177777777777744</v>
      </c>
      <c r="J171">
        <f t="shared" si="9"/>
        <v>3.127272727272723E-2</v>
      </c>
      <c r="K171" cm="1">
        <f t="array" ref="K171">_xlfn.IFS(AND(G171=H171,G171=1),K170-K170*I171+K170*I171*A171, AND(G171=H171,G171=2), K170-K170*J171+K170*J171*B171, AND(G171&lt;&gt;H171,G171=1), K170-K170*I171,AND(G171&lt;&gt;H171,G171=2),K170-K170*J171,G171=0,K170)</f>
        <v>84.319899755219026</v>
      </c>
      <c r="L171" t="str">
        <f>ValueWin!L171</f>
        <v>Jannik Sinner</v>
      </c>
      <c r="M171" t="str">
        <f>ValueWin!M171</f>
        <v>Carlos Alcaraz</v>
      </c>
    </row>
    <row r="172" spans="1:13" x14ac:dyDescent="0.25">
      <c r="A172">
        <f>ValueWin!A172</f>
        <v>3.5</v>
      </c>
      <c r="B172">
        <f>ValueWin!B172</f>
        <v>1.3</v>
      </c>
      <c r="C172">
        <f t="shared" si="6"/>
        <v>0.2857142857142857</v>
      </c>
      <c r="D172">
        <f t="shared" si="6"/>
        <v>0.76923076923076916</v>
      </c>
      <c r="E172">
        <f>ValueWin!E172</f>
        <v>0.309</v>
      </c>
      <c r="F172">
        <f>ValueWin!F172</f>
        <v>0.69100000000000006</v>
      </c>
      <c r="G172" cm="1">
        <f t="array" ref="G172">_xlfn.IFS(AND(I172&gt;J172,I172&gt;0), 1, AND(J172&gt;I172,J172&gt;0), 2, AND(I172&lt;0,J172&lt;0), 0)</f>
        <v>1</v>
      </c>
      <c r="H172">
        <f>ValueWin!H172</f>
        <v>2</v>
      </c>
      <c r="I172">
        <f t="shared" si="7"/>
        <v>3.2599999999999962E-2</v>
      </c>
      <c r="J172">
        <f t="shared" si="9"/>
        <v>-0.33899999999999975</v>
      </c>
      <c r="K172" cm="1">
        <f t="array" ref="K172">_xlfn.IFS(AND(G172=H172,G172=1),K171-K171*I172+K171*I172*A172, AND(G172=H172,G172=2), K171-K171*J172+K171*J172*B172, AND(G172&lt;&gt;H172,G172=1), K171-K171*I172,AND(G172&lt;&gt;H172,G172=2),K171-K171*J172,G172=0,K171)</f>
        <v>81.571071023198883</v>
      </c>
      <c r="L172" t="str">
        <f>ValueWin!L172</f>
        <v>Adrian Mannarino</v>
      </c>
      <c r="M172" t="str">
        <f>ValueWin!M172</f>
        <v>Gael Monfils</v>
      </c>
    </row>
    <row r="173" spans="1:13" x14ac:dyDescent="0.25">
      <c r="A173">
        <f>ValueWin!A173</f>
        <v>3.2</v>
      </c>
      <c r="B173">
        <f>ValueWin!B173</f>
        <v>1.36</v>
      </c>
      <c r="C173">
        <f t="shared" si="6"/>
        <v>0.3125</v>
      </c>
      <c r="D173">
        <f t="shared" si="6"/>
        <v>0.73529411764705876</v>
      </c>
      <c r="E173">
        <f>ValueWin!E173</f>
        <v>0.32</v>
      </c>
      <c r="F173">
        <f>ValueWin!F173</f>
        <v>0.67999999999999994</v>
      </c>
      <c r="G173" cm="1">
        <f t="array" ref="G173">_xlfn.IFS(AND(I173&gt;J173,I173&gt;0), 1, AND(J173&gt;I173,J173&gt;0), 2, AND(I173&lt;0,J173&lt;0), 0)</f>
        <v>1</v>
      </c>
      <c r="H173">
        <f>ValueWin!H173</f>
        <v>1</v>
      </c>
      <c r="I173">
        <f t="shared" si="7"/>
        <v>1.0909090909090979E-2</v>
      </c>
      <c r="J173">
        <f t="shared" si="9"/>
        <v>-0.20888888888888868</v>
      </c>
      <c r="K173" cm="1">
        <f t="array" ref="K173">_xlfn.IFS(AND(G173=H173,G173=1),K172-K172*I173+K172*I173*A173, AND(G173=H173,G173=2), K172-K172*J173+K172*J173*B173, AND(G173&lt;&gt;H173,G173=1), K172-K172*I173,AND(G173&lt;&gt;H173,G173=2),K172-K172*J173,G173=0,K172)</f>
        <v>83.52877672775567</v>
      </c>
      <c r="L173" t="str">
        <f>ValueWin!L173</f>
        <v>Marcos Giron</v>
      </c>
      <c r="M173" t="str">
        <f>ValueWin!M173</f>
        <v>Diego Schwartzman</v>
      </c>
    </row>
    <row r="174" spans="1:13" x14ac:dyDescent="0.25">
      <c r="A174">
        <f>ValueWin!A174</f>
        <v>2</v>
      </c>
      <c r="B174">
        <f>ValueWin!B174</f>
        <v>1.8</v>
      </c>
      <c r="C174">
        <f t="shared" si="6"/>
        <v>0.5</v>
      </c>
      <c r="D174">
        <f t="shared" si="6"/>
        <v>0.55555555555555558</v>
      </c>
      <c r="E174">
        <f>ValueWin!E174</f>
        <v>0.42899999999999999</v>
      </c>
      <c r="F174">
        <f>ValueWin!F174</f>
        <v>0.57099999999999995</v>
      </c>
      <c r="G174" cm="1">
        <f t="array" ref="G174">_xlfn.IFS(AND(I174&gt;J174,I174&gt;0), 1, AND(J174&gt;I174,J174&gt;0), 2, AND(I174&lt;0,J174&lt;0), 0)</f>
        <v>2</v>
      </c>
      <c r="H174">
        <f>ValueWin!H174</f>
        <v>1</v>
      </c>
      <c r="I174">
        <f t="shared" si="7"/>
        <v>-0.14199999999999996</v>
      </c>
      <c r="J174">
        <f t="shared" si="9"/>
        <v>3.4749999999999948E-2</v>
      </c>
      <c r="K174" cm="1">
        <f t="array" ref="K174">_xlfn.IFS(AND(G174=H174,G174=1),K173-K173*I174+K173*I174*A174, AND(G174=H174,G174=2), K173-K173*J174+K173*J174*B174, AND(G174&lt;&gt;H174,G174=1), K173-K173*I174,AND(G174&lt;&gt;H174,G174=2),K173-K173*J174,G174=0,K173)</f>
        <v>80.62615173646617</v>
      </c>
      <c r="L174" t="str">
        <f>ValueWin!L174</f>
        <v>Sebastian Korda</v>
      </c>
      <c r="M174" t="str">
        <f>ValueWin!M174</f>
        <v>Marin Cilic</v>
      </c>
    </row>
    <row r="175" spans="1:13" x14ac:dyDescent="0.25">
      <c r="A175">
        <f>ValueWin!A175</f>
        <v>10</v>
      </c>
      <c r="B175">
        <f>ValueWin!B175</f>
        <v>1.06</v>
      </c>
      <c r="C175">
        <f t="shared" si="6"/>
        <v>0.1</v>
      </c>
      <c r="D175">
        <f t="shared" si="6"/>
        <v>0.94339622641509424</v>
      </c>
      <c r="E175">
        <f>ValueWin!E175</f>
        <v>9.5000000000000001E-2</v>
      </c>
      <c r="F175">
        <f>ValueWin!F175</f>
        <v>0.90500000000000003</v>
      </c>
      <c r="G175" cm="1">
        <f t="array" ref="G175">_xlfn.IFS(AND(I175&gt;J175,I175&gt;0), 1, AND(J175&gt;I175,J175&gt;0), 2, AND(I175&lt;0,J175&lt;0), 0)</f>
        <v>0</v>
      </c>
      <c r="H175">
        <f>ValueWin!H175</f>
        <v>2</v>
      </c>
      <c r="I175">
        <f t="shared" si="7"/>
        <v>-5.5555555555555636E-3</v>
      </c>
      <c r="J175">
        <f t="shared" si="9"/>
        <v>-0.6783333333333319</v>
      </c>
      <c r="K175" cm="1">
        <f t="array" ref="K175">_xlfn.IFS(AND(G175=H175,G175=1),K174-K174*I175+K174*I175*A175, AND(G175=H175,G175=2), K174-K174*J175+K174*J175*B175, AND(G175&lt;&gt;H175,G175=1), K174-K174*I175,AND(G175&lt;&gt;H175,G175=2),K174-K174*J175,G175=0,K174)</f>
        <v>80.62615173646617</v>
      </c>
      <c r="L175" t="str">
        <f>ValueWin!L175</f>
        <v>Dusan Lajovic</v>
      </c>
      <c r="M175" t="str">
        <f>ValueWin!M175</f>
        <v>Alexander Zverev</v>
      </c>
    </row>
    <row r="176" spans="1:13" x14ac:dyDescent="0.25">
      <c r="A176">
        <f>ValueWin!A176</f>
        <v>6</v>
      </c>
      <c r="B176">
        <f>ValueWin!B176</f>
        <v>1.1200000000000001</v>
      </c>
      <c r="C176">
        <f t="shared" si="6"/>
        <v>0.16666666666666666</v>
      </c>
      <c r="D176">
        <f t="shared" si="6"/>
        <v>0.89285714285714279</v>
      </c>
      <c r="E176">
        <f>ValueWin!E176</f>
        <v>0.20499999999999999</v>
      </c>
      <c r="F176">
        <f>ValueWin!F176</f>
        <v>0.79500000000000004</v>
      </c>
      <c r="G176" cm="1">
        <f t="array" ref="G176">_xlfn.IFS(AND(I176&gt;J176,I176&gt;0), 1, AND(J176&gt;I176,J176&gt;0), 2, AND(I176&lt;0,J176&lt;0), 0)</f>
        <v>1</v>
      </c>
      <c r="H176">
        <f>ValueWin!H176</f>
        <v>2</v>
      </c>
      <c r="I176">
        <f t="shared" si="7"/>
        <v>4.5999999999999985E-2</v>
      </c>
      <c r="J176">
        <f t="shared" si="9"/>
        <v>-0.91333333333333167</v>
      </c>
      <c r="K176" cm="1">
        <f t="array" ref="K176">_xlfn.IFS(AND(G176=H176,G176=1),K175-K175*I176+K175*I176*A176, AND(G176=H176,G176=2), K175-K175*J176+K175*J176*B176, AND(G176&lt;&gt;H176,G176=1), K175-K175*I176,AND(G176&lt;&gt;H176,G176=2),K175-K175*J176,G176=0,K175)</f>
        <v>76.917348756588723</v>
      </c>
      <c r="L176" t="str">
        <f>ValueWin!L176</f>
        <v>Ilya Ivashka</v>
      </c>
      <c r="M176" t="str">
        <f>ValueWin!M176</f>
        <v>Daniil Medvedev</v>
      </c>
    </row>
    <row r="177" spans="1:13" x14ac:dyDescent="0.25">
      <c r="A177">
        <f>ValueWin!A177</f>
        <v>1.57</v>
      </c>
      <c r="B177">
        <f>ValueWin!B177</f>
        <v>2.37</v>
      </c>
      <c r="C177">
        <f t="shared" ref="C177:D192" si="10">1/A177</f>
        <v>0.63694267515923564</v>
      </c>
      <c r="D177">
        <f t="shared" si="10"/>
        <v>0.42194092827004215</v>
      </c>
      <c r="E177">
        <f>ValueWin!E177</f>
        <v>0.52300000000000002</v>
      </c>
      <c r="F177">
        <f>ValueWin!F177</f>
        <v>0.47699999999999998</v>
      </c>
      <c r="G177" cm="1">
        <f t="array" ref="G177">_xlfn.IFS(AND(I177&gt;J177,I177&gt;0), 1, AND(J177&gt;I177,J177&gt;0), 2, AND(I177&lt;0,J177&lt;0), 0)</f>
        <v>2</v>
      </c>
      <c r="H177">
        <f>ValueWin!H177</f>
        <v>2</v>
      </c>
      <c r="I177">
        <f t="shared" si="7"/>
        <v>-0.3138421052631577</v>
      </c>
      <c r="J177">
        <f t="shared" si="9"/>
        <v>9.5248175182481742E-2</v>
      </c>
      <c r="K177" cm="1">
        <f t="array" ref="K177">_xlfn.IFS(AND(G177=H177,G177=1),K176-K176*I177+K176*I177*A177, AND(G177=H177,G177=2), K176-K176*J177+K176*J177*B177, AND(G177&lt;&gt;H177,G177=1), K176-K176*I177,AND(G177&lt;&gt;H177,G177=2),K176-K176*J177,G177=0,K176)</f>
        <v>86.954293595835978</v>
      </c>
      <c r="L177" t="str">
        <f>ValueWin!L177</f>
        <v>Alexei Popyrin</v>
      </c>
      <c r="M177" t="str">
        <f>ValueWin!M177</f>
        <v>James Duckworth</v>
      </c>
    </row>
    <row r="178" spans="1:13" x14ac:dyDescent="0.25">
      <c r="A178">
        <f>ValueWin!A178</f>
        <v>4</v>
      </c>
      <c r="B178">
        <f>ValueWin!B178</f>
        <v>1.25</v>
      </c>
      <c r="C178">
        <f t="shared" si="10"/>
        <v>0.25</v>
      </c>
      <c r="D178">
        <f t="shared" si="10"/>
        <v>0.8</v>
      </c>
      <c r="E178">
        <f>ValueWin!E178</f>
        <v>0.26900000000000002</v>
      </c>
      <c r="F178">
        <f>ValueWin!F178</f>
        <v>0.73099999999999998</v>
      </c>
      <c r="G178" cm="1">
        <f t="array" ref="G178">_xlfn.IFS(AND(I178&gt;J178,I178&gt;0), 1, AND(J178&gt;I178,J178&gt;0), 2, AND(I178&lt;0,J178&lt;0), 0)</f>
        <v>1</v>
      </c>
      <c r="H178">
        <f>ValueWin!H178</f>
        <v>2</v>
      </c>
      <c r="I178">
        <f t="shared" si="7"/>
        <v>2.5333333333333347E-2</v>
      </c>
      <c r="J178">
        <f t="shared" si="9"/>
        <v>-0.34500000000000008</v>
      </c>
      <c r="K178" cm="1">
        <f t="array" ref="K178">_xlfn.IFS(AND(G178=H178,G178=1),K177-K177*I178+K177*I178*A178, AND(G178=H178,G178=2), K177-K177*J178+K177*J178*B178, AND(G178&lt;&gt;H178,G178=1), K177-K177*I178,AND(G178&lt;&gt;H178,G178=2),K177-K177*J178,G178=0,K177)</f>
        <v>84.751451491408133</v>
      </c>
      <c r="L178" t="str">
        <f>ValueWin!L178</f>
        <v>Dominik Koepfer</v>
      </c>
      <c r="M178" t="str">
        <f>ValueWin!M178</f>
        <v>Hubert Hurkacz</v>
      </c>
    </row>
    <row r="179" spans="1:13" x14ac:dyDescent="0.25">
      <c r="A179">
        <f>ValueWin!A179</f>
        <v>1.61</v>
      </c>
      <c r="B179">
        <f>ValueWin!B179</f>
        <v>2.2999999999999998</v>
      </c>
      <c r="C179">
        <f t="shared" si="10"/>
        <v>0.6211180124223602</v>
      </c>
      <c r="D179">
        <f t="shared" si="10"/>
        <v>0.43478260869565222</v>
      </c>
      <c r="E179">
        <f>ValueWin!E179</f>
        <v>0.60199999999999998</v>
      </c>
      <c r="F179">
        <f>ValueWin!F179</f>
        <v>0.39800000000000002</v>
      </c>
      <c r="G179" cm="1">
        <f t="array" ref="G179">_xlfn.IFS(AND(I179&gt;J179,I179&gt;0), 1, AND(J179&gt;I179,J179&gt;0), 2, AND(I179&lt;0,J179&lt;0), 0)</f>
        <v>0</v>
      </c>
      <c r="H179">
        <f>ValueWin!H179</f>
        <v>2</v>
      </c>
      <c r="I179">
        <f t="shared" si="7"/>
        <v>-5.0459016393442524E-2</v>
      </c>
      <c r="J179">
        <f t="shared" si="9"/>
        <v>-6.5076923076923088E-2</v>
      </c>
      <c r="K179" cm="1">
        <f t="array" ref="K179">_xlfn.IFS(AND(G179=H179,G179=1),K178-K178*I179+K178*I179*A179, AND(G179=H179,G179=2), K178-K178*J179+K178*J179*B179, AND(G179&lt;&gt;H179,G179=1), K178-K178*I179,AND(G179&lt;&gt;H179,G179=2),K178-K178*J179,G179=0,K178)</f>
        <v>84.751451491408133</v>
      </c>
      <c r="L179" t="str">
        <f>ValueWin!L179</f>
        <v>Cameron Norrie</v>
      </c>
      <c r="M179" t="str">
        <f>ValueWin!M179</f>
        <v>Taylor Fritz</v>
      </c>
    </row>
    <row r="180" spans="1:13" x14ac:dyDescent="0.25">
      <c r="A180">
        <f>ValueWin!A180</f>
        <v>1.1399999999999999</v>
      </c>
      <c r="B180">
        <f>ValueWin!B180</f>
        <v>5.5</v>
      </c>
      <c r="C180">
        <f t="shared" si="10"/>
        <v>0.87719298245614041</v>
      </c>
      <c r="D180">
        <f t="shared" si="10"/>
        <v>0.18181818181818182</v>
      </c>
      <c r="E180">
        <f>ValueWin!E180</f>
        <v>0.85</v>
      </c>
      <c r="F180">
        <f>ValueWin!F180</f>
        <v>0.15000000000000002</v>
      </c>
      <c r="G180" cm="1">
        <f t="array" ref="G180">_xlfn.IFS(AND(I180&gt;J180,I180&gt;0), 1, AND(J180&gt;I180,J180&gt;0), 2, AND(I180&lt;0,J180&lt;0), 0)</f>
        <v>0</v>
      </c>
      <c r="H180">
        <f>ValueWin!H180</f>
        <v>1</v>
      </c>
      <c r="I180">
        <f t="shared" si="7"/>
        <v>-0.22142857142857231</v>
      </c>
      <c r="J180">
        <f t="shared" si="9"/>
        <v>-3.8888888888888862E-2</v>
      </c>
      <c r="K180" cm="1">
        <f t="array" ref="K180">_xlfn.IFS(AND(G180=H180,G180=1),K179-K179*I180+K179*I180*A180, AND(G180=H180,G180=2), K179-K179*J180+K179*J180*B180, AND(G180&lt;&gt;H180,G180=1), K179-K179*I180,AND(G180&lt;&gt;H180,G180=2),K179-K179*J180,G180=0,K179)</f>
        <v>84.751451491408133</v>
      </c>
      <c r="L180" t="str">
        <f>ValueWin!L180</f>
        <v>Novak Djokovic</v>
      </c>
      <c r="M180" t="str">
        <f>ValueWin!M180</f>
        <v>Gael Monfils</v>
      </c>
    </row>
    <row r="181" spans="1:13" x14ac:dyDescent="0.25">
      <c r="A181">
        <f>ValueWin!A181</f>
        <v>4</v>
      </c>
      <c r="B181">
        <f>ValueWin!B181</f>
        <v>1.25</v>
      </c>
      <c r="C181">
        <f t="shared" si="10"/>
        <v>0.25</v>
      </c>
      <c r="D181">
        <f t="shared" si="10"/>
        <v>0.8</v>
      </c>
      <c r="E181">
        <f>ValueWin!E181</f>
        <v>0.217</v>
      </c>
      <c r="F181">
        <f>ValueWin!F181</f>
        <v>0.78300000000000003</v>
      </c>
      <c r="G181" cm="1">
        <f t="array" ref="G181">_xlfn.IFS(AND(I181&gt;J181,I181&gt;0), 1, AND(J181&gt;I181,J181&gt;0), 2, AND(I181&lt;0,J181&lt;0), 0)</f>
        <v>0</v>
      </c>
      <c r="H181">
        <f>ValueWin!H181</f>
        <v>2</v>
      </c>
      <c r="I181">
        <f t="shared" si="7"/>
        <v>-4.4000000000000011E-2</v>
      </c>
      <c r="J181">
        <f t="shared" si="9"/>
        <v>-8.4999999999999964E-2</v>
      </c>
      <c r="K181" cm="1">
        <f t="array" ref="K181">_xlfn.IFS(AND(G181=H181,G181=1),K180-K180*I181+K180*I181*A181, AND(G181=H181,G181=2), K180-K180*J181+K180*J181*B181, AND(G181&lt;&gt;H181,G181=1), K180-K180*I181,AND(G181&lt;&gt;H181,G181=2),K180-K180*J181,G181=0,K180)</f>
        <v>84.751451491408133</v>
      </c>
      <c r="L181" t="str">
        <f>ValueWin!L181</f>
        <v>Grigor Dimitrov</v>
      </c>
      <c r="M181" t="str">
        <f>ValueWin!M181</f>
        <v>Alexander Zverev</v>
      </c>
    </row>
    <row r="182" spans="1:13" x14ac:dyDescent="0.25">
      <c r="A182">
        <f>ValueWin!A182</f>
        <v>1.33</v>
      </c>
      <c r="B182">
        <f>ValueWin!B182</f>
        <v>3.4</v>
      </c>
      <c r="C182">
        <f t="shared" si="10"/>
        <v>0.75187969924812026</v>
      </c>
      <c r="D182">
        <f t="shared" si="10"/>
        <v>0.29411764705882354</v>
      </c>
      <c r="E182">
        <f>ValueWin!E182</f>
        <v>0.69299999999999995</v>
      </c>
      <c r="F182">
        <f>ValueWin!F182</f>
        <v>0.30700000000000005</v>
      </c>
      <c r="G182" cm="1">
        <f t="array" ref="G182">_xlfn.IFS(AND(I182&gt;J182,I182&gt;0), 1, AND(J182&gt;I182,J182&gt;0), 2, AND(I182&lt;0,J182&lt;0), 0)</f>
        <v>2</v>
      </c>
      <c r="H182">
        <f>ValueWin!H182</f>
        <v>1</v>
      </c>
      <c r="I182">
        <f t="shared" si="7"/>
        <v>-0.23730303030303035</v>
      </c>
      <c r="J182">
        <f t="shared" si="9"/>
        <v>1.8250000000000044E-2</v>
      </c>
      <c r="K182" cm="1">
        <f t="array" ref="K182">_xlfn.IFS(AND(G182=H182,G182=1),K181-K181*I182+K181*I182*A182, AND(G182=H182,G182=2), K181-K181*J182+K181*J182*B182, AND(G182&lt;&gt;H182,G182=1), K181-K181*I182,AND(G182&lt;&gt;H182,G182=2),K181-K181*J182,G182=0,K181)</f>
        <v>83.204737501689934</v>
      </c>
      <c r="L182" t="str">
        <f>ValueWin!L182</f>
        <v>Casper Ruud</v>
      </c>
      <c r="M182" t="str">
        <f>ValueWin!M182</f>
        <v>Marcos Giron</v>
      </c>
    </row>
    <row r="183" spans="1:13" x14ac:dyDescent="0.25">
      <c r="A183">
        <f>ValueWin!A183</f>
        <v>5</v>
      </c>
      <c r="B183">
        <f>ValueWin!B183</f>
        <v>1.1599999999999999</v>
      </c>
      <c r="C183">
        <f t="shared" si="10"/>
        <v>0.2</v>
      </c>
      <c r="D183">
        <f t="shared" si="10"/>
        <v>0.86206896551724144</v>
      </c>
      <c r="E183">
        <f>ValueWin!E183</f>
        <v>0.17499999999999999</v>
      </c>
      <c r="F183">
        <f>ValueWin!F183</f>
        <v>0.82499999999999996</v>
      </c>
      <c r="G183" cm="1">
        <f t="array" ref="G183">_xlfn.IFS(AND(I183&gt;J183,I183&gt;0), 1, AND(J183&gt;I183,J183&gt;0), 2, AND(I183&lt;0,J183&lt;0), 0)</f>
        <v>0</v>
      </c>
      <c r="H183">
        <f>ValueWin!H183</f>
        <v>2</v>
      </c>
      <c r="I183">
        <f t="shared" si="7"/>
        <v>-3.125E-2</v>
      </c>
      <c r="J183">
        <f t="shared" si="9"/>
        <v>-0.26875000000000049</v>
      </c>
      <c r="K183" cm="1">
        <f t="array" ref="K183">_xlfn.IFS(AND(G183=H183,G183=1),K182-K182*I183+K182*I183*A183, AND(G183=H183,G183=2), K182-K182*J183+K182*J183*B183, AND(G183&lt;&gt;H183,G183=1), K182-K182*I183,AND(G183&lt;&gt;H183,G183=2),K182-K182*J183,G183=0,K182)</f>
        <v>83.204737501689934</v>
      </c>
      <c r="L183" t="str">
        <f>ValueWin!L183</f>
        <v>Sebastian Korda</v>
      </c>
      <c r="M183" t="str">
        <f>ValueWin!M183</f>
        <v>Daniil Medvedev</v>
      </c>
    </row>
    <row r="184" spans="1:13" x14ac:dyDescent="0.25">
      <c r="A184">
        <f>ValueWin!A184</f>
        <v>1.2</v>
      </c>
      <c r="B184">
        <f>ValueWin!B184</f>
        <v>4.5</v>
      </c>
      <c r="C184">
        <f t="shared" si="10"/>
        <v>0.83333333333333337</v>
      </c>
      <c r="D184">
        <f t="shared" si="10"/>
        <v>0.22222222222222221</v>
      </c>
      <c r="E184">
        <f>ValueWin!E184</f>
        <v>0.67500000000000004</v>
      </c>
      <c r="F184">
        <f>ValueWin!F184</f>
        <v>0.32499999999999996</v>
      </c>
      <c r="G184" cm="1">
        <f t="array" ref="G184">_xlfn.IFS(AND(I184&gt;J184,I184&gt;0), 1, AND(J184&gt;I184,J184&gt;0), 2, AND(I184&lt;0,J184&lt;0), 0)</f>
        <v>2</v>
      </c>
      <c r="H184">
        <f>ValueWin!H184</f>
        <v>2</v>
      </c>
      <c r="I184">
        <f t="shared" si="7"/>
        <v>-0.95000000000000018</v>
      </c>
      <c r="J184">
        <f t="shared" si="9"/>
        <v>0.1</v>
      </c>
      <c r="K184" cm="1">
        <f t="array" ref="K184">_xlfn.IFS(AND(G184=H184,G184=1),K183-K183*I184+K183*I184*A184, AND(G184=H184,G184=2), K183-K183*J184+K183*J184*B184, AND(G184&lt;&gt;H184,G184=1), K183-K183*I184,AND(G184&lt;&gt;H184,G184=2),K183-K183*J184,G184=0,K183)</f>
        <v>112.3263956272814</v>
      </c>
      <c r="L184" t="str">
        <f>ValueWin!L184</f>
        <v>Carlos Alcaraz</v>
      </c>
      <c r="M184" t="str">
        <f>ValueWin!M184</f>
        <v>Hugo Gaston</v>
      </c>
    </row>
    <row r="185" spans="1:13" x14ac:dyDescent="0.25">
      <c r="A185">
        <f>ValueWin!A185</f>
        <v>3.75</v>
      </c>
      <c r="B185">
        <f>ValueWin!B185</f>
        <v>1.28</v>
      </c>
      <c r="C185">
        <f t="shared" si="10"/>
        <v>0.26666666666666666</v>
      </c>
      <c r="D185">
        <f t="shared" si="10"/>
        <v>0.78125</v>
      </c>
      <c r="E185">
        <f>ValueWin!E185</f>
        <v>0.29099999999999998</v>
      </c>
      <c r="F185">
        <f>ValueWin!F185</f>
        <v>0.70900000000000007</v>
      </c>
      <c r="G185" cm="1">
        <f t="array" ref="G185">_xlfn.IFS(AND(I185&gt;J185,I185&gt;0), 1, AND(J185&gt;I185,J185&gt;0), 2, AND(I185&lt;0,J185&lt;0), 0)</f>
        <v>1</v>
      </c>
      <c r="H185">
        <f>ValueWin!H185</f>
        <v>2</v>
      </c>
      <c r="I185">
        <f t="shared" si="7"/>
        <v>3.3181818181818146E-2</v>
      </c>
      <c r="J185">
        <f t="shared" si="9"/>
        <v>-0.33028571428571407</v>
      </c>
      <c r="K185" cm="1">
        <f t="array" ref="K185">_xlfn.IFS(AND(G185=H185,G185=1),K184-K184*I185+K184*I185*A185, AND(G185=H185,G185=2), K184-K184*J185+K184*J185*B185, AND(G185&lt;&gt;H185,G185=1), K184-K184*I185,AND(G185&lt;&gt;H185,G185=2),K184-K184*J185,G185=0,K184)</f>
        <v>108.59920159055798</v>
      </c>
      <c r="L185" t="str">
        <f>ValueWin!L185</f>
        <v>James Duckworth</v>
      </c>
      <c r="M185" t="str">
        <f>ValueWin!M185</f>
        <v>Hubert Hurkacz</v>
      </c>
    </row>
    <row r="186" spans="1:13" x14ac:dyDescent="0.25">
      <c r="A186">
        <f>ValueWin!A186</f>
        <v>1.1599999999999999</v>
      </c>
      <c r="B186">
        <f>ValueWin!B186</f>
        <v>5</v>
      </c>
      <c r="C186">
        <f t="shared" si="10"/>
        <v>0.86206896551724144</v>
      </c>
      <c r="D186">
        <f t="shared" si="10"/>
        <v>0.2</v>
      </c>
      <c r="E186">
        <f>ValueWin!E186</f>
        <v>0.83099999999999996</v>
      </c>
      <c r="F186">
        <f>ValueWin!F186</f>
        <v>0.16900000000000004</v>
      </c>
      <c r="G186" cm="1">
        <f t="array" ref="G186">_xlfn.IFS(AND(I186&gt;J186,I186&gt;0), 1, AND(J186&gt;I186,J186&gt;0), 2, AND(I186&lt;0,J186&lt;0), 0)</f>
        <v>0</v>
      </c>
      <c r="H186">
        <f>ValueWin!H186</f>
        <v>1</v>
      </c>
      <c r="I186">
        <f t="shared" si="7"/>
        <v>-0.22525000000000084</v>
      </c>
      <c r="J186">
        <f t="shared" si="9"/>
        <v>-3.8749999999999951E-2</v>
      </c>
      <c r="K186" cm="1">
        <f t="array" ref="K186">_xlfn.IFS(AND(G186=H186,G186=1),K185-K185*I186+K185*I186*A186, AND(G186=H186,G186=2), K185-K185*J186+K185*J186*B186, AND(G186&lt;&gt;H186,G186=1), K185-K185*I186,AND(G186&lt;&gt;H186,G186=2),K185-K185*J186,G186=0,K185)</f>
        <v>108.59920159055798</v>
      </c>
      <c r="L186" t="str">
        <f>ValueWin!L186</f>
        <v>Novak Djokovic</v>
      </c>
      <c r="M186" t="str">
        <f>ValueWin!M186</f>
        <v>Taylor Fritz</v>
      </c>
    </row>
    <row r="187" spans="1:13" x14ac:dyDescent="0.25">
      <c r="A187">
        <f>ValueWin!A187</f>
        <v>10</v>
      </c>
      <c r="B187">
        <f>ValueWin!B187</f>
        <v>1.0620000000000001</v>
      </c>
      <c r="C187">
        <f t="shared" si="10"/>
        <v>0.1</v>
      </c>
      <c r="D187">
        <f t="shared" si="10"/>
        <v>0.94161958568738224</v>
      </c>
      <c r="E187">
        <f>ValueWin!E187</f>
        <v>0.13100000000000001</v>
      </c>
      <c r="F187">
        <f>ValueWin!F187</f>
        <v>0.86899999999999999</v>
      </c>
      <c r="G187" cm="1">
        <f t="array" ref="G187">_xlfn.IFS(AND(I187&gt;J187,I187&gt;0), 1, AND(J187&gt;I187,J187&gt;0), 2, AND(I187&lt;0,J187&lt;0), 0)</f>
        <v>1</v>
      </c>
      <c r="H187">
        <f>ValueWin!H187</f>
        <v>2</v>
      </c>
      <c r="I187">
        <f t="shared" si="7"/>
        <v>3.4444444444444444E-2</v>
      </c>
      <c r="J187">
        <f t="shared" si="9"/>
        <v>-1.2439032258064497</v>
      </c>
      <c r="K187" cm="1">
        <f t="array" ref="K187">_xlfn.IFS(AND(G187=H187,G187=1),K186-K186*I187+K186*I187*A187, AND(G187=H187,G187=2), K186-K186*J187+K186*J187*B187, AND(G187&lt;&gt;H187,G187=1), K186-K186*I187,AND(G187&lt;&gt;H187,G187=2),K186-K186*J187,G187=0,K186)</f>
        <v>104.85856242466099</v>
      </c>
      <c r="L187" t="str">
        <f>ValueWin!L187</f>
        <v>Hugo Gaston</v>
      </c>
      <c r="M187" t="str">
        <f>ValueWin!M187</f>
        <v>Daniil Medvedev</v>
      </c>
    </row>
    <row r="188" spans="1:13" x14ac:dyDescent="0.25">
      <c r="A188">
        <f>ValueWin!A188</f>
        <v>3</v>
      </c>
      <c r="B188">
        <f>ValueWin!B188</f>
        <v>1.4</v>
      </c>
      <c r="C188">
        <f t="shared" si="10"/>
        <v>0.33333333333333331</v>
      </c>
      <c r="D188">
        <f t="shared" si="10"/>
        <v>0.7142857142857143</v>
      </c>
      <c r="E188">
        <f>ValueWin!E188</f>
        <v>0.26800000000000002</v>
      </c>
      <c r="F188">
        <f>ValueWin!F188</f>
        <v>0.73199999999999998</v>
      </c>
      <c r="G188" cm="1">
        <f t="array" ref="G188">_xlfn.IFS(AND(I188&gt;J188,I188&gt;0), 1, AND(J188&gt;I188,J188&gt;0), 2, AND(I188&lt;0,J188&lt;0), 0)</f>
        <v>2</v>
      </c>
      <c r="H188">
        <f>ValueWin!H188</f>
        <v>2</v>
      </c>
      <c r="I188">
        <f t="shared" si="7"/>
        <v>-9.7999999999999976E-2</v>
      </c>
      <c r="J188">
        <f t="shared" si="9"/>
        <v>6.1999999999999833E-2</v>
      </c>
      <c r="K188" cm="1">
        <f t="array" ref="K188">_xlfn.IFS(AND(G188=H188,G188=1),K187-K187*I188+K187*I188*A188, AND(G188=H188,G188=2), K187-K187*J188+K187*J188*B188, AND(G188&lt;&gt;H188,G188=1), K187-K187*I188,AND(G188&lt;&gt;H188,G188=2),K187-K187*J188,G188=0,K187)</f>
        <v>107.45905477279257</v>
      </c>
      <c r="L188" t="str">
        <f>ValueWin!L188</f>
        <v>Casper Ruud</v>
      </c>
      <c r="M188" t="str">
        <f>ValueWin!M188</f>
        <v>Alexander Zverev</v>
      </c>
    </row>
    <row r="189" spans="1:13" x14ac:dyDescent="0.25">
      <c r="A189">
        <f>ValueWin!A189</f>
        <v>1.1599999999999999</v>
      </c>
      <c r="B189">
        <f>ValueWin!B189</f>
        <v>5</v>
      </c>
      <c r="C189">
        <f t="shared" si="10"/>
        <v>0.86206896551724144</v>
      </c>
      <c r="D189">
        <f t="shared" si="10"/>
        <v>0.2</v>
      </c>
      <c r="E189">
        <f>ValueWin!E189</f>
        <v>0.78600000000000003</v>
      </c>
      <c r="F189">
        <f>ValueWin!F189</f>
        <v>0.21399999999999997</v>
      </c>
      <c r="G189" cm="1">
        <f t="array" ref="G189">_xlfn.IFS(AND(I189&gt;J189,I189&gt;0), 1, AND(J189&gt;I189,J189&gt;0), 2, AND(I189&lt;0,J189&lt;0), 0)</f>
        <v>2</v>
      </c>
      <c r="H189">
        <v>1</v>
      </c>
      <c r="I189">
        <f t="shared" si="7"/>
        <v>-0.55150000000000055</v>
      </c>
      <c r="J189">
        <f t="shared" si="9"/>
        <v>1.749999999999996E-2</v>
      </c>
      <c r="K189" cm="1">
        <f t="array" ref="K189">_xlfn.IFS(AND(G189=H189,G189=1),K188-K188*I189+K188*I189*A189, AND(G189=H189,G189=2), K188-K188*J189+K188*J189*B189, AND(G189&lt;&gt;H189,G189=1), K188-K188*I189,AND(G189&lt;&gt;H189,G189=2),K188-K188*J189,G189=0,K188)</f>
        <v>105.5785213142687</v>
      </c>
      <c r="L189" t="str">
        <f>ValueWin!L189</f>
        <v>Novak Djokovic</v>
      </c>
      <c r="M189" t="str">
        <f>ValueWin!M189</f>
        <v>Hubert Hurkacz</v>
      </c>
    </row>
    <row r="190" spans="1:13" x14ac:dyDescent="0.25">
      <c r="A190">
        <f>ValueWin!A190</f>
        <v>2.1</v>
      </c>
      <c r="B190">
        <f>ValueWin!B190</f>
        <v>1.72</v>
      </c>
      <c r="C190">
        <f t="shared" si="10"/>
        <v>0.47619047619047616</v>
      </c>
      <c r="D190">
        <f t="shared" si="10"/>
        <v>0.58139534883720934</v>
      </c>
      <c r="E190">
        <f>ValueWin!E190</f>
        <v>0.48599999999999999</v>
      </c>
      <c r="F190">
        <f>ValueWin!F190</f>
        <v>0.51400000000000001</v>
      </c>
      <c r="G190" cm="1">
        <f t="array" ref="G190">_xlfn.IFS(AND(I190&gt;J190,I190&gt;0), 1, AND(J190&gt;I190,J190&gt;0), 2, AND(I190&lt;0,J190&lt;0), 0)</f>
        <v>1</v>
      </c>
      <c r="H190">
        <v>2</v>
      </c>
      <c r="I190">
        <f t="shared" si="7"/>
        <v>1.8727272727272759E-2</v>
      </c>
      <c r="J190">
        <f t="shared" si="9"/>
        <v>-0.16100000000000003</v>
      </c>
      <c r="K190" cm="1">
        <f t="array" ref="K190">_xlfn.IFS(AND(G190=H190,G190=1),K189-K189*I190+K189*I190*A190, AND(G190=H190,G190=2), K189-K189*J190+K189*J190*B190, AND(G190&lt;&gt;H190,G190=1), K189-K189*I190,AND(G190&lt;&gt;H190,G190=2),K189-K189*J190,G190=0,K189)</f>
        <v>103.60132355147421</v>
      </c>
      <c r="L190" t="str">
        <f>ValueWin!L190</f>
        <v>Alexander Zverev</v>
      </c>
      <c r="M190" t="str">
        <f>ValueWin!M190</f>
        <v>Daniil Medvedev</v>
      </c>
    </row>
    <row r="191" spans="1:13" x14ac:dyDescent="0.25">
      <c r="A191">
        <f>ValueWin!A191</f>
        <v>2</v>
      </c>
      <c r="B191">
        <f>ValueWin!B191</f>
        <v>1.8</v>
      </c>
      <c r="C191">
        <f t="shared" si="10"/>
        <v>0.5</v>
      </c>
      <c r="D191">
        <f t="shared" si="10"/>
        <v>0.55555555555555558</v>
      </c>
      <c r="E191">
        <f>ValueWin!E191</f>
        <v>0.54</v>
      </c>
      <c r="F191">
        <f>ValueWin!F191</f>
        <v>0.45999999999999996</v>
      </c>
      <c r="G191" cm="1">
        <f t="array" ref="G191">_xlfn.IFS(AND(I191&gt;J191,I191&gt;0), 1, AND(J191&gt;I191,J191&gt;0), 2, AND(I191&lt;0,J191&lt;0), 0)</f>
        <v>1</v>
      </c>
      <c r="H191">
        <v>1</v>
      </c>
      <c r="I191">
        <f t="shared" si="7"/>
        <v>8.0000000000000071E-2</v>
      </c>
      <c r="J191">
        <f t="shared" si="9"/>
        <v>-0.21500000000000008</v>
      </c>
      <c r="K191" cm="1">
        <f t="array" ref="K191">_xlfn.IFS(AND(G191=H191,G191=1),K190-K190*I191+K190*I191*A191, AND(G191=H191,G191=2), K190-K190*J191+K190*J191*B191, AND(G191&lt;&gt;H191,G191=1), K190-K190*I191,AND(G191&lt;&gt;H191,G191=2),K190-K190*J191,G191=0,K190)</f>
        <v>111.88942943559216</v>
      </c>
      <c r="L191" t="str">
        <f>ValueWin!L191</f>
        <v>Novak Djokovic</v>
      </c>
      <c r="M191" t="str">
        <f>ValueWin!M191</f>
        <v>Daniil Medvedev</v>
      </c>
    </row>
    <row r="192" spans="1:13" x14ac:dyDescent="0.25">
      <c r="A192">
        <f>ValueWin!A192</f>
        <v>29</v>
      </c>
      <c r="B192">
        <f>ValueWin!B192</f>
        <v>1.0005999999999999</v>
      </c>
      <c r="C192">
        <f t="shared" si="10"/>
        <v>3.4482758620689655E-2</v>
      </c>
      <c r="D192">
        <f t="shared" si="10"/>
        <v>0.99940035978412955</v>
      </c>
      <c r="E192">
        <f>ValueWin!E192</f>
        <v>7.9000000000000001E-2</v>
      </c>
      <c r="F192">
        <f>ValueWin!F192</f>
        <v>0.92100000000000004</v>
      </c>
      <c r="G192" cm="1">
        <f t="array" ref="G192">_xlfn.IFS(AND(I192&gt;J192,I192&gt;0), 1, AND(J192&gt;I192,J192&gt;0), 2, AND(I192&lt;0,J192&lt;0), 0)</f>
        <v>1</v>
      </c>
      <c r="H192">
        <v>2</v>
      </c>
      <c r="I192">
        <f t="shared" si="7"/>
        <v>4.6107142857142853E-2</v>
      </c>
      <c r="J192">
        <f t="shared" si="9"/>
        <v>-130.74566666668119</v>
      </c>
      <c r="K192" cm="1">
        <f t="array" ref="K192">_xlfn.IFS(AND(G192=H192,G192=1),K191-K191*I192+K191*I192*A192, AND(G192=H192,G192=2), K191-K191*J192+K191*J192*B192, AND(G192&lt;&gt;H192,G192=1), K191-K191*I192,AND(G192&lt;&gt;H192,G192=2),K191-K191*J192,G192=0,K191)</f>
        <v>106.73052752840111</v>
      </c>
      <c r="L192" t="str">
        <f>ValueWin!L192</f>
        <v>Leo Borg</v>
      </c>
      <c r="M192" t="str">
        <f>ValueWin!M192</f>
        <v>Tommy Paul</v>
      </c>
    </row>
    <row r="193" spans="1:13" x14ac:dyDescent="0.25">
      <c r="A193">
        <f>ValueWin!A193</f>
        <v>1.5</v>
      </c>
      <c r="B193">
        <f>ValueWin!B193</f>
        <v>2.62</v>
      </c>
      <c r="C193">
        <f t="shared" ref="C193:D205" si="11">1/A193</f>
        <v>0.66666666666666663</v>
      </c>
      <c r="D193">
        <f t="shared" si="11"/>
        <v>0.38167938931297707</v>
      </c>
      <c r="E193">
        <f>ValueWin!E193</f>
        <v>0.6</v>
      </c>
      <c r="F193">
        <f>ValueWin!F193</f>
        <v>0.4</v>
      </c>
      <c r="G193" cm="1">
        <f t="array" ref="G193">_xlfn.IFS(AND(I193&gt;J193,I193&gt;0), 1, AND(J193&gt;I193,J193&gt;0), 2, AND(I193&lt;0,J193&lt;0), 0)</f>
        <v>2</v>
      </c>
      <c r="H193">
        <v>1</v>
      </c>
      <c r="I193">
        <f t="shared" si="7"/>
        <v>-0.20000000000000007</v>
      </c>
      <c r="J193">
        <f t="shared" si="9"/>
        <v>2.9629629629629672E-2</v>
      </c>
      <c r="K193" cm="1">
        <f t="array" ref="K193">_xlfn.IFS(AND(G193=H193,G193=1),K192-K192*I193+K192*I193*A193, AND(G193=H193,G193=2), K192-K192*J193+K192*J193*B193, AND(G193&lt;&gt;H193,G193=1), K192-K192*I193,AND(G193&lt;&gt;H193,G193=2),K192-K192*J193,G193=0,K192)</f>
        <v>103.56814152755959</v>
      </c>
      <c r="L193" t="str">
        <f>ValueWin!L193</f>
        <v>Marton Fucsovics</v>
      </c>
      <c r="M193" t="str">
        <f>ValueWin!M193</f>
        <v>Adrian Mannarino</v>
      </c>
    </row>
    <row r="194" spans="1:13" x14ac:dyDescent="0.25">
      <c r="A194">
        <f>ValueWin!A194</f>
        <v>1.9</v>
      </c>
      <c r="B194">
        <f>ValueWin!B194</f>
        <v>1.9</v>
      </c>
      <c r="C194">
        <f t="shared" si="11"/>
        <v>0.52631578947368418</v>
      </c>
      <c r="D194">
        <f t="shared" si="11"/>
        <v>0.52631578947368418</v>
      </c>
      <c r="E194">
        <f>ValueWin!E194</f>
        <v>0.49099999999999999</v>
      </c>
      <c r="F194">
        <f>ValueWin!F194</f>
        <v>0.50900000000000001</v>
      </c>
      <c r="G194" cm="1">
        <f t="array" ref="G194">_xlfn.IFS(AND(I194&gt;J194,I194&gt;0), 1, AND(J194&gt;I194,J194&gt;0), 2, AND(I194&lt;0,J194&lt;0), 0)</f>
        <v>0</v>
      </c>
      <c r="H194">
        <v>1</v>
      </c>
      <c r="I194">
        <f t="shared" si="7"/>
        <v>-7.4555555555555597E-2</v>
      </c>
      <c r="J194">
        <f t="shared" si="9"/>
        <v>-3.6555555555555563E-2</v>
      </c>
      <c r="K194" cm="1">
        <f t="array" ref="K194">_xlfn.IFS(AND(G194=H194,G194=1),K193-K193*I194+K193*I194*A194, AND(G194=H194,G194=2), K193-K193*J194+K193*J194*B194, AND(G194&lt;&gt;H194,G194=1), K193-K193*I194,AND(G194&lt;&gt;H194,G194=2),K193-K193*J194,G194=0,K193)</f>
        <v>103.56814152755959</v>
      </c>
      <c r="L194" t="str">
        <f>ValueWin!L194</f>
        <v>Alejandro Davidovich Fokina</v>
      </c>
      <c r="M194" t="str">
        <f>ValueWin!M194</f>
        <v>Mackenzie McDonald</v>
      </c>
    </row>
    <row r="195" spans="1:13" x14ac:dyDescent="0.25">
      <c r="A195">
        <f>ValueWin!A195</f>
        <v>2.1</v>
      </c>
      <c r="B195">
        <f>ValueWin!B195</f>
        <v>1.66</v>
      </c>
      <c r="C195">
        <f t="shared" si="11"/>
        <v>0.47619047619047616</v>
      </c>
      <c r="D195">
        <f t="shared" si="11"/>
        <v>0.60240963855421692</v>
      </c>
      <c r="E195">
        <f>ValueWin!E195</f>
        <v>0.17699999999999999</v>
      </c>
      <c r="F195">
        <f>ValueWin!F195</f>
        <v>0.82299999999999995</v>
      </c>
      <c r="G195" cm="1">
        <f t="array" ref="G195">_xlfn.IFS(AND(I195&gt;J195,I195&gt;0), 1, AND(J195&gt;I195,J195&gt;0), 2, AND(I195&lt;0,J195&lt;0), 0)</f>
        <v>2</v>
      </c>
      <c r="H195">
        <v>1</v>
      </c>
      <c r="I195">
        <f t="shared" si="7"/>
        <v>-0.57118181818181801</v>
      </c>
      <c r="J195">
        <f t="shared" si="9"/>
        <v>0.1</v>
      </c>
      <c r="K195" cm="1">
        <f t="array" ref="K195">_xlfn.IFS(AND(G195=H195,G195=1),K194-K194*I195+K194*I195*A195, AND(G195=H195,G195=2), K194-K194*J195+K194*J195*B195, AND(G195&lt;&gt;H195,G195=1), K194-K194*I195,AND(G195&lt;&gt;H195,G195=2),K194-K194*J195,G195=0,K194)</f>
        <v>93.211327374803631</v>
      </c>
      <c r="L195" t="str">
        <f>ValueWin!L195</f>
        <v>Daniel Masur</v>
      </c>
      <c r="M195" t="str">
        <f>ValueWin!M195</f>
        <v>Maxime Cressy</v>
      </c>
    </row>
    <row r="196" spans="1:13" x14ac:dyDescent="0.25">
      <c r="A196">
        <f>ValueWin!A196</f>
        <v>1.4</v>
      </c>
      <c r="B196">
        <f>ValueWin!B196</f>
        <v>2.75</v>
      </c>
      <c r="C196">
        <f t="shared" si="11"/>
        <v>0.7142857142857143</v>
      </c>
      <c r="D196">
        <f t="shared" si="11"/>
        <v>0.36363636363636365</v>
      </c>
      <c r="E196">
        <f>ValueWin!E196</f>
        <v>0.53600000000000003</v>
      </c>
      <c r="F196">
        <f>ValueWin!F196</f>
        <v>0.46399999999999997</v>
      </c>
      <c r="G196" cm="1">
        <f t="array" ref="G196">_xlfn.IFS(AND(I196&gt;J196,I196&gt;0), 1, AND(J196&gt;I196,J196&gt;0), 2, AND(I196&lt;0,J196&lt;0), 0)</f>
        <v>2</v>
      </c>
      <c r="H196">
        <v>1</v>
      </c>
      <c r="I196">
        <f t="shared" ref="I196:I205" si="12">IF(E196-(F196/(A196-1))&gt;0.1, 0.1, E196-(F196/(A196-1)))</f>
        <v>-0.62400000000000011</v>
      </c>
      <c r="J196">
        <f t="shared" si="9"/>
        <v>0.1</v>
      </c>
      <c r="K196" cm="1">
        <f t="array" ref="K196">_xlfn.IFS(AND(G196=H196,G196=1),K195-K195*I196+K195*I196*A196, AND(G196=H196,G196=2), K195-K195*J196+K195*J196*B196, AND(G196&lt;&gt;H196,G196=1), K195-K195*I196,AND(G196&lt;&gt;H196,G196=2),K195-K195*J196,G196=0,K195)</f>
        <v>83.890194637323262</v>
      </c>
      <c r="L196" t="str">
        <f>ValueWin!L196</f>
        <v>Tallon Griekspoor</v>
      </c>
      <c r="M196" t="str">
        <f>ValueWin!M196</f>
        <v>Feliciano Lopez</v>
      </c>
    </row>
    <row r="197" spans="1:13" x14ac:dyDescent="0.25">
      <c r="A197">
        <f>ValueWin!A197</f>
        <v>2.2999999999999998</v>
      </c>
      <c r="B197">
        <f>ValueWin!B197</f>
        <v>1.61</v>
      </c>
      <c r="C197">
        <f t="shared" si="11"/>
        <v>0.43478260869565222</v>
      </c>
      <c r="D197">
        <f t="shared" si="11"/>
        <v>0.6211180124223602</v>
      </c>
      <c r="E197">
        <f>ValueWin!E197</f>
        <v>0.499</v>
      </c>
      <c r="F197">
        <f>ValueWin!F197</f>
        <v>0.501</v>
      </c>
      <c r="G197">
        <v>0</v>
      </c>
      <c r="H197">
        <f>ValueWin!H197</f>
        <v>0</v>
      </c>
      <c r="I197">
        <f t="shared" si="12"/>
        <v>0.1</v>
      </c>
      <c r="J197">
        <f t="shared" si="9"/>
        <v>-0.31703278688524572</v>
      </c>
      <c r="K197" cm="1">
        <f t="array" ref="K197">_xlfn.IFS(AND(G197=H197,G197=1),K196-K196*I197+K196*I197*A197, AND(G197=H197,G197=2), K196-K196*J197+K196*J197*B197, AND(G197&lt;&gt;H197,G197=1), K196-K196*I197,AND(G197&lt;&gt;H197,G197=2),K196-K196*J197,G197=0,K196)</f>
        <v>83.890194637323262</v>
      </c>
      <c r="L197" t="str">
        <f>ValueWin!L197</f>
        <v>Peter Gojowczyk</v>
      </c>
      <c r="M197" t="str">
        <f>ValueWin!M197</f>
        <v>Marcos Giron</v>
      </c>
    </row>
    <row r="198" spans="1:13" x14ac:dyDescent="0.25">
      <c r="A198">
        <f>ValueWin!A198</f>
        <v>2.1</v>
      </c>
      <c r="B198">
        <f>ValueWin!B198</f>
        <v>1.72</v>
      </c>
      <c r="C198">
        <f t="shared" si="11"/>
        <v>0.47619047619047616</v>
      </c>
      <c r="D198">
        <f t="shared" si="11"/>
        <v>0.58139534883720934</v>
      </c>
      <c r="E198">
        <f>ValueWin!E198</f>
        <v>0.48799999999999999</v>
      </c>
      <c r="F198">
        <f>ValueWin!F198</f>
        <v>0.51200000000000001</v>
      </c>
      <c r="G198" cm="1">
        <f t="array" ref="G198">_xlfn.IFS(AND(I198&gt;J198,I198&gt;0), 1, AND(J198&gt;I198,J198&gt;0), 2, AND(I198&lt;0,J198&lt;0), 0)</f>
        <v>1</v>
      </c>
      <c r="H198">
        <v>1</v>
      </c>
      <c r="I198">
        <f t="shared" si="12"/>
        <v>2.2545454545454535E-2</v>
      </c>
      <c r="J198">
        <f t="shared" si="9"/>
        <v>-0.1657777777777778</v>
      </c>
      <c r="K198" cm="1">
        <f t="array" ref="K198">_xlfn.IFS(AND(G198=H198,G198=1),K197-K197*I198+K197*I198*A198, AND(G198=H198,G198=2), K197-K197*J198+K197*J198*B198, AND(G198&lt;&gt;H198,G198=1), K197-K197*I198,AND(G198&lt;&gt;H198,G198=2),K197-K197*J198,G198=0,K197)</f>
        <v>85.970671464328873</v>
      </c>
      <c r="L198" t="str">
        <f>ValueWin!L198</f>
        <v>Andrea Vavassori</v>
      </c>
      <c r="M198" t="str">
        <f>ValueWin!M198</f>
        <v>Pavel Kotov</v>
      </c>
    </row>
    <row r="199" spans="1:13" x14ac:dyDescent="0.25">
      <c r="A199">
        <f>ValueWin!A199</f>
        <v>4</v>
      </c>
      <c r="B199">
        <f>ValueWin!B199</f>
        <v>1.25</v>
      </c>
      <c r="C199">
        <f t="shared" si="11"/>
        <v>0.25</v>
      </c>
      <c r="D199">
        <f t="shared" si="11"/>
        <v>0.8</v>
      </c>
      <c r="E199">
        <f>ValueWin!E199</f>
        <v>0.17</v>
      </c>
      <c r="F199">
        <f>ValueWin!F199</f>
        <v>0.83</v>
      </c>
      <c r="G199" cm="1">
        <f t="array" ref="G199">_xlfn.IFS(AND(I199&gt;J199,I199&gt;0), 1, AND(J199&gt;I199,J199&gt;0), 2, AND(I199&lt;0,J199&lt;0), 0)</f>
        <v>2</v>
      </c>
      <c r="H199">
        <v>2</v>
      </c>
      <c r="I199">
        <f t="shared" si="12"/>
        <v>-0.10666666666666666</v>
      </c>
      <c r="J199">
        <f t="shared" si="9"/>
        <v>0.1</v>
      </c>
      <c r="K199" cm="1">
        <f t="array" ref="K199">_xlfn.IFS(AND(G199=H199,G199=1),K198-K198*I199+K198*I199*A199, AND(G199=H199,G199=2), K198-K198*J199+K198*J199*B199, AND(G199&lt;&gt;H199,G199=1), K198-K198*I199,AND(G199&lt;&gt;H199,G199=2),K198-K198*J199,G199=0,K198)</f>
        <v>88.119938250937096</v>
      </c>
      <c r="L199" t="str">
        <f>ValueWin!L199</f>
        <v>Elias Ymer</v>
      </c>
      <c r="M199" t="str">
        <f>ValueWin!M199</f>
        <v>Frances Tiafoe</v>
      </c>
    </row>
    <row r="200" spans="1:13" x14ac:dyDescent="0.25">
      <c r="A200">
        <f>ValueWin!A200</f>
        <v>4.33</v>
      </c>
      <c r="B200">
        <f>ValueWin!B200</f>
        <v>1.22</v>
      </c>
      <c r="C200">
        <f t="shared" si="11"/>
        <v>0.23094688221709006</v>
      </c>
      <c r="D200">
        <f t="shared" si="11"/>
        <v>0.81967213114754101</v>
      </c>
      <c r="E200">
        <f>ValueWin!E200</f>
        <v>0.24399999999999999</v>
      </c>
      <c r="F200">
        <f>ValueWin!F200</f>
        <v>0.75600000000000001</v>
      </c>
      <c r="G200" cm="1">
        <f t="array" ref="G200">_xlfn.IFS(AND(I200&gt;J200,I200&gt;0), 1, AND(J200&gt;I200,J200&gt;0), 2, AND(I200&lt;0,J200&lt;0), 0)</f>
        <v>1</v>
      </c>
      <c r="H200">
        <v>2</v>
      </c>
      <c r="I200">
        <f t="shared" si="12"/>
        <v>1.6972972972972983E-2</v>
      </c>
      <c r="J200">
        <f t="shared" si="9"/>
        <v>-0.35309090909090912</v>
      </c>
      <c r="K200" cm="1">
        <f t="array" ref="K200">_xlfn.IFS(AND(G200=H200,G200=1),K199-K199*I200+K199*I200*A200, AND(G200=H200,G200=2), K199-K199*J200+K199*J200*B200, AND(G200&lt;&gt;H200,G200=1), K199-K199*I200,AND(G200&lt;&gt;H200,G200=2),K199-K199*J200,G200=0,K199)</f>
        <v>86.624280920623889</v>
      </c>
      <c r="L200" t="str">
        <f>ValueWin!L200</f>
        <v>Denis Istomin</v>
      </c>
      <c r="M200" t="str">
        <f>ValueWin!M200</f>
        <v>Filip Krajinovic</v>
      </c>
    </row>
    <row r="201" spans="1:13" x14ac:dyDescent="0.25">
      <c r="A201">
        <f>ValueWin!A201</f>
        <v>2.2000000000000002</v>
      </c>
      <c r="B201">
        <f>ValueWin!B201</f>
        <v>1.66</v>
      </c>
      <c r="C201">
        <f t="shared" si="11"/>
        <v>0.45454545454545453</v>
      </c>
      <c r="D201">
        <f t="shared" si="11"/>
        <v>0.60240963855421692</v>
      </c>
      <c r="E201">
        <f>ValueWin!E201</f>
        <v>0.56399999999999995</v>
      </c>
      <c r="F201">
        <f>ValueWin!F201</f>
        <v>0.43600000000000005</v>
      </c>
      <c r="G201" cm="1">
        <f t="array" ref="G201">_xlfn.IFS(AND(I201&gt;J201,I201&gt;0), 1, AND(J201&gt;I201,J201&gt;0), 2, AND(I201&lt;0,J201&lt;0), 0)</f>
        <v>1</v>
      </c>
      <c r="H201">
        <f>ValueWin!H201</f>
        <v>2</v>
      </c>
      <c r="I201">
        <f t="shared" si="12"/>
        <v>0.1</v>
      </c>
      <c r="J201">
        <f t="shared" si="9"/>
        <v>-0.41854545454545455</v>
      </c>
      <c r="K201" cm="1">
        <f t="array" ref="K201">_xlfn.IFS(AND(G201=H201,G201=1),K200-K200*I201+K200*I201*A201, AND(G201=H201,G201=2), K200-K200*J201+K200*J201*B201, AND(G201&lt;&gt;H201,G201=1), K200-K200*I201,AND(G201&lt;&gt;H201,G201=2),K200-K200*J201,G201=0,K200)</f>
        <v>77.961852828561504</v>
      </c>
      <c r="L201" t="str">
        <f>ValueWin!L201</f>
        <v>Alexander Bublik</v>
      </c>
      <c r="M201" t="str">
        <f>ValueWin!M201</f>
        <v>Arthur Rinderknech</v>
      </c>
    </row>
    <row r="202" spans="1:13" x14ac:dyDescent="0.25">
      <c r="A202">
        <f>ValueWin!A202</f>
        <v>1.1399999999999999</v>
      </c>
      <c r="B202">
        <f>ValueWin!B202</f>
        <v>5.5</v>
      </c>
      <c r="C202">
        <f t="shared" si="11"/>
        <v>0.87719298245614041</v>
      </c>
      <c r="D202">
        <f t="shared" si="11"/>
        <v>0.18181818181818182</v>
      </c>
      <c r="E202">
        <f>ValueWin!E202</f>
        <v>0.89800000000000002</v>
      </c>
      <c r="F202">
        <f>ValueWin!F202</f>
        <v>0.10199999999999998</v>
      </c>
      <c r="G202" cm="1">
        <f t="array" ref="G202">_xlfn.IFS(AND(I202&gt;J202,I202&gt;0), 1, AND(J202&gt;I202,J202&gt;0), 2, AND(I202&lt;0,J202&lt;0), 0)</f>
        <v>1</v>
      </c>
      <c r="H202">
        <f>ValueWin!H202</f>
        <v>1</v>
      </c>
      <c r="I202">
        <f t="shared" si="12"/>
        <v>0.1</v>
      </c>
      <c r="J202">
        <f t="shared" si="9"/>
        <v>-9.755555555555559E-2</v>
      </c>
      <c r="K202" cm="1">
        <f t="array" ref="K202">_xlfn.IFS(AND(G202=H202,G202=1),K201-K201*I202+K201*I202*A202, AND(G202=H202,G202=2), K201-K201*J202+K201*J202*B202, AND(G202&lt;&gt;H202,G202=1), K201-K201*I202,AND(G202&lt;&gt;H202,G202=2),K201-K201*J202,G202=0,K201)</f>
        <v>79.053318768161375</v>
      </c>
      <c r="L202" t="str">
        <f>ValueWin!L202</f>
        <v>Botic Van De Zandschulp</v>
      </c>
      <c r="M202" t="str">
        <f>ValueWin!M202</f>
        <v>Nino Serdarusic</v>
      </c>
    </row>
    <row r="203" spans="1:13" x14ac:dyDescent="0.25">
      <c r="A203">
        <f>ValueWin!A203</f>
        <v>3.2</v>
      </c>
      <c r="B203">
        <f>ValueWin!B203</f>
        <v>1.36</v>
      </c>
      <c r="C203">
        <f t="shared" si="11"/>
        <v>0.3125</v>
      </c>
      <c r="D203">
        <f t="shared" si="11"/>
        <v>0.73529411764705876</v>
      </c>
      <c r="E203">
        <f>ValueWin!E203</f>
        <v>0.49</v>
      </c>
      <c r="F203">
        <f>ValueWin!F203</f>
        <v>0.51</v>
      </c>
      <c r="G203" cm="1">
        <f t="array" ref="G203">_xlfn.IFS(AND(I203&gt;J203,I203&gt;0), 1, AND(J203&gt;I203,J203&gt;0), 2, AND(I203&lt;0,J203&lt;0), 0)</f>
        <v>1</v>
      </c>
      <c r="H203">
        <f>ValueWin!H203</f>
        <v>1</v>
      </c>
      <c r="I203">
        <f t="shared" si="12"/>
        <v>0.1</v>
      </c>
      <c r="J203">
        <f t="shared" si="9"/>
        <v>-0.85111111111111071</v>
      </c>
      <c r="K203" cm="1">
        <f t="array" ref="K203">_xlfn.IFS(AND(G203=H203,G203=1),K202-K202*I203+K202*I203*A203, AND(G203=H203,G203=2), K202-K202*J203+K202*J203*B203, AND(G203&lt;&gt;H203,G203=1), K202-K202*I203,AND(G203&lt;&gt;H203,G203=2),K202-K202*J203,G203=0,K202)</f>
        <v>96.44504889715688</v>
      </c>
      <c r="L203" t="str">
        <f>ValueWin!L203</f>
        <v>Pedro Martinez</v>
      </c>
      <c r="M203" t="str">
        <f>ValueWin!M203</f>
        <v>Emil Ruusuvuori</v>
      </c>
    </row>
    <row r="204" spans="1:13" x14ac:dyDescent="0.25">
      <c r="A204">
        <f>ValueWin!A204</f>
        <v>1.083</v>
      </c>
      <c r="B204">
        <f>ValueWin!B204</f>
        <v>8</v>
      </c>
      <c r="C204">
        <f t="shared" si="11"/>
        <v>0.92336103416435833</v>
      </c>
      <c r="D204">
        <f t="shared" si="11"/>
        <v>0.125</v>
      </c>
      <c r="E204">
        <f>ValueWin!E204</f>
        <v>0.86799999999999999</v>
      </c>
      <c r="F204">
        <f>ValueWin!F204</f>
        <v>0.13200000000000001</v>
      </c>
      <c r="G204" cm="1">
        <f t="array" ref="G204">_xlfn.IFS(AND(I204&gt;J204,I204&gt;0), 1, AND(J204&gt;I204,J204&gt;0), 2, AND(I204&lt;0,J204&lt;0), 0)</f>
        <v>2</v>
      </c>
      <c r="H204">
        <f>ValueWin!H204</f>
        <v>1</v>
      </c>
      <c r="I204">
        <f t="shared" si="12"/>
        <v>-0.72236144578313322</v>
      </c>
      <c r="J204">
        <f t="shared" si="9"/>
        <v>8.0000000000000071E-3</v>
      </c>
      <c r="K204" cm="1">
        <f t="array" ref="K204">_xlfn.IFS(AND(G204=H204,G204=1),K203-K203*I204+K203*I204*A204, AND(G204=H204,G204=2), K203-K203*J204+K203*J204*B204, AND(G204&lt;&gt;H204,G204=1), K203-K203*I204,AND(G204&lt;&gt;H204,G204=2),K203-K203*J204,G204=0,K203)</f>
        <v>95.67348850597962</v>
      </c>
      <c r="L204" t="str">
        <f>ValueWin!L204</f>
        <v>Andy Murray</v>
      </c>
      <c r="M204" t="str">
        <f>ValueWin!M204</f>
        <v>Viktor Durasovic</v>
      </c>
    </row>
    <row r="205" spans="1:13" x14ac:dyDescent="0.25">
      <c r="A205">
        <f>ValueWin!A205</f>
        <v>4.5</v>
      </c>
      <c r="B205">
        <f>ValueWin!B205</f>
        <v>1.2</v>
      </c>
      <c r="C205">
        <f t="shared" si="11"/>
        <v>0.22222222222222221</v>
      </c>
      <c r="D205">
        <f t="shared" si="11"/>
        <v>0.83333333333333337</v>
      </c>
      <c r="E205">
        <f>ValueWin!E205</f>
        <v>0.252</v>
      </c>
      <c r="F205">
        <f>ValueWin!F205</f>
        <v>0.748</v>
      </c>
      <c r="G205" cm="1">
        <f t="array" ref="G205">_xlfn.IFS(AND(I205&gt;J205,I205&gt;0), 1, AND(J205&gt;I205,J205&gt;0), 2, AND(I205&lt;0,J205&lt;0), 0)</f>
        <v>1</v>
      </c>
      <c r="H205">
        <f>ValueWin!H205</f>
        <v>2</v>
      </c>
      <c r="I205">
        <f t="shared" si="12"/>
        <v>3.8285714285714284E-2</v>
      </c>
      <c r="J205">
        <f t="shared" si="9"/>
        <v>-0.51200000000000023</v>
      </c>
      <c r="K205" cm="1">
        <f t="array" ref="K205">_xlfn.IFS(AND(G205=H205,G205=1),K204-K204*I205+K204*I205*A205, AND(G205=H205,G205=2), K204-K204*J205+K204*J205*B205, AND(G205&lt;&gt;H205,G205=1), K204-K204*I205,AND(G205&lt;&gt;H205,G205=2),K204-K204*J205,G205=0,K204)</f>
        <v>92.010560660322113</v>
      </c>
      <c r="L205" t="str">
        <f>ValueWin!L205</f>
        <v>Egor Gerasimov</v>
      </c>
      <c r="M205" t="str">
        <f>ValueWin!M205</f>
        <v>Taylor Fritz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A4937-DA54-45E6-880A-5CB35805DFF9}">
  <dimension ref="A1:Q188"/>
  <sheetViews>
    <sheetView topLeftCell="A154" workbookViewId="0">
      <selection activeCell="Q164" sqref="Q164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3</v>
      </c>
      <c r="D1" t="s">
        <v>4</v>
      </c>
      <c r="E1" t="s">
        <v>2</v>
      </c>
      <c r="F1" t="s">
        <v>5</v>
      </c>
      <c r="G1" t="s">
        <v>7</v>
      </c>
      <c r="H1" t="s">
        <v>8</v>
      </c>
      <c r="I1" t="s">
        <v>57</v>
      </c>
      <c r="J1" t="s">
        <v>58</v>
      </c>
      <c r="K1" t="s">
        <v>6</v>
      </c>
      <c r="L1" t="s">
        <v>9</v>
      </c>
      <c r="M1" t="s">
        <v>10</v>
      </c>
      <c r="N1" t="s">
        <v>142</v>
      </c>
    </row>
    <row r="2" spans="1:14" x14ac:dyDescent="0.25">
      <c r="K2">
        <v>100</v>
      </c>
    </row>
    <row r="3" spans="1:14" x14ac:dyDescent="0.25">
      <c r="A3">
        <f>ValueWin!A3</f>
        <v>2.0499999999999998</v>
      </c>
      <c r="B3">
        <f>ValueWin!B3</f>
        <v>1.8</v>
      </c>
      <c r="C3">
        <f>1/A3</f>
        <v>0.48780487804878053</v>
      </c>
      <c r="D3">
        <f>1/B3</f>
        <v>0.55555555555555558</v>
      </c>
      <c r="E3">
        <f>ValueWin!E3</f>
        <v>0.67500000000000004</v>
      </c>
      <c r="F3">
        <f>ValueWin!F3</f>
        <v>0.32499999999999996</v>
      </c>
      <c r="G3" cm="1">
        <f t="array" ref="G3">_xlfn.IFS(AND(I3&gt;J3,I3&gt;0), 1, AND(J3&gt;I3,J3&gt;0), 2, AND(I3&lt;0,J3&lt;0), 0)</f>
        <v>1</v>
      </c>
      <c r="H3">
        <f>ValueWin!H3</f>
        <v>1</v>
      </c>
      <c r="I3">
        <f>IF(E3-(F3/(A3-1))&gt;0.1, 0.1, E3-(F3/(A3-1)))</f>
        <v>0.1</v>
      </c>
      <c r="J3">
        <f>IF(F3-(E3/(B3-1))&gt;0.1, 0.1, F3-(E3/(B3-1)))</f>
        <v>-0.51875000000000004</v>
      </c>
      <c r="K3" cm="1">
        <f t="array" ref="K3">_xlfn.IFS(AND(G3=H3,G3=1),K2-K2*I3+K2*I3*A3, AND(G3=H3,G3=2), K2-K2*J3+K2*J3*B3, AND(G3&lt;&gt;H3,G3=1), K2-K2*I3,AND(G3&lt;&gt;H3,G3=2),K2-K2*J3,G3=0,K2)</f>
        <v>110.5</v>
      </c>
      <c r="L3" t="str">
        <f>ValueWin!L3</f>
        <v>John Millman</v>
      </c>
      <c r="M3" t="str">
        <f>ValueWin!M3</f>
        <v>Benjamin Bonzi</v>
      </c>
    </row>
    <row r="4" spans="1:14" x14ac:dyDescent="0.25">
      <c r="A4">
        <f>ValueWin!A4</f>
        <v>2.61</v>
      </c>
      <c r="B4">
        <f>ValueWin!B4</f>
        <v>1.46</v>
      </c>
      <c r="C4">
        <f t="shared" ref="C4:D67" si="0">1/A4</f>
        <v>0.38314176245210729</v>
      </c>
      <c r="D4">
        <f t="shared" si="0"/>
        <v>0.68493150684931503</v>
      </c>
      <c r="E4">
        <f>ValueWin!E4</f>
        <v>0.24099999999999999</v>
      </c>
      <c r="F4">
        <f>ValueWin!F4</f>
        <v>0.75900000000000001</v>
      </c>
      <c r="G4" cm="1">
        <f t="array" ref="G4">_xlfn.IFS(AND(I4&gt;J4,I4&gt;0), 1, AND(J4&gt;I4,J4&gt;0), 2, AND(I4&lt;0,J4&lt;0), 0)</f>
        <v>2</v>
      </c>
      <c r="H4">
        <f>ValueWin!H4</f>
        <v>2</v>
      </c>
      <c r="I4">
        <f t="shared" ref="I4:I67" si="1">IF(E4-(F4/(A4-1))&gt;0.1, 0.1, E4-(F4/(A4-1)))</f>
        <v>-0.23042857142857148</v>
      </c>
      <c r="J4">
        <f t="shared" ref="J4:J67" si="2">IF(F4-(E4/(B4-1))&gt;0.1, 0.1, F4-(E4/(B4-1)))</f>
        <v>0.1</v>
      </c>
      <c r="K4" cm="1">
        <f t="array" ref="K4">_xlfn.IFS(AND(G4=H4,G4=1),K3-K3*I4+K3*I4*A4, AND(G4=H4,G4=2), K3-K3*J4+K3*J4*B4, AND(G4&lt;&gt;H4,G4=1), K3-K3*I4,AND(G4&lt;&gt;H4,G4=2),K3-K3*J4,G4=0,K3)</f>
        <v>115.583</v>
      </c>
      <c r="L4" t="str">
        <f>ValueWin!L4</f>
        <v>Damir Dzumhur</v>
      </c>
      <c r="M4" t="str">
        <f>ValueWin!M4</f>
        <v>Marin Cilic</v>
      </c>
    </row>
    <row r="5" spans="1:14" x14ac:dyDescent="0.25">
      <c r="A5">
        <f>ValueWin!A5</f>
        <v>1.29</v>
      </c>
      <c r="B5">
        <f>ValueWin!B5</f>
        <v>3.3</v>
      </c>
      <c r="C5">
        <f t="shared" si="0"/>
        <v>0.77519379844961234</v>
      </c>
      <c r="D5">
        <f t="shared" si="0"/>
        <v>0.30303030303030304</v>
      </c>
      <c r="E5">
        <f>ValueWin!E5</f>
        <v>0.87</v>
      </c>
      <c r="F5">
        <f>ValueWin!F5</f>
        <v>0.13</v>
      </c>
      <c r="G5" cm="1">
        <f t="array" ref="G5">_xlfn.IFS(AND(I5&gt;J5,I5&gt;0), 1, AND(J5&gt;I5,J5&gt;0), 2, AND(I5&lt;0,J5&lt;0), 0)</f>
        <v>1</v>
      </c>
      <c r="H5">
        <f>ValueWin!H5</f>
        <v>1</v>
      </c>
      <c r="I5">
        <f t="shared" si="1"/>
        <v>0.1</v>
      </c>
      <c r="J5">
        <f t="shared" si="2"/>
        <v>-0.24826086956521742</v>
      </c>
      <c r="K5" cm="1">
        <f t="array" ref="K5">_xlfn.IFS(AND(G5=H5,G5=1),K4-K4*I5+K4*I5*A5, AND(G5=H5,G5=2), K4-K4*J5+K4*J5*B5, AND(G5&lt;&gt;H5,G5=1), K4-K4*I5,AND(G5&lt;&gt;H5,G5=2),K4-K4*J5,G5=0,K4)</f>
        <v>118.934907</v>
      </c>
      <c r="L5" t="str">
        <f>ValueWin!L5</f>
        <v>James Duckworth</v>
      </c>
      <c r="M5" t="str">
        <f>ValueWin!M5</f>
        <v>Borna Gojo</v>
      </c>
    </row>
    <row r="6" spans="1:14" x14ac:dyDescent="0.25">
      <c r="A6">
        <f>ValueWin!A6</f>
        <v>1.47</v>
      </c>
      <c r="B6">
        <f>ValueWin!B6</f>
        <v>2.56</v>
      </c>
      <c r="C6">
        <f t="shared" si="0"/>
        <v>0.68027210884353739</v>
      </c>
      <c r="D6">
        <f t="shared" si="0"/>
        <v>0.390625</v>
      </c>
      <c r="E6">
        <f>ValueWin!E6</f>
        <v>0.55800000000000005</v>
      </c>
      <c r="F6">
        <f>ValueWin!F6</f>
        <v>0.44199999999999995</v>
      </c>
      <c r="G6" cm="1">
        <f t="array" ref="G6">_xlfn.IFS(AND(I6&gt;J6,I6&gt;0), 1, AND(J6&gt;I6,J6&gt;0), 2, AND(I6&lt;0,J6&lt;0), 0)</f>
        <v>2</v>
      </c>
      <c r="H6">
        <f>ValueWin!H6</f>
        <v>2</v>
      </c>
      <c r="I6">
        <f t="shared" si="1"/>
        <v>-0.38242553191489348</v>
      </c>
      <c r="J6">
        <f t="shared" si="2"/>
        <v>8.430769230769225E-2</v>
      </c>
      <c r="K6" cm="1">
        <f t="array" ref="K6">_xlfn.IFS(AND(G6=H6,G6=1),K5-K5*I6+K5*I6*A6, AND(G6=H6,G6=2), K5-K5*J6+K5*J6*B6, AND(G6&lt;&gt;H6,G6=1), K5-K5*I6,AND(G6&lt;&gt;H6,G6=2),K5-K5*J6,G6=0,K5)</f>
        <v>134.57722596863999</v>
      </c>
      <c r="L6" t="str">
        <f>ValueWin!L6</f>
        <v>Richard Gasquet</v>
      </c>
      <c r="M6" t="str">
        <f>ValueWin!M6</f>
        <v>Dusan Lajovic</v>
      </c>
    </row>
    <row r="7" spans="1:14" x14ac:dyDescent="0.25">
      <c r="A7">
        <f>ValueWin!A7</f>
        <v>1.35</v>
      </c>
      <c r="B7">
        <f>ValueWin!B7</f>
        <v>3.05</v>
      </c>
      <c r="C7">
        <f t="shared" si="0"/>
        <v>0.7407407407407407</v>
      </c>
      <c r="D7">
        <f t="shared" si="0"/>
        <v>0.32786885245901642</v>
      </c>
      <c r="E7">
        <f>ValueWin!E7</f>
        <v>0.80500000000000005</v>
      </c>
      <c r="F7">
        <f>ValueWin!F7</f>
        <v>0.19499999999999995</v>
      </c>
      <c r="G7" cm="1">
        <f t="array" ref="G7">_xlfn.IFS(AND(I7&gt;J7,I7&gt;0), 1, AND(J7&gt;I7,J7&gt;0), 2, AND(I7&lt;0,J7&lt;0), 0)</f>
        <v>1</v>
      </c>
      <c r="H7">
        <f>ValueWin!H7</f>
        <v>1</v>
      </c>
      <c r="I7">
        <f t="shared" si="1"/>
        <v>0.1</v>
      </c>
      <c r="J7">
        <f t="shared" si="2"/>
        <v>-0.19768292682926841</v>
      </c>
      <c r="K7" cm="1">
        <f t="array" ref="K7">_xlfn.IFS(AND(G7=H7,G7=1),K6-K6*I7+K6*I7*A7, AND(G7=H7,G7=2), K6-K6*J7+K6*J7*B7, AND(G7&lt;&gt;H7,G7=1), K6-K6*I7,AND(G7&lt;&gt;H7,G7=2),K6-K6*J7,G7=0,K6)</f>
        <v>139.2874288775424</v>
      </c>
      <c r="L7" t="str">
        <f>ValueWin!L7</f>
        <v>Frederico Coria</v>
      </c>
      <c r="M7" t="str">
        <f>ValueWin!M7</f>
        <v>Alibek Kachmazov</v>
      </c>
    </row>
    <row r="8" spans="1:14" x14ac:dyDescent="0.25">
      <c r="A8">
        <f>ValueWin!A8</f>
        <v>1.33</v>
      </c>
      <c r="B8">
        <f>ValueWin!B8</f>
        <v>3.14</v>
      </c>
      <c r="C8">
        <f t="shared" si="0"/>
        <v>0.75187969924812026</v>
      </c>
      <c r="D8">
        <f t="shared" si="0"/>
        <v>0.31847133757961782</v>
      </c>
      <c r="E8">
        <f>ValueWin!E8</f>
        <v>0.626</v>
      </c>
      <c r="F8">
        <f>ValueWin!F8</f>
        <v>0.374</v>
      </c>
      <c r="G8" cm="1">
        <f t="array" ref="G8">_xlfn.IFS(AND(I8&gt;J8,I8&gt;0), 1, AND(J8&gt;I8,J8&gt;0), 2, AND(I8&lt;0,J8&lt;0), 0)</f>
        <v>2</v>
      </c>
      <c r="H8">
        <f>ValueWin!H8</f>
        <v>1</v>
      </c>
      <c r="I8">
        <f t="shared" si="1"/>
        <v>-0.50733333333333308</v>
      </c>
      <c r="J8">
        <f t="shared" si="2"/>
        <v>8.147663551401868E-2</v>
      </c>
      <c r="K8" cm="1">
        <f t="array" ref="K8">_xlfn.IFS(AND(G8=H8,G8=1),K7-K7*I8+K7*I8*A8, AND(G8=H8,G8=2), K7-K7*J8+K7*J8*B8, AND(G8&lt;&gt;H8,G8=1), K7-K7*I8,AND(G8&lt;&gt;H8,G8=2),K7-K7*J8,G8=0,K7)</f>
        <v>127.93875780320208</v>
      </c>
      <c r="L8" t="str">
        <f>ValueWin!L8</f>
        <v>Mackenzie McDonald</v>
      </c>
      <c r="M8" t="str">
        <f>ValueWin!M8</f>
        <v>Yoshihito Nishioka</v>
      </c>
    </row>
    <row r="9" spans="1:14" x14ac:dyDescent="0.25">
      <c r="A9">
        <f>ValueWin!A9</f>
        <v>1.85</v>
      </c>
      <c r="B9">
        <f>ValueWin!B9</f>
        <v>1.95</v>
      </c>
      <c r="C9">
        <f t="shared" si="0"/>
        <v>0.54054054054054046</v>
      </c>
      <c r="D9">
        <f t="shared" si="0"/>
        <v>0.51282051282051289</v>
      </c>
      <c r="E9">
        <f>ValueWin!E9</f>
        <v>0.23100000000000001</v>
      </c>
      <c r="F9">
        <f>ValueWin!F9</f>
        <v>0.76900000000000002</v>
      </c>
      <c r="G9" cm="1">
        <f t="array" ref="G9">_xlfn.IFS(AND(I9&gt;J9,I9&gt;0), 1, AND(J9&gt;I9,J9&gt;0), 2, AND(I9&lt;0,J9&lt;0), 0)</f>
        <v>2</v>
      </c>
      <c r="H9">
        <f>ValueWin!H9</f>
        <v>2</v>
      </c>
      <c r="I9">
        <f t="shared" si="1"/>
        <v>-0.67370588235294115</v>
      </c>
      <c r="J9">
        <f t="shared" si="2"/>
        <v>0.1</v>
      </c>
      <c r="K9" cm="1">
        <f t="array" ref="K9">_xlfn.IFS(AND(G9=H9,G9=1),K8-K8*I9+K8*I9*A9, AND(G9=H9,G9=2), K8-K8*J9+K8*J9*B9, AND(G9&lt;&gt;H9,G9=1), K8-K8*I9,AND(G9&lt;&gt;H9,G9=2),K8-K8*J9,G9=0,K8)</f>
        <v>140.09293979450626</v>
      </c>
      <c r="L9" t="str">
        <f>ValueWin!L9</f>
        <v>Roman Safiullin</v>
      </c>
      <c r="M9" t="str">
        <f>ValueWin!M9</f>
        <v>Adrian Mannarino</v>
      </c>
    </row>
    <row r="10" spans="1:14" x14ac:dyDescent="0.25">
      <c r="A10">
        <f>ValueWin!A10</f>
        <v>2.1</v>
      </c>
      <c r="B10">
        <f>ValueWin!B10</f>
        <v>1.72</v>
      </c>
      <c r="C10">
        <f t="shared" si="0"/>
        <v>0.47619047619047616</v>
      </c>
      <c r="D10">
        <f t="shared" si="0"/>
        <v>0.58139534883720934</v>
      </c>
      <c r="E10">
        <f>ValueWin!E10</f>
        <v>0.51400000000000001</v>
      </c>
      <c r="F10">
        <f>ValueWin!F10</f>
        <v>0.48599999999999999</v>
      </c>
      <c r="G10" cm="1">
        <f t="array" ref="G10">_xlfn.IFS(AND(I10&gt;J10,I10&gt;0), 1, AND(J10&gt;I10,J10&gt;0), 2, AND(I10&lt;0,J10&lt;0), 0)</f>
        <v>1</v>
      </c>
      <c r="H10">
        <f>ValueWin!H10</f>
        <v>2</v>
      </c>
      <c r="I10">
        <f t="shared" si="1"/>
        <v>7.2181818181818236E-2</v>
      </c>
      <c r="J10">
        <f t="shared" si="2"/>
        <v>-0.22788888888888892</v>
      </c>
      <c r="K10" cm="1">
        <f t="array" ref="K10">_xlfn.IFS(AND(G10=H10,G10=1),K9-K9*I10+K9*I10*A10, AND(G10=H10,G10=2), K9-K9*J10+K9*J10*B10, AND(G10&lt;&gt;H10,G10=1), K9-K9*I10,AND(G10&lt;&gt;H10,G10=2),K9-K9*J10,G10=0,K9)</f>
        <v>129.98077668570281</v>
      </c>
      <c r="L10" t="str">
        <f>ValueWin!L10</f>
        <v>Alexei Popyrin</v>
      </c>
      <c r="M10" t="str">
        <f>ValueWin!M10</f>
        <v>Botic Van De Zandschulp</v>
      </c>
    </row>
    <row r="11" spans="1:14" x14ac:dyDescent="0.25">
      <c r="A11">
        <f>ValueWin!A11</f>
        <v>1.53</v>
      </c>
      <c r="B11">
        <f>ValueWin!B11</f>
        <v>2.46</v>
      </c>
      <c r="C11">
        <f t="shared" si="0"/>
        <v>0.65359477124183007</v>
      </c>
      <c r="D11">
        <f t="shared" si="0"/>
        <v>0.4065040650406504</v>
      </c>
      <c r="E11">
        <f>ValueWin!E11</f>
        <v>0.5</v>
      </c>
      <c r="F11">
        <f>ValueWin!F11</f>
        <v>0.5</v>
      </c>
      <c r="G11" cm="1">
        <f t="array" ref="G11">_xlfn.IFS(AND(I11&gt;J11,I11&gt;0), 1, AND(J11&gt;I11,J11&gt;0), 2, AND(I11&lt;0,J11&lt;0), 0)</f>
        <v>2</v>
      </c>
      <c r="H11">
        <f>ValueWin!H11</f>
        <v>1</v>
      </c>
      <c r="I11">
        <f t="shared" si="1"/>
        <v>-0.44339622641509424</v>
      </c>
      <c r="J11">
        <f t="shared" si="2"/>
        <v>0.1</v>
      </c>
      <c r="K11" cm="1">
        <f t="array" ref="K11">_xlfn.IFS(AND(G11=H11,G11=1),K10-K10*I11+K10*I11*A11, AND(G11=H11,G11=2), K10-K10*J11+K10*J11*B11, AND(G11&lt;&gt;H11,G11=1), K10-K10*I11,AND(G11&lt;&gt;H11,G11=2),K10-K10*J11,G11=0,K10)</f>
        <v>116.98269901713252</v>
      </c>
      <c r="L11" t="str">
        <f>ValueWin!L11</f>
        <v>Tommy Paul</v>
      </c>
      <c r="M11" t="str">
        <f>ValueWin!M11</f>
        <v>Mikael Ymer</v>
      </c>
    </row>
    <row r="12" spans="1:14" x14ac:dyDescent="0.25">
      <c r="A12">
        <f>ValueWin!A12</f>
        <v>1.37</v>
      </c>
      <c r="B12">
        <f>ValueWin!B12</f>
        <v>3.02</v>
      </c>
      <c r="C12">
        <f t="shared" si="0"/>
        <v>0.72992700729927007</v>
      </c>
      <c r="D12">
        <f t="shared" si="0"/>
        <v>0.33112582781456956</v>
      </c>
      <c r="E12">
        <f>ValueWin!E12</f>
        <v>0.72</v>
      </c>
      <c r="F12">
        <f>ValueWin!F12</f>
        <v>0.28000000000000003</v>
      </c>
      <c r="G12" cm="1">
        <f t="array" ref="G12">_xlfn.IFS(AND(I12&gt;J12,I12&gt;0), 1, AND(J12&gt;I12,J12&gt;0), 2, AND(I12&lt;0,J12&lt;0), 0)</f>
        <v>0</v>
      </c>
      <c r="H12">
        <f>ValueWin!H12</f>
        <v>2</v>
      </c>
      <c r="I12">
        <f t="shared" si="1"/>
        <v>-3.6756756756756603E-2</v>
      </c>
      <c r="J12">
        <f t="shared" si="2"/>
        <v>-7.6435643564356393E-2</v>
      </c>
      <c r="K12" cm="1">
        <f t="array" ref="K12">_xlfn.IFS(AND(G12=H12,G12=1),K11-K11*I12+K11*I12*A12, AND(G12=H12,G12=2), K11-K11*J12+K11*J12*B12, AND(G12&lt;&gt;H12,G12=1), K11-K11*I12,AND(G12&lt;&gt;H12,G12=2),K11-K11*J12,G12=0,K11)</f>
        <v>116.98269901713252</v>
      </c>
      <c r="L12" t="str">
        <f>ValueWin!L12</f>
        <v>Alexander Bublik</v>
      </c>
      <c r="M12" t="str">
        <f>ValueWin!M12</f>
        <v>Ilya Marchenko</v>
      </c>
    </row>
    <row r="13" spans="1:14" x14ac:dyDescent="0.25">
      <c r="A13">
        <f>ValueWin!A13</f>
        <v>2.37</v>
      </c>
      <c r="B13">
        <f>ValueWin!B13</f>
        <v>1.54</v>
      </c>
      <c r="C13">
        <f t="shared" si="0"/>
        <v>0.42194092827004215</v>
      </c>
      <c r="D13">
        <f t="shared" si="0"/>
        <v>0.64935064935064934</v>
      </c>
      <c r="E13">
        <f>ValueWin!E13</f>
        <v>0.46800000000000003</v>
      </c>
      <c r="F13">
        <f>ValueWin!F13</f>
        <v>0.53200000000000003</v>
      </c>
      <c r="G13" cm="1">
        <f t="array" ref="G13">_xlfn.IFS(AND(I13&gt;J13,I13&gt;0), 1, AND(J13&gt;I13,J13&gt;0), 2, AND(I13&lt;0,J13&lt;0), 0)</f>
        <v>1</v>
      </c>
      <c r="H13">
        <f>ValueWin!H13</f>
        <v>2</v>
      </c>
      <c r="I13">
        <f t="shared" si="1"/>
        <v>7.9678832116788334E-2</v>
      </c>
      <c r="J13">
        <f t="shared" si="2"/>
        <v>-0.33466666666666667</v>
      </c>
      <c r="K13" cm="1">
        <f t="array" ref="K13">_xlfn.IFS(AND(G13=H13,G13=1),K12-K12*I13+K12*I13*A13, AND(G13=H13,G13=2), K12-K12*J13+K12*J13*B13, AND(G13&lt;&gt;H13,G13=1), K12-K12*I13,AND(G13&lt;&gt;H13,G13=2),K12-K12*J13,G13=0,K12)</f>
        <v>107.66165418157763</v>
      </c>
      <c r="L13" t="str">
        <f>ValueWin!L13</f>
        <v>Guido Pella</v>
      </c>
      <c r="M13" t="str">
        <f>ValueWin!M13</f>
        <v>Pedro Martinez</v>
      </c>
    </row>
    <row r="14" spans="1:14" x14ac:dyDescent="0.25">
      <c r="A14">
        <f>ValueWin!A14</f>
        <v>1.88</v>
      </c>
      <c r="B14">
        <f>ValueWin!B14</f>
        <v>1.92</v>
      </c>
      <c r="C14">
        <f t="shared" si="0"/>
        <v>0.53191489361702127</v>
      </c>
      <c r="D14">
        <f t="shared" si="0"/>
        <v>0.52083333333333337</v>
      </c>
      <c r="E14">
        <f>ValueWin!E14</f>
        <v>0.504</v>
      </c>
      <c r="F14">
        <f>ValueWin!F14</f>
        <v>0.496</v>
      </c>
      <c r="G14" cm="1">
        <f t="array" ref="G14">_xlfn.IFS(AND(I14&gt;J14,I14&gt;0), 1, AND(J14&gt;I14,J14&gt;0), 2, AND(I14&lt;0,J14&lt;0), 0)</f>
        <v>0</v>
      </c>
      <c r="H14">
        <f>ValueWin!H14</f>
        <v>2</v>
      </c>
      <c r="I14">
        <f t="shared" si="1"/>
        <v>-5.963636363636371E-2</v>
      </c>
      <c r="J14">
        <f t="shared" si="2"/>
        <v>-5.18260869565218E-2</v>
      </c>
      <c r="K14" cm="1">
        <f t="array" ref="K14">_xlfn.IFS(AND(G14=H14,G14=1),K13-K13*I14+K13*I14*A14, AND(G14=H14,G14=2), K13-K13*J14+K13*J14*B14, AND(G14&lt;&gt;H14,G14=1), K13-K13*I14,AND(G14&lt;&gt;H14,G14=2),K13-K13*J14,G14=0,K13)</f>
        <v>107.66165418157763</v>
      </c>
      <c r="L14" t="str">
        <f>ValueWin!L14</f>
        <v>Miomir Kecmanovic</v>
      </c>
      <c r="M14" t="str">
        <f>ValueWin!M14</f>
        <v>Egor Gerasimov</v>
      </c>
    </row>
    <row r="15" spans="1:14" x14ac:dyDescent="0.25">
      <c r="A15">
        <f>ValueWin!A15</f>
        <v>1.55</v>
      </c>
      <c r="B15">
        <f>ValueWin!B15</f>
        <v>2.35</v>
      </c>
      <c r="C15">
        <f t="shared" si="0"/>
        <v>0.64516129032258063</v>
      </c>
      <c r="D15">
        <f t="shared" si="0"/>
        <v>0.42553191489361702</v>
      </c>
      <c r="E15">
        <f>ValueWin!E15</f>
        <v>0.57499999999999996</v>
      </c>
      <c r="F15">
        <f>ValueWin!F15</f>
        <v>0.42500000000000004</v>
      </c>
      <c r="G15" cm="1">
        <f t="array" ref="G15">_xlfn.IFS(AND(I15&gt;J15,I15&gt;0), 1, AND(J15&gt;I15,J15&gt;0), 2, AND(I15&lt;0,J15&lt;0), 0)</f>
        <v>0</v>
      </c>
      <c r="H15">
        <f>ValueWin!H15</f>
        <v>1</v>
      </c>
      <c r="I15">
        <f t="shared" si="1"/>
        <v>-0.19772727272727275</v>
      </c>
      <c r="J15">
        <f t="shared" si="2"/>
        <v>-9.2592592592583012E-4</v>
      </c>
      <c r="K15" cm="1">
        <f t="array" ref="K15">_xlfn.IFS(AND(G15=H15,G15=1),K14-K14*I15+K14*I15*A15, AND(G15=H15,G15=2), K14-K14*J15+K14*J15*B15, AND(G15&lt;&gt;H15,G15=1), K14-K14*I15,AND(G15&lt;&gt;H15,G15=2),K14-K14*J15,G15=0,K14)</f>
        <v>107.66165418157763</v>
      </c>
      <c r="L15" t="str">
        <f>ValueWin!L15</f>
        <v>Alejandro Davidovich Fokina</v>
      </c>
      <c r="M15" t="str">
        <f>ValueWin!M15</f>
        <v>Jordan Thompson</v>
      </c>
    </row>
    <row r="16" spans="1:14" x14ac:dyDescent="0.25">
      <c r="A16">
        <f>ValueWin!A16</f>
        <v>1.47</v>
      </c>
      <c r="B16">
        <f>ValueWin!B16</f>
        <v>2.56</v>
      </c>
      <c r="C16">
        <f t="shared" si="0"/>
        <v>0.68027210884353739</v>
      </c>
      <c r="D16">
        <f t="shared" si="0"/>
        <v>0.390625</v>
      </c>
      <c r="E16">
        <f>ValueWin!E16</f>
        <v>0.55800000000000005</v>
      </c>
      <c r="F16">
        <f>ValueWin!F16</f>
        <v>0.44199999999999995</v>
      </c>
      <c r="G16" cm="1">
        <f t="array" ref="G16">_xlfn.IFS(AND(I16&gt;J16,I16&gt;0), 1, AND(J16&gt;I16,J16&gt;0), 2, AND(I16&lt;0,J16&lt;0), 0)</f>
        <v>2</v>
      </c>
      <c r="H16">
        <f>ValueWin!H16</f>
        <v>2</v>
      </c>
      <c r="I16">
        <f t="shared" si="1"/>
        <v>-0.38242553191489348</v>
      </c>
      <c r="J16">
        <f t="shared" si="2"/>
        <v>8.430769230769225E-2</v>
      </c>
      <c r="K16" cm="1">
        <f t="array" ref="K16">_xlfn.IFS(AND(G16=H16,G16=1),K15-K15*I16+K15*I16*A16, AND(G16=H16,G16=2), K15-K15*J16+K15*J16*B16, AND(G16&lt;&gt;H16,G16=1), K15-K15*I16,AND(G16&lt;&gt;H16,G16=2),K15-K15*J16,G16=0,K15)</f>
        <v>121.82131493953872</v>
      </c>
      <c r="L16" t="str">
        <f>ValueWin!L16</f>
        <v>Laslo Djere</v>
      </c>
      <c r="M16" t="str">
        <f>ValueWin!M16</f>
        <v>Gilles Simon</v>
      </c>
    </row>
    <row r="17" spans="1:13" x14ac:dyDescent="0.25">
      <c r="A17">
        <f>ValueWin!A17</f>
        <v>1.76</v>
      </c>
      <c r="B17">
        <f>ValueWin!B17</f>
        <v>2.0499999999999998</v>
      </c>
      <c r="C17">
        <f t="shared" si="0"/>
        <v>0.56818181818181823</v>
      </c>
      <c r="D17">
        <f t="shared" si="0"/>
        <v>0.48780487804878053</v>
      </c>
      <c r="E17">
        <f>ValueWin!E17</f>
        <v>0.56200000000000006</v>
      </c>
      <c r="F17">
        <f>ValueWin!F17</f>
        <v>0.43799999999999994</v>
      </c>
      <c r="G17" cm="1">
        <f t="array" ref="G17">_xlfn.IFS(AND(I17&gt;J17,I17&gt;0), 1, AND(J17&gt;I17,J17&gt;0), 2, AND(I17&lt;0,J17&lt;0), 0)</f>
        <v>0</v>
      </c>
      <c r="H17">
        <f>ValueWin!H17</f>
        <v>2</v>
      </c>
      <c r="I17">
        <f t="shared" si="1"/>
        <v>-1.431578947368406E-2</v>
      </c>
      <c r="J17">
        <f t="shared" si="2"/>
        <v>-9.7238095238095457E-2</v>
      </c>
      <c r="K17" cm="1">
        <f t="array" ref="K17">_xlfn.IFS(AND(G17=H17,G17=1),K16-K16*I17+K16*I17*A17, AND(G17=H17,G17=2), K16-K16*J17+K16*J17*B17, AND(G17&lt;&gt;H17,G17=1), K16-K16*I17,AND(G17&lt;&gt;H17,G17=2),K16-K16*J17,G17=0,K16)</f>
        <v>121.82131493953872</v>
      </c>
      <c r="L17" t="str">
        <f>ValueWin!L17</f>
        <v>Alex De Minaur</v>
      </c>
      <c r="M17" t="str">
        <f>ValueWin!M17</f>
        <v>Brandon Nakashima</v>
      </c>
    </row>
    <row r="18" spans="1:13" x14ac:dyDescent="0.25">
      <c r="A18">
        <f>ValueWin!A18</f>
        <v>1.47</v>
      </c>
      <c r="B18">
        <f>ValueWin!B18</f>
        <v>2.58</v>
      </c>
      <c r="C18">
        <f t="shared" si="0"/>
        <v>0.68027210884353739</v>
      </c>
      <c r="D18">
        <f t="shared" si="0"/>
        <v>0.38759689922480617</v>
      </c>
      <c r="E18">
        <f>ValueWin!E18</f>
        <v>0.49199999999999999</v>
      </c>
      <c r="F18">
        <f>ValueWin!F18</f>
        <v>0.50800000000000001</v>
      </c>
      <c r="G18" cm="1">
        <f t="array" ref="G18">_xlfn.IFS(AND(I18&gt;J18,I18&gt;0), 1, AND(J18&gt;I18,J18&gt;0), 2, AND(I18&lt;0,J18&lt;0), 0)</f>
        <v>2</v>
      </c>
      <c r="H18">
        <f>ValueWin!H18</f>
        <v>1</v>
      </c>
      <c r="I18">
        <f t="shared" si="1"/>
        <v>-0.58885106382978725</v>
      </c>
      <c r="J18">
        <f t="shared" si="2"/>
        <v>0.1</v>
      </c>
      <c r="K18" cm="1">
        <f t="array" ref="K18">_xlfn.IFS(AND(G18=H18,G18=1),K17-K17*I18+K17*I18*A18, AND(G18=H18,G18=2), K17-K17*J18+K17*J18*B18, AND(G18&lt;&gt;H18,G18=1), K17-K17*I18,AND(G18&lt;&gt;H18,G18=2),K17-K17*J18,G18=0,K17)</f>
        <v>109.63918344558485</v>
      </c>
      <c r="L18" t="str">
        <f>ValueWin!L18</f>
        <v>Henri Laaksonen</v>
      </c>
      <c r="M18" t="str">
        <f>ValueWin!M18</f>
        <v>Benoit Paire</v>
      </c>
    </row>
    <row r="19" spans="1:13" x14ac:dyDescent="0.25">
      <c r="A19">
        <f>ValueWin!A19</f>
        <v>2.08</v>
      </c>
      <c r="B19">
        <f>ValueWin!B19</f>
        <v>1.75</v>
      </c>
      <c r="C19">
        <f t="shared" si="0"/>
        <v>0.48076923076923073</v>
      </c>
      <c r="D19">
        <f t="shared" si="0"/>
        <v>0.5714285714285714</v>
      </c>
      <c r="E19">
        <f>ValueWin!E19</f>
        <v>0.49299999999999999</v>
      </c>
      <c r="F19">
        <f>ValueWin!F19</f>
        <v>0.50700000000000001</v>
      </c>
      <c r="G19" cm="1">
        <f t="array" ref="G19">_xlfn.IFS(AND(I19&gt;J19,I19&gt;0), 1, AND(J19&gt;I19,J19&gt;0), 2, AND(I19&lt;0,J19&lt;0), 0)</f>
        <v>1</v>
      </c>
      <c r="H19">
        <f>ValueWin!H19</f>
        <v>1</v>
      </c>
      <c r="I19">
        <f t="shared" si="1"/>
        <v>2.3555555555555552E-2</v>
      </c>
      <c r="J19">
        <f t="shared" si="2"/>
        <v>-0.15033333333333332</v>
      </c>
      <c r="K19" cm="1">
        <f t="array" ref="K19">_xlfn.IFS(AND(G19=H19,G19=1),K18-K18*I19+K18*I19*A19, AND(G19=H19,G19=2), K18-K18*J19+K18*J19*B19, AND(G19&lt;&gt;H19,G19=1), K18-K18*I19,AND(G19&lt;&gt;H19,G19=2),K18-K18*J19,G19=0,K18)</f>
        <v>112.42840427244053</v>
      </c>
      <c r="L19" t="str">
        <f>ValueWin!L19</f>
        <v>Lorenzo Musetti</v>
      </c>
      <c r="M19" t="str">
        <f>ValueWin!M19</f>
        <v>Gianluca Mager</v>
      </c>
    </row>
    <row r="20" spans="1:13" x14ac:dyDescent="0.25">
      <c r="A20">
        <f>ValueWin!A20</f>
        <v>2.1</v>
      </c>
      <c r="B20">
        <f>ValueWin!B20</f>
        <v>1.72</v>
      </c>
      <c r="C20">
        <f t="shared" si="0"/>
        <v>0.47619047619047616</v>
      </c>
      <c r="D20">
        <f t="shared" si="0"/>
        <v>0.58139534883720934</v>
      </c>
      <c r="E20">
        <f>ValueWin!E20</f>
        <v>0.59899999999999998</v>
      </c>
      <c r="F20">
        <f>ValueWin!F20</f>
        <v>0.40100000000000002</v>
      </c>
      <c r="G20" cm="1">
        <f t="array" ref="G20">_xlfn.IFS(AND(I20&gt;J20,I20&gt;0), 1, AND(J20&gt;I20,J20&gt;0), 2, AND(I20&lt;0,J20&lt;0), 0)</f>
        <v>1</v>
      </c>
      <c r="H20">
        <f>ValueWin!H20</f>
        <v>2</v>
      </c>
      <c r="I20">
        <f t="shared" si="1"/>
        <v>0.1</v>
      </c>
      <c r="J20">
        <f t="shared" si="2"/>
        <v>-0.43094444444444446</v>
      </c>
      <c r="K20" cm="1">
        <f t="array" ref="K20">_xlfn.IFS(AND(G20=H20,G20=1),K19-K19*I20+K19*I20*A20, AND(G20=H20,G20=2), K19-K19*J20+K19*J20*B20, AND(G20&lt;&gt;H20,G20=1), K19-K19*I20,AND(G20&lt;&gt;H20,G20=2),K19-K19*J20,G20=0,K19)</f>
        <v>101.18556384519647</v>
      </c>
      <c r="L20" t="str">
        <f>ValueWin!L20</f>
        <v>Reilly Opelka</v>
      </c>
      <c r="M20" t="str">
        <f>ValueWin!M20</f>
        <v>Jenson Brooksby</v>
      </c>
    </row>
    <row r="21" spans="1:13" x14ac:dyDescent="0.25">
      <c r="A21">
        <f>ValueWin!A21</f>
        <v>1.55</v>
      </c>
      <c r="B21">
        <f>ValueWin!B21</f>
        <v>2.4</v>
      </c>
      <c r="C21">
        <f t="shared" si="0"/>
        <v>0.64516129032258063</v>
      </c>
      <c r="D21">
        <f t="shared" si="0"/>
        <v>0.41666666666666669</v>
      </c>
      <c r="E21">
        <f>ValueWin!E21</f>
        <v>0.496</v>
      </c>
      <c r="F21">
        <f>ValueWin!F21</f>
        <v>0.504</v>
      </c>
      <c r="G21" cm="1">
        <f t="array" ref="G21">_xlfn.IFS(AND(I21&gt;J21,I21&gt;0), 1, AND(J21&gt;I21,J21&gt;0), 2, AND(I21&lt;0,J21&lt;0), 0)</f>
        <v>2</v>
      </c>
      <c r="H21">
        <f>ValueWin!H21</f>
        <v>1</v>
      </c>
      <c r="I21">
        <f t="shared" si="1"/>
        <v>-0.42036363636363627</v>
      </c>
      <c r="J21">
        <f t="shared" si="2"/>
        <v>0.1</v>
      </c>
      <c r="K21" cm="1">
        <f t="array" ref="K21">_xlfn.IFS(AND(G21=H21,G21=1),K20-K20*I21+K20*I21*A21, AND(G21=H21,G21=2), K20-K20*J21+K20*J21*B21, AND(G21&lt;&gt;H21,G21=1), K20-K20*I21,AND(G21&lt;&gt;H21,G21=2),K20-K20*J21,G21=0,K20)</f>
        <v>91.06700746067682</v>
      </c>
      <c r="L21" t="str">
        <f>ValueWin!L21</f>
        <v>Jan Lennard Struff</v>
      </c>
      <c r="M21" t="str">
        <f>ValueWin!M21</f>
        <v>Albert Ramos</v>
      </c>
    </row>
    <row r="22" spans="1:13" x14ac:dyDescent="0.25">
      <c r="A22">
        <f>ValueWin!A22</f>
        <v>4.8499999999999996</v>
      </c>
      <c r="B22">
        <f>ValueWin!B22</f>
        <v>1.17</v>
      </c>
      <c r="C22">
        <f t="shared" si="0"/>
        <v>0.2061855670103093</v>
      </c>
      <c r="D22">
        <f t="shared" si="0"/>
        <v>0.85470085470085477</v>
      </c>
      <c r="E22">
        <f>ValueWin!E22</f>
        <v>0.14899999999999999</v>
      </c>
      <c r="F22">
        <f>ValueWin!F22</f>
        <v>0.85099999999999998</v>
      </c>
      <c r="G22" cm="1">
        <f t="array" ref="G22">_xlfn.IFS(AND(I22&gt;J22,I22&gt;0), 1, AND(J22&gt;I22,J22&gt;0), 2, AND(I22&lt;0,J22&lt;0), 0)</f>
        <v>0</v>
      </c>
      <c r="H22">
        <f>ValueWin!H22</f>
        <v>0</v>
      </c>
      <c r="I22">
        <f t="shared" si="1"/>
        <v>-7.2038961038961069E-2</v>
      </c>
      <c r="J22">
        <f t="shared" si="2"/>
        <v>-2.5470588235294467E-2</v>
      </c>
      <c r="K22" cm="1">
        <f t="array" ref="K22">_xlfn.IFS(AND(G22=H22,G22=1),K21-K21*I22+K21*I22*A22, AND(G22=H22,G22=2), K21-K21*J22+K21*J22*B22, AND(G22&lt;&gt;H22,G22=1), K21-K21*I22,AND(G22&lt;&gt;H22,G22=2),K21-K21*J22,G22=0,K21)</f>
        <v>91.06700746067682</v>
      </c>
      <c r="L22" t="str">
        <f>ValueWin!L22</f>
        <v>Evgeny Donskoy</v>
      </c>
      <c r="M22" t="str">
        <f>ValueWin!M22</f>
        <v>Ilya Ivashka</v>
      </c>
    </row>
    <row r="23" spans="1:13" x14ac:dyDescent="0.25">
      <c r="A23">
        <f>ValueWin!A23</f>
        <v>2.15</v>
      </c>
      <c r="B23">
        <f>ValueWin!B23</f>
        <v>1.68</v>
      </c>
      <c r="C23">
        <f t="shared" si="0"/>
        <v>0.46511627906976744</v>
      </c>
      <c r="D23">
        <f t="shared" si="0"/>
        <v>0.59523809523809523</v>
      </c>
      <c r="E23">
        <f>ValueWin!E23</f>
        <v>0.49</v>
      </c>
      <c r="F23">
        <f>ValueWin!F23</f>
        <v>0.51</v>
      </c>
      <c r="G23" cm="1">
        <f t="array" ref="G23">_xlfn.IFS(AND(I23&gt;J23,I23&gt;0), 1, AND(J23&gt;I23,J23&gt;0), 2, AND(I23&lt;0,J23&lt;0), 0)</f>
        <v>1</v>
      </c>
      <c r="H23">
        <f>ValueWin!H23</f>
        <v>2</v>
      </c>
      <c r="I23">
        <f t="shared" si="1"/>
        <v>4.6521739130434725E-2</v>
      </c>
      <c r="J23">
        <f t="shared" si="2"/>
        <v>-0.21058823529411774</v>
      </c>
      <c r="K23" cm="1">
        <f t="array" ref="K23">_xlfn.IFS(AND(G23=H23,G23=1),K22-K22*I23+K22*I23*A23, AND(G23=H23,G23=2), K22-K22*J23+K22*J23*B23, AND(G23&lt;&gt;H23,G23=1), K22-K22*I23,AND(G23&lt;&gt;H23,G23=2),K22-K22*J23,G23=0,K22)</f>
        <v>86.830411896201866</v>
      </c>
      <c r="L23" t="str">
        <f>ValueWin!L23</f>
        <v>Frances Tiafoe</v>
      </c>
      <c r="M23" t="str">
        <f>ValueWin!M23</f>
        <v>Andy Murray</v>
      </c>
    </row>
    <row r="24" spans="1:13" x14ac:dyDescent="0.25">
      <c r="A24">
        <f>ValueWin!A24</f>
        <v>2.46</v>
      </c>
      <c r="B24">
        <f>ValueWin!B24</f>
        <v>1.53</v>
      </c>
      <c r="C24">
        <f t="shared" si="0"/>
        <v>0.4065040650406504</v>
      </c>
      <c r="D24">
        <f t="shared" si="0"/>
        <v>0.65359477124183007</v>
      </c>
      <c r="E24">
        <f>ValueWin!E24</f>
        <v>0.26</v>
      </c>
      <c r="F24">
        <f>ValueWin!F24</f>
        <v>0.74</v>
      </c>
      <c r="G24" cm="1">
        <f t="array" ref="G24">_xlfn.IFS(AND(I24&gt;J24,I24&gt;0), 1, AND(J24&gt;I24,J24&gt;0), 2, AND(I24&lt;0,J24&lt;0), 0)</f>
        <v>2</v>
      </c>
      <c r="H24">
        <f>ValueWin!H24</f>
        <v>2</v>
      </c>
      <c r="I24">
        <f t="shared" si="1"/>
        <v>-0.24684931506849317</v>
      </c>
      <c r="J24">
        <f t="shared" si="2"/>
        <v>0.1</v>
      </c>
      <c r="K24" cm="1">
        <f t="array" ref="K24">_xlfn.IFS(AND(G24=H24,G24=1),K23-K23*I24+K23*I24*A24, AND(G24=H24,G24=2), K23-K23*J24+K23*J24*B24, AND(G24&lt;&gt;H24,G24=1), K23-K23*I24,AND(G24&lt;&gt;H24,G24=2),K23-K23*J24,G24=0,K23)</f>
        <v>91.432423726700563</v>
      </c>
      <c r="L24" t="str">
        <f>ValueWin!L24</f>
        <v>Dennis Novak</v>
      </c>
      <c r="M24" t="str">
        <f>ValueWin!M24</f>
        <v>Marton Fucsovics</v>
      </c>
    </row>
    <row r="25" spans="1:13" x14ac:dyDescent="0.25">
      <c r="A25">
        <f>ValueWin!A25</f>
        <v>4.4000000000000004</v>
      </c>
      <c r="B25">
        <f>ValueWin!B25</f>
        <v>1.2</v>
      </c>
      <c r="C25">
        <f t="shared" si="0"/>
        <v>0.22727272727272727</v>
      </c>
      <c r="D25">
        <f t="shared" si="0"/>
        <v>0.83333333333333337</v>
      </c>
      <c r="E25">
        <f>ValueWin!E25</f>
        <v>0.19600000000000001</v>
      </c>
      <c r="F25">
        <f>ValueWin!F25</f>
        <v>0.80400000000000005</v>
      </c>
      <c r="G25" cm="1">
        <f t="array" ref="G25">_xlfn.IFS(AND(I25&gt;J25,I25&gt;0), 1, AND(J25&gt;I25,J25&gt;0), 2, AND(I25&lt;0,J25&lt;0), 0)</f>
        <v>0</v>
      </c>
      <c r="H25">
        <f>ValueWin!H25</f>
        <v>2</v>
      </c>
      <c r="I25">
        <f t="shared" si="1"/>
        <v>-4.0470588235294092E-2</v>
      </c>
      <c r="J25">
        <f t="shared" si="2"/>
        <v>-0.17600000000000016</v>
      </c>
      <c r="K25" cm="1">
        <f t="array" ref="K25">_xlfn.IFS(AND(G25=H25,G25=1),K24-K24*I25+K24*I25*A25, AND(G25=H25,G25=2), K24-K24*J25+K24*J25*B25, AND(G25&lt;&gt;H25,G25=1), K24-K24*I25,AND(G25&lt;&gt;H25,G25=2),K24-K24*J25,G25=0,K24)</f>
        <v>91.432423726700563</v>
      </c>
      <c r="L25" t="str">
        <f>ValueWin!L25</f>
        <v>Zizou Bergs</v>
      </c>
      <c r="M25" t="str">
        <f>ValueWin!M25</f>
        <v>Lloyd Harris</v>
      </c>
    </row>
    <row r="26" spans="1:13" x14ac:dyDescent="0.25">
      <c r="A26">
        <f>ValueWin!A26</f>
        <v>1.35</v>
      </c>
      <c r="B26">
        <f>ValueWin!B26</f>
        <v>3</v>
      </c>
      <c r="C26">
        <f t="shared" si="0"/>
        <v>0.7407407407407407</v>
      </c>
      <c r="D26">
        <f t="shared" si="0"/>
        <v>0.33333333333333331</v>
      </c>
      <c r="E26">
        <f>ValueWin!E26</f>
        <v>0.54300000000000004</v>
      </c>
      <c r="F26">
        <f>ValueWin!F26</f>
        <v>0.45699999999999996</v>
      </c>
      <c r="G26" cm="1">
        <f t="array" ref="G26">_xlfn.IFS(AND(I26&gt;J26,I26&gt;0), 1, AND(J26&gt;I26,J26&gt;0), 2, AND(I26&lt;0,J26&lt;0), 0)</f>
        <v>2</v>
      </c>
      <c r="H26">
        <f>ValueWin!H26</f>
        <v>2</v>
      </c>
      <c r="I26">
        <f t="shared" si="1"/>
        <v>-0.76271428571428534</v>
      </c>
      <c r="J26">
        <f t="shared" si="2"/>
        <v>0.1</v>
      </c>
      <c r="K26" cm="1">
        <f t="array" ref="K26">_xlfn.IFS(AND(G26=H26,G26=1),K25-K25*I26+K25*I26*A26, AND(G26=H26,G26=2), K25-K25*J26+K25*J26*B26, AND(G26&lt;&gt;H26,G26=1), K25-K25*I26,AND(G26&lt;&gt;H26,G26=2),K25-K25*J26,G26=0,K25)</f>
        <v>109.71890847204068</v>
      </c>
      <c r="L26" t="str">
        <f>ValueWin!L26</f>
        <v>Filip Krajinovic</v>
      </c>
      <c r="M26" t="str">
        <f>ValueWin!M26</f>
        <v>Pedro Martinez</v>
      </c>
    </row>
    <row r="27" spans="1:13" x14ac:dyDescent="0.25">
      <c r="A27">
        <f>ValueWin!A27</f>
        <v>4.5</v>
      </c>
      <c r="B27">
        <f>ValueWin!B27</f>
        <v>1.17</v>
      </c>
      <c r="C27">
        <f t="shared" si="0"/>
        <v>0.22222222222222221</v>
      </c>
      <c r="D27">
        <f t="shared" si="0"/>
        <v>0.85470085470085477</v>
      </c>
      <c r="E27">
        <f>ValueWin!E27</f>
        <v>0.442</v>
      </c>
      <c r="F27">
        <f>ValueWin!F27</f>
        <v>0.55800000000000005</v>
      </c>
      <c r="G27" cm="1">
        <f t="array" ref="G27">_xlfn.IFS(AND(I27&gt;J27,I27&gt;0), 1, AND(J27&gt;I27,J27&gt;0), 2, AND(I27&lt;0,J27&lt;0), 0)</f>
        <v>1</v>
      </c>
      <c r="H27">
        <f>ValueWin!H27</f>
        <v>2</v>
      </c>
      <c r="I27">
        <f t="shared" si="1"/>
        <v>0.1</v>
      </c>
      <c r="J27">
        <f t="shared" si="2"/>
        <v>-2.0420000000000007</v>
      </c>
      <c r="K27" cm="1">
        <f t="array" ref="K27">_xlfn.IFS(AND(G27=H27,G27=1),K26-K26*I27+K26*I27*A27, AND(G27=H27,G27=2), K26-K26*J27+K26*J27*B27, AND(G27&lt;&gt;H27,G27=1), K26-K26*I27,AND(G27&lt;&gt;H27,G27=2),K26-K26*J27,G27=0,K26)</f>
        <v>98.747017624836616</v>
      </c>
      <c r="L27" t="str">
        <f>ValueWin!L27</f>
        <v>Frederico Coria</v>
      </c>
      <c r="M27" t="str">
        <f>ValueWin!M27</f>
        <v>Ricardas Berankis</v>
      </c>
    </row>
    <row r="28" spans="1:13" x14ac:dyDescent="0.25">
      <c r="A28">
        <f>ValueWin!A28</f>
        <v>2.66</v>
      </c>
      <c r="B28">
        <f>ValueWin!B28</f>
        <v>1.44</v>
      </c>
      <c r="C28">
        <f t="shared" si="0"/>
        <v>0.37593984962406013</v>
      </c>
      <c r="D28">
        <f t="shared" si="0"/>
        <v>0.69444444444444442</v>
      </c>
      <c r="E28">
        <f>ValueWin!E28</f>
        <v>0.35599999999999998</v>
      </c>
      <c r="F28">
        <f>ValueWin!F28</f>
        <v>0.64400000000000002</v>
      </c>
      <c r="G28" cm="1">
        <f t="array" ref="G28">_xlfn.IFS(AND(I28&gt;J28,I28&gt;0), 1, AND(J28&gt;I28,J28&gt;0), 2, AND(I28&lt;0,J28&lt;0), 0)</f>
        <v>0</v>
      </c>
      <c r="H28">
        <f>ValueWin!H28</f>
        <v>2</v>
      </c>
      <c r="I28">
        <f t="shared" si="1"/>
        <v>-3.1951807228915663E-2</v>
      </c>
      <c r="J28">
        <f t="shared" si="2"/>
        <v>-0.16509090909090918</v>
      </c>
      <c r="K28" cm="1">
        <f t="array" ref="K28">_xlfn.IFS(AND(G28=H28,G28=1),K27-K27*I28+K27*I28*A28, AND(G28=H28,G28=2), K27-K27*J28+K27*J28*B28, AND(G28&lt;&gt;H28,G28=1), K27-K27*I28,AND(G28&lt;&gt;H28,G28=2),K27-K27*J28,G28=0,K27)</f>
        <v>98.747017624836616</v>
      </c>
      <c r="L28" t="str">
        <f>ValueWin!L28</f>
        <v>Jan Lennard Struff</v>
      </c>
      <c r="M28" t="str">
        <f>ValueWin!M28</f>
        <v>Lloyd Harris</v>
      </c>
    </row>
    <row r="29" spans="1:13" x14ac:dyDescent="0.25">
      <c r="A29">
        <f>ValueWin!A29</f>
        <v>1.05</v>
      </c>
      <c r="B29">
        <f>ValueWin!B29</f>
        <v>8.5</v>
      </c>
      <c r="C29">
        <f t="shared" si="0"/>
        <v>0.95238095238095233</v>
      </c>
      <c r="D29">
        <f t="shared" si="0"/>
        <v>0.11764705882352941</v>
      </c>
      <c r="E29">
        <f>ValueWin!E29</f>
        <v>0.81599999999999995</v>
      </c>
      <c r="F29">
        <f>ValueWin!F29</f>
        <v>0.18400000000000005</v>
      </c>
      <c r="G29" cm="1">
        <f t="array" ref="G29">_xlfn.IFS(AND(I29&gt;J29,I29&gt;0), 1, AND(J29&gt;I29,J29&gt;0), 2, AND(I29&lt;0,J29&lt;0), 0)</f>
        <v>2</v>
      </c>
      <c r="H29">
        <f>ValueWin!H29</f>
        <v>2</v>
      </c>
      <c r="I29">
        <f t="shared" si="1"/>
        <v>-2.8639999999999981</v>
      </c>
      <c r="J29">
        <f t="shared" si="2"/>
        <v>7.5200000000000058E-2</v>
      </c>
      <c r="K29" cm="1">
        <f t="array" ref="K29">_xlfn.IFS(AND(G29=H29,G29=1),K28-K28*I29+K28*I29*A29, AND(G29=H29,G29=2), K28-K28*J29+K28*J29*B29, AND(G29&lt;&gt;H29,G29=1), K28-K28*I29,AND(G29&lt;&gt;H29,G29=2),K28-K28*J29,G29=0,K28)</f>
        <v>154.44033556524451</v>
      </c>
      <c r="L29" t="str">
        <f>ValueWin!L29</f>
        <v>Andrey Rublev</v>
      </c>
      <c r="M29" t="str">
        <f>ValueWin!M29</f>
        <v>Adrian Mannarino</v>
      </c>
    </row>
    <row r="30" spans="1:13" x14ac:dyDescent="0.25">
      <c r="A30">
        <f>ValueWin!A30</f>
        <v>1.51</v>
      </c>
      <c r="B30">
        <f>ValueWin!B30</f>
        <v>2.44</v>
      </c>
      <c r="C30">
        <f t="shared" si="0"/>
        <v>0.66225165562913912</v>
      </c>
      <c r="D30">
        <f t="shared" si="0"/>
        <v>0.4098360655737705</v>
      </c>
      <c r="E30">
        <f>ValueWin!E30</f>
        <v>0.63500000000000001</v>
      </c>
      <c r="F30">
        <f>ValueWin!F30</f>
        <v>0.36499999999999999</v>
      </c>
      <c r="G30" cm="1">
        <f t="array" ref="G30">_xlfn.IFS(AND(I30&gt;J30,I30&gt;0), 1, AND(J30&gt;I30,J30&gt;0), 2, AND(I30&lt;0,J30&lt;0), 0)</f>
        <v>0</v>
      </c>
      <c r="H30">
        <f>ValueWin!H30</f>
        <v>2</v>
      </c>
      <c r="I30">
        <f t="shared" si="1"/>
        <v>-8.0686274509803924E-2</v>
      </c>
      <c r="J30">
        <f t="shared" si="2"/>
        <v>-7.5972222222222274E-2</v>
      </c>
      <c r="K30" cm="1">
        <f t="array" ref="K30">_xlfn.IFS(AND(G30=H30,G30=1),K29-K29*I30+K29*I30*A30, AND(G30=H30,G30=2), K29-K29*J30+K29*J30*B30, AND(G30&lt;&gt;H30,G30=1), K29-K29*I30,AND(G30&lt;&gt;H30,G30=2),K29-K29*J30,G30=0,K29)</f>
        <v>154.44033556524451</v>
      </c>
      <c r="L30" t="str">
        <f>ValueWin!L30</f>
        <v>Roberto Bautista Agut</v>
      </c>
      <c r="M30" t="str">
        <f>ValueWin!M30</f>
        <v>Marton Fucsovics</v>
      </c>
    </row>
    <row r="31" spans="1:13" x14ac:dyDescent="0.25">
      <c r="A31">
        <f>ValueWin!A31</f>
        <v>3.02</v>
      </c>
      <c r="B31">
        <f>ValueWin!B31</f>
        <v>1.35</v>
      </c>
      <c r="C31">
        <f t="shared" si="0"/>
        <v>0.33112582781456956</v>
      </c>
      <c r="D31">
        <f t="shared" si="0"/>
        <v>0.7407407407407407</v>
      </c>
      <c r="E31">
        <f>ValueWin!E31</f>
        <v>0.313</v>
      </c>
      <c r="F31">
        <f>ValueWin!F31</f>
        <v>0.68700000000000006</v>
      </c>
      <c r="G31" cm="1">
        <f t="array" ref="G31">_xlfn.IFS(AND(I31&gt;J31,I31&gt;0), 1, AND(J31&gt;I31,J31&gt;0), 2, AND(I31&lt;0,J31&lt;0), 0)</f>
        <v>0</v>
      </c>
      <c r="H31">
        <f>ValueWin!H31</f>
        <v>2</v>
      </c>
      <c r="I31">
        <f t="shared" si="1"/>
        <v>-2.7099009900990123E-2</v>
      </c>
      <c r="J31">
        <f t="shared" si="2"/>
        <v>-0.20728571428571396</v>
      </c>
      <c r="K31" cm="1">
        <f t="array" ref="K31">_xlfn.IFS(AND(G31=H31,G31=1),K30-K30*I31+K30*I31*A31, AND(G31=H31,G31=2), K30-K30*J31+K30*J31*B31, AND(G31&lt;&gt;H31,G31=1), K30-K30*I31,AND(G31&lt;&gt;H31,G31=2),K30-K30*J31,G31=0,K30)</f>
        <v>154.44033556524451</v>
      </c>
      <c r="L31" t="str">
        <f>ValueWin!L31</f>
        <v>Egor Gerasimov</v>
      </c>
      <c r="M31" t="str">
        <f>ValueWin!M31</f>
        <v>Aslan Karatsev</v>
      </c>
    </row>
    <row r="32" spans="1:13" x14ac:dyDescent="0.25">
      <c r="A32">
        <f>ValueWin!A32</f>
        <v>1.8</v>
      </c>
      <c r="B32">
        <f>ValueWin!B32</f>
        <v>1.98</v>
      </c>
      <c r="C32">
        <f t="shared" si="0"/>
        <v>0.55555555555555558</v>
      </c>
      <c r="D32">
        <f t="shared" si="0"/>
        <v>0.50505050505050508</v>
      </c>
      <c r="E32">
        <f>ValueWin!E32</f>
        <v>0.45</v>
      </c>
      <c r="F32">
        <f>ValueWin!F32</f>
        <v>0.55000000000000004</v>
      </c>
      <c r="G32" cm="1">
        <f t="array" ref="G32">_xlfn.IFS(AND(I32&gt;J32,I32&gt;0), 1, AND(J32&gt;I32,J32&gt;0), 2, AND(I32&lt;0,J32&lt;0), 0)</f>
        <v>2</v>
      </c>
      <c r="H32">
        <f>ValueWin!H32</f>
        <v>2</v>
      </c>
      <c r="I32">
        <f t="shared" si="1"/>
        <v>-0.23749999999999999</v>
      </c>
      <c r="J32">
        <f t="shared" si="2"/>
        <v>9.0816326530612279E-2</v>
      </c>
      <c r="K32" cm="1">
        <f t="array" ref="K32">_xlfn.IFS(AND(G32=H32,G32=1),K31-K31*I32+K31*I32*A32, AND(G32=H32,G32=2), K31-K31*J32+K31*J32*B32, AND(G32&lt;&gt;H32,G32=1), K31-K31*I32,AND(G32&lt;&gt;H32,G32=2),K31-K31*J32,G32=0,K31)</f>
        <v>168.18552543055128</v>
      </c>
      <c r="L32" t="str">
        <f>ValueWin!L32</f>
        <v>Andy Murray</v>
      </c>
      <c r="M32" t="str">
        <f>ValueWin!M32</f>
        <v>Diego Schwartzman</v>
      </c>
    </row>
    <row r="33" spans="1:17" x14ac:dyDescent="0.25">
      <c r="A33">
        <f>ValueWin!A33</f>
        <v>4</v>
      </c>
      <c r="B33">
        <f>ValueWin!B33</f>
        <v>1.22</v>
      </c>
      <c r="C33">
        <f t="shared" si="0"/>
        <v>0.25</v>
      </c>
      <c r="D33">
        <f t="shared" si="0"/>
        <v>0.81967213114754101</v>
      </c>
      <c r="E33">
        <f>ValueWin!E33</f>
        <v>0.33</v>
      </c>
      <c r="F33">
        <f>ValueWin!F33</f>
        <v>0.66999999999999993</v>
      </c>
      <c r="G33" cm="1">
        <f t="array" ref="G33">_xlfn.IFS(AND(I33&gt;J33,I33&gt;0), 1, AND(J33&gt;I33,J33&gt;0), 2, AND(I33&lt;0,J33&lt;0), 0)</f>
        <v>1</v>
      </c>
      <c r="H33">
        <f>ValueWin!H33</f>
        <v>1</v>
      </c>
      <c r="I33">
        <f t="shared" si="1"/>
        <v>0.1</v>
      </c>
      <c r="J33">
        <f t="shared" si="2"/>
        <v>-0.83000000000000029</v>
      </c>
      <c r="K33" cm="1">
        <f t="array" ref="K33">_xlfn.IFS(AND(G33=H33,G33=1),K32-K32*I33+K32*I33*A33, AND(G33=H33,G33=2), K32-K32*J33+K32*J33*B33, AND(G33&lt;&gt;H33,G33=1), K32-K32*I33,AND(G33&lt;&gt;H33,G33=2),K32-K32*J33,G33=0,K32)</f>
        <v>218.6411830597167</v>
      </c>
      <c r="L33" t="str">
        <f>ValueWin!L33</f>
        <v>Gilles Simon</v>
      </c>
      <c r="M33" t="str">
        <f>ValueWin!M33</f>
        <v>Mackenzie McDonald</v>
      </c>
      <c r="P33">
        <v>100</v>
      </c>
      <c r="Q33">
        <v>118</v>
      </c>
    </row>
    <row r="34" spans="1:17" x14ac:dyDescent="0.25">
      <c r="A34">
        <f>ValueWin!A34</f>
        <v>1.41</v>
      </c>
      <c r="B34">
        <f>ValueWin!B34</f>
        <v>2.78</v>
      </c>
      <c r="C34">
        <f t="shared" si="0"/>
        <v>0.70921985815602839</v>
      </c>
      <c r="D34">
        <f t="shared" si="0"/>
        <v>0.35971223021582738</v>
      </c>
      <c r="E34">
        <f>ValueWin!E34</f>
        <v>0.59499999999999997</v>
      </c>
      <c r="F34">
        <f>ValueWin!F34</f>
        <v>0.40500000000000003</v>
      </c>
      <c r="G34" cm="1">
        <f t="array" ref="G34">_xlfn.IFS(AND(I34&gt;J34,I34&gt;0), 1, AND(J34&gt;I34,J34&gt;0), 2, AND(I34&lt;0,J34&lt;0), 0)</f>
        <v>2</v>
      </c>
      <c r="H34">
        <f>ValueWin!H34</f>
        <v>1</v>
      </c>
      <c r="I34">
        <f t="shared" si="1"/>
        <v>-0.39280487804878073</v>
      </c>
      <c r="J34">
        <f t="shared" si="2"/>
        <v>7.0730337078651673E-2</v>
      </c>
      <c r="K34">
        <f>P33-P33*J34</f>
        <v>92.926966292134836</v>
      </c>
      <c r="L34" t="str">
        <f>ValueWin!L34</f>
        <v>Brandon Nakashima</v>
      </c>
      <c r="M34" t="str">
        <f>ValueWin!M34</f>
        <v>Henri Laaksonen</v>
      </c>
    </row>
    <row r="35" spans="1:17" x14ac:dyDescent="0.25">
      <c r="A35">
        <f>ValueWin!A35</f>
        <v>1.1399999999999999</v>
      </c>
      <c r="B35">
        <f>ValueWin!B35</f>
        <v>5</v>
      </c>
      <c r="C35">
        <f t="shared" si="0"/>
        <v>0.87719298245614041</v>
      </c>
      <c r="D35">
        <f t="shared" si="0"/>
        <v>0.2</v>
      </c>
      <c r="E35">
        <f>ValueWin!E35</f>
        <v>0.63300000000000001</v>
      </c>
      <c r="F35">
        <f>ValueWin!F35</f>
        <v>0.36699999999999999</v>
      </c>
      <c r="G35" cm="1">
        <f t="array" ref="G35">_xlfn.IFS(AND(I35&gt;J35,I35&gt;0), 1, AND(J35&gt;I35,J35&gt;0), 2, AND(I35&lt;0,J35&lt;0), 0)</f>
        <v>2</v>
      </c>
      <c r="H35">
        <f>ValueWin!H35</f>
        <v>2</v>
      </c>
      <c r="I35">
        <f t="shared" si="1"/>
        <v>-1.9884285714285732</v>
      </c>
      <c r="J35">
        <f t="shared" si="2"/>
        <v>0.1</v>
      </c>
      <c r="K35" cm="1">
        <f t="array" ref="K35">_xlfn.IFS(AND(G35=H35,G35=1),K34-K34*I35+K34*I35*A35, AND(G35=H35,G35=2), K34-K34*J35+K34*J35*B35, AND(G35&lt;&gt;H35,G35=1), K34-K34*I35,AND(G35&lt;&gt;H35,G35=2),K34-K34*J35,G35=0,K34)</f>
        <v>130.09775280898879</v>
      </c>
      <c r="L35" t="str">
        <f>ValueWin!L35</f>
        <v>Enzo Couacaud</v>
      </c>
      <c r="M35" t="str">
        <f>ValueWin!M35</f>
        <v>Nicolas Barrientos</v>
      </c>
    </row>
    <row r="36" spans="1:17" x14ac:dyDescent="0.25">
      <c r="A36">
        <f>ValueWin!A36</f>
        <v>2.25</v>
      </c>
      <c r="B36">
        <f>ValueWin!B36</f>
        <v>1.57</v>
      </c>
      <c r="C36">
        <f t="shared" si="0"/>
        <v>0.44444444444444442</v>
      </c>
      <c r="D36">
        <f t="shared" si="0"/>
        <v>0.63694267515923564</v>
      </c>
      <c r="E36">
        <f>ValueWin!E36</f>
        <v>0.51700000000000002</v>
      </c>
      <c r="F36">
        <f>ValueWin!F36</f>
        <v>0.48299999999999998</v>
      </c>
      <c r="G36" cm="1">
        <f t="array" ref="G36">_xlfn.IFS(AND(I36&gt;J36,I36&gt;0), 1, AND(J36&gt;I36,J36&gt;0), 2, AND(I36&lt;0,J36&lt;0), 0)</f>
        <v>1</v>
      </c>
      <c r="H36">
        <f>ValueWin!H36</f>
        <v>2</v>
      </c>
      <c r="I36">
        <f t="shared" si="1"/>
        <v>0.1</v>
      </c>
      <c r="J36">
        <f t="shared" si="2"/>
        <v>-0.42401754385964907</v>
      </c>
      <c r="K36" cm="1">
        <f t="array" ref="K36">_xlfn.IFS(AND(G36=H36,G36=1),K35-K35*I36+K35*I36*A36, AND(G36=H36,G36=2), K35-K35*J36+K35*J36*B36, AND(G36&lt;&gt;H36,G36=1), K35-K35*I36,AND(G36&lt;&gt;H36,G36=2),K35-K35*J36,G36=0,K35)</f>
        <v>117.08797752808991</v>
      </c>
      <c r="L36" t="str">
        <f>ValueWin!L36</f>
        <v>Goncalo Oliveira</v>
      </c>
      <c r="M36" t="str">
        <f>ValueWin!M36</f>
        <v>Oriol Roca Batalla</v>
      </c>
    </row>
    <row r="37" spans="1:17" x14ac:dyDescent="0.25">
      <c r="A37">
        <f>ValueWin!A37</f>
        <v>1.22</v>
      </c>
      <c r="B37">
        <f>ValueWin!B37</f>
        <v>3.75</v>
      </c>
      <c r="C37">
        <f t="shared" si="0"/>
        <v>0.81967213114754101</v>
      </c>
      <c r="D37">
        <f t="shared" si="0"/>
        <v>0.26666666666666666</v>
      </c>
      <c r="E37">
        <f>ValueWin!E37</f>
        <v>0.81799999999999995</v>
      </c>
      <c r="F37">
        <f>ValueWin!F37</f>
        <v>0.18200000000000005</v>
      </c>
      <c r="G37" cm="1">
        <f t="array" ref="G37">_xlfn.IFS(AND(I37&gt;J37,I37&gt;0), 1, AND(J37&gt;I37,J37&gt;0), 2, AND(I37&lt;0,J37&lt;0), 0)</f>
        <v>0</v>
      </c>
      <c r="H37">
        <f>ValueWin!H37</f>
        <v>1</v>
      </c>
      <c r="I37">
        <f t="shared" si="1"/>
        <v>-9.2727272727276544E-3</v>
      </c>
      <c r="J37">
        <f t="shared" si="2"/>
        <v>-0.11545454545454537</v>
      </c>
      <c r="K37" cm="1">
        <f t="array" ref="K37">_xlfn.IFS(AND(G37=H37,G37=1),K36-K36*I37+K36*I37*A37, AND(G37=H37,G37=2), K36-K36*J37+K36*J37*B37, AND(G37&lt;&gt;H37,G37=1), K36-K36*I37,AND(G37&lt;&gt;H37,G37=2),K36-K36*J37,G37=0,K36)</f>
        <v>117.08797752808991</v>
      </c>
      <c r="L37" t="str">
        <f>ValueWin!L37</f>
        <v>Facundo Mena</v>
      </c>
      <c r="M37" t="str">
        <f>ValueWin!M37</f>
        <v>Alejandro Gomez</v>
      </c>
    </row>
    <row r="38" spans="1:17" x14ac:dyDescent="0.25">
      <c r="A38">
        <f>ValueWin!A38</f>
        <v>8.5</v>
      </c>
      <c r="B38">
        <f>ValueWin!B38</f>
        <v>1.05</v>
      </c>
      <c r="C38">
        <f t="shared" si="0"/>
        <v>0.11764705882352941</v>
      </c>
      <c r="D38">
        <f t="shared" si="0"/>
        <v>0.95238095238095233</v>
      </c>
      <c r="E38">
        <f>ValueWin!E38</f>
        <v>0.15</v>
      </c>
      <c r="F38">
        <f>ValueWin!F38</f>
        <v>0.85</v>
      </c>
      <c r="G38" cm="1">
        <f t="array" ref="G38">_xlfn.IFS(AND(I38&gt;J38,I38&gt;0), 1, AND(J38&gt;I38,J38&gt;0), 2, AND(I38&lt;0,J38&lt;0), 0)</f>
        <v>1</v>
      </c>
      <c r="H38">
        <f>ValueWin!H38</f>
        <v>1</v>
      </c>
      <c r="I38">
        <f t="shared" si="1"/>
        <v>3.6666666666666667E-2</v>
      </c>
      <c r="J38">
        <f t="shared" si="2"/>
        <v>-2.1499999999999972</v>
      </c>
      <c r="K38" cm="1">
        <f t="array" ref="K38">_xlfn.IFS(AND(G38=H38,G38=1),K37-K37*I38+K37*I38*A38, AND(G38=H38,G38=2), K37-K37*J38+K37*J38*B38, AND(G38&lt;&gt;H38,G38=1), K37-K37*I38,AND(G38&lt;&gt;H38,G38=2),K37-K37*J38,G38=0,K37)</f>
        <v>149.28717134831464</v>
      </c>
      <c r="L38" t="str">
        <f>ValueWin!L38</f>
        <v>Alexis Galarneau</v>
      </c>
      <c r="M38" t="str">
        <f>ValueWin!M38</f>
        <v>Daniel Altmaier</v>
      </c>
    </row>
    <row r="39" spans="1:17" x14ac:dyDescent="0.25">
      <c r="A39">
        <f>ValueWin!A39</f>
        <v>4.5</v>
      </c>
      <c r="B39">
        <f>ValueWin!B39</f>
        <v>1.1599999999999999</v>
      </c>
      <c r="C39">
        <f t="shared" si="0"/>
        <v>0.22222222222222221</v>
      </c>
      <c r="D39">
        <f t="shared" si="0"/>
        <v>0.86206896551724144</v>
      </c>
      <c r="E39">
        <f>ValueWin!E39</f>
        <v>0.2</v>
      </c>
      <c r="F39">
        <f>ValueWin!F39</f>
        <v>0.8</v>
      </c>
      <c r="G39" cm="1">
        <f t="array" ref="G39">_xlfn.IFS(AND(I39&gt;J39,I39&gt;0), 1, AND(J39&gt;I39,J39&gt;0), 2, AND(I39&lt;0,J39&lt;0), 0)</f>
        <v>0</v>
      </c>
      <c r="H39">
        <f>ValueWin!H39</f>
        <v>2</v>
      </c>
      <c r="I39">
        <f t="shared" si="1"/>
        <v>-2.8571428571428581E-2</v>
      </c>
      <c r="J39">
        <f t="shared" si="2"/>
        <v>-0.45000000000000062</v>
      </c>
      <c r="K39" cm="1">
        <f t="array" ref="K39">_xlfn.IFS(AND(G39=H39,G39=1),K38-K38*I39+K38*I39*A39, AND(G39=H39,G39=2), K38-K38*J39+K38*J39*B39, AND(G39&lt;&gt;H39,G39=1), K38-K38*I39,AND(G39&lt;&gt;H39,G39=2),K38-K38*J39,G39=0,K38)</f>
        <v>149.28717134831464</v>
      </c>
      <c r="L39" t="str">
        <f>ValueWin!L39</f>
        <v>Santiago Fa Rodriguez Taverna</v>
      </c>
      <c r="M39" t="str">
        <f>ValueWin!M39</f>
        <v>Juan Pablo Varillas</v>
      </c>
    </row>
    <row r="40" spans="1:17" x14ac:dyDescent="0.25">
      <c r="A40">
        <f>ValueWin!A40</f>
        <v>1.72</v>
      </c>
      <c r="B40">
        <f>ValueWin!B40</f>
        <v>2</v>
      </c>
      <c r="C40">
        <f t="shared" si="0"/>
        <v>0.58139534883720934</v>
      </c>
      <c r="D40">
        <f t="shared" si="0"/>
        <v>0.5</v>
      </c>
      <c r="E40">
        <f>ValueWin!E40</f>
        <v>0.66400000000000003</v>
      </c>
      <c r="F40">
        <f>ValueWin!F40</f>
        <v>0.33599999999999997</v>
      </c>
      <c r="G40" cm="1">
        <f t="array" ref="G40">_xlfn.IFS(AND(I40&gt;J40,I40&gt;0), 1, AND(J40&gt;I40,J40&gt;0), 2, AND(I40&lt;0,J40&lt;0), 0)</f>
        <v>1</v>
      </c>
      <c r="H40">
        <f>ValueWin!H40</f>
        <v>1</v>
      </c>
      <c r="I40">
        <f t="shared" si="1"/>
        <v>0.1</v>
      </c>
      <c r="J40">
        <f t="shared" si="2"/>
        <v>-0.32800000000000007</v>
      </c>
      <c r="K40" cm="1">
        <f t="array" ref="K40">_xlfn.IFS(AND(G40=H40,G40=1),K39-K39*I40+K39*I40*A40, AND(G40=H40,G40=2), K39-K39*J40+K39*J40*B40, AND(G40&lt;&gt;H40,G40=1), K39-K39*I40,AND(G40&lt;&gt;H40,G40=2),K39-K39*J40,G40=0,K39)</f>
        <v>160.03584768539332</v>
      </c>
      <c r="L40" t="str">
        <f>ValueWin!L40</f>
        <v>Martin Cuevas</v>
      </c>
      <c r="M40" t="str">
        <f>ValueWin!M40</f>
        <v>Mariano Navone</v>
      </c>
    </row>
    <row r="41" spans="1:17" x14ac:dyDescent="0.25">
      <c r="A41">
        <f>ValueWin!A41</f>
        <v>4.6500000000000004</v>
      </c>
      <c r="B41">
        <f>ValueWin!B41</f>
        <v>1.1599999999999999</v>
      </c>
      <c r="C41">
        <f t="shared" si="0"/>
        <v>0.21505376344086019</v>
      </c>
      <c r="D41">
        <f t="shared" si="0"/>
        <v>0.86206896551724144</v>
      </c>
      <c r="E41">
        <f>ValueWin!E41</f>
        <v>0.23799999999999999</v>
      </c>
      <c r="F41">
        <f>ValueWin!F41</f>
        <v>0.76200000000000001</v>
      </c>
      <c r="G41" cm="1">
        <f t="array" ref="G41">_xlfn.IFS(AND(I41&gt;J41,I41&gt;0), 1, AND(J41&gt;I41,J41&gt;0), 2, AND(I41&lt;0,J41&lt;0), 0)</f>
        <v>1</v>
      </c>
      <c r="H41">
        <f>ValueWin!H41</f>
        <v>2</v>
      </c>
      <c r="I41">
        <f t="shared" si="1"/>
        <v>2.923287671232877E-2</v>
      </c>
      <c r="J41">
        <f t="shared" si="2"/>
        <v>-0.7255000000000007</v>
      </c>
      <c r="K41" cm="1">
        <f t="array" ref="K41">_xlfn.IFS(AND(G41=H41,G41=1),K40-K40*I41+K40*I41*A41, AND(G41=H41,G41=2), K40-K40*J41+K40*J41*B41, AND(G41&lt;&gt;H41,G41=1), K40-K40*I41,AND(G41&lt;&gt;H41,G41=2),K40-K40*J41,G41=0,K40)</f>
        <v>155.3575394804532</v>
      </c>
      <c r="L41" t="str">
        <f>ValueWin!L41</f>
        <v>Geoffrey Blancaneaux</v>
      </c>
      <c r="M41" t="str">
        <f>ValueWin!M41</f>
        <v>Carlos Taberner</v>
      </c>
    </row>
    <row r="42" spans="1:17" x14ac:dyDescent="0.25">
      <c r="A42">
        <f>ValueWin!A42</f>
        <v>2.2000000000000002</v>
      </c>
      <c r="B42">
        <f>ValueWin!B42</f>
        <v>1.61</v>
      </c>
      <c r="C42">
        <f t="shared" si="0"/>
        <v>0.45454545454545453</v>
      </c>
      <c r="D42">
        <f t="shared" si="0"/>
        <v>0.6211180124223602</v>
      </c>
      <c r="E42">
        <f>ValueWin!E42</f>
        <v>0.53700000000000003</v>
      </c>
      <c r="F42">
        <f>ValueWin!F42</f>
        <v>0.46299999999999997</v>
      </c>
      <c r="G42" cm="1">
        <f t="array" ref="G42">_xlfn.IFS(AND(I42&gt;J42,I42&gt;0), 1, AND(J42&gt;I42,J42&gt;0), 2, AND(I42&lt;0,J42&lt;0), 0)</f>
        <v>1</v>
      </c>
      <c r="H42">
        <f>ValueWin!H42</f>
        <v>1</v>
      </c>
      <c r="I42">
        <f t="shared" si="1"/>
        <v>0.1</v>
      </c>
      <c r="J42">
        <f t="shared" si="2"/>
        <v>-0.41732786885245898</v>
      </c>
      <c r="K42" cm="1">
        <f t="array" ref="K42">_xlfn.IFS(AND(G42=H42,G42=1),K41-K41*I42+K41*I42*A42, AND(G42=H42,G42=2), K41-K41*J42+K41*J42*B42, AND(G42&lt;&gt;H42,G42=1), K41-K41*I42,AND(G42&lt;&gt;H42,G42=2),K41-K41*J42,G42=0,K41)</f>
        <v>174.00044421810759</v>
      </c>
      <c r="L42" t="str">
        <f>ValueWin!L42</f>
        <v>Andrea Arnaboldi</v>
      </c>
      <c r="M42" t="str">
        <f>ValueWin!M42</f>
        <v>Jonas Forejtek</v>
      </c>
    </row>
    <row r="43" spans="1:17" x14ac:dyDescent="0.25">
      <c r="A43">
        <f>ValueWin!A43</f>
        <v>1.6</v>
      </c>
      <c r="B43">
        <f>ValueWin!B43</f>
        <v>2.25</v>
      </c>
      <c r="C43">
        <f t="shared" si="0"/>
        <v>0.625</v>
      </c>
      <c r="D43">
        <f t="shared" si="0"/>
        <v>0.44444444444444442</v>
      </c>
      <c r="E43">
        <f>ValueWin!E43</f>
        <v>0.499</v>
      </c>
      <c r="F43">
        <f>ValueWin!F43</f>
        <v>0.501</v>
      </c>
      <c r="G43" cm="1">
        <f t="array" ref="G43">_xlfn.IFS(AND(I43&gt;J43,I43&gt;0), 1, AND(J43&gt;I43,J43&gt;0), 2, AND(I43&lt;0,J43&lt;0), 0)</f>
        <v>2</v>
      </c>
      <c r="H43">
        <f>ValueWin!H43</f>
        <v>1</v>
      </c>
      <c r="I43">
        <f t="shared" si="1"/>
        <v>-0.33599999999999985</v>
      </c>
      <c r="J43">
        <f t="shared" si="2"/>
        <v>0.1</v>
      </c>
      <c r="K43" cm="1">
        <f t="array" ref="K43">_xlfn.IFS(AND(G43=H43,G43=1),K42-K42*I43+K42*I43*A43, AND(G43=H43,G43=2), K42-K42*J43+K42*J43*B43, AND(G43&lt;&gt;H43,G43=1), K42-K42*I43,AND(G43&lt;&gt;H43,G43=2),K42-K42*J43,G43=0,K42)</f>
        <v>156.60039979629684</v>
      </c>
      <c r="L43" t="str">
        <f>ValueWin!L43</f>
        <v>Nerman Fatic</v>
      </c>
      <c r="M43" t="str">
        <f>ValueWin!M43</f>
        <v>Georgii Kravchenko</v>
      </c>
    </row>
    <row r="44" spans="1:17" x14ac:dyDescent="0.25">
      <c r="A44">
        <f>ValueWin!A44</f>
        <v>2.06</v>
      </c>
      <c r="B44">
        <f>ValueWin!B44</f>
        <v>1.71</v>
      </c>
      <c r="C44">
        <f t="shared" si="0"/>
        <v>0.4854368932038835</v>
      </c>
      <c r="D44">
        <f t="shared" si="0"/>
        <v>0.58479532163742687</v>
      </c>
      <c r="E44">
        <f>ValueWin!E44</f>
        <v>0.79100000000000004</v>
      </c>
      <c r="F44">
        <f>ValueWin!F44</f>
        <v>0.20899999999999996</v>
      </c>
      <c r="G44" cm="1">
        <f t="array" ref="G44">_xlfn.IFS(AND(I44&gt;J44,I44&gt;0), 1, AND(J44&gt;I44,J44&gt;0), 2, AND(I44&lt;0,J44&lt;0), 0)</f>
        <v>1</v>
      </c>
      <c r="H44">
        <f>ValueWin!H44</f>
        <v>2</v>
      </c>
      <c r="I44">
        <f t="shared" si="1"/>
        <v>0.1</v>
      </c>
      <c r="J44">
        <f t="shared" si="2"/>
        <v>-0.90508450704225363</v>
      </c>
      <c r="K44" cm="1">
        <f t="array" ref="K44">_xlfn.IFS(AND(G44=H44,G44=1),K43-K43*I44+K43*I44*A44, AND(G44=H44,G44=2), K43-K43*J44+K43*J44*B44, AND(G44&lt;&gt;H44,G44=1), K43-K43*I44,AND(G44&lt;&gt;H44,G44=2),K43-K43*J44,G44=0,K43)</f>
        <v>140.94035981666715</v>
      </c>
      <c r="L44" t="str">
        <f>ValueWin!L44</f>
        <v>Andrej Martin</v>
      </c>
      <c r="M44" t="str">
        <f>ValueWin!M44</f>
        <v>Filip Misolic</v>
      </c>
    </row>
    <row r="45" spans="1:17" x14ac:dyDescent="0.25">
      <c r="A45">
        <f>ValueWin!A45</f>
        <v>1.64</v>
      </c>
      <c r="B45">
        <f>ValueWin!B45</f>
        <v>2.2000000000000002</v>
      </c>
      <c r="C45">
        <f t="shared" si="0"/>
        <v>0.6097560975609756</v>
      </c>
      <c r="D45">
        <f t="shared" si="0"/>
        <v>0.45454545454545453</v>
      </c>
      <c r="E45">
        <f>ValueWin!E45</f>
        <v>0.55900000000000005</v>
      </c>
      <c r="F45">
        <f>ValueWin!F45</f>
        <v>0.44099999999999995</v>
      </c>
      <c r="G45" cm="1">
        <f t="array" ref="G45">_xlfn.IFS(AND(I45&gt;J45,I45&gt;0), 1, AND(J45&gt;I45,J45&gt;0), 2, AND(I45&lt;0,J45&lt;0), 0)</f>
        <v>0</v>
      </c>
      <c r="H45">
        <f>ValueWin!H45</f>
        <v>2</v>
      </c>
      <c r="I45">
        <f t="shared" si="1"/>
        <v>-0.13006249999999997</v>
      </c>
      <c r="J45">
        <f t="shared" si="2"/>
        <v>-2.4833333333333374E-2</v>
      </c>
      <c r="K45" cm="1">
        <f t="array" ref="K45">_xlfn.IFS(AND(G45=H45,G45=1),K44-K44*I45+K44*I45*A45, AND(G45=H45,G45=2), K44-K44*J45+K44*J45*B45, AND(G45&lt;&gt;H45,G45=1), K44-K44*I45,AND(G45&lt;&gt;H45,G45=2),K44-K44*J45,G45=0,K44)</f>
        <v>140.94035981666715</v>
      </c>
      <c r="L45" t="str">
        <f>ValueWin!L45</f>
        <v>Adrian Mannarino</v>
      </c>
      <c r="M45" t="str">
        <f>ValueWin!M45</f>
        <v>Ricardas Berankis</v>
      </c>
    </row>
    <row r="46" spans="1:17" x14ac:dyDescent="0.25">
      <c r="A46">
        <f>ValueWin!A46</f>
        <v>2.91</v>
      </c>
      <c r="B46">
        <f>ValueWin!B46</f>
        <v>1.38</v>
      </c>
      <c r="C46">
        <f t="shared" si="0"/>
        <v>0.3436426116838488</v>
      </c>
      <c r="D46">
        <f t="shared" si="0"/>
        <v>0.7246376811594204</v>
      </c>
      <c r="E46">
        <f>ValueWin!E46</f>
        <v>5.8999999999999997E-2</v>
      </c>
      <c r="F46">
        <f>ValueWin!F46</f>
        <v>0.94100000000000006</v>
      </c>
      <c r="G46" cm="1">
        <f t="array" ref="G46">_xlfn.IFS(AND(I46&gt;J46,I46&gt;0), 1, AND(J46&gt;I46,J46&gt;0), 2, AND(I46&lt;0,J46&lt;0), 0)</f>
        <v>2</v>
      </c>
      <c r="H46">
        <f>ValueWin!H46</f>
        <v>2</v>
      </c>
      <c r="I46">
        <f t="shared" si="1"/>
        <v>-0.43367015706806283</v>
      </c>
      <c r="J46">
        <f t="shared" si="2"/>
        <v>0.1</v>
      </c>
      <c r="K46" cm="1">
        <f t="array" ref="K46">_xlfn.IFS(AND(G46=H46,G46=1),K45-K45*I46+K45*I46*A46, AND(G46=H46,G46=2), K45-K45*J46+K45*J46*B46, AND(G46&lt;&gt;H46,G46=1), K45-K45*I46,AND(G46&lt;&gt;H46,G46=2),K45-K45*J46,G46=0,K45)</f>
        <v>146.2960934897005</v>
      </c>
      <c r="L46" t="str">
        <f>ValueWin!L46</f>
        <v>Pedro Martinez</v>
      </c>
      <c r="M46" t="str">
        <f>ValueWin!M46</f>
        <v>Marin Cilic</v>
      </c>
    </row>
    <row r="47" spans="1:17" x14ac:dyDescent="0.25">
      <c r="A47">
        <f>ValueWin!A47</f>
        <v>3.45</v>
      </c>
      <c r="B47">
        <f>ValueWin!B47</f>
        <v>1.28</v>
      </c>
      <c r="C47">
        <f t="shared" si="0"/>
        <v>0.28985507246376813</v>
      </c>
      <c r="D47">
        <f t="shared" si="0"/>
        <v>0.78125</v>
      </c>
      <c r="E47">
        <f>ValueWin!E47</f>
        <v>0.311</v>
      </c>
      <c r="F47">
        <f>ValueWin!F47</f>
        <v>0.68900000000000006</v>
      </c>
      <c r="G47" cm="1">
        <f t="array" ref="G47">_xlfn.IFS(AND(I47&gt;J47,I47&gt;0), 1, AND(J47&gt;I47,J47&gt;0), 2, AND(I47&lt;0,J47&lt;0), 0)</f>
        <v>1</v>
      </c>
      <c r="H47">
        <f>ValueWin!H47</f>
        <v>2</v>
      </c>
      <c r="I47">
        <f t="shared" si="1"/>
        <v>2.9775510204081646E-2</v>
      </c>
      <c r="J47">
        <f t="shared" si="2"/>
        <v>-0.42171428571428549</v>
      </c>
      <c r="K47" cm="1">
        <f t="array" ref="K47">_xlfn.IFS(AND(G47=H47,G47=1),K46-K46*I47+K46*I47*A47, AND(G47=H47,G47=2), K46-K46*J47+K46*J47*B47, AND(G47&lt;&gt;H47,G47=1), K46-K46*I47,AND(G47&lt;&gt;H47,G47=2),K46-K46*J47,G47=0,K46)</f>
        <v>141.94005266518064</v>
      </c>
      <c r="L47" t="str">
        <f>ValueWin!L47</f>
        <v>Gilles Simon</v>
      </c>
      <c r="M47" t="str">
        <f>ValueWin!M47</f>
        <v>Aslan Karatsev</v>
      </c>
    </row>
    <row r="48" spans="1:17" x14ac:dyDescent="0.25">
      <c r="A48">
        <f>ValueWin!A48</f>
        <v>2.25</v>
      </c>
      <c r="B48">
        <f>ValueWin!B48</f>
        <v>1.61</v>
      </c>
      <c r="C48">
        <f t="shared" si="0"/>
        <v>0.44444444444444442</v>
      </c>
      <c r="D48">
        <f t="shared" si="0"/>
        <v>0.6211180124223602</v>
      </c>
      <c r="E48">
        <f>ValueWin!E48</f>
        <v>0.432</v>
      </c>
      <c r="F48">
        <f>ValueWin!F48</f>
        <v>0.56800000000000006</v>
      </c>
      <c r="G48" cm="1">
        <f t="array" ref="G48">_xlfn.IFS(AND(I48&gt;J48,I48&gt;0), 1, AND(J48&gt;I48,J48&gt;0), 2, AND(I48&lt;0,J48&lt;0), 0)</f>
        <v>0</v>
      </c>
      <c r="H48">
        <f>ValueWin!H48</f>
        <v>2</v>
      </c>
      <c r="I48">
        <f t="shared" si="1"/>
        <v>-2.2400000000000031E-2</v>
      </c>
      <c r="J48">
        <f t="shared" si="2"/>
        <v>-0.1401967213114752</v>
      </c>
      <c r="K48" cm="1">
        <f t="array" ref="K48">_xlfn.IFS(AND(G48=H48,G48=1),K47-K47*I48+K47*I48*A48, AND(G48=H48,G48=2), K47-K47*J48+K47*J48*B48, AND(G48&lt;&gt;H48,G48=1), K47-K47*I48,AND(G48&lt;&gt;H48,G48=2),K47-K47*J48,G48=0,K47)</f>
        <v>141.94005266518064</v>
      </c>
      <c r="L48" t="str">
        <f>ValueWin!L48</f>
        <v>Marton Fucsovics</v>
      </c>
      <c r="M48" t="str">
        <f>ValueWin!M48</f>
        <v>Lloyd Harris</v>
      </c>
    </row>
    <row r="49" spans="1:13" x14ac:dyDescent="0.25">
      <c r="A49">
        <f>ValueWin!A49</f>
        <v>1.2</v>
      </c>
      <c r="B49">
        <f>ValueWin!B49</f>
        <v>4.25</v>
      </c>
      <c r="C49">
        <f t="shared" si="0"/>
        <v>0.83333333333333337</v>
      </c>
      <c r="D49">
        <f t="shared" si="0"/>
        <v>0.23529411764705882</v>
      </c>
      <c r="E49">
        <f>ValueWin!E49</f>
        <v>0.754</v>
      </c>
      <c r="F49">
        <f>ValueWin!F49</f>
        <v>0.246</v>
      </c>
      <c r="G49" cm="1">
        <f t="array" ref="G49">_xlfn.IFS(AND(I49&gt;J49,I49&gt;0), 1, AND(J49&gt;I49,J49&gt;0), 2, AND(I49&lt;0,J49&lt;0), 0)</f>
        <v>2</v>
      </c>
      <c r="H49">
        <f>ValueWin!H49</f>
        <v>1</v>
      </c>
      <c r="I49">
        <f t="shared" si="1"/>
        <v>-0.4760000000000002</v>
      </c>
      <c r="J49">
        <f t="shared" si="2"/>
        <v>1.3999999999999985E-2</v>
      </c>
      <c r="K49" cm="1">
        <f t="array" ref="K49">_xlfn.IFS(AND(G49=H49,G49=1),K48-K48*I49+K48*I49*A49, AND(G49=H49,G49=2), K48-K48*J49+K48*J49*B49, AND(G49&lt;&gt;H49,G49=1), K48-K48*I49,AND(G49&lt;&gt;H49,G49=2),K48-K48*J49,G49=0,K48)</f>
        <v>139.95289192786811</v>
      </c>
      <c r="L49" t="str">
        <f>ValueWin!L49</f>
        <v>Jannik Sinner</v>
      </c>
      <c r="M49" t="str">
        <f>ValueWin!M49</f>
        <v>Arthur Rinderknech</v>
      </c>
    </row>
    <row r="50" spans="1:13" x14ac:dyDescent="0.25">
      <c r="A50">
        <f>ValueWin!A50</f>
        <v>2.1800000000000002</v>
      </c>
      <c r="B50">
        <f>ValueWin!B50</f>
        <v>1.65</v>
      </c>
      <c r="C50">
        <f t="shared" si="0"/>
        <v>0.4587155963302752</v>
      </c>
      <c r="D50">
        <f t="shared" si="0"/>
        <v>0.60606060606060608</v>
      </c>
      <c r="E50">
        <f>ValueWin!E50</f>
        <v>0.34200000000000003</v>
      </c>
      <c r="F50">
        <f>ValueWin!F50</f>
        <v>0.65799999999999992</v>
      </c>
      <c r="G50" cm="1">
        <f t="array" ref="G50">_xlfn.IFS(AND(I50&gt;J50,I50&gt;0), 1, AND(J50&gt;I50,J50&gt;0), 2, AND(I50&lt;0,J50&lt;0), 0)</f>
        <v>2</v>
      </c>
      <c r="H50">
        <f>ValueWin!H50</f>
        <v>2</v>
      </c>
      <c r="I50">
        <f t="shared" si="1"/>
        <v>-0.21562711864406764</v>
      </c>
      <c r="J50">
        <f t="shared" si="2"/>
        <v>0.1</v>
      </c>
      <c r="K50" cm="1">
        <f t="array" ref="K50">_xlfn.IFS(AND(G50=H50,G50=1),K49-K49*I50+K49*I50*A50, AND(G50=H50,G50=2), K49-K49*J50+K49*J50*B50, AND(G50&lt;&gt;H50,G50=1), K49-K49*I50,AND(G50&lt;&gt;H50,G50=2),K49-K49*J50,G50=0,K49)</f>
        <v>149.04982990317953</v>
      </c>
      <c r="L50" t="str">
        <f>ValueWin!L50</f>
        <v>Brandon Nakashima</v>
      </c>
      <c r="M50" t="str">
        <f>ValueWin!M50</f>
        <v>Diego Schwartzman</v>
      </c>
    </row>
    <row r="51" spans="1:13" x14ac:dyDescent="0.25">
      <c r="A51">
        <f>ValueWin!A51</f>
        <v>1.3</v>
      </c>
      <c r="B51">
        <f>ValueWin!B51</f>
        <v>3.32</v>
      </c>
      <c r="C51">
        <f t="shared" si="0"/>
        <v>0.76923076923076916</v>
      </c>
      <c r="D51">
        <f t="shared" si="0"/>
        <v>0.30120481927710846</v>
      </c>
      <c r="E51">
        <f>ValueWin!E51</f>
        <v>0.53500000000000003</v>
      </c>
      <c r="F51">
        <f>ValueWin!F51</f>
        <v>0.46499999999999997</v>
      </c>
      <c r="G51" cm="1">
        <f t="array" ref="G51">_xlfn.IFS(AND(I51&gt;J51,I51&gt;0), 1, AND(J51&gt;I51,J51&gt;0), 2, AND(I51&lt;0,J51&lt;0), 0)</f>
        <v>2</v>
      </c>
      <c r="H51">
        <f>ValueWin!H51</f>
        <v>1</v>
      </c>
      <c r="I51">
        <f t="shared" si="1"/>
        <v>-1.0149999999999997</v>
      </c>
      <c r="J51">
        <f t="shared" si="2"/>
        <v>0.1</v>
      </c>
      <c r="K51" cm="1">
        <f t="array" ref="K51">_xlfn.IFS(AND(G51=H51,G51=1),K50-K50*I51+K50*I51*A51, AND(G51=H51,G51=2), K50-K50*J51+K50*J51*B51, AND(G51&lt;&gt;H51,G51=1), K50-K50*I51,AND(G51&lt;&gt;H51,G51=2),K50-K50*J51,G51=0,K50)</f>
        <v>134.14484691286157</v>
      </c>
      <c r="L51" t="str">
        <f>ValueWin!L51</f>
        <v>Jenson Brooksby</v>
      </c>
      <c r="M51" t="str">
        <f>ValueWin!M51</f>
        <v>Alejandro Davidovich Fokina</v>
      </c>
    </row>
    <row r="52" spans="1:13" x14ac:dyDescent="0.25">
      <c r="A52">
        <f>ValueWin!A52</f>
        <v>1.66</v>
      </c>
      <c r="B52">
        <f>ValueWin!B52</f>
        <v>2.1</v>
      </c>
      <c r="C52">
        <f t="shared" si="0"/>
        <v>0.60240963855421692</v>
      </c>
      <c r="D52">
        <f t="shared" si="0"/>
        <v>0.47619047619047616</v>
      </c>
      <c r="E52">
        <f>ValueWin!E52</f>
        <v>0.71099999999999997</v>
      </c>
      <c r="F52">
        <f>ValueWin!F52</f>
        <v>0.28900000000000003</v>
      </c>
      <c r="G52" cm="1">
        <f t="array" ref="G52">_xlfn.IFS(AND(I52&gt;J52,I52&gt;0), 1, AND(J52&gt;I52,J52&gt;0), 2, AND(I52&lt;0,J52&lt;0), 0)</f>
        <v>1</v>
      </c>
      <c r="H52">
        <f>ValueWin!H52</f>
        <v>1</v>
      </c>
      <c r="I52">
        <f t="shared" si="1"/>
        <v>0.1</v>
      </c>
      <c r="J52">
        <f t="shared" si="2"/>
        <v>-0.35736363636363622</v>
      </c>
      <c r="K52" cm="1">
        <f t="array" ref="K52">_xlfn.IFS(AND(G52=H52,G52=1),K51-K51*I52+K51*I52*A52, AND(G52=H52,G52=2), K51-K51*J52+K51*J52*B52, AND(G52&lt;&gt;H52,G52=1), K51-K51*I52,AND(G52&lt;&gt;H52,G52=2),K51-K51*J52,G52=0,K51)</f>
        <v>142.99840680911043</v>
      </c>
      <c r="L52" t="str">
        <f>ValueWin!L52</f>
        <v>Alessandro Giannessi</v>
      </c>
      <c r="M52" t="str">
        <f>ValueWin!M52</f>
        <v>Raul Brancaccio</v>
      </c>
    </row>
    <row r="53" spans="1:13" x14ac:dyDescent="0.25">
      <c r="A53">
        <f>ValueWin!A53</f>
        <v>1.4</v>
      </c>
      <c r="B53">
        <f>ValueWin!B53</f>
        <v>2.75</v>
      </c>
      <c r="C53">
        <f t="shared" si="0"/>
        <v>0.7142857142857143</v>
      </c>
      <c r="D53">
        <f t="shared" si="0"/>
        <v>0.36363636363636365</v>
      </c>
      <c r="E53">
        <f>ValueWin!E53</f>
        <v>0.754</v>
      </c>
      <c r="F53">
        <f>ValueWin!F53</f>
        <v>0.246</v>
      </c>
      <c r="G53" cm="1">
        <f t="array" ref="G53">_xlfn.IFS(AND(I53&gt;J53,I53&gt;0), 1, AND(J53&gt;I53,J53&gt;0), 2, AND(I53&lt;0,J53&lt;0), 0)</f>
        <v>1</v>
      </c>
      <c r="H53">
        <f>ValueWin!H53</f>
        <v>1</v>
      </c>
      <c r="I53">
        <f t="shared" si="1"/>
        <v>0.1</v>
      </c>
      <c r="J53">
        <f t="shared" si="2"/>
        <v>-0.18485714285714289</v>
      </c>
      <c r="K53" cm="1">
        <f t="array" ref="K53">_xlfn.IFS(AND(G53=H53,G53=1),K52-K52*I53+K52*I53*A53, AND(G53=H53,G53=2), K52-K52*J53+K52*J53*B53, AND(G53&lt;&gt;H53,G53=1), K52-K52*I53,AND(G53&lt;&gt;H53,G53=2),K52-K52*J53,G53=0,K52)</f>
        <v>148.71834308147484</v>
      </c>
      <c r="L53" t="str">
        <f>ValueWin!L53</f>
        <v>Marco Cecchinato</v>
      </c>
      <c r="M53" t="str">
        <f>ValueWin!M53</f>
        <v>Mathias Bourgue</v>
      </c>
    </row>
    <row r="54" spans="1:13" x14ac:dyDescent="0.25">
      <c r="A54">
        <f>ValueWin!A54</f>
        <v>2.15</v>
      </c>
      <c r="B54">
        <f>ValueWin!B54</f>
        <v>1.67</v>
      </c>
      <c r="C54">
        <f t="shared" si="0"/>
        <v>0.46511627906976744</v>
      </c>
      <c r="D54">
        <f t="shared" si="0"/>
        <v>0.5988023952095809</v>
      </c>
      <c r="E54">
        <f>ValueWin!E54</f>
        <v>0.49299999999999999</v>
      </c>
      <c r="F54">
        <f>ValueWin!F54</f>
        <v>0.50700000000000001</v>
      </c>
      <c r="G54" cm="1">
        <f t="array" ref="G54">_xlfn.IFS(AND(I54&gt;J54,I54&gt;0), 1, AND(J54&gt;I54,J54&gt;0), 2, AND(I54&lt;0,J54&lt;0), 0)</f>
        <v>1</v>
      </c>
      <c r="H54">
        <f>ValueWin!H54</f>
        <v>2</v>
      </c>
      <c r="I54">
        <f t="shared" si="1"/>
        <v>5.2130434782608648E-2</v>
      </c>
      <c r="J54">
        <f t="shared" si="2"/>
        <v>-0.22882089552238816</v>
      </c>
      <c r="K54" cm="1">
        <f t="array" ref="K54">_xlfn.IFS(AND(G54=H54,G54=1),K53-K53*I54+K53*I54*A54, AND(G54=H54,G54=2), K53-K53*J54+K53*J54*B54, AND(G54&lt;&gt;H54,G54=1), K53-K53*I54,AND(G54&lt;&gt;H54,G54=2),K53-K53*J54,G54=0,K53)</f>
        <v>140.96559119648839</v>
      </c>
      <c r="L54" t="str">
        <f>ValueWin!L54</f>
        <v>Marin Cilic</v>
      </c>
      <c r="M54" t="str">
        <f>ValueWin!M54</f>
        <v>Aslan Karatsev</v>
      </c>
    </row>
    <row r="55" spans="1:13" x14ac:dyDescent="0.25">
      <c r="A55">
        <f>ValueWin!A55</f>
        <v>1.37</v>
      </c>
      <c r="B55">
        <f>ValueWin!B55</f>
        <v>2.92</v>
      </c>
      <c r="C55">
        <f t="shared" si="0"/>
        <v>0.72992700729927007</v>
      </c>
      <c r="D55">
        <f t="shared" si="0"/>
        <v>0.34246575342465752</v>
      </c>
      <c r="E55">
        <f>ValueWin!E55</f>
        <v>0.54600000000000004</v>
      </c>
      <c r="F55">
        <f>ValueWin!F55</f>
        <v>0.45399999999999996</v>
      </c>
      <c r="G55" cm="1">
        <f t="array" ref="G55">_xlfn.IFS(AND(I55&gt;J55,I55&gt;0), 1, AND(J55&gt;I55,J55&gt;0), 2, AND(I55&lt;0,J55&lt;0), 0)</f>
        <v>2</v>
      </c>
      <c r="H55">
        <f>ValueWin!H55</f>
        <v>1</v>
      </c>
      <c r="I55">
        <f t="shared" si="1"/>
        <v>-0.68102702702702644</v>
      </c>
      <c r="J55">
        <f t="shared" si="2"/>
        <v>0.1</v>
      </c>
      <c r="K55" cm="1">
        <f t="array" ref="K55">_xlfn.IFS(AND(G55=H55,G55=1),K54-K54*I55+K54*I55*A55, AND(G55=H55,G55=2), K54-K54*J55+K54*J55*B55, AND(G55&lt;&gt;H55,G55=1), K54-K54*I55,AND(G55&lt;&gt;H55,G55=2),K54-K54*J55,G55=0,K54)</f>
        <v>126.86903207683955</v>
      </c>
      <c r="L55" t="str">
        <f>ValueWin!L55</f>
        <v>Jannik Sinner</v>
      </c>
      <c r="M55" t="str">
        <f>ValueWin!M55</f>
        <v>Diego Schwartzman</v>
      </c>
    </row>
    <row r="56" spans="1:13" x14ac:dyDescent="0.25">
      <c r="A56">
        <f>ValueWin!A56</f>
        <v>2.65</v>
      </c>
      <c r="B56">
        <f>ValueWin!B56</f>
        <v>1.47</v>
      </c>
      <c r="C56">
        <f t="shared" si="0"/>
        <v>0.37735849056603776</v>
      </c>
      <c r="D56">
        <f t="shared" si="0"/>
        <v>0.68027210884353739</v>
      </c>
      <c r="E56">
        <f>ValueWin!E56</f>
        <v>0.51800000000000002</v>
      </c>
      <c r="F56">
        <f>ValueWin!F56</f>
        <v>0.48199999999999998</v>
      </c>
      <c r="G56" cm="1">
        <f t="array" ref="G56">_xlfn.IFS(AND(I56&gt;J56,I56&gt;0), 1, AND(J56&gt;I56,J56&gt;0), 2, AND(I56&lt;0,J56&lt;0), 0)</f>
        <v>1</v>
      </c>
      <c r="H56">
        <f>ValueWin!H56</f>
        <v>2</v>
      </c>
      <c r="I56">
        <f t="shared" si="1"/>
        <v>0.1</v>
      </c>
      <c r="J56">
        <f t="shared" si="2"/>
        <v>-0.62012765957446825</v>
      </c>
      <c r="K56" cm="1">
        <f t="array" ref="K56">_xlfn.IFS(AND(G56=H56,G56=1),K55-K55*I56+K55*I56*A56, AND(G56=H56,G56=2), K55-K55*J56+K55*J56*B56, AND(G56&lt;&gt;H56,G56=1), K55-K55*I56,AND(G56&lt;&gt;H56,G56=2),K55-K55*J56,G56=0,K55)</f>
        <v>114.18212886915559</v>
      </c>
      <c r="L56" t="str">
        <f>ValueWin!L56</f>
        <v>Federico Coria</v>
      </c>
      <c r="M56" t="str">
        <f>ValueWin!M56</f>
        <v>Radu Albot</v>
      </c>
    </row>
    <row r="57" spans="1:13" x14ac:dyDescent="0.25">
      <c r="A57">
        <f>ValueWin!A57</f>
        <v>2.35</v>
      </c>
      <c r="B57">
        <f>ValueWin!B57</f>
        <v>1.57</v>
      </c>
      <c r="C57">
        <f t="shared" si="0"/>
        <v>0.42553191489361702</v>
      </c>
      <c r="D57">
        <f t="shared" si="0"/>
        <v>0.63694267515923564</v>
      </c>
      <c r="E57">
        <f>ValueWin!E57</f>
        <v>0.40300000000000002</v>
      </c>
      <c r="F57">
        <f>ValueWin!F57</f>
        <v>0.59699999999999998</v>
      </c>
      <c r="G57" cm="1">
        <f t="array" ref="G57">_xlfn.IFS(AND(I57&gt;J57,I57&gt;0), 1, AND(J57&gt;I57,J57&gt;0), 2, AND(I57&lt;0,J57&lt;0), 0)</f>
        <v>0</v>
      </c>
      <c r="H57">
        <f>ValueWin!H57</f>
        <v>2</v>
      </c>
      <c r="I57">
        <f t="shared" si="1"/>
        <v>-3.9222222222222158E-2</v>
      </c>
      <c r="J57">
        <f t="shared" si="2"/>
        <v>-0.11001754385964913</v>
      </c>
      <c r="K57" cm="1">
        <f t="array" ref="K57">_xlfn.IFS(AND(G57=H57,G57=1),K56-K56*I57+K56*I57*A57, AND(G57=H57,G57=2), K56-K56*J57+K56*J57*B57, AND(G57&lt;&gt;H57,G57=1), K56-K56*I57,AND(G57&lt;&gt;H57,G57=2),K56-K56*J57,G57=0,K56)</f>
        <v>114.18212886915559</v>
      </c>
      <c r="L57" t="str">
        <f>ValueWin!L57</f>
        <v>Damir Dzumhur</v>
      </c>
      <c r="M57" t="str">
        <f>ValueWin!M57</f>
        <v>Egor Gerasimov</v>
      </c>
    </row>
    <row r="58" spans="1:13" x14ac:dyDescent="0.25">
      <c r="A58">
        <f>ValueWin!A58</f>
        <v>1.75</v>
      </c>
      <c r="B58">
        <f>ValueWin!B58</f>
        <v>2.04</v>
      </c>
      <c r="C58">
        <f t="shared" si="0"/>
        <v>0.5714285714285714</v>
      </c>
      <c r="D58">
        <f t="shared" si="0"/>
        <v>0.49019607843137253</v>
      </c>
      <c r="E58">
        <f>ValueWin!E58</f>
        <v>0.26600000000000001</v>
      </c>
      <c r="F58">
        <f>ValueWin!F58</f>
        <v>0.73399999999999999</v>
      </c>
      <c r="G58" cm="1">
        <f t="array" ref="G58">_xlfn.IFS(AND(I58&gt;J58,I58&gt;0), 1, AND(J58&gt;I58,J58&gt;0), 2, AND(I58&lt;0,J58&lt;0), 0)</f>
        <v>2</v>
      </c>
      <c r="H58">
        <f>ValueWin!H58</f>
        <v>2</v>
      </c>
      <c r="I58">
        <f t="shared" si="1"/>
        <v>-0.71266666666666667</v>
      </c>
      <c r="J58">
        <f t="shared" si="2"/>
        <v>0.1</v>
      </c>
      <c r="K58" cm="1">
        <f t="array" ref="K58">_xlfn.IFS(AND(G58=H58,G58=1),K57-K57*I58+K57*I58*A58, AND(G58=H58,G58=2), K57-K57*J58+K57*J58*B58, AND(G58&lt;&gt;H58,G58=1), K57-K57*I58,AND(G58&lt;&gt;H58,G58=2),K57-K57*J58,G58=0,K57)</f>
        <v>126.05707027154779</v>
      </c>
      <c r="L58" t="str">
        <f>ValueWin!L58</f>
        <v>Roman Safiullin</v>
      </c>
      <c r="M58" t="str">
        <f>ValueWin!M58</f>
        <v>Yoshihito Nishioka</v>
      </c>
    </row>
    <row r="59" spans="1:13" x14ac:dyDescent="0.25">
      <c r="A59">
        <f>ValueWin!A59</f>
        <v>3.15</v>
      </c>
      <c r="B59">
        <f>ValueWin!B59</f>
        <v>1.35</v>
      </c>
      <c r="C59">
        <f t="shared" si="0"/>
        <v>0.31746031746031744</v>
      </c>
      <c r="D59">
        <f t="shared" si="0"/>
        <v>0.7407407407407407</v>
      </c>
      <c r="E59">
        <f>ValueWin!E59</f>
        <v>0.27700000000000002</v>
      </c>
      <c r="F59">
        <f>ValueWin!F59</f>
        <v>0.72299999999999998</v>
      </c>
      <c r="G59" cm="1">
        <f t="array" ref="G59">_xlfn.IFS(AND(I59&gt;J59,I59&gt;0), 1, AND(J59&gt;I59,J59&gt;0), 2, AND(I59&lt;0,J59&lt;0), 0)</f>
        <v>0</v>
      </c>
      <c r="H59">
        <f>ValueWin!H59</f>
        <v>1</v>
      </c>
      <c r="I59">
        <f t="shared" si="1"/>
        <v>-5.927906976744185E-2</v>
      </c>
      <c r="J59">
        <f t="shared" si="2"/>
        <v>-6.8428571428571283E-2</v>
      </c>
      <c r="K59" cm="1">
        <f t="array" ref="K59">_xlfn.IFS(AND(G59=H59,G59=1),K58-K58*I59+K58*I59*A59, AND(G59=H59,G59=2), K58-K58*J59+K58*J59*B59, AND(G59&lt;&gt;H59,G59=1), K58-K58*I59,AND(G59&lt;&gt;H59,G59=2),K58-K58*J59,G59=0,K58)</f>
        <v>126.05707027154779</v>
      </c>
      <c r="L59" t="str">
        <f>ValueWin!L59</f>
        <v>Evgeny Donskoy</v>
      </c>
      <c r="M59" t="str">
        <f>ValueWin!M59</f>
        <v>Mikael Ymer</v>
      </c>
    </row>
    <row r="60" spans="1:13" x14ac:dyDescent="0.25">
      <c r="A60">
        <f>ValueWin!A60</f>
        <v>1.23</v>
      </c>
      <c r="B60">
        <f>ValueWin!B60</f>
        <v>4</v>
      </c>
      <c r="C60">
        <f t="shared" si="0"/>
        <v>0.81300813008130079</v>
      </c>
      <c r="D60">
        <f t="shared" si="0"/>
        <v>0.25</v>
      </c>
      <c r="E60">
        <f>ValueWin!E60</f>
        <v>0.72899999999999998</v>
      </c>
      <c r="F60">
        <f>ValueWin!F60</f>
        <v>0.27100000000000002</v>
      </c>
      <c r="G60" cm="1">
        <f t="array" ref="G60">_xlfn.IFS(AND(I60&gt;J60,I60&gt;0), 1, AND(J60&gt;I60,J60&gt;0), 2, AND(I60&lt;0,J60&lt;0), 0)</f>
        <v>2</v>
      </c>
      <c r="H60">
        <f>ValueWin!H60</f>
        <v>1</v>
      </c>
      <c r="I60">
        <f t="shared" si="1"/>
        <v>-0.44926086956521749</v>
      </c>
      <c r="J60">
        <f t="shared" si="2"/>
        <v>2.8000000000000025E-2</v>
      </c>
      <c r="K60" cm="1">
        <f t="array" ref="K60">_xlfn.IFS(AND(G60=H60,G60=1),K59-K59*I60+K59*I60*A60, AND(G60=H60,G60=2), K59-K59*J60+K59*J60*B60, AND(G60&lt;&gt;H60,G60=1), K59-K59*I60,AND(G60&lt;&gt;H60,G60=2),K59-K59*J60,G60=0,K59)</f>
        <v>122.52747230394445</v>
      </c>
      <c r="L60" t="str">
        <f>ValueWin!L60</f>
        <v>Botic Van De Zandschulp</v>
      </c>
      <c r="M60" t="str">
        <f>ValueWin!M60</f>
        <v>Marc Polmans</v>
      </c>
    </row>
    <row r="61" spans="1:13" x14ac:dyDescent="0.25">
      <c r="A61">
        <f>ValueWin!A61</f>
        <v>3</v>
      </c>
      <c r="B61">
        <f>ValueWin!B61</f>
        <v>1.37</v>
      </c>
      <c r="C61">
        <f t="shared" si="0"/>
        <v>0.33333333333333331</v>
      </c>
      <c r="D61">
        <f t="shared" si="0"/>
        <v>0.72992700729927007</v>
      </c>
      <c r="E61">
        <f>ValueWin!E61</f>
        <v>0.36699999999999999</v>
      </c>
      <c r="F61">
        <f>ValueWin!F61</f>
        <v>0.63300000000000001</v>
      </c>
      <c r="G61" cm="1">
        <f t="array" ref="G61">_xlfn.IFS(AND(I61&gt;J61,I61&gt;0), 1, AND(J61&gt;I61,J61&gt;0), 2, AND(I61&lt;0,J61&lt;0), 0)</f>
        <v>1</v>
      </c>
      <c r="H61">
        <f>ValueWin!H61</f>
        <v>2</v>
      </c>
      <c r="I61">
        <f t="shared" si="1"/>
        <v>5.0499999999999989E-2</v>
      </c>
      <c r="J61">
        <f t="shared" si="2"/>
        <v>-0.35889189189189163</v>
      </c>
      <c r="K61" cm="1">
        <f t="array" ref="K61">_xlfn.IFS(AND(G61=H61,G61=1),K60-K60*I61+K60*I61*A61, AND(G61=H61,G61=2), K60-K60*J61+K60*J61*B61, AND(G61&lt;&gt;H61,G61=1), K60-K60*I61,AND(G61&lt;&gt;H61,G61=2),K60-K60*J61,G61=0,K60)</f>
        <v>116.33983495259525</v>
      </c>
      <c r="L61" t="str">
        <f>ValueWin!L61</f>
        <v>Gilles Simon</v>
      </c>
      <c r="M61" t="str">
        <f>ValueWin!M61</f>
        <v>Emil Ruusuvuori</v>
      </c>
    </row>
    <row r="62" spans="1:13" x14ac:dyDescent="0.25">
      <c r="A62">
        <f>ValueWin!A62</f>
        <v>1.57</v>
      </c>
      <c r="B62">
        <f>ValueWin!B62</f>
        <v>2.25</v>
      </c>
      <c r="C62">
        <f t="shared" si="0"/>
        <v>0.63694267515923564</v>
      </c>
      <c r="D62">
        <f t="shared" si="0"/>
        <v>0.44444444444444442</v>
      </c>
      <c r="E62">
        <f>ValueWin!E62</f>
        <v>0.51600000000000001</v>
      </c>
      <c r="F62">
        <f>ValueWin!F62</f>
        <v>0.48399999999999999</v>
      </c>
      <c r="G62" cm="1">
        <f t="array" ref="G62">_xlfn.IFS(AND(I62&gt;J62,I62&gt;0), 1, AND(J62&gt;I62,J62&gt;0), 2, AND(I62&lt;0,J62&lt;0), 0)</f>
        <v>2</v>
      </c>
      <c r="H62">
        <f>ValueWin!H62</f>
        <v>2</v>
      </c>
      <c r="I62">
        <f t="shared" si="1"/>
        <v>-0.33312280701754371</v>
      </c>
      <c r="J62">
        <f t="shared" si="2"/>
        <v>7.1199999999999986E-2</v>
      </c>
      <c r="K62" cm="1">
        <f t="array" ref="K62">_xlfn.IFS(AND(G62=H62,G62=1),K61-K61*I62+K61*I62*A62, AND(G62=H62,G62=2), K61-K61*J62+K61*J62*B62, AND(G62&lt;&gt;H62,G62=1), K61-K61*I62,AND(G62&lt;&gt;H62,G62=2),K61-K61*J62,G62=0,K61)</f>
        <v>126.69408026337624</v>
      </c>
      <c r="L62" t="str">
        <f>ValueWin!L62</f>
        <v>Dominik Koepfer</v>
      </c>
      <c r="M62" t="str">
        <f>ValueWin!M62</f>
        <v>Gianluca Mager</v>
      </c>
    </row>
    <row r="63" spans="1:13" x14ac:dyDescent="0.25">
      <c r="A63">
        <f>ValueWin!A63</f>
        <v>1.07</v>
      </c>
      <c r="B63">
        <f>ValueWin!B63</f>
        <v>7</v>
      </c>
      <c r="C63">
        <f t="shared" si="0"/>
        <v>0.93457943925233644</v>
      </c>
      <c r="D63">
        <f t="shared" si="0"/>
        <v>0.14285714285714285</v>
      </c>
      <c r="E63">
        <f>ValueWin!E63</f>
        <v>0.92</v>
      </c>
      <c r="F63">
        <f>ValueWin!F63</f>
        <v>7.999999999999996E-2</v>
      </c>
      <c r="G63" cm="1">
        <f t="array" ref="G63">_xlfn.IFS(AND(I63&gt;J63,I63&gt;0), 1, AND(J63&gt;I63,J63&gt;0), 2, AND(I63&lt;0,J63&lt;0), 0)</f>
        <v>0</v>
      </c>
      <c r="H63">
        <f>ValueWin!H63</f>
        <v>1</v>
      </c>
      <c r="I63">
        <f t="shared" si="1"/>
        <v>-0.2228571428571412</v>
      </c>
      <c r="J63">
        <f t="shared" si="2"/>
        <v>-7.3333333333333389E-2</v>
      </c>
      <c r="K63" cm="1">
        <f t="array" ref="K63">_xlfn.IFS(AND(G63=H63,G63=1),K62-K62*I63+K62*I63*A63, AND(G63=H63,G63=2), K62-K62*J63+K62*J63*B63, AND(G63&lt;&gt;H63,G63=1), K62-K62*I63,AND(G63&lt;&gt;H63,G63=2),K62-K62*J63,G63=0,K62)</f>
        <v>126.69408026337624</v>
      </c>
      <c r="L63" t="str">
        <f>ValueWin!L63</f>
        <v>Frances Tiafoe</v>
      </c>
      <c r="M63" t="str">
        <f>ValueWin!M63</f>
        <v>Lucas Miedler</v>
      </c>
    </row>
    <row r="64" spans="1:13" x14ac:dyDescent="0.25">
      <c r="A64">
        <f>ValueWin!A64</f>
        <v>1.25</v>
      </c>
      <c r="B64">
        <f>ValueWin!B64</f>
        <v>3.5</v>
      </c>
      <c r="C64">
        <f t="shared" si="0"/>
        <v>0.8</v>
      </c>
      <c r="D64">
        <f t="shared" si="0"/>
        <v>0.2857142857142857</v>
      </c>
      <c r="E64">
        <f>ValueWin!E64</f>
        <v>0.66</v>
      </c>
      <c r="F64">
        <f>ValueWin!F64</f>
        <v>0.33999999999999997</v>
      </c>
      <c r="G64" cm="1">
        <f t="array" ref="G64">_xlfn.IFS(AND(I64&gt;J64,I64&gt;0), 1, AND(J64&gt;I64,J64&gt;0), 2, AND(I64&lt;0,J64&lt;0), 0)</f>
        <v>2</v>
      </c>
      <c r="H64">
        <f>ValueWin!H64</f>
        <v>2</v>
      </c>
      <c r="I64">
        <f t="shared" si="1"/>
        <v>-0.69999999999999984</v>
      </c>
      <c r="J64">
        <f t="shared" si="2"/>
        <v>7.5999999999999956E-2</v>
      </c>
      <c r="K64" cm="1">
        <f t="array" ref="K64">_xlfn.IFS(AND(G64=H64,G64=1),K63-K63*I64+K63*I64*A64, AND(G64=H64,G64=2), K63-K63*J64+K63*J64*B64, AND(G64&lt;&gt;H64,G64=1), K63-K63*I64,AND(G64&lt;&gt;H64,G64=2),K63-K63*J64,G64=0,K63)</f>
        <v>150.76595551341771</v>
      </c>
      <c r="L64" t="str">
        <f>ValueWin!L64</f>
        <v>Kevin Anderson</v>
      </c>
      <c r="M64" t="str">
        <f>ValueWin!M64</f>
        <v>Roberto Carballes Baena</v>
      </c>
    </row>
    <row r="65" spans="1:13" x14ac:dyDescent="0.25">
      <c r="A65">
        <f>ValueWin!A65</f>
        <v>2.37</v>
      </c>
      <c r="B65">
        <f>ValueWin!B65</f>
        <v>1.53</v>
      </c>
      <c r="C65">
        <f t="shared" si="0"/>
        <v>0.42194092827004215</v>
      </c>
      <c r="D65">
        <f t="shared" si="0"/>
        <v>0.65359477124183007</v>
      </c>
      <c r="E65">
        <f>ValueWin!E65</f>
        <v>0.318</v>
      </c>
      <c r="F65">
        <f>ValueWin!F65</f>
        <v>0.68199999999999994</v>
      </c>
      <c r="G65" cm="1">
        <f t="array" ref="G65">_xlfn.IFS(AND(I65&gt;J65,I65&gt;0), 1, AND(J65&gt;I65,J65&gt;0), 2, AND(I65&lt;0,J65&lt;0), 0)</f>
        <v>2</v>
      </c>
      <c r="H65">
        <f>ValueWin!H65</f>
        <v>2</v>
      </c>
      <c r="I65">
        <f t="shared" si="1"/>
        <v>-0.17981021897810212</v>
      </c>
      <c r="J65">
        <f t="shared" si="2"/>
        <v>8.1999999999999962E-2</v>
      </c>
      <c r="K65" cm="1">
        <f t="array" ref="K65">_xlfn.IFS(AND(G65=H65,G65=1),K64-K64*I65+K64*I65*A65, AND(G65=H65,G65=2), K64-K64*J65+K64*J65*B65, AND(G65&lt;&gt;H65,G65=1), K64-K64*I65,AND(G65&lt;&gt;H65,G65=2),K64-K64*J65,G65=0,K64)</f>
        <v>157.31824394003084</v>
      </c>
      <c r="L65" t="str">
        <f>ValueWin!L65</f>
        <v>Norbert Gombos</v>
      </c>
      <c r="M65" t="str">
        <f>ValueWin!M65</f>
        <v>Alexei Popyrin</v>
      </c>
    </row>
    <row r="66" spans="1:13" x14ac:dyDescent="0.25">
      <c r="A66">
        <f>ValueWin!A66</f>
        <v>3.45</v>
      </c>
      <c r="B66">
        <f>ValueWin!B66</f>
        <v>1.29</v>
      </c>
      <c r="C66">
        <f t="shared" si="0"/>
        <v>0.28985507246376813</v>
      </c>
      <c r="D66">
        <f t="shared" si="0"/>
        <v>0.77519379844961234</v>
      </c>
      <c r="E66">
        <f>ValueWin!E66</f>
        <v>0.40899999999999997</v>
      </c>
      <c r="F66">
        <f>ValueWin!F66</f>
        <v>0.59099999999999997</v>
      </c>
      <c r="G66" cm="1">
        <f t="array" ref="G66">_xlfn.IFS(AND(I66&gt;J66,I66&gt;0), 1, AND(J66&gt;I66,J66&gt;0), 2, AND(I66&lt;0,J66&lt;0), 0)</f>
        <v>1</v>
      </c>
      <c r="H66">
        <f>ValueWin!H66</f>
        <v>2</v>
      </c>
      <c r="I66">
        <f t="shared" si="1"/>
        <v>0.1</v>
      </c>
      <c r="J66">
        <f t="shared" si="2"/>
        <v>-0.81934482758620675</v>
      </c>
      <c r="K66" cm="1">
        <f t="array" ref="K66">_xlfn.IFS(AND(G66=H66,G66=1),K65-K65*I66+K65*I66*A66, AND(G66=H66,G66=2), K65-K65*J66+K65*J66*B66, AND(G66&lt;&gt;H66,G66=1), K65-K65*I66,AND(G66&lt;&gt;H66,G66=2),K65-K65*J66,G66=0,K65)</f>
        <v>141.58641954602774</v>
      </c>
      <c r="L66" t="str">
        <f>ValueWin!L66</f>
        <v>Radu Albot</v>
      </c>
      <c r="M66" t="str">
        <f>ValueWin!M66</f>
        <v>Egor Gerasimov</v>
      </c>
    </row>
    <row r="67" spans="1:13" x14ac:dyDescent="0.25">
      <c r="A67">
        <f>ValueWin!A67</f>
        <v>1.72</v>
      </c>
      <c r="B67">
        <f>ValueWin!B67</f>
        <v>2</v>
      </c>
      <c r="C67">
        <f t="shared" si="0"/>
        <v>0.58139534883720934</v>
      </c>
      <c r="D67">
        <f t="shared" si="0"/>
        <v>0.5</v>
      </c>
      <c r="E67">
        <f>ValueWin!E67</f>
        <v>0.51300000000000001</v>
      </c>
      <c r="F67">
        <f>ValueWin!F67</f>
        <v>0.48699999999999999</v>
      </c>
      <c r="G67" cm="1">
        <f t="array" ref="G67">_xlfn.IFS(AND(I67&gt;J67,I67&gt;0), 1, AND(J67&gt;I67,J67&gt;0), 2, AND(I67&lt;0,J67&lt;0), 0)</f>
        <v>0</v>
      </c>
      <c r="H67">
        <f>ValueWin!H67</f>
        <v>2</v>
      </c>
      <c r="I67">
        <f t="shared" si="1"/>
        <v>-0.16338888888888892</v>
      </c>
      <c r="J67">
        <f t="shared" si="2"/>
        <v>-2.6000000000000023E-2</v>
      </c>
      <c r="K67" cm="1">
        <f t="array" ref="K67">_xlfn.IFS(AND(G67=H67,G67=1),K66-K66*I67+K66*I67*A67, AND(G67=H67,G67=2), K66-K66*J67+K66*J67*B67, AND(G67&lt;&gt;H67,G67=1), K66-K66*I67,AND(G67&lt;&gt;H67,G67=2),K66-K66*J67,G67=0,K66)</f>
        <v>141.58641954602774</v>
      </c>
      <c r="L67" t="str">
        <f>ValueWin!L67</f>
        <v>Miomir Kecmanovic</v>
      </c>
      <c r="M67" t="str">
        <f>ValueWin!M67</f>
        <v>Yoshihito Nishioka</v>
      </c>
    </row>
    <row r="68" spans="1:13" x14ac:dyDescent="0.25">
      <c r="A68">
        <f>ValueWin!A68</f>
        <v>1.28</v>
      </c>
      <c r="B68">
        <f>ValueWin!B68</f>
        <v>3.25</v>
      </c>
      <c r="C68">
        <f t="shared" ref="C68:D131" si="3">1/A68</f>
        <v>0.78125</v>
      </c>
      <c r="D68">
        <f t="shared" si="3"/>
        <v>0.30769230769230771</v>
      </c>
      <c r="E68">
        <f>ValueWin!E68</f>
        <v>0.73799999999999999</v>
      </c>
      <c r="F68">
        <f>ValueWin!F68</f>
        <v>0.26200000000000001</v>
      </c>
      <c r="G68" cm="1">
        <f t="array" ref="G68">_xlfn.IFS(AND(I68&gt;J68,I68&gt;0), 1, AND(J68&gt;I68,J68&gt;0), 2, AND(I68&lt;0,J68&lt;0), 0)</f>
        <v>0</v>
      </c>
      <c r="H68">
        <f>ValueWin!H68</f>
        <v>1</v>
      </c>
      <c r="I68">
        <f t="shared" ref="I68:I131" si="4">IF(E68-(F68/(A68-1))&gt;0.1, 0.1, E68-(F68/(A68-1)))</f>
        <v>-0.19771428571428562</v>
      </c>
      <c r="J68">
        <f t="shared" ref="J68:J131" si="5">IF(F68-(E68/(B68-1))&gt;0.1, 0.1, F68-(E68/(B68-1)))</f>
        <v>-6.6000000000000003E-2</v>
      </c>
      <c r="K68" cm="1">
        <f t="array" ref="K68">_xlfn.IFS(AND(G68=H68,G68=1),K67-K67*I68+K67*I68*A68, AND(G68=H68,G68=2), K67-K67*J68+K67*J68*B68, AND(G68&lt;&gt;H68,G68=1), K67-K67*I68,AND(G68&lt;&gt;H68,G68=2),K67-K67*J68,G68=0,K67)</f>
        <v>141.58641954602774</v>
      </c>
      <c r="L68" t="str">
        <f>ValueWin!L68</f>
        <v>Botic Van De Zandschulp</v>
      </c>
      <c r="M68" t="str">
        <f>ValueWin!M68</f>
        <v>Evgeny Donskoy</v>
      </c>
    </row>
    <row r="69" spans="1:13" x14ac:dyDescent="0.25">
      <c r="A69">
        <f>ValueWin!A69</f>
        <v>1.66</v>
      </c>
      <c r="B69">
        <f>ValueWin!B69</f>
        <v>2.1</v>
      </c>
      <c r="C69">
        <f t="shared" si="3"/>
        <v>0.60240963855421692</v>
      </c>
      <c r="D69">
        <f t="shared" si="3"/>
        <v>0.47619047619047616</v>
      </c>
      <c r="E69">
        <f>ValueWin!E69</f>
        <v>0.56899999999999995</v>
      </c>
      <c r="F69">
        <f>ValueWin!F69</f>
        <v>0.43100000000000005</v>
      </c>
      <c r="G69" cm="1">
        <f t="array" ref="G69">_xlfn.IFS(AND(I69&gt;J69,I69&gt;0), 1, AND(J69&gt;I69,J69&gt;0), 2, AND(I69&lt;0,J69&lt;0), 0)</f>
        <v>0</v>
      </c>
      <c r="H69">
        <f>ValueWin!H69</f>
        <v>2</v>
      </c>
      <c r="I69">
        <f t="shared" si="4"/>
        <v>-8.4030303030303233E-2</v>
      </c>
      <c r="J69">
        <f t="shared" si="5"/>
        <v>-8.6272727272727168E-2</v>
      </c>
      <c r="K69" cm="1">
        <f t="array" ref="K69">_xlfn.IFS(AND(G69=H69,G69=1),K68-K68*I69+K68*I69*A69, AND(G69=H69,G69=2), K68-K68*J69+K68*J69*B69, AND(G69&lt;&gt;H69,G69=1), K68-K68*I69,AND(G69&lt;&gt;H69,G69=2),K68-K68*J69,G69=0,K68)</f>
        <v>141.58641954602774</v>
      </c>
      <c r="L69" t="str">
        <f>ValueWin!L69</f>
        <v>Duje Ajdukovic</v>
      </c>
      <c r="M69" t="str">
        <f>ValueWin!M69</f>
        <v>Zsombor Piros</v>
      </c>
    </row>
    <row r="70" spans="1:13" x14ac:dyDescent="0.25">
      <c r="A70">
        <f>ValueWin!A70</f>
        <v>2.2000000000000002</v>
      </c>
      <c r="B70">
        <f>ValueWin!B70</f>
        <v>1.61</v>
      </c>
      <c r="C70">
        <f t="shared" si="3"/>
        <v>0.45454545454545453</v>
      </c>
      <c r="D70">
        <f t="shared" si="3"/>
        <v>0.6211180124223602</v>
      </c>
      <c r="E70">
        <f>ValueWin!E70</f>
        <v>0.40799999999999997</v>
      </c>
      <c r="F70">
        <f>ValueWin!F70</f>
        <v>0.59200000000000008</v>
      </c>
      <c r="G70" cm="1">
        <f t="array" ref="G70">_xlfn.IFS(AND(I70&gt;J70,I70&gt;0), 1, AND(J70&gt;I70,J70&gt;0), 2, AND(I70&lt;0,J70&lt;0), 0)</f>
        <v>0</v>
      </c>
      <c r="H70">
        <f>ValueWin!H70</f>
        <v>2</v>
      </c>
      <c r="I70">
        <f t="shared" si="4"/>
        <v>-8.5333333333333372E-2</v>
      </c>
      <c r="J70">
        <f t="shared" si="5"/>
        <v>-7.685245901639326E-2</v>
      </c>
      <c r="K70" cm="1">
        <f t="array" ref="K70">_xlfn.IFS(AND(G70=H70,G70=1),K69-K69*I70+K69*I70*A70, AND(G70=H70,G70=2), K69-K69*J70+K69*J70*B70, AND(G70&lt;&gt;H70,G70=1), K69-K69*I70,AND(G70&lt;&gt;H70,G70=2),K69-K69*J70,G70=0,K69)</f>
        <v>141.58641954602774</v>
      </c>
      <c r="L70" t="str">
        <f>ValueWin!L70</f>
        <v>Fabien Reboul</v>
      </c>
      <c r="M70" t="str">
        <f>ValueWin!M70</f>
        <v>Aleksandr Nedovyesov</v>
      </c>
    </row>
    <row r="71" spans="1:13" x14ac:dyDescent="0.25">
      <c r="A71">
        <f>ValueWin!A71</f>
        <v>1.4</v>
      </c>
      <c r="B71">
        <f>ValueWin!B71</f>
        <v>2.75</v>
      </c>
      <c r="C71">
        <f t="shared" si="3"/>
        <v>0.7142857142857143</v>
      </c>
      <c r="D71">
        <f t="shared" si="3"/>
        <v>0.36363636363636365</v>
      </c>
      <c r="E71">
        <f>ValueWin!E71</f>
        <v>0.63100000000000001</v>
      </c>
      <c r="F71">
        <f>ValueWin!F71</f>
        <v>0.36899999999999999</v>
      </c>
      <c r="G71" cm="1">
        <f t="array" ref="G71">_xlfn.IFS(AND(I71&gt;J71,I71&gt;0), 1, AND(J71&gt;I71,J71&gt;0), 2, AND(I71&lt;0,J71&lt;0), 0)</f>
        <v>2</v>
      </c>
      <c r="H71">
        <f>ValueWin!H71</f>
        <v>1</v>
      </c>
      <c r="I71">
        <f t="shared" si="4"/>
        <v>-0.2915000000000002</v>
      </c>
      <c r="J71">
        <f t="shared" si="5"/>
        <v>8.4285714285713964E-3</v>
      </c>
      <c r="K71" cm="1">
        <f t="array" ref="K71">_xlfn.IFS(AND(G71=H71,G71=1),K70-K70*I71+K70*I71*A71, AND(G71=H71,G71=2), K70-K70*J71+K70*J71*B71, AND(G71&lt;&gt;H71,G71=1), K70-K70*I71,AND(G71&lt;&gt;H71,G71=2),K70-K70*J71,G71=0,K70)</f>
        <v>140.39304829556838</v>
      </c>
      <c r="L71" t="str">
        <f>ValueWin!L71</f>
        <v>Matthias Bachinger</v>
      </c>
      <c r="M71" t="str">
        <f>ValueWin!M71</f>
        <v>Hiroki Moriya</v>
      </c>
    </row>
    <row r="72" spans="1:13" x14ac:dyDescent="0.25">
      <c r="A72">
        <f>ValueWin!A72</f>
        <v>1.9</v>
      </c>
      <c r="B72">
        <f>ValueWin!B72</f>
        <v>1.8</v>
      </c>
      <c r="C72">
        <f t="shared" si="3"/>
        <v>0.52631578947368418</v>
      </c>
      <c r="D72">
        <f t="shared" si="3"/>
        <v>0.55555555555555558</v>
      </c>
      <c r="E72">
        <f>ValueWin!E72</f>
        <v>0.47699999999999998</v>
      </c>
      <c r="F72">
        <f>ValueWin!F72</f>
        <v>0.52300000000000002</v>
      </c>
      <c r="G72" cm="1">
        <f t="array" ref="G72">_xlfn.IFS(AND(I72&gt;J72,I72&gt;0), 1, AND(J72&gt;I72,J72&gt;0), 2, AND(I72&lt;0,J72&lt;0), 0)</f>
        <v>0</v>
      </c>
      <c r="H72">
        <f>ValueWin!H72</f>
        <v>1</v>
      </c>
      <c r="I72">
        <f t="shared" si="4"/>
        <v>-0.10411111111111127</v>
      </c>
      <c r="J72">
        <f t="shared" si="5"/>
        <v>-7.3249999999999926E-2</v>
      </c>
      <c r="K72" cm="1">
        <f t="array" ref="K72">_xlfn.IFS(AND(G72=H72,G72=1),K71-K71*I72+K71*I72*A72, AND(G72=H72,G72=2), K71-K71*J72+K71*J72*B72, AND(G72&lt;&gt;H72,G72=1), K71-K71*I72,AND(G72&lt;&gt;H72,G72=2),K71-K71*J72,G72=0,K71)</f>
        <v>140.39304829556838</v>
      </c>
      <c r="L72" t="str">
        <f>ValueWin!L72</f>
        <v>Jonas Forejtek</v>
      </c>
      <c r="M72" t="str">
        <f>ValueWin!M72</f>
        <v>Evan Furness</v>
      </c>
    </row>
    <row r="73" spans="1:13" x14ac:dyDescent="0.25">
      <c r="A73">
        <f>ValueWin!A73</f>
        <v>2.25</v>
      </c>
      <c r="B73">
        <f>ValueWin!B73</f>
        <v>1.57</v>
      </c>
      <c r="C73">
        <f t="shared" si="3"/>
        <v>0.44444444444444442</v>
      </c>
      <c r="D73">
        <f t="shared" si="3"/>
        <v>0.63694267515923564</v>
      </c>
      <c r="E73">
        <f>ValueWin!E73</f>
        <v>0.75</v>
      </c>
      <c r="F73">
        <f>ValueWin!F73</f>
        <v>0.25</v>
      </c>
      <c r="G73" cm="1">
        <f t="array" ref="G73">_xlfn.IFS(AND(I73&gt;J73,I73&gt;0), 1, AND(J73&gt;I73,J73&gt;0), 2, AND(I73&lt;0,J73&lt;0), 0)</f>
        <v>1</v>
      </c>
      <c r="H73">
        <f>ValueWin!H73</f>
        <v>2</v>
      </c>
      <c r="I73">
        <f t="shared" si="4"/>
        <v>0.1</v>
      </c>
      <c r="J73">
        <f t="shared" si="5"/>
        <v>-1.0657894736842104</v>
      </c>
      <c r="K73" cm="1">
        <f t="array" ref="K73">_xlfn.IFS(AND(G73=H73,G73=1),K72-K72*I73+K72*I73*A73, AND(G73=H73,G73=2), K72-K72*J73+K72*J73*B73, AND(G73&lt;&gt;H73,G73=1), K72-K72*I73,AND(G73&lt;&gt;H73,G73=2),K72-K72*J73,G73=0,K72)</f>
        <v>126.35374346601154</v>
      </c>
      <c r="L73" t="str">
        <f>ValueWin!L73</f>
        <v>Mischa Zverev</v>
      </c>
      <c r="M73" t="str">
        <f>ValueWin!M73</f>
        <v>Julian Lenz</v>
      </c>
    </row>
    <row r="74" spans="1:13" x14ac:dyDescent="0.25">
      <c r="A74">
        <f>ValueWin!A74</f>
        <v>1.4</v>
      </c>
      <c r="B74">
        <f>ValueWin!B74</f>
        <v>2.75</v>
      </c>
      <c r="C74">
        <f t="shared" si="3"/>
        <v>0.7142857142857143</v>
      </c>
      <c r="D74">
        <f t="shared" si="3"/>
        <v>0.36363636363636365</v>
      </c>
      <c r="E74">
        <f>ValueWin!E74</f>
        <v>0.36599999999999999</v>
      </c>
      <c r="F74">
        <f>ValueWin!F74</f>
        <v>0.63400000000000001</v>
      </c>
      <c r="G74" cm="1">
        <f t="array" ref="G74">_xlfn.IFS(AND(I74&gt;J74,I74&gt;0), 1, AND(J74&gt;I74,J74&gt;0), 2, AND(I74&lt;0,J74&lt;0), 0)</f>
        <v>2</v>
      </c>
      <c r="H74">
        <f>ValueWin!H74</f>
        <v>1</v>
      </c>
      <c r="I74">
        <f t="shared" si="4"/>
        <v>-1.2190000000000003</v>
      </c>
      <c r="J74">
        <f t="shared" si="5"/>
        <v>0.1</v>
      </c>
      <c r="K74" cm="1">
        <f t="array" ref="K74">_xlfn.IFS(AND(G74=H74,G74=1),K73-K73*I74+K73*I74*A74, AND(G74=H74,G74=2), K73-K73*J74+K73*J74*B74, AND(G74&lt;&gt;H74,G74=1), K73-K73*I74,AND(G74&lt;&gt;H74,G74=2),K73-K73*J74,G74=0,K73)</f>
        <v>113.71836911941038</v>
      </c>
      <c r="L74" t="str">
        <f>ValueWin!L74</f>
        <v>Otto Virtanen</v>
      </c>
      <c r="M74" t="str">
        <f>ValueWin!M74</f>
        <v>Johannes Haerteis</v>
      </c>
    </row>
    <row r="75" spans="1:13" x14ac:dyDescent="0.25">
      <c r="A75">
        <f>ValueWin!A75</f>
        <v>1.67</v>
      </c>
      <c r="B75">
        <f>ValueWin!B75</f>
        <v>2.15</v>
      </c>
      <c r="C75">
        <f t="shared" si="3"/>
        <v>0.5988023952095809</v>
      </c>
      <c r="D75">
        <f t="shared" si="3"/>
        <v>0.46511627906976744</v>
      </c>
      <c r="E75">
        <f>ValueWin!E75</f>
        <v>0.503</v>
      </c>
      <c r="F75">
        <f>ValueWin!F75</f>
        <v>0.497</v>
      </c>
      <c r="G75" cm="1">
        <f t="array" ref="G75">_xlfn.IFS(AND(I75&gt;J75,I75&gt;0), 1, AND(J75&gt;I75,J75&gt;0), 2, AND(I75&lt;0,J75&lt;0), 0)</f>
        <v>2</v>
      </c>
      <c r="H75">
        <f>ValueWin!H75</f>
        <v>1</v>
      </c>
      <c r="I75">
        <f t="shared" si="4"/>
        <v>-0.23879104477611945</v>
      </c>
      <c r="J75">
        <f t="shared" si="5"/>
        <v>5.960869565217386E-2</v>
      </c>
      <c r="K75" cm="1">
        <f t="array" ref="K75">_xlfn.IFS(AND(G75=H75,G75=1),K74-K74*I75+K74*I75*A75, AND(G75=H75,G75=2), K74-K74*J75+K74*J75*B75, AND(G75&lt;&gt;H75,G75=1), K74-K74*I75,AND(G75&lt;&gt;H75,G75=2),K74-K74*J75,G75=0,K74)</f>
        <v>106.93976546450989</v>
      </c>
      <c r="L75" t="str">
        <f>ValueWin!L75</f>
        <v>Carlos Alcaraz</v>
      </c>
      <c r="M75" t="str">
        <f>ValueWin!M75</f>
        <v>Daniel Evans</v>
      </c>
    </row>
    <row r="76" spans="1:13" x14ac:dyDescent="0.25">
      <c r="A76">
        <f>ValueWin!A76</f>
        <v>2.08</v>
      </c>
      <c r="B76">
        <f>ValueWin!B76</f>
        <v>1.75</v>
      </c>
      <c r="C76">
        <f t="shared" si="3"/>
        <v>0.48076923076923073</v>
      </c>
      <c r="D76">
        <f t="shared" si="3"/>
        <v>0.5714285714285714</v>
      </c>
      <c r="E76">
        <f>ValueWin!E76</f>
        <v>0.52</v>
      </c>
      <c r="F76">
        <f>ValueWin!F76</f>
        <v>0.48</v>
      </c>
      <c r="G76" cm="1">
        <f t="array" ref="G76">_xlfn.IFS(AND(I76&gt;J76,I76&gt;0), 1, AND(J76&gt;I76,J76&gt;0), 2, AND(I76&lt;0,J76&lt;0), 0)</f>
        <v>1</v>
      </c>
      <c r="H76">
        <f>ValueWin!H76</f>
        <v>1</v>
      </c>
      <c r="I76">
        <f t="shared" si="4"/>
        <v>7.5555555555555598E-2</v>
      </c>
      <c r="J76">
        <f t="shared" si="5"/>
        <v>-0.21333333333333337</v>
      </c>
      <c r="K76" cm="1">
        <f t="array" ref="K76">_xlfn.IFS(AND(G76=H76,G76=1),K75-K75*I76+K75*I76*A76, AND(G76=H76,G76=2), K75-K75*J76+K75*J76*B76, AND(G76&lt;&gt;H76,G76=1), K75-K75*I76,AND(G76&lt;&gt;H76,G76=2),K75-K75*J76,G76=0,K75)</f>
        <v>115.66605032641391</v>
      </c>
      <c r="L76" t="str">
        <f>ValueWin!L76</f>
        <v>Alex De Minaur</v>
      </c>
      <c r="M76" t="str">
        <f>ValueWin!M76</f>
        <v>Kevin Anderson</v>
      </c>
    </row>
    <row r="77" spans="1:13" x14ac:dyDescent="0.25">
      <c r="A77">
        <f>ValueWin!A77</f>
        <v>1.64</v>
      </c>
      <c r="B77">
        <f>ValueWin!B77</f>
        <v>2.2000000000000002</v>
      </c>
      <c r="C77">
        <f t="shared" si="3"/>
        <v>0.6097560975609756</v>
      </c>
      <c r="D77">
        <f t="shared" si="3"/>
        <v>0.45454545454545453</v>
      </c>
      <c r="E77">
        <f>ValueWin!E77</f>
        <v>0.64300000000000002</v>
      </c>
      <c r="F77">
        <f>ValueWin!F77</f>
        <v>0.35699999999999998</v>
      </c>
      <c r="G77" cm="1">
        <f t="array" ref="G77">_xlfn.IFS(AND(I77&gt;J77,I77&gt;0), 1, AND(J77&gt;I77,J77&gt;0), 2, AND(I77&lt;0,J77&lt;0), 0)</f>
        <v>1</v>
      </c>
      <c r="H77">
        <f>ValueWin!H77</f>
        <v>2</v>
      </c>
      <c r="I77">
        <f t="shared" si="4"/>
        <v>8.5187499999999972E-2</v>
      </c>
      <c r="J77">
        <f t="shared" si="5"/>
        <v>-0.17883333333333329</v>
      </c>
      <c r="K77" cm="1">
        <f t="array" ref="K77">_xlfn.IFS(AND(G77=H77,G77=1),K76-K76*I77+K76*I77*A77, AND(G77=H77,G77=2), K76-K76*J77+K76*J77*B77, AND(G77&lt;&gt;H77,G77=1), K76-K76*I77,AND(G77&lt;&gt;H77,G77=2),K76-K76*J77,G77=0,K76)</f>
        <v>105.81274866423253</v>
      </c>
      <c r="L77" t="str">
        <f>ValueWin!L77</f>
        <v>Hubert Hurkacz</v>
      </c>
      <c r="M77" t="str">
        <f>ValueWin!M77</f>
        <v>Andy Murray</v>
      </c>
    </row>
    <row r="78" spans="1:13" x14ac:dyDescent="0.25">
      <c r="A78">
        <f>ValueWin!A78</f>
        <v>3.45</v>
      </c>
      <c r="B78">
        <f>ValueWin!B78</f>
        <v>1.28</v>
      </c>
      <c r="C78">
        <f t="shared" si="3"/>
        <v>0.28985507246376813</v>
      </c>
      <c r="D78">
        <f t="shared" si="3"/>
        <v>0.78125</v>
      </c>
      <c r="E78">
        <f>ValueWin!E78</f>
        <v>0.219</v>
      </c>
      <c r="F78">
        <f>ValueWin!F78</f>
        <v>0.78100000000000003</v>
      </c>
      <c r="G78" cm="1">
        <f t="array" ref="G78">_xlfn.IFS(AND(I78&gt;J78,I78&gt;0), 1, AND(J78&gt;I78,J78&gt;0), 2, AND(I78&lt;0,J78&lt;0), 0)</f>
        <v>0</v>
      </c>
      <c r="H78">
        <f>ValueWin!H78</f>
        <v>2</v>
      </c>
      <c r="I78">
        <f t="shared" si="4"/>
        <v>-9.9775510204081624E-2</v>
      </c>
      <c r="J78">
        <f t="shared" si="5"/>
        <v>-1.1428571428570011E-3</v>
      </c>
      <c r="K78" cm="1">
        <f t="array" ref="K78">_xlfn.IFS(AND(G78=H78,G78=1),K77-K77*I78+K77*I78*A78, AND(G78=H78,G78=2), K77-K77*J78+K77*J78*B78, AND(G78&lt;&gt;H78,G78=1), K77-K77*I78,AND(G78&lt;&gt;H78,G78=2),K77-K77*J78,G78=0,K77)</f>
        <v>105.81274866423253</v>
      </c>
      <c r="L78" t="str">
        <f>ValueWin!L78</f>
        <v>Alexei Popyrin</v>
      </c>
      <c r="M78" t="str">
        <f>ValueWin!M78</f>
        <v>Matteo Berrettini</v>
      </c>
    </row>
    <row r="79" spans="1:13" x14ac:dyDescent="0.25">
      <c r="A79">
        <f>ValueWin!A79</f>
        <v>1.3</v>
      </c>
      <c r="B79">
        <f>ValueWin!B79</f>
        <v>3.32</v>
      </c>
      <c r="C79">
        <f t="shared" si="3"/>
        <v>0.76923076923076916</v>
      </c>
      <c r="D79">
        <f t="shared" si="3"/>
        <v>0.30120481927710846</v>
      </c>
      <c r="E79">
        <f>ValueWin!E79</f>
        <v>0.77700000000000002</v>
      </c>
      <c r="F79">
        <f>ValueWin!F79</f>
        <v>0.22299999999999998</v>
      </c>
      <c r="G79" cm="1">
        <f t="array" ref="G79">_xlfn.IFS(AND(I79&gt;J79,I79&gt;0), 1, AND(J79&gt;I79,J79&gt;0), 2, AND(I79&lt;0,J79&lt;0), 0)</f>
        <v>1</v>
      </c>
      <c r="H79">
        <f>ValueWin!H79</f>
        <v>1</v>
      </c>
      <c r="I79">
        <f t="shared" si="4"/>
        <v>3.3666666666666845E-2</v>
      </c>
      <c r="J79">
        <f t="shared" si="5"/>
        <v>-0.11191379310344834</v>
      </c>
      <c r="K79" cm="1">
        <f t="array" ref="K79">_xlfn.IFS(AND(G79=H79,G79=1),K78-K78*I79+K78*I79*A79, AND(G79=H79,G79=2), K78-K78*J79+K78*J79*B79, AND(G79&lt;&gt;H79,G79=1), K78-K78*I79,AND(G79&lt;&gt;H79,G79=2),K78-K78*J79,G79=0,K78)</f>
        <v>106.88145742574129</v>
      </c>
      <c r="L79" t="str">
        <f>ValueWin!L79</f>
        <v>Felix Auger Aliassime</v>
      </c>
      <c r="M79" t="str">
        <f>ValueWin!M79</f>
        <v>Ricardas Berankis</v>
      </c>
    </row>
    <row r="80" spans="1:13" x14ac:dyDescent="0.25">
      <c r="A80">
        <f>ValueWin!A80</f>
        <v>3.32</v>
      </c>
      <c r="B80">
        <f>ValueWin!B80</f>
        <v>1.3</v>
      </c>
      <c r="C80">
        <f t="shared" si="3"/>
        <v>0.30120481927710846</v>
      </c>
      <c r="D80">
        <f t="shared" si="3"/>
        <v>0.76923076923076916</v>
      </c>
      <c r="E80">
        <f>ValueWin!E80</f>
        <v>0.34399999999999997</v>
      </c>
      <c r="F80">
        <f>ValueWin!F80</f>
        <v>0.65600000000000003</v>
      </c>
      <c r="G80" cm="1">
        <f t="array" ref="G80">_xlfn.IFS(AND(I80&gt;J80,I80&gt;0), 1, AND(J80&gt;I80,J80&gt;0), 2, AND(I80&lt;0,J80&lt;0), 0)</f>
        <v>1</v>
      </c>
      <c r="H80">
        <f>ValueWin!H80</f>
        <v>2</v>
      </c>
      <c r="I80">
        <f t="shared" si="4"/>
        <v>6.124137931034479E-2</v>
      </c>
      <c r="J80">
        <f t="shared" si="5"/>
        <v>-0.49066666666666647</v>
      </c>
      <c r="K80" cm="1">
        <f t="array" ref="K80">_xlfn.IFS(AND(G80=H80,G80=1),K79-K79*I80+K79*I80*A80, AND(G80=H80,G80=2), K79-K79*J80+K79*J80*B80, AND(G80&lt;&gt;H80,G80=1), K79-K79*I80,AND(G80&lt;&gt;H80,G80=2),K79-K79*J80,G80=0,K79)</f>
        <v>100.335889550289</v>
      </c>
      <c r="L80" t="str">
        <f>ValueWin!L80</f>
        <v>Fabio Fognini</v>
      </c>
      <c r="M80" t="str">
        <f>ValueWin!M80</f>
        <v>Diego Schwartzman</v>
      </c>
    </row>
    <row r="81" spans="1:17" x14ac:dyDescent="0.25">
      <c r="A81">
        <f>ValueWin!A81</f>
        <v>6</v>
      </c>
      <c r="B81">
        <f>ValueWin!B81</f>
        <v>1.1000000000000001</v>
      </c>
      <c r="C81">
        <f t="shared" si="3"/>
        <v>0.16666666666666666</v>
      </c>
      <c r="D81">
        <f t="shared" si="3"/>
        <v>0.90909090909090906</v>
      </c>
      <c r="E81">
        <f>ValueWin!E81</f>
        <v>0.16500000000000001</v>
      </c>
      <c r="F81">
        <f>ValueWin!F81</f>
        <v>0.83499999999999996</v>
      </c>
      <c r="G81" cm="1">
        <f t="array" ref="G81">_xlfn.IFS(AND(I81&gt;J81,I81&gt;0), 1, AND(J81&gt;I81,J81&gt;0), 2, AND(I81&lt;0,J81&lt;0), 0)</f>
        <v>0</v>
      </c>
      <c r="H81">
        <f>ValueWin!H81</f>
        <v>2</v>
      </c>
      <c r="I81">
        <f t="shared" si="4"/>
        <v>-1.999999999999974E-3</v>
      </c>
      <c r="J81">
        <f t="shared" si="5"/>
        <v>-0.81499999999999861</v>
      </c>
      <c r="K81" cm="1">
        <f t="array" ref="K81">_xlfn.IFS(AND(G81=H81,G81=1),K80-K80*I81+K80*I81*A81, AND(G81=H81,G81=2), K80-K80*J81+K80*J81*B81, AND(G81&lt;&gt;H81,G81=1), K80-K80*I81,AND(G81&lt;&gt;H81,G81=2),K80-K80*J81,G81=0,K80)</f>
        <v>100.335889550289</v>
      </c>
      <c r="L81" t="str">
        <f>ValueWin!L81</f>
        <v>Filip Krajinovic</v>
      </c>
      <c r="M81" t="str">
        <f>ValueWin!M81</f>
        <v>Alexander Zverev</v>
      </c>
    </row>
    <row r="82" spans="1:17" x14ac:dyDescent="0.25">
      <c r="A82">
        <f>ValueWin!A82</f>
        <v>3.45</v>
      </c>
      <c r="B82">
        <f>ValueWin!B82</f>
        <v>1.28</v>
      </c>
      <c r="C82">
        <f t="shared" si="3"/>
        <v>0.28985507246376813</v>
      </c>
      <c r="D82">
        <f t="shared" si="3"/>
        <v>0.78125</v>
      </c>
      <c r="E82">
        <f>ValueWin!E82</f>
        <v>0.308</v>
      </c>
      <c r="F82">
        <f>ValueWin!F82</f>
        <v>0.69199999999999995</v>
      </c>
      <c r="G82" cm="1">
        <f t="array" ref="G82">_xlfn.IFS(AND(I82&gt;J82,I82&gt;0), 1, AND(J82&gt;I82,J82&gt;0), 2, AND(I82&lt;0,J82&lt;0), 0)</f>
        <v>1</v>
      </c>
      <c r="H82">
        <f>ValueWin!H82</f>
        <v>2</v>
      </c>
      <c r="I82">
        <f t="shared" si="4"/>
        <v>2.5551020408163316E-2</v>
      </c>
      <c r="J82">
        <f t="shared" si="5"/>
        <v>-0.40799999999999992</v>
      </c>
      <c r="K82" cm="1">
        <f t="array" ref="K82">_xlfn.IFS(AND(G82=H82,G82=1),K81-K81*I82+K81*I82*A82, AND(G82=H82,G82=2), K81-K81*J82+K81*J82*B82, AND(G82&lt;&gt;H82,G82=1), K81-K81*I82,AND(G82&lt;&gt;H82,G82=2),K81-K81*J82,G82=0,K81)</f>
        <v>97.772205188718345</v>
      </c>
      <c r="L82" t="str">
        <f>ValueWin!L82</f>
        <v>Dusan Lajovic</v>
      </c>
      <c r="M82" t="str">
        <f>ValueWin!M82</f>
        <v>Frances Tiafoe</v>
      </c>
    </row>
    <row r="83" spans="1:17" x14ac:dyDescent="0.25">
      <c r="A83">
        <f>ValueWin!A83</f>
        <v>1.22</v>
      </c>
      <c r="B83">
        <f>ValueWin!B83</f>
        <v>4.05</v>
      </c>
      <c r="C83">
        <f t="shared" si="3"/>
        <v>0.81967213114754101</v>
      </c>
      <c r="D83">
        <f t="shared" si="3"/>
        <v>0.24691358024691359</v>
      </c>
      <c r="E83">
        <f>ValueWin!E83</f>
        <v>0.70199999999999996</v>
      </c>
      <c r="F83">
        <f>ValueWin!F83</f>
        <v>0.29800000000000004</v>
      </c>
      <c r="G83" cm="1">
        <f t="array" ref="G83">_xlfn.IFS(AND(I83&gt;J83,I83&gt;0), 1, AND(J83&gt;I83,J83&gt;0), 2, AND(I83&lt;0,J83&lt;0), 0)</f>
        <v>2</v>
      </c>
      <c r="H83">
        <f>ValueWin!H83</f>
        <v>1</v>
      </c>
      <c r="I83">
        <f t="shared" si="4"/>
        <v>-0.65254545454545498</v>
      </c>
      <c r="J83">
        <f t="shared" si="5"/>
        <v>6.7836065573770532E-2</v>
      </c>
      <c r="K83" cm="1">
        <f t="array" ref="K83">_xlfn.IFS(AND(G83=H83,G83=1),K82-K82*I83+K82*I83*A83, AND(G83=H83,G83=2), K82-K82*J83+K82*J83*B83, AND(G83&lt;&gt;H83,G83=1), K82-K82*I83,AND(G83&lt;&gt;H83,G83=2),K82-K82*J83,G83=0,K82)</f>
        <v>91.139723466244305</v>
      </c>
      <c r="L83" t="str">
        <f>ValueWin!L83</f>
        <v>Gael Monfils</v>
      </c>
      <c r="M83" t="str">
        <f>ValueWin!M83</f>
        <v>Lorenzo Musetti</v>
      </c>
    </row>
    <row r="84" spans="1:17" x14ac:dyDescent="0.25">
      <c r="A84">
        <f>ValueWin!A84</f>
        <v>1.52</v>
      </c>
      <c r="B84">
        <f>ValueWin!B84</f>
        <v>2.42</v>
      </c>
      <c r="C84">
        <f t="shared" si="3"/>
        <v>0.65789473684210531</v>
      </c>
      <c r="D84">
        <f t="shared" si="3"/>
        <v>0.41322314049586778</v>
      </c>
      <c r="E84">
        <f>ValueWin!E84</f>
        <v>0.67900000000000005</v>
      </c>
      <c r="F84">
        <f>ValueWin!F84</f>
        <v>0.32099999999999995</v>
      </c>
      <c r="G84" cm="1">
        <f t="array" ref="G84">_xlfn.IFS(AND(I84&gt;J84,I84&gt;0), 1, AND(J84&gt;I84,J84&gt;0), 2, AND(I84&lt;0,J84&lt;0), 0)</f>
        <v>1</v>
      </c>
      <c r="H84">
        <f>ValueWin!H84</f>
        <v>1</v>
      </c>
      <c r="I84">
        <f t="shared" si="4"/>
        <v>6.1692307692307824E-2</v>
      </c>
      <c r="J84">
        <f t="shared" si="5"/>
        <v>-0.15716901408450717</v>
      </c>
      <c r="K84" cm="1">
        <f t="array" ref="K84">_xlfn.IFS(AND(G84=H84,G84=1),K83-K83*I84+K83*I84*A84, AND(G84=H84,G84=2), K83-K83*J84+K83*J84*B84, AND(G84&lt;&gt;H84,G84=1), K83-K83*I84,AND(G84&lt;&gt;H84,G84=2),K83-K83*J84,G84=0,K83)</f>
        <v>94.06348579504143</v>
      </c>
      <c r="L84" t="str">
        <f>ValueWin!L84</f>
        <v>Cameron Norrie</v>
      </c>
      <c r="M84" t="str">
        <f>ValueWin!M84</f>
        <v>Marton Fucsovics</v>
      </c>
    </row>
    <row r="85" spans="1:17" x14ac:dyDescent="0.25">
      <c r="A85">
        <f>ValueWin!A85</f>
        <v>1.58</v>
      </c>
      <c r="B85">
        <f>ValueWin!B85</f>
        <v>2.2799999999999998</v>
      </c>
      <c r="C85">
        <f t="shared" si="3"/>
        <v>0.63291139240506322</v>
      </c>
      <c r="D85">
        <f t="shared" si="3"/>
        <v>0.43859649122807021</v>
      </c>
      <c r="E85">
        <f>ValueWin!E85</f>
        <v>0.35299999999999998</v>
      </c>
      <c r="F85">
        <f>ValueWin!F85</f>
        <v>0.64700000000000002</v>
      </c>
      <c r="G85" cm="1">
        <f t="array" ref="G85">_xlfn.IFS(AND(I85&gt;J85,I85&gt;0), 1, AND(J85&gt;I85,J85&gt;0), 2, AND(I85&lt;0,J85&lt;0), 0)</f>
        <v>2</v>
      </c>
      <c r="H85">
        <f>ValueWin!H85</f>
        <v>1</v>
      </c>
      <c r="I85">
        <f t="shared" si="4"/>
        <v>-0.76251724137931021</v>
      </c>
      <c r="J85">
        <f t="shared" si="5"/>
        <v>0.1</v>
      </c>
      <c r="K85" cm="1">
        <f t="array" ref="K85">_xlfn.IFS(AND(G85=H85,G85=1),K84-K84*I85+K84*I85*A85, AND(G85=H85,G85=2), K84-K84*J85+K84*J85*B85, AND(G85&lt;&gt;H85,G85=1), K84-K84*I85,AND(G85&lt;&gt;H85,G85=2),K84-K84*J85,G85=0,K84)</f>
        <v>84.65713721553729</v>
      </c>
      <c r="L85" t="str">
        <f>ValueWin!L85</f>
        <v>Dennis Novak</v>
      </c>
      <c r="M85" t="str">
        <f>ValueWin!M85</f>
        <v>Gianluca Mager</v>
      </c>
    </row>
    <row r="86" spans="1:17" x14ac:dyDescent="0.25">
      <c r="A86">
        <f>ValueWin!A86</f>
        <v>3.7</v>
      </c>
      <c r="B86">
        <f>ValueWin!B86</f>
        <v>1.25</v>
      </c>
      <c r="C86">
        <f t="shared" si="3"/>
        <v>0.27027027027027023</v>
      </c>
      <c r="D86">
        <f t="shared" si="3"/>
        <v>0.8</v>
      </c>
      <c r="E86">
        <f>ValueWin!E86</f>
        <v>0.39600000000000002</v>
      </c>
      <c r="F86">
        <f>ValueWin!F86</f>
        <v>0.60399999999999998</v>
      </c>
      <c r="G86" cm="1">
        <f t="array" ref="G86">_xlfn.IFS(AND(I86&gt;J86,I86&gt;0), 1, AND(J86&gt;I86,J86&gt;0), 2, AND(I86&lt;0,J86&lt;0), 0)</f>
        <v>1</v>
      </c>
      <c r="H86">
        <f>ValueWin!H86</f>
        <v>2</v>
      </c>
      <c r="I86">
        <f t="shared" si="4"/>
        <v>0.1</v>
      </c>
      <c r="J86">
        <f t="shared" si="5"/>
        <v>-0.98000000000000009</v>
      </c>
      <c r="K86" cm="1">
        <f t="array" ref="K86">_xlfn.IFS(AND(G86=H86,G86=1),K85-K85*I86+K85*I86*A86, AND(G86=H86,G86=2), K85-K85*J86+K85*J86*B86, AND(G86&lt;&gt;H86,G86=1), K85-K85*I86,AND(G86&lt;&gt;H86,G86=2),K85-K85*J86,G86=0,K85)</f>
        <v>76.191423493983564</v>
      </c>
      <c r="L86" t="str">
        <f>ValueWin!L86</f>
        <v>Reilly Opelka</v>
      </c>
      <c r="M86" t="str">
        <f>ValueWin!M86</f>
        <v>Jannik Sinner</v>
      </c>
    </row>
    <row r="87" spans="1:17" x14ac:dyDescent="0.25">
      <c r="A87">
        <f>ValueWin!A87</f>
        <v>1.65</v>
      </c>
      <c r="B87">
        <f>ValueWin!B87</f>
        <v>2.1800000000000002</v>
      </c>
      <c r="C87">
        <f t="shared" si="3"/>
        <v>0.60606060606060608</v>
      </c>
      <c r="D87">
        <f t="shared" si="3"/>
        <v>0.4587155963302752</v>
      </c>
      <c r="E87">
        <f>ValueWin!E87</f>
        <v>0.61599999999999999</v>
      </c>
      <c r="F87">
        <f>ValueWin!F87</f>
        <v>0.38400000000000001</v>
      </c>
      <c r="G87" cm="1">
        <f t="array" ref="G87">_xlfn.IFS(AND(I87&gt;J87,I87&gt;0), 1, AND(J87&gt;I87,J87&gt;0), 2, AND(I87&lt;0,J87&lt;0), 0)</f>
        <v>1</v>
      </c>
      <c r="H87">
        <f>ValueWin!H87</f>
        <v>1</v>
      </c>
      <c r="I87">
        <f t="shared" si="4"/>
        <v>2.5230769230769168E-2</v>
      </c>
      <c r="J87">
        <f t="shared" si="5"/>
        <v>-0.13803389830508461</v>
      </c>
      <c r="K87" cm="1">
        <f t="array" ref="K87">_xlfn.IFS(AND(G87=H87,G87=1),K86-K86*I87+K86*I87*A87, AND(G87=H87,G87=2), K86-K86*J87+K86*J87*B87, AND(G87&lt;&gt;H87,G87=1), K86-K86*I87,AND(G87&lt;&gt;H87,G87=2),K86-K86*J87,G87=0,K86)</f>
        <v>77.440962839284893</v>
      </c>
      <c r="L87" t="str">
        <f>ValueWin!L87</f>
        <v>Casper Ruud</v>
      </c>
      <c r="M87" t="str">
        <f>ValueWin!M87</f>
        <v>Lloyd Harris</v>
      </c>
    </row>
    <row r="88" spans="1:17" x14ac:dyDescent="0.25">
      <c r="A88">
        <f>ValueWin!A88</f>
        <v>1.38</v>
      </c>
      <c r="B88">
        <f>ValueWin!B88</f>
        <v>2.91</v>
      </c>
      <c r="C88">
        <f t="shared" si="3"/>
        <v>0.7246376811594204</v>
      </c>
      <c r="D88">
        <f t="shared" si="3"/>
        <v>0.3436426116838488</v>
      </c>
      <c r="E88">
        <f>ValueWin!E88</f>
        <v>0.54300000000000004</v>
      </c>
      <c r="F88">
        <f>ValueWin!F88</f>
        <v>0.45699999999999996</v>
      </c>
      <c r="G88" cm="1">
        <f t="array" ref="G88">_xlfn.IFS(AND(I88&gt;J88,I88&gt;0), 1, AND(J88&gt;I88,J88&gt;0), 2, AND(I88&lt;0,J88&lt;0), 0)</f>
        <v>2</v>
      </c>
      <c r="H88">
        <f>ValueWin!H88</f>
        <v>0</v>
      </c>
      <c r="I88">
        <f t="shared" si="4"/>
        <v>-0.65963157894736868</v>
      </c>
      <c r="J88">
        <f t="shared" si="5"/>
        <v>0.1</v>
      </c>
      <c r="K88" cm="1">
        <f t="array" ref="K88">_xlfn.IFS(AND(G88=H88,G88=1),K87-K87*I88+K87*I88*A88, AND(G88=H88,G88=2), K87-K87*J88+K87*J88*B88, AND(G88&lt;&gt;H88,G88=1), K87-K87*I88,AND(G88&lt;&gt;H88,G88=2),K87-K87*J88,G88=0,K87)</f>
        <v>69.696866555356408</v>
      </c>
      <c r="L88" t="str">
        <f>ValueWin!L88</f>
        <v>Lorenzo Sonego</v>
      </c>
      <c r="M88" t="str">
        <f>ValueWin!M88</f>
        <v>Christian Garin</v>
      </c>
      <c r="P88">
        <v>100</v>
      </c>
      <c r="Q88">
        <v>-31</v>
      </c>
    </row>
    <row r="89" spans="1:17" x14ac:dyDescent="0.25">
      <c r="A89">
        <f>ValueWin!A89</f>
        <v>1.34</v>
      </c>
      <c r="B89">
        <f>ValueWin!B89</f>
        <v>3.06</v>
      </c>
      <c r="C89">
        <f t="shared" si="3"/>
        <v>0.74626865671641784</v>
      </c>
      <c r="D89">
        <f t="shared" si="3"/>
        <v>0.32679738562091504</v>
      </c>
      <c r="E89">
        <f>ValueWin!E89</f>
        <v>0.65300000000000002</v>
      </c>
      <c r="F89">
        <f>ValueWin!F89</f>
        <v>0.34699999999999998</v>
      </c>
      <c r="G89" cm="1">
        <f t="array" ref="G89">_xlfn.IFS(AND(I89&gt;J89,I89&gt;0), 1, AND(J89&gt;I89,J89&gt;0), 2, AND(I89&lt;0,J89&lt;0), 0)</f>
        <v>2</v>
      </c>
      <c r="H89">
        <f>ValueWin!H89</f>
        <v>1</v>
      </c>
      <c r="I89">
        <f t="shared" si="4"/>
        <v>-0.36758823529411733</v>
      </c>
      <c r="J89">
        <f t="shared" si="5"/>
        <v>3.0009708737864071E-2</v>
      </c>
      <c r="K89">
        <f>P88-P88*J89</f>
        <v>96.9990291262136</v>
      </c>
      <c r="L89" t="str">
        <f>ValueWin!L89</f>
        <v>Stefanos Tsitsipas</v>
      </c>
      <c r="M89" t="str">
        <f>ValueWin!M89</f>
        <v>Grigor Dimitrov</v>
      </c>
    </row>
    <row r="90" spans="1:17" x14ac:dyDescent="0.25">
      <c r="A90">
        <f>ValueWin!A90</f>
        <v>1.1399999999999999</v>
      </c>
      <c r="B90">
        <f>ValueWin!B90</f>
        <v>5.5</v>
      </c>
      <c r="C90">
        <f t="shared" si="3"/>
        <v>0.87719298245614041</v>
      </c>
      <c r="D90">
        <f t="shared" si="3"/>
        <v>0.18181818181818182</v>
      </c>
      <c r="E90">
        <f>ValueWin!E90</f>
        <v>0.93100000000000005</v>
      </c>
      <c r="F90">
        <f>ValueWin!F90</f>
        <v>6.899999999999995E-2</v>
      </c>
      <c r="G90" cm="1">
        <f t="array" ref="G90">_xlfn.IFS(AND(I90&gt;J90,I90&gt;0), 1, AND(J90&gt;I90,J90&gt;0), 2, AND(I90&lt;0,J90&lt;0), 0)</f>
        <v>1</v>
      </c>
      <c r="H90">
        <f>ValueWin!H90</f>
        <v>1</v>
      </c>
      <c r="I90">
        <f t="shared" si="4"/>
        <v>0.1</v>
      </c>
      <c r="J90">
        <f t="shared" si="5"/>
        <v>-0.13788888888888895</v>
      </c>
      <c r="K90" cm="1">
        <f t="array" ref="K90">_xlfn.IFS(AND(G90=H90,G90=1),K89-K89*I90+K89*I90*A90, AND(G90=H90,G90=2), K89-K89*J90+K89*J90*B90, AND(G90&lt;&gt;H90,G90=1), K89-K89*I90,AND(G90&lt;&gt;H90,G90=2),K89-K89*J90,G90=0,K89)</f>
        <v>98.357015533980601</v>
      </c>
      <c r="L90" t="str">
        <f>ValueWin!L90</f>
        <v>Alexander Bublik</v>
      </c>
      <c r="M90" t="str">
        <f>ValueWin!M90</f>
        <v>Evgeny Tyurnev</v>
      </c>
    </row>
    <row r="91" spans="1:17" x14ac:dyDescent="0.25">
      <c r="A91">
        <f>ValueWin!A91</f>
        <v>1.33</v>
      </c>
      <c r="B91">
        <f>ValueWin!B91</f>
        <v>3.4</v>
      </c>
      <c r="C91">
        <f t="shared" si="3"/>
        <v>0.75187969924812026</v>
      </c>
      <c r="D91">
        <f t="shared" si="3"/>
        <v>0.29411764705882354</v>
      </c>
      <c r="E91">
        <f>ValueWin!E91</f>
        <v>0.60799999999999998</v>
      </c>
      <c r="F91">
        <f>ValueWin!F91</f>
        <v>0.39200000000000002</v>
      </c>
      <c r="G91" cm="1">
        <f t="array" ref="G91">_xlfn.IFS(AND(I91&gt;J91,I91&gt;0), 1, AND(J91&gt;I91,J91&gt;0), 2, AND(I91&lt;0,J91&lt;0), 0)</f>
        <v>2</v>
      </c>
      <c r="H91">
        <f>ValueWin!H91</f>
        <v>1</v>
      </c>
      <c r="I91">
        <f t="shared" si="4"/>
        <v>-0.57987878787878777</v>
      </c>
      <c r="J91">
        <f t="shared" si="5"/>
        <v>0.1</v>
      </c>
      <c r="K91" cm="1">
        <f t="array" ref="K91">_xlfn.IFS(AND(G91=H91,G91=1),K90-K90*I91+K90*I91*A91, AND(G91=H91,G91=2), K90-K90*J91+K90*J91*B91, AND(G91&lt;&gt;H91,G91=1), K90-K90*I91,AND(G91&lt;&gt;H91,G91=2),K90-K90*J91,G91=0,K90)</f>
        <v>88.521313980582534</v>
      </c>
      <c r="L91" t="str">
        <f>ValueWin!L91</f>
        <v>Marin Cilic</v>
      </c>
      <c r="M91" t="str">
        <f>ValueWin!M91</f>
        <v>Albert Ramos</v>
      </c>
    </row>
    <row r="92" spans="1:17" x14ac:dyDescent="0.25">
      <c r="A92">
        <f>ValueWin!A92</f>
        <v>1.72</v>
      </c>
      <c r="B92">
        <f>ValueWin!B92</f>
        <v>2.1</v>
      </c>
      <c r="C92">
        <f t="shared" si="3"/>
        <v>0.58139534883720934</v>
      </c>
      <c r="D92">
        <f t="shared" si="3"/>
        <v>0.47619047619047616</v>
      </c>
      <c r="E92">
        <f>ValueWin!E92</f>
        <v>0.50800000000000001</v>
      </c>
      <c r="F92">
        <f>ValueWin!F92</f>
        <v>0.49199999999999999</v>
      </c>
      <c r="G92" cm="1">
        <f t="array" ref="G92">_xlfn.IFS(AND(I92&gt;J92,I92&gt;0), 1, AND(J92&gt;I92,J92&gt;0), 2, AND(I92&lt;0,J92&lt;0), 0)</f>
        <v>2</v>
      </c>
      <c r="H92">
        <f>ValueWin!H92</f>
        <v>2</v>
      </c>
      <c r="I92">
        <f t="shared" si="4"/>
        <v>-0.17533333333333334</v>
      </c>
      <c r="J92">
        <f t="shared" si="5"/>
        <v>3.0181818181818199E-2</v>
      </c>
      <c r="K92" cm="1">
        <f t="array" ref="K92">_xlfn.IFS(AND(G92=H92,G92=1),K91-K91*I92+K91*I92*A92, AND(G92=H92,G92=2), K91-K91*J92+K91*J92*B92, AND(G92&lt;&gt;H92,G92=1), K91-K91*I92,AND(G92&lt;&gt;H92,G92=2),K91-K91*J92,G92=0,K91)</f>
        <v>91.460221604737868</v>
      </c>
      <c r="L92" t="str">
        <f>ValueWin!L92</f>
        <v>Frederico Delbonis</v>
      </c>
      <c r="M92" t="str">
        <f>ValueWin!M92</f>
        <v>Pablo Andujar</v>
      </c>
    </row>
    <row r="93" spans="1:17" x14ac:dyDescent="0.25">
      <c r="A93">
        <f>ValueWin!A93</f>
        <v>3.5</v>
      </c>
      <c r="B93">
        <f>ValueWin!B93</f>
        <v>1.3</v>
      </c>
      <c r="C93">
        <f t="shared" si="3"/>
        <v>0.2857142857142857</v>
      </c>
      <c r="D93">
        <f t="shared" si="3"/>
        <v>0.76923076923076916</v>
      </c>
      <c r="E93">
        <f>ValueWin!E93</f>
        <v>0.27600000000000002</v>
      </c>
      <c r="F93">
        <f>ValueWin!F93</f>
        <v>0.72399999999999998</v>
      </c>
      <c r="G93" cm="1">
        <f t="array" ref="G93">_xlfn.IFS(AND(I93&gt;J93,I93&gt;0), 1, AND(J93&gt;I93,J93&gt;0), 2, AND(I93&lt;0,J93&lt;0), 0)</f>
        <v>0</v>
      </c>
      <c r="H93">
        <f>ValueWin!H93</f>
        <v>2</v>
      </c>
      <c r="I93">
        <f t="shared" si="4"/>
        <v>-1.3599999999999945E-2</v>
      </c>
      <c r="J93">
        <f t="shared" si="5"/>
        <v>-0.19599999999999995</v>
      </c>
      <c r="K93" cm="1">
        <f t="array" ref="K93">_xlfn.IFS(AND(G93=H93,G93=1),K92-K92*I93+K92*I93*A93, AND(G93=H93,G93=2), K92-K92*J93+K92*J93*B93, AND(G93&lt;&gt;H93,G93=1), K92-K92*I93,AND(G93&lt;&gt;H93,G93=2),K92-K92*J93,G93=0,K92)</f>
        <v>91.460221604737868</v>
      </c>
      <c r="L93" t="str">
        <f>ValueWin!L93</f>
        <v>Laslo Djere</v>
      </c>
      <c r="M93" t="str">
        <f>ValueWin!M93</f>
        <v>Ilya Ivashka</v>
      </c>
    </row>
    <row r="94" spans="1:17" x14ac:dyDescent="0.25">
      <c r="A94">
        <f>ValueWin!A94</f>
        <v>4</v>
      </c>
      <c r="B94">
        <f>ValueWin!B94</f>
        <v>1.25</v>
      </c>
      <c r="C94">
        <f t="shared" si="3"/>
        <v>0.25</v>
      </c>
      <c r="D94">
        <f t="shared" si="3"/>
        <v>0.8</v>
      </c>
      <c r="E94">
        <f>ValueWin!E94</f>
        <v>0.30599999999999999</v>
      </c>
      <c r="F94">
        <f>ValueWin!F94</f>
        <v>0.69399999999999995</v>
      </c>
      <c r="G94" cm="1">
        <f t="array" ref="G94">_xlfn.IFS(AND(I94&gt;J94,I94&gt;0), 1, AND(J94&gt;I94,J94&gt;0), 2, AND(I94&lt;0,J94&lt;0), 0)</f>
        <v>1</v>
      </c>
      <c r="H94">
        <f>ValueWin!H94</f>
        <v>2</v>
      </c>
      <c r="I94">
        <f t="shared" si="4"/>
        <v>7.4666666666666687E-2</v>
      </c>
      <c r="J94">
        <f t="shared" si="5"/>
        <v>-0.53</v>
      </c>
      <c r="K94" cm="1">
        <f t="array" ref="K94">_xlfn.IFS(AND(G94=H94,G94=1),K93-K93*I94+K93*I94*A94, AND(G94=H94,G94=2), K93-K93*J94+K93*J94*B94, AND(G94&lt;&gt;H94,G94=1), K93-K93*I94,AND(G94&lt;&gt;H94,G94=2),K93-K93*J94,G94=0,K93)</f>
        <v>84.631191724917443</v>
      </c>
      <c r="L94" t="str">
        <f>ValueWin!L94</f>
        <v>Adrian Mannarino</v>
      </c>
      <c r="M94" t="str">
        <f>ValueWin!M94</f>
        <v>Karen Khachanov</v>
      </c>
    </row>
    <row r="95" spans="1:17" x14ac:dyDescent="0.25">
      <c r="A95">
        <f>ValueWin!A95</f>
        <v>2.62</v>
      </c>
      <c r="B95">
        <f>ValueWin!B95</f>
        <v>1.5</v>
      </c>
      <c r="C95">
        <f t="shared" si="3"/>
        <v>0.38167938931297707</v>
      </c>
      <c r="D95">
        <f t="shared" si="3"/>
        <v>0.66666666666666663</v>
      </c>
      <c r="E95">
        <f>ValueWin!E95</f>
        <v>0.46200000000000002</v>
      </c>
      <c r="F95">
        <f>ValueWin!F95</f>
        <v>0.53800000000000003</v>
      </c>
      <c r="G95" cm="1">
        <f t="array" ref="G95">_xlfn.IFS(AND(I95&gt;J95,I95&gt;0), 1, AND(J95&gt;I95,J95&gt;0), 2, AND(I95&lt;0,J95&lt;0), 0)</f>
        <v>1</v>
      </c>
      <c r="H95">
        <f>ValueWin!H95</f>
        <v>2</v>
      </c>
      <c r="I95">
        <f t="shared" si="4"/>
        <v>0.1</v>
      </c>
      <c r="J95">
        <f t="shared" si="5"/>
        <v>-0.38600000000000001</v>
      </c>
      <c r="K95" cm="1">
        <f t="array" ref="K95">_xlfn.IFS(AND(G95=H95,G95=1),K94-K94*I95+K94*I95*A95, AND(G95=H95,G95=2), K94-K94*J95+K94*J95*B95, AND(G95&lt;&gt;H95,G95=1), K94-K94*I95,AND(G95&lt;&gt;H95,G95=2),K94-K94*J95,G95=0,K94)</f>
        <v>76.168072552425699</v>
      </c>
      <c r="L95" t="str">
        <f>ValueWin!L95</f>
        <v>Pedro Martinez</v>
      </c>
      <c r="M95" t="str">
        <f>ValueWin!M95</f>
        <v>Tommy Paul</v>
      </c>
    </row>
    <row r="96" spans="1:17" x14ac:dyDescent="0.25">
      <c r="A96">
        <f>ValueWin!A96</f>
        <v>1.1200000000000001</v>
      </c>
      <c r="B96">
        <f>ValueWin!B96</f>
        <v>6</v>
      </c>
      <c r="C96">
        <f t="shared" si="3"/>
        <v>0.89285714285714279</v>
      </c>
      <c r="D96">
        <f t="shared" si="3"/>
        <v>0.16666666666666666</v>
      </c>
      <c r="E96">
        <f>ValueWin!E96</f>
        <v>0.88200000000000001</v>
      </c>
      <c r="F96">
        <f>ValueWin!F96</f>
        <v>0.11799999999999999</v>
      </c>
      <c r="G96" cm="1">
        <f t="array" ref="G96">_xlfn.IFS(AND(I96&gt;J96,I96&gt;0), 1, AND(J96&gt;I96,J96&gt;0), 2, AND(I96&lt;0,J96&lt;0), 0)</f>
        <v>0</v>
      </c>
      <c r="H96">
        <f>ValueWin!H96</f>
        <v>1</v>
      </c>
      <c r="I96">
        <f t="shared" si="4"/>
        <v>-0.10133333333333239</v>
      </c>
      <c r="J96">
        <f t="shared" si="5"/>
        <v>-5.8400000000000007E-2</v>
      </c>
      <c r="K96" cm="1">
        <f t="array" ref="K96">_xlfn.IFS(AND(G96=H96,G96=1),K95-K95*I96+K95*I96*A96, AND(G96=H96,G96=2), K95-K95*J96+K95*J96*B96, AND(G96&lt;&gt;H96,G96=1), K95-K95*I96,AND(G96&lt;&gt;H96,G96=2),K95-K95*J96,G96=0,K95)</f>
        <v>76.168072552425699</v>
      </c>
      <c r="L96" t="str">
        <f>ValueWin!L96</f>
        <v>John Millman</v>
      </c>
      <c r="M96" t="str">
        <f>ValueWin!M96</f>
        <v>Yshai Oliel</v>
      </c>
    </row>
    <row r="97" spans="1:17" x14ac:dyDescent="0.25">
      <c r="A97">
        <f>ValueWin!A97</f>
        <v>5.5</v>
      </c>
      <c r="B97">
        <f>ValueWin!B97</f>
        <v>1.1399999999999999</v>
      </c>
      <c r="C97">
        <f t="shared" si="3"/>
        <v>0.18181818181818182</v>
      </c>
      <c r="D97">
        <f t="shared" si="3"/>
        <v>0.87719298245614041</v>
      </c>
      <c r="E97">
        <f>ValueWin!E97</f>
        <v>9.5000000000000001E-2</v>
      </c>
      <c r="F97">
        <f>ValueWin!F97</f>
        <v>0.90500000000000003</v>
      </c>
      <c r="G97" cm="1">
        <f t="array" ref="G97">_xlfn.IFS(AND(I97&gt;J97,I97&gt;0), 1, AND(J97&gt;I97,J97&gt;0), 2, AND(I97&lt;0,J97&lt;0), 0)</f>
        <v>2</v>
      </c>
      <c r="H97">
        <f>ValueWin!H97</f>
        <v>2</v>
      </c>
      <c r="I97">
        <f t="shared" si="4"/>
        <v>-0.10611111111111113</v>
      </c>
      <c r="J97">
        <f t="shared" si="5"/>
        <v>0.1</v>
      </c>
      <c r="K97" cm="1">
        <f t="array" ref="K97">_xlfn.IFS(AND(G97=H97,G97=1),K96-K96*I97+K96*I97*A97, AND(G97=H97,G97=2), K96-K96*J97+K96*J97*B97, AND(G97&lt;&gt;H97,G97=1), K96-K96*I97,AND(G97&lt;&gt;H97,G97=2),K96-K96*J97,G97=0,K96)</f>
        <v>77.234425568159665</v>
      </c>
      <c r="L97" t="str">
        <f>ValueWin!L97</f>
        <v>Nino Serdarusic</v>
      </c>
      <c r="M97" t="str">
        <f>ValueWin!M97</f>
        <v>Sebastian Korda</v>
      </c>
    </row>
    <row r="98" spans="1:17" x14ac:dyDescent="0.25">
      <c r="A98">
        <f>ValueWin!A98</f>
        <v>1.9</v>
      </c>
      <c r="B98">
        <f>ValueWin!B98</f>
        <v>1.9</v>
      </c>
      <c r="C98">
        <f t="shared" si="3"/>
        <v>0.52631578947368418</v>
      </c>
      <c r="D98">
        <f t="shared" si="3"/>
        <v>0.52631578947368418</v>
      </c>
      <c r="E98">
        <f>ValueWin!E98</f>
        <v>0.48399999999999999</v>
      </c>
      <c r="F98">
        <f>ValueWin!F98</f>
        <v>0.51600000000000001</v>
      </c>
      <c r="G98" cm="1">
        <f t="array" ref="G98">_xlfn.IFS(AND(I98&gt;J98,I98&gt;0), 1, AND(J98&gt;I98,J98&gt;0), 2, AND(I98&lt;0,J98&lt;0), 0)</f>
        <v>0</v>
      </c>
      <c r="H98">
        <f>ValueWin!H98</f>
        <v>2</v>
      </c>
      <c r="I98">
        <f t="shared" si="4"/>
        <v>-8.9333333333333376E-2</v>
      </c>
      <c r="J98">
        <f t="shared" si="5"/>
        <v>-2.1777777777777785E-2</v>
      </c>
      <c r="K98" cm="1">
        <f t="array" ref="K98">_xlfn.IFS(AND(G98=H98,G98=1),K97-K97*I98+K97*I98*A98, AND(G98=H98,G98=2), K97-K97*J98+K97*J98*B98, AND(G98&lt;&gt;H98,G98=1), K97-K97*I98,AND(G98&lt;&gt;H98,G98=2),K97-K97*J98,G98=0,K97)</f>
        <v>77.234425568159665</v>
      </c>
      <c r="L98" t="str">
        <f>ValueWin!L98</f>
        <v>Jan Lennard Struff</v>
      </c>
      <c r="M98" t="str">
        <f>ValueWin!M98</f>
        <v>James Duckworth</v>
      </c>
    </row>
    <row r="99" spans="1:17" x14ac:dyDescent="0.25">
      <c r="A99">
        <f>ValueWin!A99</f>
        <v>7.5</v>
      </c>
      <c r="B99">
        <f>ValueWin!B99</f>
        <v>1.06</v>
      </c>
      <c r="C99">
        <f t="shared" si="3"/>
        <v>0.13333333333333333</v>
      </c>
      <c r="D99">
        <f t="shared" si="3"/>
        <v>0.94339622641509424</v>
      </c>
      <c r="E99">
        <f>ValueWin!E99</f>
        <v>0.27400000000000002</v>
      </c>
      <c r="F99">
        <f>ValueWin!F99</f>
        <v>0.72599999999999998</v>
      </c>
      <c r="G99" cm="1">
        <f t="array" ref="G99">_xlfn.IFS(AND(I99&gt;J99,I99&gt;0), 1, AND(J99&gt;I99,J99&gt;0), 2, AND(I99&lt;0,J99&lt;0), 0)</f>
        <v>1</v>
      </c>
      <c r="H99">
        <f>ValueWin!H99</f>
        <v>2</v>
      </c>
      <c r="I99">
        <f t="shared" si="4"/>
        <v>0.1</v>
      </c>
      <c r="J99">
        <f t="shared" si="5"/>
        <v>-3.8406666666666629</v>
      </c>
      <c r="K99" cm="1">
        <f t="array" ref="K99">_xlfn.IFS(AND(G99=H99,G99=1),K98-K98*I99+K98*I99*A99, AND(G99=H99,G99=2), K98-K98*J99+K98*J99*B99, AND(G99&lt;&gt;H99,G99=1), K98-K98*I99,AND(G99&lt;&gt;H99,G99=2),K98-K98*J99,G99=0,K98)</f>
        <v>69.510983011343697</v>
      </c>
      <c r="L99" t="str">
        <f>ValueWin!L99</f>
        <v>Pablo Andujar</v>
      </c>
      <c r="M99" t="str">
        <f>ValueWin!M99</f>
        <v>Denis Shapovalov</v>
      </c>
      <c r="P99">
        <v>100</v>
      </c>
      <c r="Q99">
        <v>-31</v>
      </c>
    </row>
    <row r="100" spans="1:17" x14ac:dyDescent="0.25">
      <c r="A100">
        <f>ValueWin!A100</f>
        <v>1.42</v>
      </c>
      <c r="B100">
        <f>ValueWin!B100</f>
        <v>2.74</v>
      </c>
      <c r="C100">
        <f t="shared" si="3"/>
        <v>0.70422535211267612</v>
      </c>
      <c r="D100">
        <f t="shared" si="3"/>
        <v>0.36496350364963503</v>
      </c>
      <c r="E100">
        <f>ValueWin!E100</f>
        <v>0.60899999999999999</v>
      </c>
      <c r="F100">
        <f>ValueWin!F100</f>
        <v>0.39100000000000001</v>
      </c>
      <c r="G100" cm="1">
        <f t="array" ref="G100">_xlfn.IFS(AND(I100&gt;J100,I100&gt;0), 1, AND(J100&gt;I100,J100&gt;0), 2, AND(I100&lt;0,J100&lt;0), 0)</f>
        <v>2</v>
      </c>
      <c r="H100">
        <f>ValueWin!H100</f>
        <v>1</v>
      </c>
      <c r="I100">
        <f t="shared" si="4"/>
        <v>-0.32195238095238121</v>
      </c>
      <c r="J100">
        <f t="shared" si="5"/>
        <v>4.1000000000000092E-2</v>
      </c>
      <c r="K100">
        <f>P99-P99*J100</f>
        <v>95.899999999999991</v>
      </c>
      <c r="L100" t="str">
        <f>ValueWin!L100</f>
        <v>Lorenzo Sonego</v>
      </c>
      <c r="M100" t="str">
        <f>ValueWin!M100</f>
        <v>Dominik Koepfer</v>
      </c>
    </row>
    <row r="101" spans="1:17" x14ac:dyDescent="0.25">
      <c r="A101">
        <f>ValueWin!A101</f>
        <v>2.2000000000000002</v>
      </c>
      <c r="B101">
        <f>ValueWin!B101</f>
        <v>1.61</v>
      </c>
      <c r="C101">
        <f t="shared" si="3"/>
        <v>0.45454545454545453</v>
      </c>
      <c r="D101">
        <f t="shared" si="3"/>
        <v>0.6211180124223602</v>
      </c>
      <c r="E101">
        <f>ValueWin!E101</f>
        <v>0.625</v>
      </c>
      <c r="F101">
        <f>ValueWin!F101</f>
        <v>0.375</v>
      </c>
      <c r="G101" cm="1">
        <f t="array" ref="G101">_xlfn.IFS(AND(I101&gt;J101,I101&gt;0), 1, AND(J101&gt;I101,J101&gt;0), 2, AND(I101&lt;0,J101&lt;0), 0)</f>
        <v>1</v>
      </c>
      <c r="H101">
        <f>ValueWin!H101</f>
        <v>1</v>
      </c>
      <c r="I101">
        <f t="shared" si="4"/>
        <v>0.1</v>
      </c>
      <c r="J101">
        <f t="shared" si="5"/>
        <v>-0.64959016393442615</v>
      </c>
      <c r="K101" cm="1">
        <f t="array" ref="K101">_xlfn.IFS(AND(G101=H101,G101=1),K100-K100*I101+K100*I101*A101, AND(G101=H101,G101=2), K100-K100*J101+K100*J101*B101, AND(G101&lt;&gt;H101,G101=1), K100-K100*I101,AND(G101&lt;&gt;H101,G101=2),K100-K100*J101,G101=0,K100)</f>
        <v>107.40799999999999</v>
      </c>
      <c r="L101" t="str">
        <f>ValueWin!L101</f>
        <v>Joao Sousa</v>
      </c>
      <c r="M101" t="str">
        <f>ValueWin!M101</f>
        <v>Hugo Grenier</v>
      </c>
    </row>
    <row r="102" spans="1:17" x14ac:dyDescent="0.25">
      <c r="A102">
        <f>ValueWin!A102</f>
        <v>2.1</v>
      </c>
      <c r="B102">
        <f>ValueWin!B102</f>
        <v>1.66</v>
      </c>
      <c r="C102">
        <f t="shared" si="3"/>
        <v>0.47619047619047616</v>
      </c>
      <c r="D102">
        <f t="shared" si="3"/>
        <v>0.60240963855421692</v>
      </c>
      <c r="E102">
        <f>ValueWin!E102</f>
        <v>0.95699999999999996</v>
      </c>
      <c r="F102">
        <f>ValueWin!F102</f>
        <v>4.3000000000000038E-2</v>
      </c>
      <c r="G102" cm="1">
        <f t="array" ref="G102">_xlfn.IFS(AND(I102&gt;J102,I102&gt;0), 1, AND(J102&gt;I102,J102&gt;0), 2, AND(I102&lt;0,J102&lt;0), 0)</f>
        <v>1</v>
      </c>
      <c r="H102">
        <f>ValueWin!H102</f>
        <v>2</v>
      </c>
      <c r="I102">
        <f t="shared" si="4"/>
        <v>0.1</v>
      </c>
      <c r="J102">
        <f t="shared" si="5"/>
        <v>-1.407</v>
      </c>
      <c r="K102" cm="1">
        <f t="array" ref="K102">_xlfn.IFS(AND(G102=H102,G102=1),K101-K101*I102+K101*I102*A102, AND(G102=H102,G102=2), K101-K101*J102+K101*J102*B102, AND(G102&lt;&gt;H102,G102=1), K101-K101*I102,AND(G102&lt;&gt;H102,G102=2),K101-K101*J102,G102=0,K101)</f>
        <v>96.66719999999998</v>
      </c>
      <c r="L102" t="str">
        <f>ValueWin!L102</f>
        <v>Filip Horansky</v>
      </c>
      <c r="M102" t="str">
        <f>ValueWin!M102</f>
        <v>Luca van Assche</v>
      </c>
    </row>
    <row r="103" spans="1:17" x14ac:dyDescent="0.25">
      <c r="A103">
        <f>ValueWin!A103</f>
        <v>1.25</v>
      </c>
      <c r="B103">
        <f>ValueWin!B103</f>
        <v>3.5</v>
      </c>
      <c r="C103">
        <f t="shared" si="3"/>
        <v>0.8</v>
      </c>
      <c r="D103">
        <f t="shared" si="3"/>
        <v>0.2857142857142857</v>
      </c>
      <c r="E103">
        <f>ValueWin!E103</f>
        <v>0.85399999999999998</v>
      </c>
      <c r="F103">
        <f>ValueWin!F103</f>
        <v>0.14600000000000002</v>
      </c>
      <c r="G103" cm="1">
        <f t="array" ref="G103">_xlfn.IFS(AND(I103&gt;J103,I103&gt;0), 1, AND(J103&gt;I103,J103&gt;0), 2, AND(I103&lt;0,J103&lt;0), 0)</f>
        <v>1</v>
      </c>
      <c r="H103">
        <f>ValueWin!H103</f>
        <v>2</v>
      </c>
      <c r="I103">
        <f t="shared" si="4"/>
        <v>0.1</v>
      </c>
      <c r="J103">
        <f t="shared" si="5"/>
        <v>-0.1956</v>
      </c>
      <c r="K103" cm="1">
        <f t="array" ref="K103">_xlfn.IFS(AND(G103=H103,G103=1),K102-K102*I103+K102*I103*A103, AND(G103=H103,G103=2), K102-K102*J103+K102*J103*B103, AND(G103&lt;&gt;H103,G103=1), K102-K102*I103,AND(G103&lt;&gt;H103,G103=2),K102-K102*J103,G103=0,K102)</f>
        <v>87.000479999999982</v>
      </c>
      <c r="L103" t="str">
        <f>ValueWin!L103</f>
        <v>Carlos Taberner</v>
      </c>
      <c r="M103" t="str">
        <f>ValueWin!M103</f>
        <v>Kenny De Schepper</v>
      </c>
    </row>
    <row r="104" spans="1:17" x14ac:dyDescent="0.25">
      <c r="A104">
        <f>ValueWin!A104</f>
        <v>1.08</v>
      </c>
      <c r="B104">
        <f>ValueWin!B104</f>
        <v>6.5</v>
      </c>
      <c r="C104">
        <f t="shared" si="3"/>
        <v>0.92592592592592582</v>
      </c>
      <c r="D104">
        <f t="shared" si="3"/>
        <v>0.15384615384615385</v>
      </c>
      <c r="E104">
        <f>ValueWin!E104</f>
        <v>0.48799999999999999</v>
      </c>
      <c r="F104">
        <f>ValueWin!F104</f>
        <v>0.51200000000000001</v>
      </c>
      <c r="G104" cm="1">
        <f t="array" ref="G104">_xlfn.IFS(AND(I104&gt;J104,I104&gt;0), 1, AND(J104&gt;I104,J104&gt;0), 2, AND(I104&lt;0,J104&lt;0), 0)</f>
        <v>2</v>
      </c>
      <c r="H104">
        <f>ValueWin!H104</f>
        <v>2</v>
      </c>
      <c r="I104">
        <f t="shared" si="4"/>
        <v>-5.9119999999999937</v>
      </c>
      <c r="J104">
        <f t="shared" si="5"/>
        <v>0.1</v>
      </c>
      <c r="K104" cm="1">
        <f t="array" ref="K104">_xlfn.IFS(AND(G104=H104,G104=1),K103-K103*I104+K103*I104*A104, AND(G104=H104,G104=2), K103-K103*J104+K103*J104*B104, AND(G104&lt;&gt;H104,G104=1), K103-K103*I104,AND(G104&lt;&gt;H104,G104=2),K103-K103*J104,G104=0,K103)</f>
        <v>134.85074399999996</v>
      </c>
      <c r="L104" t="str">
        <f>ValueWin!L104</f>
        <v>Mats Moraing</v>
      </c>
      <c r="M104" t="str">
        <f>ValueWin!M104</f>
        <v>Yannick Maden</v>
      </c>
    </row>
    <row r="105" spans="1:17" x14ac:dyDescent="0.25">
      <c r="A105">
        <f>ValueWin!A105</f>
        <v>1.3</v>
      </c>
      <c r="B105">
        <f>ValueWin!B105</f>
        <v>3.2</v>
      </c>
      <c r="C105">
        <f t="shared" si="3"/>
        <v>0.76923076923076916</v>
      </c>
      <c r="D105">
        <f t="shared" si="3"/>
        <v>0.3125</v>
      </c>
      <c r="E105">
        <f>ValueWin!E105</f>
        <v>0.58199999999999996</v>
      </c>
      <c r="F105">
        <f>ValueWin!F105</f>
        <v>0.41800000000000004</v>
      </c>
      <c r="G105" cm="1">
        <f t="array" ref="G105">_xlfn.IFS(AND(I105&gt;J105,I105&gt;0), 1, AND(J105&gt;I105,J105&gt;0), 2, AND(I105&lt;0,J105&lt;0), 0)</f>
        <v>2</v>
      </c>
      <c r="H105">
        <f>ValueWin!H105</f>
        <v>1</v>
      </c>
      <c r="I105">
        <f t="shared" si="4"/>
        <v>-0.81133333333333335</v>
      </c>
      <c r="J105">
        <f t="shared" si="5"/>
        <v>0.1</v>
      </c>
      <c r="K105" cm="1">
        <f t="array" ref="K105">_xlfn.IFS(AND(G105=H105,G105=1),K104-K104*I105+K104*I105*A105, AND(G105=H105,G105=2), K104-K104*J105+K104*J105*B105, AND(G105&lt;&gt;H105,G105=1), K104-K104*I105,AND(G105&lt;&gt;H105,G105=2),K104-K104*J105,G105=0,K104)</f>
        <v>121.36566959999996</v>
      </c>
      <c r="L105" t="str">
        <f>ValueWin!L105</f>
        <v>Oscar Otte</v>
      </c>
      <c r="M105" t="str">
        <f>ValueWin!M105</f>
        <v>Robin Haase</v>
      </c>
      <c r="N105">
        <f>ValueWin!N105</f>
        <v>0.73199999999999998</v>
      </c>
    </row>
    <row r="106" spans="1:17" x14ac:dyDescent="0.25">
      <c r="A106">
        <f>ValueWin!A106</f>
        <v>2.25</v>
      </c>
      <c r="B106">
        <f>ValueWin!B106</f>
        <v>1.57</v>
      </c>
      <c r="C106">
        <f t="shared" si="3"/>
        <v>0.44444444444444442</v>
      </c>
      <c r="D106">
        <f t="shared" si="3"/>
        <v>0.63694267515923564</v>
      </c>
      <c r="E106">
        <f>ValueWin!E106</f>
        <v>6.4000000000000001E-2</v>
      </c>
      <c r="F106">
        <f>ValueWin!F106</f>
        <v>0.93599999999999994</v>
      </c>
      <c r="G106" cm="1">
        <f t="array" ref="G106">_xlfn.IFS(AND(I106&gt;J106,I106&gt;0), 1, AND(J106&gt;I106,J106&gt;0), 2, AND(I106&lt;0,J106&lt;0), 0)</f>
        <v>2</v>
      </c>
      <c r="H106">
        <f>ValueWin!H106</f>
        <v>2</v>
      </c>
      <c r="I106">
        <f t="shared" si="4"/>
        <v>-0.68479999999999985</v>
      </c>
      <c r="J106">
        <f t="shared" si="5"/>
        <v>0.1</v>
      </c>
      <c r="K106" cm="1">
        <f t="array" ref="K106">_xlfn.IFS(AND(G106=H106,G106=1),K105-K105*I106+K105*I106*A106, AND(G106=H106,G106=2), K105-K105*J106+K105*J106*B106, AND(G106&lt;&gt;H106,G106=1), K105-K105*I106,AND(G106&lt;&gt;H106,G106=2),K105-K105*J106,G106=0,K105)</f>
        <v>128.28351276719997</v>
      </c>
      <c r="L106" t="str">
        <f>ValueWin!L106</f>
        <v>Henri Squire</v>
      </c>
      <c r="M106" t="str">
        <f>ValueWin!M106</f>
        <v>Ruben Bemelmans</v>
      </c>
      <c r="N106">
        <f>ValueWin!N106</f>
        <v>0.27200000000000002</v>
      </c>
    </row>
    <row r="107" spans="1:17" x14ac:dyDescent="0.25">
      <c r="A107">
        <f>ValueWin!A107</f>
        <v>1.3</v>
      </c>
      <c r="B107">
        <f>ValueWin!B107</f>
        <v>3.32</v>
      </c>
      <c r="C107">
        <f t="shared" si="3"/>
        <v>0.76923076923076916</v>
      </c>
      <c r="D107">
        <f t="shared" si="3"/>
        <v>0.30120481927710846</v>
      </c>
      <c r="E107">
        <f>ValueWin!E107</f>
        <v>0.60799999999999998</v>
      </c>
      <c r="F107">
        <f>ValueWin!F107</f>
        <v>0.39200000000000002</v>
      </c>
      <c r="G107" cm="1">
        <f t="array" ref="G107">_xlfn.IFS(AND(I107&gt;J107,I107&gt;0), 1, AND(J107&gt;I107,J107&gt;0), 2, AND(I107&lt;0,J107&lt;0), 0)</f>
        <v>2</v>
      </c>
      <c r="H107">
        <f>ValueWin!H107</f>
        <v>1</v>
      </c>
      <c r="I107">
        <f t="shared" si="4"/>
        <v>-0.69866666666666644</v>
      </c>
      <c r="J107">
        <f t="shared" si="5"/>
        <v>0.1</v>
      </c>
      <c r="K107" cm="1">
        <f t="array" ref="K107">_xlfn.IFS(AND(G107=H107,G107=1),K106-K106*I107+K106*I107*A107, AND(G107=H107,G107=2), K106-K106*J107+K106*J107*B107, AND(G107&lt;&gt;H107,G107=1), K106-K106*I107,AND(G107&lt;&gt;H107,G107=2),K106-K106*J107,G107=0,K106)</f>
        <v>115.45516149047997</v>
      </c>
      <c r="L107" t="str">
        <f>ValueWin!L107</f>
        <v>Andrey Rublev</v>
      </c>
      <c r="M107" t="str">
        <f>ValueWin!M107</f>
        <v>Ilya Ivashka</v>
      </c>
      <c r="N107">
        <f>ValueWin!N107</f>
        <v>0.86199999999999999</v>
      </c>
    </row>
    <row r="108" spans="1:17" x14ac:dyDescent="0.25">
      <c r="A108">
        <f>ValueWin!A108</f>
        <v>1.76</v>
      </c>
      <c r="B108">
        <f>ValueWin!B108</f>
        <v>2.0499999999999998</v>
      </c>
      <c r="C108">
        <f t="shared" si="3"/>
        <v>0.56818181818181823</v>
      </c>
      <c r="D108">
        <f t="shared" si="3"/>
        <v>0.48780487804878053</v>
      </c>
      <c r="E108">
        <f>ValueWin!E108</f>
        <v>0.53900000000000003</v>
      </c>
      <c r="F108">
        <f>ValueWin!F108</f>
        <v>0.46099999999999997</v>
      </c>
      <c r="G108" cm="1">
        <f t="array" ref="G108">_xlfn.IFS(AND(I108&gt;J108,I108&gt;0), 1, AND(J108&gt;I108,J108&gt;0), 2, AND(I108&lt;0,J108&lt;0), 0)</f>
        <v>0</v>
      </c>
      <c r="H108">
        <f>ValueWin!H108</f>
        <v>2</v>
      </c>
      <c r="I108">
        <f t="shared" si="4"/>
        <v>-6.7578947368420961E-2</v>
      </c>
      <c r="J108">
        <f t="shared" si="5"/>
        <v>-5.2333333333333454E-2</v>
      </c>
      <c r="K108" cm="1">
        <f t="array" ref="K108">_xlfn.IFS(AND(G108=H108,G108=1),K107-K107*I108+K107*I108*A108, AND(G108=H108,G108=2), K107-K107*J108+K107*J108*B108, AND(G108&lt;&gt;H108,G108=1), K107-K107*I108,AND(G108&lt;&gt;H108,G108=2),K107-K107*J108,G108=0,K107)</f>
        <v>115.45516149047997</v>
      </c>
      <c r="L108" t="str">
        <f>ValueWin!L108</f>
        <v>Alexander Bublik</v>
      </c>
      <c r="M108" t="str">
        <f>ValueWin!M108</f>
        <v>Jan Lennard Struff</v>
      </c>
      <c r="N108">
        <f>ValueWin!N108</f>
        <v>0.84499999999999997</v>
      </c>
    </row>
    <row r="109" spans="1:17" x14ac:dyDescent="0.25">
      <c r="A109">
        <f>ValueWin!A109</f>
        <v>1.61</v>
      </c>
      <c r="B109">
        <f>ValueWin!B109</f>
        <v>2.25</v>
      </c>
      <c r="C109">
        <f t="shared" si="3"/>
        <v>0.6211180124223602</v>
      </c>
      <c r="D109">
        <f t="shared" si="3"/>
        <v>0.44444444444444442</v>
      </c>
      <c r="E109">
        <f>ValueWin!E109</f>
        <v>0.59499999999999997</v>
      </c>
      <c r="F109">
        <f>ValueWin!F109</f>
        <v>0.40500000000000003</v>
      </c>
      <c r="G109" cm="1">
        <f t="array" ref="G109">_xlfn.IFS(AND(I109&gt;J109,I109&gt;0), 1, AND(J109&gt;I109,J109&gt;0), 2, AND(I109&lt;0,J109&lt;0), 0)</f>
        <v>0</v>
      </c>
      <c r="H109">
        <f>ValueWin!H109</f>
        <v>1</v>
      </c>
      <c r="I109">
        <f t="shared" si="4"/>
        <v>-6.8934426229508183E-2</v>
      </c>
      <c r="J109">
        <f t="shared" si="5"/>
        <v>-7.0999999999999952E-2</v>
      </c>
      <c r="K109" cm="1">
        <f t="array" ref="K109">_xlfn.IFS(AND(G109=H109,G109=1),K108-K108*I109+K108*I109*A109, AND(G109=H109,G109=2), K108-K108*J109+K108*J109*B109, AND(G109&lt;&gt;H109,G109=1), K108-K108*I109,AND(G109&lt;&gt;H109,G109=2),K108-K108*J109,G109=0,K108)</f>
        <v>115.45516149047997</v>
      </c>
      <c r="L109" t="str">
        <f>ValueWin!L109</f>
        <v>Roberto Bautista Agut</v>
      </c>
      <c r="M109" t="str">
        <f>ValueWin!M109</f>
        <v>Mackenzie McDonald</v>
      </c>
      <c r="N109">
        <f>ValueWin!N109</f>
        <v>0.85199999999999998</v>
      </c>
    </row>
    <row r="110" spans="1:17" x14ac:dyDescent="0.25">
      <c r="A110">
        <f>ValueWin!A110</f>
        <v>1.59</v>
      </c>
      <c r="B110">
        <f>ValueWin!B110</f>
        <v>2.2599999999999998</v>
      </c>
      <c r="C110">
        <f t="shared" si="3"/>
        <v>0.62893081761006286</v>
      </c>
      <c r="D110">
        <f t="shared" si="3"/>
        <v>0.44247787610619471</v>
      </c>
      <c r="E110">
        <f>ValueWin!E110</f>
        <v>0.60699999999999998</v>
      </c>
      <c r="F110">
        <f>ValueWin!F110</f>
        <v>0.39300000000000002</v>
      </c>
      <c r="G110" cm="1">
        <f t="array" ref="G110">_xlfn.IFS(AND(I110&gt;J110,I110&gt;0), 1, AND(J110&gt;I110,J110&gt;0), 2, AND(I110&lt;0,J110&lt;0), 0)</f>
        <v>0</v>
      </c>
      <c r="H110">
        <f>ValueWin!H110</f>
        <v>1</v>
      </c>
      <c r="I110">
        <f t="shared" si="4"/>
        <v>-5.9101694915254188E-2</v>
      </c>
      <c r="J110">
        <f t="shared" si="5"/>
        <v>-8.8746031746031795E-2</v>
      </c>
      <c r="K110" cm="1">
        <f t="array" ref="K110">_xlfn.IFS(AND(G110=H110,G110=1),K109-K109*I110+K109*I110*A110, AND(G110=H110,G110=2), K109-K109*J110+K109*J110*B110, AND(G110&lt;&gt;H110,G110=1), K109-K109*I110,AND(G110&lt;&gt;H110,G110=2),K109-K109*J110,G110=0,K109)</f>
        <v>115.45516149047997</v>
      </c>
      <c r="L110" t="str">
        <f>ValueWin!L110</f>
        <v>Taylor Fritz</v>
      </c>
      <c r="M110" t="str">
        <f>ValueWin!M110</f>
        <v>Tommy Paul</v>
      </c>
      <c r="N110">
        <f>ValueWin!N110</f>
        <v>0.84499999999999997</v>
      </c>
    </row>
    <row r="111" spans="1:17" x14ac:dyDescent="0.25">
      <c r="A111">
        <f>ValueWin!A111</f>
        <v>3.69</v>
      </c>
      <c r="B111">
        <f>ValueWin!B111</f>
        <v>1.25</v>
      </c>
      <c r="C111">
        <f t="shared" si="3"/>
        <v>0.2710027100271003</v>
      </c>
      <c r="D111">
        <f t="shared" si="3"/>
        <v>0.8</v>
      </c>
      <c r="E111">
        <f>ValueWin!E111</f>
        <v>0.31900000000000001</v>
      </c>
      <c r="F111">
        <f>ValueWin!F111</f>
        <v>0.68100000000000005</v>
      </c>
      <c r="G111" cm="1">
        <f t="array" ref="G111">_xlfn.IFS(AND(I111&gt;J111,I111&gt;0), 1, AND(J111&gt;I111,J111&gt;0), 2, AND(I111&lt;0,J111&lt;0), 0)</f>
        <v>1</v>
      </c>
      <c r="H111">
        <f>ValueWin!H111</f>
        <v>1</v>
      </c>
      <c r="I111">
        <f t="shared" si="4"/>
        <v>6.5840148698884715E-2</v>
      </c>
      <c r="J111">
        <f t="shared" si="5"/>
        <v>-0.59499999999999997</v>
      </c>
      <c r="K111" cm="1">
        <f t="array" ref="K111">_xlfn.IFS(AND(G111=H111,G111=1),K110-K110*I111+K110*I111*A111, AND(G111=H111,G111=2), K110-K110*J111+K110*J111*B111, AND(G111&lt;&gt;H111,G111=1), K110-K110*I111,AND(G111&lt;&gt;H111,G111=2),K110-K110*J111,G111=0,K110)</f>
        <v>135.90342514205886</v>
      </c>
      <c r="L111" t="str">
        <f>ValueWin!L111</f>
        <v>John Millman</v>
      </c>
      <c r="M111" t="str">
        <f>ValueWin!M111</f>
        <v>Aslan Karatsev</v>
      </c>
      <c r="N111">
        <f>ValueWin!N111</f>
        <v>0.84499999999999997</v>
      </c>
    </row>
    <row r="112" spans="1:17" x14ac:dyDescent="0.25">
      <c r="A112">
        <f>ValueWin!A112</f>
        <v>1.96</v>
      </c>
      <c r="B112">
        <f>ValueWin!B112</f>
        <v>1.84</v>
      </c>
      <c r="C112">
        <f t="shared" si="3"/>
        <v>0.51020408163265307</v>
      </c>
      <c r="D112">
        <f t="shared" si="3"/>
        <v>0.54347826086956519</v>
      </c>
      <c r="E112">
        <f>ValueWin!E112</f>
        <v>0.41299999999999998</v>
      </c>
      <c r="F112">
        <f>ValueWin!F112</f>
        <v>0.58699999999999997</v>
      </c>
      <c r="G112" cm="1">
        <f t="array" ref="G112">_xlfn.IFS(AND(I112&gt;J112,I112&gt;0), 1, AND(J112&gt;I112,J112&gt;0), 2, AND(I112&lt;0,J112&lt;0), 0)</f>
        <v>2</v>
      </c>
      <c r="H112">
        <f>ValueWin!H112</f>
        <v>1</v>
      </c>
      <c r="I112">
        <f t="shared" si="4"/>
        <v>-0.19845833333333335</v>
      </c>
      <c r="J112">
        <f t="shared" si="5"/>
        <v>9.5333333333333381E-2</v>
      </c>
      <c r="K112" cm="1">
        <f t="array" ref="K112">_xlfn.IFS(AND(G112=H112,G112=1),K111-K111*I112+K111*I112*A112, AND(G112=H112,G112=2), K111-K111*J112+K111*J112*B112, AND(G112&lt;&gt;H112,G112=1), K111-K111*I112,AND(G112&lt;&gt;H112,G112=2),K111-K111*J112,G112=0,K111)</f>
        <v>122.94729861184925</v>
      </c>
      <c r="L112" t="str">
        <f>ValueWin!L112</f>
        <v>Botic Van De Zandschulp</v>
      </c>
      <c r="M112" t="str">
        <f>ValueWin!M112</f>
        <v>Sebastian Korda</v>
      </c>
      <c r="N112">
        <f>ValueWin!N112</f>
        <v>0.83799999999999997</v>
      </c>
    </row>
    <row r="113" spans="1:14" x14ac:dyDescent="0.25">
      <c r="A113">
        <f>ValueWin!A113</f>
        <v>1.72</v>
      </c>
      <c r="B113">
        <f>ValueWin!B113</f>
        <v>2.1</v>
      </c>
      <c r="C113">
        <f t="shared" si="3"/>
        <v>0.58139534883720934</v>
      </c>
      <c r="D113">
        <f t="shared" si="3"/>
        <v>0.47619047619047616</v>
      </c>
      <c r="E113">
        <f>ValueWin!E113</f>
        <v>0.51200000000000001</v>
      </c>
      <c r="F113">
        <f>ValueWin!F113</f>
        <v>0.48799999999999999</v>
      </c>
      <c r="G113" cm="1">
        <f t="array" ref="G113">_xlfn.IFS(AND(I113&gt;J113,I113&gt;0), 1, AND(J113&gt;I113,J113&gt;0), 2, AND(I113&lt;0,J113&lt;0), 0)</f>
        <v>2</v>
      </c>
      <c r="H113">
        <f>ValueWin!H113</f>
        <v>2</v>
      </c>
      <c r="I113">
        <f t="shared" si="4"/>
        <v>-0.1657777777777778</v>
      </c>
      <c r="J113">
        <f t="shared" si="5"/>
        <v>2.2545454545454535E-2</v>
      </c>
      <c r="K113" cm="1">
        <f t="array" ref="K113">_xlfn.IFS(AND(G113=H113,G113=1),K112-K112*I113+K112*I113*A113, AND(G113=H113,G113=2), K112-K112*J113+K112*J113*B113, AND(G113&lt;&gt;H113,G113=1), K112-K112*I113,AND(G113&lt;&gt;H113,G113=2),K112-K112*J113,G113=0,K112)</f>
        <v>125.99639161742311</v>
      </c>
      <c r="L113" t="str">
        <f>ValueWin!L113</f>
        <v>Andy Murray</v>
      </c>
      <c r="M113" t="str">
        <f>ValueWin!M113</f>
        <v>Carlos Alcaraz</v>
      </c>
      <c r="N113">
        <f>ValueWin!N113</f>
        <v>0.86099999999999999</v>
      </c>
    </row>
    <row r="114" spans="1:14" x14ac:dyDescent="0.25">
      <c r="A114">
        <f>ValueWin!A114</f>
        <v>3.14</v>
      </c>
      <c r="B114">
        <f>ValueWin!B114</f>
        <v>1.33</v>
      </c>
      <c r="C114">
        <f t="shared" si="3"/>
        <v>0.31847133757961782</v>
      </c>
      <c r="D114">
        <f t="shared" si="3"/>
        <v>0.75187969924812026</v>
      </c>
      <c r="E114">
        <f>ValueWin!E114</f>
        <v>0.30299999999999999</v>
      </c>
      <c r="F114">
        <f>ValueWin!F114</f>
        <v>0.69700000000000006</v>
      </c>
      <c r="G114" cm="1">
        <f t="array" ref="G114">_xlfn.IFS(AND(I114&gt;J114,I114&gt;0), 1, AND(J114&gt;I114,J114&gt;0), 2, AND(I114&lt;0,J114&lt;0), 0)</f>
        <v>0</v>
      </c>
      <c r="H114">
        <f>ValueWin!H114</f>
        <v>2</v>
      </c>
      <c r="I114">
        <f t="shared" si="4"/>
        <v>-2.270093457943928E-2</v>
      </c>
      <c r="J114">
        <f t="shared" si="5"/>
        <v>-0.22118181818181792</v>
      </c>
      <c r="K114" cm="1">
        <f t="array" ref="K114">_xlfn.IFS(AND(G114=H114,G114=1),K113-K113*I114+K113*I114*A114, AND(G114=H114,G114=2), K113-K113*J114+K113*J114*B114, AND(G114&lt;&gt;H114,G114=1), K113-K113*I114,AND(G114&lt;&gt;H114,G114=2),K113-K113*J114,G114=0,K113)</f>
        <v>125.99639161742311</v>
      </c>
      <c r="L114" t="str">
        <f>ValueWin!L114</f>
        <v>Nikoloz Basilashvili</v>
      </c>
      <c r="M114" t="str">
        <f>ValueWin!M114</f>
        <v>Matteo Berrettini</v>
      </c>
      <c r="N114">
        <f>ValueWin!N114</f>
        <v>0.86299999999999999</v>
      </c>
    </row>
    <row r="115" spans="1:14" x14ac:dyDescent="0.25">
      <c r="A115">
        <f>ValueWin!A115</f>
        <v>1.1599999999999999</v>
      </c>
      <c r="B115">
        <f>ValueWin!B115</f>
        <v>4.5</v>
      </c>
      <c r="C115">
        <f t="shared" si="3"/>
        <v>0.86206896551724144</v>
      </c>
      <c r="D115">
        <f t="shared" si="3"/>
        <v>0.22222222222222221</v>
      </c>
      <c r="E115">
        <f>ValueWin!E115</f>
        <v>0.746</v>
      </c>
      <c r="F115">
        <f>ValueWin!F115</f>
        <v>0.254</v>
      </c>
      <c r="G115" cm="1">
        <f t="array" ref="G115">_xlfn.IFS(AND(I115&gt;J115,I115&gt;0), 1, AND(J115&gt;I115,J115&gt;0), 2, AND(I115&lt;0,J115&lt;0), 0)</f>
        <v>2</v>
      </c>
      <c r="H115">
        <f>ValueWin!H115</f>
        <v>1</v>
      </c>
      <c r="I115">
        <f t="shared" si="4"/>
        <v>-0.8415000000000008</v>
      </c>
      <c r="J115">
        <f t="shared" si="5"/>
        <v>4.085714285714287E-2</v>
      </c>
      <c r="K115" cm="1">
        <f t="array" ref="K115">_xlfn.IFS(AND(G115=H115,G115=1),K114-K114*I115+K114*I115*A115, AND(G115=H115,G115=2), K114-K114*J115+K114*J115*B115, AND(G115&lt;&gt;H115,G115=1), K114-K114*I115,AND(G115&lt;&gt;H115,G115=2),K114-K114*J115,G115=0,K114)</f>
        <v>120.84853904562554</v>
      </c>
      <c r="L115" t="str">
        <f>ValueWin!L115</f>
        <v>Brandon Nakashima</v>
      </c>
      <c r="M115" t="str">
        <f>ValueWin!M115</f>
        <v>Bernabe Zapata Miralles</v>
      </c>
      <c r="N115">
        <f>ValueWin!N115</f>
        <v>0.754</v>
      </c>
    </row>
    <row r="116" spans="1:14" x14ac:dyDescent="0.25">
      <c r="A116">
        <f>ValueWin!A116</f>
        <v>2.37</v>
      </c>
      <c r="B116">
        <f>ValueWin!B116</f>
        <v>1.53</v>
      </c>
      <c r="C116">
        <f t="shared" si="3"/>
        <v>0.42194092827004215</v>
      </c>
      <c r="D116">
        <f t="shared" si="3"/>
        <v>0.65359477124183007</v>
      </c>
      <c r="E116">
        <f>ValueWin!E116</f>
        <v>0.249</v>
      </c>
      <c r="F116">
        <f>ValueWin!F116</f>
        <v>0.751</v>
      </c>
      <c r="G116" cm="1">
        <f t="array" ref="G116">_xlfn.IFS(AND(I116&gt;J116,I116&gt;0), 1, AND(J116&gt;I116,J116&gt;0), 2, AND(I116&lt;0,J116&lt;0), 0)</f>
        <v>2</v>
      </c>
      <c r="H116">
        <f>ValueWin!H116</f>
        <v>1</v>
      </c>
      <c r="I116">
        <f t="shared" si="4"/>
        <v>-0.29917518248175179</v>
      </c>
      <c r="J116">
        <f t="shared" si="5"/>
        <v>0.1</v>
      </c>
      <c r="K116" cm="1">
        <f t="array" ref="K116">_xlfn.IFS(AND(G116=H116,G116=1),K115-K115*I116+K115*I116*A116, AND(G116=H116,G116=2), K115-K115*J116+K115*J116*B116, AND(G116&lt;&gt;H116,G116=1), K115-K115*I116,AND(G116&lt;&gt;H116,G116=2),K115-K115*J116,G116=0,K115)</f>
        <v>108.76368514106299</v>
      </c>
      <c r="L116" t="str">
        <f>ValueWin!L116</f>
        <v>Alexandre Muller</v>
      </c>
      <c r="M116" t="str">
        <f>ValueWin!M116</f>
        <v>Stefano Travaglia</v>
      </c>
      <c r="N116">
        <f>ValueWin!N116</f>
        <v>0.48699999999999999</v>
      </c>
    </row>
    <row r="117" spans="1:14" x14ac:dyDescent="0.25">
      <c r="A117">
        <f>ValueWin!A117</f>
        <v>1.28</v>
      </c>
      <c r="B117">
        <f>ValueWin!B117</f>
        <v>3.25</v>
      </c>
      <c r="C117">
        <f t="shared" si="3"/>
        <v>0.78125</v>
      </c>
      <c r="D117">
        <f t="shared" si="3"/>
        <v>0.30769230769230771</v>
      </c>
      <c r="E117">
        <f>ValueWin!E117</f>
        <v>0.82199999999999995</v>
      </c>
      <c r="F117">
        <f>ValueWin!F117</f>
        <v>0.17800000000000005</v>
      </c>
      <c r="G117" cm="1">
        <f t="array" ref="G117">_xlfn.IFS(AND(I117&gt;J117,I117&gt;0), 1, AND(J117&gt;I117,J117&gt;0), 2, AND(I117&lt;0,J117&lt;0), 0)</f>
        <v>1</v>
      </c>
      <c r="H117">
        <f>ValueWin!H117</f>
        <v>1</v>
      </c>
      <c r="I117">
        <f t="shared" si="4"/>
        <v>0.1</v>
      </c>
      <c r="J117">
        <f t="shared" si="5"/>
        <v>-0.18733333333333324</v>
      </c>
      <c r="K117" cm="1">
        <f t="array" ref="K117">_xlfn.IFS(AND(G117=H117,G117=1),K116-K116*I117+K116*I117*A117, AND(G117=H117,G117=2), K116-K116*J117+K116*J117*B117, AND(G117&lt;&gt;H117,G117=1), K116-K116*I117,AND(G117&lt;&gt;H117,G117=2),K116-K116*J117,G117=0,K116)</f>
        <v>111.80906832501276</v>
      </c>
      <c r="L117" t="str">
        <f>ValueWin!L117</f>
        <v>Maxime Cressy</v>
      </c>
      <c r="M117" t="str">
        <f>ValueWin!M117</f>
        <v>Otto Virtanen</v>
      </c>
      <c r="N117">
        <f>ValueWin!N117</f>
        <v>0.35699999999999998</v>
      </c>
    </row>
    <row r="118" spans="1:14" x14ac:dyDescent="0.25">
      <c r="A118">
        <f>ValueWin!A118</f>
        <v>1.1599999999999999</v>
      </c>
      <c r="B118">
        <f>ValueWin!B118</f>
        <v>4.5</v>
      </c>
      <c r="C118">
        <f t="shared" si="3"/>
        <v>0.86206896551724144</v>
      </c>
      <c r="D118">
        <f t="shared" si="3"/>
        <v>0.22222222222222221</v>
      </c>
      <c r="E118">
        <f>ValueWin!E118</f>
        <v>0.85899999999999999</v>
      </c>
      <c r="F118">
        <f>ValueWin!F118</f>
        <v>0.14100000000000001</v>
      </c>
      <c r="G118" cm="1">
        <f t="array" ref="G118">_xlfn.IFS(AND(I118&gt;J118,I118&gt;0), 1, AND(J118&gt;I118,J118&gt;0), 2, AND(I118&lt;0,J118&lt;0), 0)</f>
        <v>0</v>
      </c>
      <c r="H118">
        <f>ValueWin!H118</f>
        <v>1</v>
      </c>
      <c r="I118">
        <f t="shared" si="4"/>
        <v>-2.2250000000000547E-2</v>
      </c>
      <c r="J118">
        <f t="shared" si="5"/>
        <v>-0.1044285714285714</v>
      </c>
      <c r="K118" cm="1">
        <f t="array" ref="K118">_xlfn.IFS(AND(G118=H118,G118=1),K117-K117*I118+K117*I118*A118, AND(G118=H118,G118=2), K117-K117*J118+K117*J118*B118, AND(G118&lt;&gt;H118,G118=1), K117-K117*I118,AND(G118&lt;&gt;H118,G118=2),K117-K117*J118,G118=0,K117)</f>
        <v>111.80906832501276</v>
      </c>
      <c r="L118" t="str">
        <f>ValueWin!L118</f>
        <v>Oscar Otte</v>
      </c>
      <c r="M118" t="str">
        <f>ValueWin!M118</f>
        <v>Julian Lenz</v>
      </c>
      <c r="N118">
        <f>ValueWin!N118</f>
        <v>0.36599999999999999</v>
      </c>
    </row>
    <row r="119" spans="1:14" x14ac:dyDescent="0.25">
      <c r="A119">
        <f>ValueWin!A119</f>
        <v>2.25</v>
      </c>
      <c r="B119">
        <f>ValueWin!B119</f>
        <v>1.57</v>
      </c>
      <c r="C119">
        <f t="shared" si="3"/>
        <v>0.44444444444444442</v>
      </c>
      <c r="D119">
        <f t="shared" si="3"/>
        <v>0.63694267515923564</v>
      </c>
      <c r="E119">
        <f>ValueWin!E119</f>
        <v>0.498</v>
      </c>
      <c r="F119">
        <f>ValueWin!F119</f>
        <v>0.502</v>
      </c>
      <c r="G119" cm="1">
        <f t="array" ref="G119">_xlfn.IFS(AND(I119&gt;J119,I119&gt;0), 1, AND(J119&gt;I119,J119&gt;0), 2, AND(I119&lt;0,J119&lt;0), 0)</f>
        <v>1</v>
      </c>
      <c r="H119">
        <f>ValueWin!H119</f>
        <v>2</v>
      </c>
      <c r="I119">
        <f t="shared" si="4"/>
        <v>9.6399999999999986E-2</v>
      </c>
      <c r="J119">
        <f t="shared" si="5"/>
        <v>-0.37168421052631573</v>
      </c>
      <c r="K119" cm="1">
        <f t="array" ref="K119">_xlfn.IFS(AND(G119=H119,G119=1),K118-K118*I119+K118*I119*A119, AND(G119=H119,G119=2), K118-K118*J119+K118*J119*B119, AND(G119&lt;&gt;H119,G119=1), K118-K118*I119,AND(G119&lt;&gt;H119,G119=2),K118-K118*J119,G119=0,K118)</f>
        <v>101.03067413848153</v>
      </c>
      <c r="L119" t="str">
        <f>ValueWin!L119</f>
        <v>Ruben Bemelmans</v>
      </c>
      <c r="M119" t="str">
        <f>ValueWin!M119</f>
        <v>Quentin Halys</v>
      </c>
      <c r="N119">
        <f>ValueWin!N119</f>
        <v>0.623</v>
      </c>
    </row>
    <row r="120" spans="1:14" x14ac:dyDescent="0.25">
      <c r="A120">
        <f>ValueWin!A120</f>
        <v>3</v>
      </c>
      <c r="B120">
        <f>ValueWin!B120</f>
        <v>1.33</v>
      </c>
      <c r="C120">
        <f t="shared" si="3"/>
        <v>0.33333333333333331</v>
      </c>
      <c r="D120">
        <f t="shared" si="3"/>
        <v>0.75187969924812026</v>
      </c>
      <c r="E120">
        <f>ValueWin!E120</f>
        <v>0.23499999999999999</v>
      </c>
      <c r="F120">
        <f>ValueWin!F120</f>
        <v>0.76500000000000001</v>
      </c>
      <c r="G120" cm="1">
        <f t="array" ref="G120">_xlfn.IFS(AND(I120&gt;J120,I120&gt;0), 1, AND(J120&gt;I120,J120&gt;0), 2, AND(I120&lt;0,J120&lt;0), 0)</f>
        <v>2</v>
      </c>
      <c r="H120">
        <f>ValueWin!H120</f>
        <v>2</v>
      </c>
      <c r="I120">
        <f t="shared" si="4"/>
        <v>-0.14750000000000002</v>
      </c>
      <c r="J120">
        <f t="shared" si="5"/>
        <v>5.2878787878788081E-2</v>
      </c>
      <c r="K120" cm="1">
        <f t="array" ref="K120">_xlfn.IFS(AND(G120=H120,G120=1),K119-K119*I120+K119*I120*A120, AND(G120=H120,G120=2), K119-K119*J120+K119*J120*B120, AND(G120&lt;&gt;H120,G120=1), K119-K119*I120,AND(G120&lt;&gt;H120,G120=2),K119-K119*J120,G120=0,K119)</f>
        <v>102.79365940219805</v>
      </c>
      <c r="L120" t="str">
        <f>ValueWin!L120</f>
        <v>Mats Rosenkranz</v>
      </c>
      <c r="M120" t="str">
        <f>ValueWin!M120</f>
        <v>Maximilian Marterer</v>
      </c>
      <c r="N120">
        <f>ValueWin!N120</f>
        <v>0.28299999999999997</v>
      </c>
    </row>
    <row r="121" spans="1:14" x14ac:dyDescent="0.25">
      <c r="A121">
        <f>ValueWin!A121</f>
        <v>2.31</v>
      </c>
      <c r="B121">
        <f>ValueWin!B121</f>
        <v>1.57</v>
      </c>
      <c r="C121">
        <f t="shared" si="3"/>
        <v>0.4329004329004329</v>
      </c>
      <c r="D121">
        <f t="shared" si="3"/>
        <v>0.63694267515923564</v>
      </c>
      <c r="E121">
        <f>ValueWin!E121</f>
        <v>0.46600000000000003</v>
      </c>
      <c r="F121">
        <f>ValueWin!F121</f>
        <v>0.53400000000000003</v>
      </c>
      <c r="G121" cm="1">
        <f t="array" ref="G121">_xlfn.IFS(AND(I121&gt;J121,I121&gt;0), 1, AND(J121&gt;I121,J121&gt;0), 2, AND(I121&lt;0,J121&lt;0), 0)</f>
        <v>1</v>
      </c>
      <c r="H121">
        <f>ValueWin!H121</f>
        <v>1</v>
      </c>
      <c r="I121">
        <f t="shared" si="4"/>
        <v>5.8366412213740504E-2</v>
      </c>
      <c r="J121">
        <f t="shared" si="5"/>
        <v>-0.28354385964912276</v>
      </c>
      <c r="K121" cm="1">
        <f t="array" ref="K121">_xlfn.IFS(AND(G121=H121,G121=1),K120-K120*I121+K120*I121*A121, AND(G121=H121,G121=2), K120-K120*J121+K120*J121*B121, AND(G121&lt;&gt;H121,G121=1), K120-K120*I121,AND(G121&lt;&gt;H121,G121=2),K120-K120*J121,G121=0,K120)</f>
        <v>110.65326260009012</v>
      </c>
      <c r="L121" t="str">
        <f>ValueWin!L121</f>
        <v>Marin Cilic</v>
      </c>
      <c r="M121" t="str">
        <f>ValueWin!M121</f>
        <v>Karen Khachanov</v>
      </c>
      <c r="N121">
        <f>ValueWin!N121</f>
        <v>0.85899999999999999</v>
      </c>
    </row>
    <row r="122" spans="1:14" x14ac:dyDescent="0.25">
      <c r="A122">
        <f>ValueWin!A122</f>
        <v>1.61</v>
      </c>
      <c r="B122">
        <f>ValueWin!B122</f>
        <v>2.25</v>
      </c>
      <c r="C122">
        <f t="shared" si="3"/>
        <v>0.6211180124223602</v>
      </c>
      <c r="D122">
        <f t="shared" si="3"/>
        <v>0.44444444444444442</v>
      </c>
      <c r="E122">
        <f>ValueWin!E122</f>
        <v>0.59399999999999997</v>
      </c>
      <c r="F122">
        <f>ValueWin!F122</f>
        <v>0.40600000000000003</v>
      </c>
      <c r="G122" cm="1">
        <f t="array" ref="G122">_xlfn.IFS(AND(I122&gt;J122,I122&gt;0), 1, AND(J122&gt;I122,J122&gt;0), 2, AND(I122&lt;0,J122&lt;0), 0)</f>
        <v>0</v>
      </c>
      <c r="H122">
        <f>ValueWin!H122</f>
        <v>1</v>
      </c>
      <c r="I122">
        <f t="shared" si="4"/>
        <v>-7.1573770491803246E-2</v>
      </c>
      <c r="J122">
        <f t="shared" si="5"/>
        <v>-6.9199999999999928E-2</v>
      </c>
      <c r="K122" cm="1">
        <f t="array" ref="K122">_xlfn.IFS(AND(G122=H122,G122=1),K121-K121*I122+K121*I122*A122, AND(G122=H122,G122=2), K121-K121*J122+K121*J122*B122, AND(G122&lt;&gt;H122,G122=1), K121-K121*I122,AND(G122&lt;&gt;H122,G122=2),K121-K121*J122,G122=0,K121)</f>
        <v>110.65326260009012</v>
      </c>
      <c r="L122" t="str">
        <f>ValueWin!L122</f>
        <v>Roberto Bautista Agut</v>
      </c>
      <c r="M122" t="str">
        <f>ValueWin!M122</f>
        <v>Mackenzie McDonald</v>
      </c>
      <c r="N122">
        <f>ValueWin!N122</f>
        <v>0.85699999999999998</v>
      </c>
    </row>
    <row r="123" spans="1:14" x14ac:dyDescent="0.25">
      <c r="A123">
        <f>ValueWin!A123</f>
        <v>2.67</v>
      </c>
      <c r="B123">
        <f>ValueWin!B123</f>
        <v>1.44</v>
      </c>
      <c r="C123">
        <f t="shared" si="3"/>
        <v>0.37453183520599254</v>
      </c>
      <c r="D123">
        <f t="shared" si="3"/>
        <v>0.69444444444444442</v>
      </c>
      <c r="E123">
        <f>ValueWin!E123</f>
        <v>0.38800000000000001</v>
      </c>
      <c r="F123">
        <f>ValueWin!F123</f>
        <v>0.61199999999999999</v>
      </c>
      <c r="G123" cm="1">
        <f t="array" ref="G123">_xlfn.IFS(AND(I123&gt;J123,I123&gt;0), 1, AND(J123&gt;I123,J123&gt;0), 2, AND(I123&lt;0,J123&lt;0), 0)</f>
        <v>1</v>
      </c>
      <c r="H123">
        <f>ValueWin!H123</f>
        <v>1</v>
      </c>
      <c r="I123">
        <f t="shared" si="4"/>
        <v>2.1532934131736514E-2</v>
      </c>
      <c r="J123">
        <f t="shared" si="5"/>
        <v>-0.26981818181818196</v>
      </c>
      <c r="K123" cm="1">
        <f t="array" ref="K123">_xlfn.IFS(AND(G123=H123,G123=1),K122-K122*I123+K122*I123*A123, AND(G123=H123,G123=2), K122-K122*J123+K122*J123*B123, AND(G123&lt;&gt;H123,G123=1), K122-K122*I123,AND(G123&lt;&gt;H123,G123=2),K122-K122*J123,G123=0,K122)</f>
        <v>114.63235392318936</v>
      </c>
      <c r="L123" t="str">
        <f>ValueWin!L123</f>
        <v>Jan Lennard Struff</v>
      </c>
      <c r="M123" t="str">
        <f>ValueWin!M123</f>
        <v>Denis Shapovalov</v>
      </c>
      <c r="N123">
        <f>ValueWin!N123</f>
        <v>0.90900000000000003</v>
      </c>
    </row>
    <row r="124" spans="1:14" x14ac:dyDescent="0.25">
      <c r="A124">
        <f>ValueWin!A124</f>
        <v>7</v>
      </c>
      <c r="B124">
        <f>ValueWin!B124</f>
        <v>1.1000000000000001</v>
      </c>
      <c r="C124">
        <f t="shared" si="3"/>
        <v>0.14285714285714285</v>
      </c>
      <c r="D124">
        <f t="shared" si="3"/>
        <v>0.90909090909090906</v>
      </c>
      <c r="E124">
        <f>ValueWin!E124</f>
        <v>0.123</v>
      </c>
      <c r="F124">
        <f>ValueWin!F124</f>
        <v>0.877</v>
      </c>
      <c r="G124" cm="1">
        <f t="array" ref="G124">_xlfn.IFS(AND(I124&gt;J124,I124&gt;0), 1, AND(J124&gt;I124,J124&gt;0), 2, AND(I124&lt;0,J124&lt;0), 0)</f>
        <v>0</v>
      </c>
      <c r="H124">
        <f>ValueWin!H124</f>
        <v>2</v>
      </c>
      <c r="I124">
        <f t="shared" si="4"/>
        <v>-2.3166666666666669E-2</v>
      </c>
      <c r="J124">
        <f t="shared" si="5"/>
        <v>-0.35299999999999887</v>
      </c>
      <c r="K124" cm="1">
        <f t="array" ref="K124">_xlfn.IFS(AND(G124=H124,G124=1),K123-K123*I124+K123*I124*A124, AND(G124=H124,G124=2), K123-K123*J124+K123*J124*B124, AND(G124&lt;&gt;H124,G124=1), K123-K123*I124,AND(G124&lt;&gt;H124,G124=2),K123-K123*J124,G124=0,K123)</f>
        <v>114.63235392318936</v>
      </c>
      <c r="L124" t="str">
        <f>ValueWin!L124</f>
        <v>Dennis Novak</v>
      </c>
      <c r="M124" t="str">
        <f>ValueWin!M124</f>
        <v>Jannik Sinner</v>
      </c>
      <c r="N124">
        <f>ValueWin!N124</f>
        <v>0.84499999999999997</v>
      </c>
    </row>
    <row r="125" spans="1:14" x14ac:dyDescent="0.25">
      <c r="A125">
        <f>ValueWin!A125</f>
        <v>5.2</v>
      </c>
      <c r="B125">
        <f>ValueWin!B125</f>
        <v>1.1399999999999999</v>
      </c>
      <c r="C125">
        <f t="shared" si="3"/>
        <v>0.19230769230769229</v>
      </c>
      <c r="D125">
        <f t="shared" si="3"/>
        <v>0.87719298245614041</v>
      </c>
      <c r="E125">
        <f>ValueWin!E125</f>
        <v>0.17100000000000001</v>
      </c>
      <c r="F125">
        <f>ValueWin!F125</f>
        <v>0.82899999999999996</v>
      </c>
      <c r="G125" cm="1">
        <f t="array" ref="G125">_xlfn.IFS(AND(I125&gt;J125,I125&gt;0), 1, AND(J125&gt;I125,J125&gt;0), 2, AND(I125&lt;0,J125&lt;0), 0)</f>
        <v>0</v>
      </c>
      <c r="H125">
        <f>ValueWin!H125</f>
        <v>2</v>
      </c>
      <c r="I125">
        <f t="shared" si="4"/>
        <v>-2.6380952380952338E-2</v>
      </c>
      <c r="J125">
        <f t="shared" si="5"/>
        <v>-0.39242857142857246</v>
      </c>
      <c r="K125" cm="1">
        <f t="array" ref="K125">_xlfn.IFS(AND(G125=H125,G125=1),K124-K124*I125+K124*I125*A125, AND(G125=H125,G125=2), K124-K124*J125+K124*J125*B125, AND(G125&lt;&gt;H125,G125=1), K124-K124*I125,AND(G125&lt;&gt;H125,G125=2),K124-K124*J125,G125=0,K124)</f>
        <v>114.63235392318936</v>
      </c>
      <c r="L125" t="str">
        <f>ValueWin!L125</f>
        <v>Alex De Minaur</v>
      </c>
      <c r="M125" t="str">
        <f>ValueWin!M125</f>
        <v>Alexander Zverev</v>
      </c>
      <c r="N125">
        <f>ValueWin!N125</f>
        <v>0.89100000000000001</v>
      </c>
    </row>
    <row r="126" spans="1:14" x14ac:dyDescent="0.25">
      <c r="A126">
        <f>ValueWin!A126</f>
        <v>1.22</v>
      </c>
      <c r="B126">
        <f>ValueWin!B126</f>
        <v>4</v>
      </c>
      <c r="C126">
        <f t="shared" si="3"/>
        <v>0.81967213114754101</v>
      </c>
      <c r="D126">
        <f t="shared" si="3"/>
        <v>0.25</v>
      </c>
      <c r="E126">
        <f>ValueWin!E126</f>
        <v>0.73399999999999999</v>
      </c>
      <c r="F126">
        <f>ValueWin!F126</f>
        <v>0.26600000000000001</v>
      </c>
      <c r="G126" cm="1">
        <f t="array" ref="G126">_xlfn.IFS(AND(I126&gt;J126,I126&gt;0), 1, AND(J126&gt;I126,J126&gt;0), 2, AND(I126&lt;0,J126&lt;0), 0)</f>
        <v>2</v>
      </c>
      <c r="H126">
        <f>ValueWin!H126</f>
        <v>2</v>
      </c>
      <c r="I126">
        <f t="shared" si="4"/>
        <v>-0.47509090909090923</v>
      </c>
      <c r="J126">
        <f t="shared" si="5"/>
        <v>2.1333333333333343E-2</v>
      </c>
      <c r="K126" cm="1">
        <f t="array" ref="K126">_xlfn.IFS(AND(G126=H126,G126=1),K125-K125*I126+K125*I126*A126, AND(G126=H126,G126=2), K125-K125*J126+K125*J126*B126, AND(G126&lt;&gt;H126,G126=1), K125-K125*I126,AND(G126&lt;&gt;H126,G126=2),K125-K125*J126,G126=0,K125)</f>
        <v>121.96882457427348</v>
      </c>
      <c r="L126" t="str">
        <f>ValueWin!L126</f>
        <v>Stefanos Tsitsipas</v>
      </c>
      <c r="M126" t="str">
        <f>ValueWin!M126</f>
        <v>Frances Tiafoe</v>
      </c>
      <c r="N126">
        <f>ValueWin!N126</f>
        <v>0.86699999999999999</v>
      </c>
    </row>
    <row r="127" spans="1:14" x14ac:dyDescent="0.25">
      <c r="A127">
        <f>ValueWin!A127</f>
        <v>2.75</v>
      </c>
      <c r="B127">
        <f>ValueWin!B127</f>
        <v>1.44</v>
      </c>
      <c r="C127">
        <f t="shared" si="3"/>
        <v>0.36363636363636365</v>
      </c>
      <c r="D127">
        <f t="shared" si="3"/>
        <v>0.69444444444444442</v>
      </c>
      <c r="E127">
        <f>ValueWin!E127</f>
        <v>0.29499999999999998</v>
      </c>
      <c r="F127">
        <f>ValueWin!F127</f>
        <v>0.70500000000000007</v>
      </c>
      <c r="G127" cm="1">
        <f t="array" ref="G127">_xlfn.IFS(AND(I127&gt;J127,I127&gt;0), 1, AND(J127&gt;I127,J127&gt;0), 2, AND(I127&lt;0,J127&lt;0), 0)</f>
        <v>2</v>
      </c>
      <c r="H127">
        <f>ValueWin!H127</f>
        <v>1</v>
      </c>
      <c r="I127">
        <f t="shared" si="4"/>
        <v>-0.10785714285714293</v>
      </c>
      <c r="J127">
        <f t="shared" si="5"/>
        <v>3.4545454545454546E-2</v>
      </c>
      <c r="K127" cm="1">
        <f t="array" ref="K127">_xlfn.IFS(AND(G127=H127,G127=1),K126-K126*I127+K126*I127*A127, AND(G127=H127,G127=2), K126-K126*J127+K126*J127*B127, AND(G127&lt;&gt;H127,G127=1), K126-K126*I127,AND(G127&lt;&gt;H127,G127=2),K126-K126*J127,G127=0,K126)</f>
        <v>117.75535608898041</v>
      </c>
      <c r="L127" t="str">
        <f>ValueWin!L127</f>
        <v>Carlos Alcaraz</v>
      </c>
      <c r="M127" t="str">
        <f>ValueWin!M127</f>
        <v>Matteo Berrettini</v>
      </c>
      <c r="N127">
        <f>ValueWin!N127</f>
        <v>0.84699999999999998</v>
      </c>
    </row>
    <row r="128" spans="1:14" x14ac:dyDescent="0.25">
      <c r="A128">
        <f>ValueWin!A128</f>
        <v>1.5</v>
      </c>
      <c r="B128">
        <f>ValueWin!B128</f>
        <v>2.5</v>
      </c>
      <c r="C128">
        <f t="shared" si="3"/>
        <v>0.66666666666666663</v>
      </c>
      <c r="D128">
        <f t="shared" si="3"/>
        <v>0.4</v>
      </c>
      <c r="E128">
        <f>ValueWin!E128</f>
        <v>0.78500000000000003</v>
      </c>
      <c r="F128">
        <f>ValueWin!F128</f>
        <v>0.21499999999999997</v>
      </c>
      <c r="G128" cm="1">
        <f t="array" ref="G128">_xlfn.IFS(AND(I128&gt;J128,I128&gt;0), 1, AND(J128&gt;I128,J128&gt;0), 2, AND(I128&lt;0,J128&lt;0), 0)</f>
        <v>1</v>
      </c>
      <c r="H128">
        <f>ValueWin!H128</f>
        <v>1</v>
      </c>
      <c r="I128">
        <f t="shared" si="4"/>
        <v>0.1</v>
      </c>
      <c r="J128">
        <f t="shared" si="5"/>
        <v>-0.30833333333333335</v>
      </c>
      <c r="K128" cm="1">
        <f t="array" ref="K128">_xlfn.IFS(AND(G128=H128,G128=1),K127-K127*I128+K127*I128*A128, AND(G128=H128,G128=2), K127-K127*J128+K127*J128*B128, AND(G128&lt;&gt;H128,G128=1), K127-K127*I128,AND(G128&lt;&gt;H128,G128=2),K127-K127*J128,G128=0,K127)</f>
        <v>123.64312389342943</v>
      </c>
      <c r="L128" t="str">
        <f>ValueWin!L128</f>
        <v>Joao Sousa</v>
      </c>
      <c r="M128" t="str">
        <f>ValueWin!M128</f>
        <v>Kenny De Schepper</v>
      </c>
      <c r="N128">
        <f>ValueWin!N128</f>
        <v>0.47799999999999998</v>
      </c>
    </row>
    <row r="129" spans="1:14" x14ac:dyDescent="0.25">
      <c r="A129">
        <f>ValueWin!A129</f>
        <v>1.33</v>
      </c>
      <c r="B129">
        <f>ValueWin!B129</f>
        <v>3</v>
      </c>
      <c r="C129">
        <f t="shared" si="3"/>
        <v>0.75187969924812026</v>
      </c>
      <c r="D129">
        <f t="shared" si="3"/>
        <v>0.33333333333333331</v>
      </c>
      <c r="E129">
        <f>ValueWin!E129</f>
        <v>0.80500000000000005</v>
      </c>
      <c r="F129">
        <f>ValueWin!F129</f>
        <v>0.19499999999999995</v>
      </c>
      <c r="G129" cm="1">
        <f t="array" ref="G129">_xlfn.IFS(AND(I129&gt;J129,I129&gt;0), 1, AND(J129&gt;I129,J129&gt;0), 2, AND(I129&lt;0,J129&lt;0), 0)</f>
        <v>1</v>
      </c>
      <c r="H129">
        <f>ValueWin!H129</f>
        <v>2</v>
      </c>
      <c r="I129">
        <f t="shared" si="4"/>
        <v>0.1</v>
      </c>
      <c r="J129">
        <f t="shared" si="5"/>
        <v>-0.20750000000000007</v>
      </c>
      <c r="K129" cm="1">
        <f t="array" ref="K129">_xlfn.IFS(AND(G129=H129,G129=1),K128-K128*I129+K128*I129*A129, AND(G129=H129,G129=2), K128-K128*J129+K128*J129*B129, AND(G129&lt;&gt;H129,G129=1), K128-K128*I129,AND(G129&lt;&gt;H129,G129=2),K128-K128*J129,G129=0,K128)</f>
        <v>111.27881150408649</v>
      </c>
      <c r="L129" t="str">
        <f>ValueWin!L129</f>
        <v>Hugo Gaston</v>
      </c>
      <c r="M129" t="str">
        <f>ValueWin!M129</f>
        <v>Maxime Janvier</v>
      </c>
      <c r="N129">
        <f>ValueWin!N129</f>
        <v>0.48199999999999998</v>
      </c>
    </row>
    <row r="130" spans="1:14" x14ac:dyDescent="0.25">
      <c r="A130">
        <f>ValueWin!A130</f>
        <v>1.66</v>
      </c>
      <c r="B130">
        <f>ValueWin!B130</f>
        <v>2.1</v>
      </c>
      <c r="C130">
        <f t="shared" si="3"/>
        <v>0.60240963855421692</v>
      </c>
      <c r="D130">
        <f t="shared" si="3"/>
        <v>0.47619047619047616</v>
      </c>
      <c r="E130">
        <f>ValueWin!E130</f>
        <v>0.94599999999999995</v>
      </c>
      <c r="F130">
        <f>ValueWin!F130</f>
        <v>5.4000000000000048E-2</v>
      </c>
      <c r="G130" cm="1">
        <f t="array" ref="G130">_xlfn.IFS(AND(I130&gt;J130,I130&gt;0), 1, AND(J130&gt;I130,J130&gt;0), 2, AND(I130&lt;0,J130&lt;0), 0)</f>
        <v>1</v>
      </c>
      <c r="H130">
        <f>ValueWin!H130</f>
        <v>2</v>
      </c>
      <c r="I130">
        <f t="shared" si="4"/>
        <v>0.1</v>
      </c>
      <c r="J130">
        <f t="shared" si="5"/>
        <v>-0.80599999999999983</v>
      </c>
      <c r="K130" cm="1">
        <f t="array" ref="K130">_xlfn.IFS(AND(G130=H130,G130=1),K129-K129*I130+K129*I130*A130, AND(G130=H130,G130=2), K129-K129*J130+K129*J130*B130, AND(G130&lt;&gt;H130,G130=1), K129-K129*I130,AND(G130&lt;&gt;H130,G130=2),K129-K129*J130,G130=0,K129)</f>
        <v>100.15093035367784</v>
      </c>
      <c r="L130" t="str">
        <f>ValueWin!L130</f>
        <v>Manuel Guinard</v>
      </c>
      <c r="M130" t="str">
        <f>ValueWin!M130</f>
        <v>Luca van Assche</v>
      </c>
      <c r="N130">
        <f>ValueWin!N130</f>
        <v>0.17599999999999999</v>
      </c>
    </row>
    <row r="131" spans="1:14" x14ac:dyDescent="0.25">
      <c r="A131">
        <f>ValueWin!A131</f>
        <v>1.46</v>
      </c>
      <c r="B131">
        <f>ValueWin!B131</f>
        <v>2.58</v>
      </c>
      <c r="C131">
        <f t="shared" si="3"/>
        <v>0.68493150684931503</v>
      </c>
      <c r="D131">
        <f t="shared" si="3"/>
        <v>0.38759689922480617</v>
      </c>
      <c r="E131">
        <f>ValueWin!E131</f>
        <v>0.61399999999999999</v>
      </c>
      <c r="F131">
        <f>ValueWin!F131</f>
        <v>0.38600000000000001</v>
      </c>
      <c r="G131" cm="1">
        <f t="array" ref="G131">_xlfn.IFS(AND(I131&gt;J131,I131&gt;0), 1, AND(J131&gt;I131,J131&gt;0), 2, AND(I131&lt;0,J131&lt;0), 0)</f>
        <v>0</v>
      </c>
      <c r="H131">
        <f>ValueWin!H131</f>
        <v>1</v>
      </c>
      <c r="I131">
        <f t="shared" si="4"/>
        <v>-0.22513043478260875</v>
      </c>
      <c r="J131">
        <f t="shared" si="5"/>
        <v>-2.6075949367088125E-3</v>
      </c>
      <c r="K131" cm="1">
        <f t="array" ref="K131">_xlfn.IFS(AND(G131=H131,G131=1),K130-K130*I131+K130*I131*A131, AND(G131=H131,G131=2), K130-K130*J131+K130*J131*B131, AND(G131&lt;&gt;H131,G131=1), K130-K130*I131,AND(G131&lt;&gt;H131,G131=2),K130-K130*J131,G131=0,K130)</f>
        <v>100.15093035367784</v>
      </c>
      <c r="L131" t="str">
        <f>ValueWin!L131</f>
        <v>Taylor Fritz</v>
      </c>
      <c r="M131" t="str">
        <f>ValueWin!M131</f>
        <v>Jan Lennard Struff</v>
      </c>
      <c r="N131">
        <f>ValueWin!N131</f>
        <v>0.84499999999999997</v>
      </c>
    </row>
    <row r="132" spans="1:14" x14ac:dyDescent="0.25">
      <c r="A132">
        <f>ValueWin!A132</f>
        <v>1.86</v>
      </c>
      <c r="B132">
        <f>ValueWin!B132</f>
        <v>1.92</v>
      </c>
      <c r="C132">
        <f t="shared" ref="C132:D176" si="6">1/A132</f>
        <v>0.5376344086021505</v>
      </c>
      <c r="D132">
        <f t="shared" si="6"/>
        <v>0.52083333333333337</v>
      </c>
      <c r="E132">
        <f>ValueWin!E132</f>
        <v>0.42</v>
      </c>
      <c r="F132">
        <f>ValueWin!F132</f>
        <v>0.58000000000000007</v>
      </c>
      <c r="G132" cm="1">
        <f t="array" ref="G132">_xlfn.IFS(AND(I132&gt;J132,I132&gt;0), 1, AND(J132&gt;I132,J132&gt;0), 2, AND(I132&lt;0,J132&lt;0), 0)</f>
        <v>2</v>
      </c>
      <c r="H132">
        <f>ValueWin!H132</f>
        <v>2</v>
      </c>
      <c r="I132">
        <f t="shared" ref="I132:I188" si="7">IF(E132-(F132/(A132-1))&gt;0.1, 0.1, E132-(F132/(A132-1)))</f>
        <v>-0.25441860465116278</v>
      </c>
      <c r="J132">
        <f t="shared" ref="J132:J160" si="8">IF(F132-(E132/(B132-1))&gt;0.1, 0.1, F132-(E132/(B132-1)))</f>
        <v>0.1</v>
      </c>
      <c r="K132" cm="1">
        <f t="array" ref="K132">_xlfn.IFS(AND(G132=H132,G132=1),K131-K131*I132+K131*I132*A132, AND(G132=H132,G132=2), K131-K131*J132+K131*J132*B132, AND(G132&lt;&gt;H132,G132=1), K131-K131*I132,AND(G132&lt;&gt;H132,G132=2),K131-K131*J132,G132=0,K131)</f>
        <v>109.3648159462162</v>
      </c>
      <c r="L132" t="str">
        <f>ValueWin!L132</f>
        <v>Botic Van De Zandschulp</v>
      </c>
      <c r="M132" t="str">
        <f>ValueWin!M132</f>
        <v>Marin Cilic</v>
      </c>
      <c r="N132">
        <f>ValueWin!N132</f>
        <v>0.83499999999999996</v>
      </c>
    </row>
    <row r="133" spans="1:14" x14ac:dyDescent="0.25">
      <c r="A133">
        <f>ValueWin!A133</f>
        <v>4.05</v>
      </c>
      <c r="B133">
        <f>ValueWin!B133</f>
        <v>1.22</v>
      </c>
      <c r="C133">
        <f t="shared" si="6"/>
        <v>0.24691358024691359</v>
      </c>
      <c r="D133">
        <f t="shared" si="6"/>
        <v>0.81967213114754101</v>
      </c>
      <c r="E133">
        <f>ValueWin!E133</f>
        <v>0.21199999999999999</v>
      </c>
      <c r="F133">
        <f>ValueWin!F133</f>
        <v>0.78800000000000003</v>
      </c>
      <c r="G133" cm="1">
        <f t="array" ref="G133">_xlfn.IFS(AND(I133&gt;J133,I133&gt;0), 1, AND(J133&gt;I133,J133&gt;0), 2, AND(I133&lt;0,J133&lt;0), 0)</f>
        <v>0</v>
      </c>
      <c r="H133">
        <f>ValueWin!H133</f>
        <v>2</v>
      </c>
      <c r="I133">
        <f t="shared" si="7"/>
        <v>-4.6360655737704953E-2</v>
      </c>
      <c r="J133">
        <f t="shared" si="8"/>
        <v>-0.1756363636363637</v>
      </c>
      <c r="K133" cm="1">
        <f t="array" ref="K133">_xlfn.IFS(AND(G133=H133,G133=1),K132-K132*I133+K132*I133*A133, AND(G133=H133,G133=2), K132-K132*J133+K132*J133*B133, AND(G133&lt;&gt;H133,G133=1), K132-K132*I133,AND(G133&lt;&gt;H133,G133=2),K132-K132*J133,G133=0,K132)</f>
        <v>109.3648159462162</v>
      </c>
      <c r="L133" t="str">
        <f>ValueWin!L133</f>
        <v>Carlos Alcaraz</v>
      </c>
      <c r="M133" t="str">
        <f>ValueWin!M133</f>
        <v>Alexander Zverev</v>
      </c>
      <c r="N133">
        <f>ValueWin!N133</f>
        <v>0.86499999999999999</v>
      </c>
    </row>
    <row r="134" spans="1:14" x14ac:dyDescent="0.25">
      <c r="A134">
        <f>ValueWin!A134</f>
        <v>2.2000000000000002</v>
      </c>
      <c r="B134">
        <f>ValueWin!B134</f>
        <v>1.61</v>
      </c>
      <c r="C134">
        <f t="shared" si="6"/>
        <v>0.45454545454545453</v>
      </c>
      <c r="D134">
        <f t="shared" si="6"/>
        <v>0.6211180124223602</v>
      </c>
      <c r="E134">
        <f>ValueWin!E134</f>
        <v>0.19900000000000001</v>
      </c>
      <c r="F134">
        <f>ValueWin!F134</f>
        <v>0.80099999999999993</v>
      </c>
      <c r="G134" cm="1">
        <f t="array" ref="G134">_xlfn.IFS(AND(I134&gt;J134,I134&gt;0), 1, AND(J134&gt;I134,J134&gt;0), 2, AND(I134&lt;0,J134&lt;0), 0)</f>
        <v>2</v>
      </c>
      <c r="H134">
        <f>ValueWin!H134</f>
        <v>2</v>
      </c>
      <c r="I134">
        <f t="shared" si="7"/>
        <v>-0.46849999999999986</v>
      </c>
      <c r="J134">
        <f t="shared" si="8"/>
        <v>0.1</v>
      </c>
      <c r="K134" cm="1">
        <f t="array" ref="K134">_xlfn.IFS(AND(G134=H134,G134=1),K133-K133*I134+K133*I134*A134, AND(G134=H134,G134=2), K133-K133*J134+K133*J134*B134, AND(G134&lt;&gt;H134,G134=1), K133-K133*I134,AND(G134&lt;&gt;H134,G134=2),K133-K133*J134,G134=0,K133)</f>
        <v>116.03606971893538</v>
      </c>
      <c r="L134" t="str">
        <f>ValueWin!L134</f>
        <v>Maxime Janvier</v>
      </c>
      <c r="M134" t="str">
        <f>ValueWin!M134</f>
        <v>Joao Sousa</v>
      </c>
      <c r="N134">
        <f>ValueWin!N134</f>
        <v>0.47099999999999997</v>
      </c>
    </row>
    <row r="135" spans="1:14" x14ac:dyDescent="0.25">
      <c r="A135">
        <f>ValueWin!A135</f>
        <v>2.2000000000000002</v>
      </c>
      <c r="B135">
        <f>ValueWin!B135</f>
        <v>1.61</v>
      </c>
      <c r="C135">
        <f t="shared" si="6"/>
        <v>0.45454545454545453</v>
      </c>
      <c r="D135">
        <f t="shared" si="6"/>
        <v>0.6211180124223602</v>
      </c>
      <c r="E135">
        <f>ValueWin!E135</f>
        <v>0.45900000000000002</v>
      </c>
      <c r="F135">
        <f>ValueWin!F135</f>
        <v>0.54099999999999993</v>
      </c>
      <c r="G135" cm="1">
        <f t="array" ref="G135">_xlfn.IFS(AND(I135&gt;J135,I135&gt;0), 1, AND(J135&gt;I135,J135&gt;0), 2, AND(I135&lt;0,J135&lt;0), 0)</f>
        <v>1</v>
      </c>
      <c r="H135">
        <f>ValueWin!H135</f>
        <v>1</v>
      </c>
      <c r="I135">
        <f t="shared" si="7"/>
        <v>8.1666666666668219E-3</v>
      </c>
      <c r="J135">
        <f t="shared" si="8"/>
        <v>-0.21145901639344256</v>
      </c>
      <c r="K135" cm="1">
        <f t="array" ref="K135">_xlfn.IFS(AND(G135=H135,G135=1),K134-K134*I135+K134*I135*A135, AND(G135=H135,G135=2), K134-K134*J135+K134*J135*B135, AND(G135&lt;&gt;H135,G135=1), K134-K134*I135,AND(G135&lt;&gt;H135,G135=2),K134-K134*J135,G135=0,K134)</f>
        <v>117.17322320218098</v>
      </c>
      <c r="L135" t="str">
        <f>ValueWin!L135</f>
        <v>Maxime Cressy</v>
      </c>
      <c r="M135" t="str">
        <f>ValueWin!M135</f>
        <v>Oscar Otte</v>
      </c>
      <c r="N135">
        <f>ValueWin!N135</f>
        <v>0.75700000000000001</v>
      </c>
    </row>
    <row r="136" spans="1:14" x14ac:dyDescent="0.25">
      <c r="A136">
        <f>ValueWin!A136</f>
        <v>4</v>
      </c>
      <c r="B136">
        <f>ValueWin!B136</f>
        <v>1.22</v>
      </c>
      <c r="C136">
        <f t="shared" si="6"/>
        <v>0.25</v>
      </c>
      <c r="D136">
        <f t="shared" si="6"/>
        <v>0.81967213114754101</v>
      </c>
      <c r="E136">
        <f>ValueWin!E136</f>
        <v>0.33300000000000002</v>
      </c>
      <c r="F136">
        <f>ValueWin!F136</f>
        <v>0.66700000000000004</v>
      </c>
      <c r="G136" cm="1">
        <f t="array" ref="G136">_xlfn.IFS(AND(I136&gt;J136,I136&gt;0), 1, AND(J136&gt;I136,J136&gt;0), 2, AND(I136&lt;0,J136&lt;0), 0)</f>
        <v>1</v>
      </c>
      <c r="H136">
        <f>ValueWin!H136</f>
        <v>1</v>
      </c>
      <c r="I136">
        <f t="shared" si="7"/>
        <v>0.1</v>
      </c>
      <c r="J136">
        <f t="shared" si="8"/>
        <v>-0.84663636363636385</v>
      </c>
      <c r="K136" cm="1">
        <f t="array" ref="K136">_xlfn.IFS(AND(G136=H136,G136=1),K135-K135*I136+K135*I136*A136, AND(G136=H136,G136=2), K135-K135*J136+K135*J136*B136, AND(G136&lt;&gt;H136,G136=1), K135-K135*I136,AND(G136&lt;&gt;H136,G136=2),K135-K135*J136,G136=0,K135)</f>
        <v>152.32519016283527</v>
      </c>
      <c r="L136" t="str">
        <f>ValueWin!L136</f>
        <v>Frances Tiafoe</v>
      </c>
      <c r="M136" t="str">
        <f>ValueWin!M136</f>
        <v>Jannik Sinner</v>
      </c>
      <c r="N136">
        <f>ValueWin!N136</f>
        <v>0.86</v>
      </c>
    </row>
    <row r="137" spans="1:14" x14ac:dyDescent="0.25">
      <c r="A137">
        <f>ValueWin!A137</f>
        <v>1.4</v>
      </c>
      <c r="B137">
        <f>ValueWin!B137</f>
        <v>2.75</v>
      </c>
      <c r="C137">
        <f t="shared" si="6"/>
        <v>0.7142857142857143</v>
      </c>
      <c r="D137">
        <f t="shared" si="6"/>
        <v>0.36363636363636365</v>
      </c>
      <c r="E137">
        <f>ValueWin!E137</f>
        <v>0.61599999999999999</v>
      </c>
      <c r="F137">
        <f>ValueWin!F137</f>
        <v>0.38400000000000001</v>
      </c>
      <c r="G137" cm="1">
        <f t="array" ref="G137">_xlfn.IFS(AND(I137&gt;J137,I137&gt;0), 1, AND(J137&gt;I137,J137&gt;0), 2, AND(I137&lt;0,J137&lt;0), 0)</f>
        <v>2</v>
      </c>
      <c r="H137">
        <f>ValueWin!H137</f>
        <v>2</v>
      </c>
      <c r="I137">
        <f t="shared" si="7"/>
        <v>-0.34400000000000019</v>
      </c>
      <c r="J137">
        <f t="shared" si="8"/>
        <v>3.2000000000000028E-2</v>
      </c>
      <c r="K137" cm="1">
        <f t="array" ref="K137">_xlfn.IFS(AND(G137=H137,G137=1),K136-K136*I137+K136*I137*A137, AND(G137=H137,G137=2), K136-K136*J137+K136*J137*B137, AND(G137&lt;&gt;H137,G137=1), K136-K136*I137,AND(G137&lt;&gt;H137,G137=2),K136-K136*J137,G137=0,K136)</f>
        <v>160.85540081195407</v>
      </c>
      <c r="L137" t="str">
        <f>ValueWin!L137</f>
        <v>Quentin Halys</v>
      </c>
      <c r="M137" t="str">
        <f>ValueWin!M137</f>
        <v>Lukas Lacko</v>
      </c>
      <c r="N137">
        <f>ValueWin!N137</f>
        <v>0.47</v>
      </c>
    </row>
    <row r="138" spans="1:14" x14ac:dyDescent="0.25">
      <c r="A138">
        <f>ValueWin!A138</f>
        <v>4.5</v>
      </c>
      <c r="B138">
        <f>ValueWin!B138</f>
        <v>1.18</v>
      </c>
      <c r="C138">
        <f t="shared" si="6"/>
        <v>0.22222222222222221</v>
      </c>
      <c r="D138">
        <f t="shared" si="6"/>
        <v>0.84745762711864414</v>
      </c>
      <c r="E138">
        <f>ValueWin!E138</f>
        <v>0.161</v>
      </c>
      <c r="F138">
        <f>ValueWin!F138</f>
        <v>0.83899999999999997</v>
      </c>
      <c r="G138" cm="1">
        <f t="array" ref="G138">_xlfn.IFS(AND(I138&gt;J138,I138&gt;0), 1, AND(J138&gt;I138,J138&gt;0), 2, AND(I138&lt;0,J138&lt;0), 0)</f>
        <v>0</v>
      </c>
      <c r="H138">
        <f>ValueWin!H138</f>
        <v>2</v>
      </c>
      <c r="I138">
        <f t="shared" si="7"/>
        <v>-7.8714285714285709E-2</v>
      </c>
      <c r="J138">
        <f t="shared" si="8"/>
        <v>-5.5444444444444851E-2</v>
      </c>
      <c r="K138" cm="1">
        <f t="array" ref="K138">_xlfn.IFS(AND(G138=H138,G138=1),K137-K137*I138+K137*I138*A138, AND(G138=H138,G138=2), K137-K137*J138+K137*J138*B138, AND(G138&lt;&gt;H138,G138=1), K137-K137*I138,AND(G138&lt;&gt;H138,G138=2),K137-K137*J138,G138=0,K137)</f>
        <v>160.85540081195407</v>
      </c>
      <c r="L138" t="str">
        <f>ValueWin!L138</f>
        <v>Alexandre Muller</v>
      </c>
      <c r="M138" t="str">
        <f>ValueWin!M138</f>
        <v>Brandon Nakashima</v>
      </c>
      <c r="N138">
        <f>ValueWin!N138</f>
        <v>0.499</v>
      </c>
    </row>
    <row r="139" spans="1:14" x14ac:dyDescent="0.25">
      <c r="A139">
        <f>ValueWin!A139</f>
        <v>1.53</v>
      </c>
      <c r="B139">
        <f>ValueWin!B139</f>
        <v>2.37</v>
      </c>
      <c r="C139">
        <f t="shared" si="6"/>
        <v>0.65359477124183007</v>
      </c>
      <c r="D139">
        <f t="shared" si="6"/>
        <v>0.42194092827004215</v>
      </c>
      <c r="E139">
        <f>ValueWin!E139</f>
        <v>0.47499999999999998</v>
      </c>
      <c r="F139">
        <f>ValueWin!F139</f>
        <v>0.52500000000000002</v>
      </c>
      <c r="G139" cm="1">
        <f t="array" ref="G139">_xlfn.IFS(AND(I139&gt;J139,I139&gt;0), 1, AND(J139&gt;I139,J139&gt;0), 2, AND(I139&lt;0,J139&lt;0), 0)</f>
        <v>2</v>
      </c>
      <c r="H139">
        <f>ValueWin!H139</f>
        <v>2</v>
      </c>
      <c r="I139">
        <f t="shared" si="7"/>
        <v>-0.51556603773584908</v>
      </c>
      <c r="J139">
        <f t="shared" si="8"/>
        <v>0.1</v>
      </c>
      <c r="K139" cm="1">
        <f t="array" ref="K139">_xlfn.IFS(AND(G139=H139,G139=1),K138-K138*I139+K138*I139*A139, AND(G139=H139,G139=2), K138-K138*J139+K138*J139*B139, AND(G139&lt;&gt;H139,G139=1), K138-K138*I139,AND(G139&lt;&gt;H139,G139=2),K138-K138*J139,G139=0,K138)</f>
        <v>182.89259072319177</v>
      </c>
      <c r="L139" t="str">
        <f>ValueWin!L139</f>
        <v>Yoshihito Nishioka</v>
      </c>
      <c r="M139" t="str">
        <f>ValueWin!M139</f>
        <v>Gianluca Mager</v>
      </c>
      <c r="N139">
        <f>ValueWin!N139</f>
        <v>0.80300000000000005</v>
      </c>
    </row>
    <row r="140" spans="1:14" x14ac:dyDescent="0.25">
      <c r="A140">
        <f>ValueWin!A140</f>
        <v>2.62</v>
      </c>
      <c r="B140">
        <f>ValueWin!B140</f>
        <v>1.5</v>
      </c>
      <c r="C140">
        <f t="shared" si="6"/>
        <v>0.38167938931297707</v>
      </c>
      <c r="D140">
        <f t="shared" si="6"/>
        <v>0.66666666666666663</v>
      </c>
      <c r="E140">
        <f>ValueWin!E140</f>
        <v>0.35299999999999998</v>
      </c>
      <c r="F140">
        <f>ValueWin!F140</f>
        <v>0.64700000000000002</v>
      </c>
      <c r="G140" cm="1">
        <f t="array" ref="G140">_xlfn.IFS(AND(I140&gt;J140,I140&gt;0), 1, AND(J140&gt;I140,J140&gt;0), 2, AND(I140&lt;0,J140&lt;0), 0)</f>
        <v>0</v>
      </c>
      <c r="H140">
        <f>ValueWin!H140</f>
        <v>1</v>
      </c>
      <c r="I140">
        <f t="shared" si="7"/>
        <v>-4.6382716049382711E-2</v>
      </c>
      <c r="J140">
        <f t="shared" si="8"/>
        <v>-5.8999999999999941E-2</v>
      </c>
      <c r="K140" cm="1">
        <f t="array" ref="K140">_xlfn.IFS(AND(G140=H140,G140=1),K139-K139*I140+K139*I140*A140, AND(G140=H140,G140=2), K139-K139*J140+K139*J140*B140, AND(G140&lt;&gt;H140,G140=1), K139-K139*I140,AND(G140&lt;&gt;H140,G140=2),K139-K139*J140,G140=0,K139)</f>
        <v>182.89259072319177</v>
      </c>
      <c r="L140" t="str">
        <f>ValueWin!L140</f>
        <v>Adrian Mannarino</v>
      </c>
      <c r="M140" t="str">
        <f>ValueWin!M140</f>
        <v>Nikoloz Basilashvili</v>
      </c>
      <c r="N140">
        <f>ValueWin!N140</f>
        <v>0.85599999999999998</v>
      </c>
    </row>
    <row r="141" spans="1:14" x14ac:dyDescent="0.25">
      <c r="A141">
        <f>ValueWin!A141</f>
        <v>2.2000000000000002</v>
      </c>
      <c r="B141">
        <f>ValueWin!B141</f>
        <v>1.66</v>
      </c>
      <c r="C141">
        <f t="shared" si="6"/>
        <v>0.45454545454545453</v>
      </c>
      <c r="D141">
        <f t="shared" si="6"/>
        <v>0.60240963855421692</v>
      </c>
      <c r="E141">
        <f>ValueWin!E141</f>
        <v>0.438</v>
      </c>
      <c r="F141">
        <f>ValueWin!F141</f>
        <v>0.56200000000000006</v>
      </c>
      <c r="G141" cm="1">
        <f t="array" ref="G141">_xlfn.IFS(AND(I141&gt;J141,I141&gt;0), 1, AND(J141&gt;I141,J141&gt;0), 2, AND(I141&lt;0,J141&lt;0), 0)</f>
        <v>0</v>
      </c>
      <c r="H141">
        <f>ValueWin!H141</f>
        <v>1</v>
      </c>
      <c r="I141">
        <f t="shared" si="7"/>
        <v>-3.0333333333333323E-2</v>
      </c>
      <c r="J141">
        <f t="shared" si="8"/>
        <v>-0.10163636363636364</v>
      </c>
      <c r="K141" cm="1">
        <f t="array" ref="K141">_xlfn.IFS(AND(G141=H141,G141=1),K140-K140*I141+K140*I141*A141, AND(G141=H141,G141=2), K140-K140*J141+K140*J141*B141, AND(G141&lt;&gt;H141,G141=1), K140-K140*I141,AND(G141&lt;&gt;H141,G141=2),K140-K140*J141,G141=0,K140)</f>
        <v>182.89259072319177</v>
      </c>
      <c r="L141" t="str">
        <f>ValueWin!L141</f>
        <v>Alexander Bublik</v>
      </c>
      <c r="M141" t="str">
        <f>ValueWin!M141</f>
        <v>Daniel Evans</v>
      </c>
      <c r="N141">
        <f>ValueWin!N141</f>
        <v>0.89200000000000002</v>
      </c>
    </row>
    <row r="142" spans="1:14" x14ac:dyDescent="0.25">
      <c r="A142">
        <f>ValueWin!A142</f>
        <v>1.57</v>
      </c>
      <c r="B142">
        <f>ValueWin!B142</f>
        <v>2.37</v>
      </c>
      <c r="C142">
        <f t="shared" si="6"/>
        <v>0.63694267515923564</v>
      </c>
      <c r="D142">
        <f t="shared" si="6"/>
        <v>0.42194092827004215</v>
      </c>
      <c r="E142">
        <f>ValueWin!E142</f>
        <v>0.55700000000000005</v>
      </c>
      <c r="F142">
        <f>ValueWin!F142</f>
        <v>0.44299999999999995</v>
      </c>
      <c r="G142" cm="1">
        <f t="array" ref="G142">_xlfn.IFS(AND(I142&gt;J142,I142&gt;0), 1, AND(J142&gt;I142,J142&gt;0), 2, AND(I142&lt;0,J142&lt;0), 0)</f>
        <v>2</v>
      </c>
      <c r="H142">
        <f>ValueWin!H142</f>
        <v>2</v>
      </c>
      <c r="I142">
        <f t="shared" si="7"/>
        <v>-0.22019298245614016</v>
      </c>
      <c r="J142">
        <f t="shared" si="8"/>
        <v>3.6430656934306527E-2</v>
      </c>
      <c r="K142" cm="1">
        <f t="array" ref="K142">_xlfn.IFS(AND(G142=H142,G142=1),K141-K141*I142+K141*I142*A142, AND(G142=H142,G142=2), K141-K141*J142+K141*J142*B142, AND(G142&lt;&gt;H142,G142=1), K141-K141*I142,AND(G142&lt;&gt;H142,G142=2),K141-K141*J142,G142=0,K141)</f>
        <v>192.02075992618629</v>
      </c>
      <c r="L142" t="str">
        <f>ValueWin!L142</f>
        <v>Aslan Karatsev</v>
      </c>
      <c r="M142" t="str">
        <f>ValueWin!M142</f>
        <v>Sebastian Korda</v>
      </c>
      <c r="N142">
        <f>ValueWin!N142</f>
        <v>0.86</v>
      </c>
    </row>
    <row r="143" spans="1:14" x14ac:dyDescent="0.25">
      <c r="A143">
        <f>ValueWin!A143</f>
        <v>4</v>
      </c>
      <c r="B143">
        <f>ValueWin!B143</f>
        <v>1.25</v>
      </c>
      <c r="C143">
        <f t="shared" si="6"/>
        <v>0.25</v>
      </c>
      <c r="D143">
        <f t="shared" si="6"/>
        <v>0.8</v>
      </c>
      <c r="E143">
        <f>ValueWin!E143</f>
        <v>0.23599999999999999</v>
      </c>
      <c r="F143">
        <f>ValueWin!F143</f>
        <v>0.76400000000000001</v>
      </c>
      <c r="G143" cm="1">
        <f t="array" ref="G143">_xlfn.IFS(AND(I143&gt;J143,I143&gt;0), 1, AND(J143&gt;I143,J143&gt;0), 2, AND(I143&lt;0,J143&lt;0), 0)</f>
        <v>0</v>
      </c>
      <c r="H143">
        <f>ValueWin!H143</f>
        <v>2</v>
      </c>
      <c r="I143">
        <f t="shared" si="7"/>
        <v>-1.8666666666666665E-2</v>
      </c>
      <c r="J143">
        <f t="shared" si="8"/>
        <v>-0.17999999999999994</v>
      </c>
      <c r="K143" cm="1">
        <f t="array" ref="K143">_xlfn.IFS(AND(G143=H143,G143=1),K142-K142*I143+K142*I143*A143, AND(G143=H143,G143=2), K142-K142*J143+K142*J143*B143, AND(G143&lt;&gt;H143,G143=1), K142-K142*I143,AND(G143&lt;&gt;H143,G143=2),K142-K142*J143,G143=0,K142)</f>
        <v>192.02075992618629</v>
      </c>
      <c r="L143" t="str">
        <f>ValueWin!L143</f>
        <v>Benoit Paire</v>
      </c>
      <c r="M143" t="str">
        <f>ValueWin!M143</f>
        <v>Pablo Carreno Busta</v>
      </c>
      <c r="N143">
        <f>ValueWin!N143</f>
        <v>0.89700000000000002</v>
      </c>
    </row>
    <row r="144" spans="1:14" x14ac:dyDescent="0.25">
      <c r="A144">
        <f>ValueWin!A144</f>
        <v>1.1100000000000001</v>
      </c>
      <c r="B144">
        <f>ValueWin!B144</f>
        <v>6.5</v>
      </c>
      <c r="C144">
        <f t="shared" si="6"/>
        <v>0.9009009009009008</v>
      </c>
      <c r="D144">
        <f t="shared" si="6"/>
        <v>0.15384615384615385</v>
      </c>
      <c r="E144">
        <f>ValueWin!E144</f>
        <v>0.81200000000000006</v>
      </c>
      <c r="F144">
        <f>ValueWin!F144</f>
        <v>0.18799999999999994</v>
      </c>
      <c r="G144" cm="1">
        <f t="array" ref="G144">_xlfn.IFS(AND(I144&gt;J144,I144&gt;0), 1, AND(J144&gt;I144,J144&gt;0), 2, AND(I144&lt;0,J144&lt;0), 0)</f>
        <v>2</v>
      </c>
      <c r="H144">
        <f>ValueWin!H144</f>
        <v>1</v>
      </c>
      <c r="I144">
        <f t="shared" si="7"/>
        <v>-0.89709090909090694</v>
      </c>
      <c r="J144">
        <f t="shared" si="8"/>
        <v>4.0363636363636296E-2</v>
      </c>
      <c r="K144" cm="1">
        <f t="array" ref="K144">_xlfn.IFS(AND(G144=H144,G144=1),K143-K143*I144+K143*I144*A144, AND(G144=H144,G144=2), K143-K143*J144+K143*J144*B144, AND(G144&lt;&gt;H144,G144=1), K143-K143*I144,AND(G144&lt;&gt;H144,G144=2),K143-K143*J144,G144=0,K143)</f>
        <v>184.2701037982566</v>
      </c>
      <c r="L144" t="str">
        <f>ValueWin!L144</f>
        <v>Cameron Norrie</v>
      </c>
      <c r="M144" t="str">
        <f>ValueWin!M144</f>
        <v>Federico Delbonis</v>
      </c>
      <c r="N144">
        <f>ValueWin!N144</f>
        <v>0.84499999999999997</v>
      </c>
    </row>
    <row r="145" spans="1:17" x14ac:dyDescent="0.25">
      <c r="A145">
        <f>ValueWin!A145</f>
        <v>3</v>
      </c>
      <c r="B145">
        <f>ValueWin!B145</f>
        <v>1.4</v>
      </c>
      <c r="C145">
        <f t="shared" si="6"/>
        <v>0.33333333333333331</v>
      </c>
      <c r="D145">
        <f t="shared" si="6"/>
        <v>0.7142857142857143</v>
      </c>
      <c r="E145">
        <f>ValueWin!E145</f>
        <v>0.38500000000000001</v>
      </c>
      <c r="F145">
        <f>ValueWin!F145</f>
        <v>0.61499999999999999</v>
      </c>
      <c r="G145" cm="1">
        <f t="array" ref="G145">_xlfn.IFS(AND(I145&gt;J145,I145&gt;0), 1, AND(J145&gt;I145,J145&gt;0), 2, AND(I145&lt;0,J145&lt;0), 0)</f>
        <v>1</v>
      </c>
      <c r="H145">
        <f>ValueWin!H145</f>
        <v>1</v>
      </c>
      <c r="I145">
        <f t="shared" si="7"/>
        <v>7.7500000000000013E-2</v>
      </c>
      <c r="J145">
        <f t="shared" si="8"/>
        <v>-0.34750000000000025</v>
      </c>
      <c r="K145" cm="1">
        <f t="array" ref="K145">_xlfn.IFS(AND(G145=H145,G145=1),K144-K144*I145+K144*I145*A145, AND(G145=H145,G145=2), K144-K144*J145+K144*J145*B145, AND(G145&lt;&gt;H145,G145=1), K144-K144*I145,AND(G145&lt;&gt;H145,G145=2),K144-K144*J145,G145=0,K144)</f>
        <v>212.83196988698637</v>
      </c>
      <c r="L145" t="str">
        <f>ValueWin!L145</f>
        <v>Dusan Lajovic</v>
      </c>
      <c r="M145" t="str">
        <f>ValueWin!M145</f>
        <v>Mackenzie McDonald</v>
      </c>
      <c r="N145">
        <f>ValueWin!N145</f>
        <v>0.84399999999999997</v>
      </c>
      <c r="P145">
        <v>100</v>
      </c>
      <c r="Q145">
        <v>112</v>
      </c>
    </row>
    <row r="146" spans="1:17" x14ac:dyDescent="0.25">
      <c r="A146">
        <f>ValueWin!A146</f>
        <v>1.9</v>
      </c>
      <c r="B146">
        <f>ValueWin!B146</f>
        <v>1.9</v>
      </c>
      <c r="C146">
        <f t="shared" si="6"/>
        <v>0.52631578947368418</v>
      </c>
      <c r="D146">
        <f t="shared" si="6"/>
        <v>0.52631578947368418</v>
      </c>
      <c r="E146">
        <f>ValueWin!E146</f>
        <v>0.373</v>
      </c>
      <c r="F146">
        <f>ValueWin!F146</f>
        <v>0.627</v>
      </c>
      <c r="G146" cm="1">
        <f t="array" ref="G146">_xlfn.IFS(AND(I146&gt;J146,I146&gt;0), 1, AND(J146&gt;I146,J146&gt;0), 2, AND(I146&lt;0,J146&lt;0), 0)</f>
        <v>2</v>
      </c>
      <c r="H146">
        <f>ValueWin!H146</f>
        <v>2</v>
      </c>
      <c r="I146">
        <f t="shared" si="7"/>
        <v>-0.32366666666666677</v>
      </c>
      <c r="J146">
        <f t="shared" si="8"/>
        <v>0.1</v>
      </c>
      <c r="K146">
        <f>P145-P145*J146+P145*J146*B146</f>
        <v>109</v>
      </c>
      <c r="L146" t="str">
        <f>ValueWin!L146</f>
        <v>Filip Krajinovic</v>
      </c>
      <c r="M146" t="str">
        <f>ValueWin!M146</f>
        <v>Reilly Opelka</v>
      </c>
      <c r="N146">
        <f>ValueWin!N146</f>
        <v>0.84499999999999997</v>
      </c>
    </row>
    <row r="147" spans="1:17" x14ac:dyDescent="0.25">
      <c r="A147">
        <f>ValueWin!A147</f>
        <v>1.28</v>
      </c>
      <c r="B147">
        <f>ValueWin!B147</f>
        <v>3.75</v>
      </c>
      <c r="C147">
        <f t="shared" si="6"/>
        <v>0.78125</v>
      </c>
      <c r="D147">
        <f t="shared" si="6"/>
        <v>0.26666666666666666</v>
      </c>
      <c r="E147">
        <f>ValueWin!E147</f>
        <v>0.68700000000000006</v>
      </c>
      <c r="F147">
        <f>ValueWin!F147</f>
        <v>0.31299999999999994</v>
      </c>
      <c r="G147" cm="1">
        <f t="array" ref="G147">_xlfn.IFS(AND(I147&gt;J147,I147&gt;0), 1, AND(J147&gt;I147,J147&gt;0), 2, AND(I147&lt;0,J147&lt;0), 0)</f>
        <v>2</v>
      </c>
      <c r="H147">
        <f>ValueWin!H147</f>
        <v>1</v>
      </c>
      <c r="I147">
        <f t="shared" si="7"/>
        <v>-0.43085714285714261</v>
      </c>
      <c r="J147">
        <f t="shared" si="8"/>
        <v>6.3181818181818117E-2</v>
      </c>
      <c r="K147" cm="1">
        <f t="array" ref="K147">_xlfn.IFS(AND(G147=H147,G147=1),K146-K146*I147+K146*I147*A147, AND(G147=H147,G147=2), K146-K146*J147+K146*J147*B147, AND(G147&lt;&gt;H147,G147=1), K146-K146*I147,AND(G147&lt;&gt;H147,G147=2),K146-K146*J147,G147=0,K146)</f>
        <v>102.11318181818183</v>
      </c>
      <c r="L147" t="str">
        <f>ValueWin!L147</f>
        <v>Grigor Dimitrov</v>
      </c>
      <c r="M147" t="str">
        <f>ValueWin!M147</f>
        <v>Richard Gasquet</v>
      </c>
      <c r="N147">
        <f>ValueWin!N147</f>
        <v>0.86299999999999999</v>
      </c>
    </row>
    <row r="148" spans="1:17" x14ac:dyDescent="0.25">
      <c r="A148">
        <f>ValueWin!A148</f>
        <v>1.2</v>
      </c>
      <c r="B148">
        <f>ValueWin!B148</f>
        <v>4.5</v>
      </c>
      <c r="C148">
        <f t="shared" si="6"/>
        <v>0.83333333333333337</v>
      </c>
      <c r="D148">
        <f t="shared" si="6"/>
        <v>0.22222222222222221</v>
      </c>
      <c r="E148">
        <f>ValueWin!E148</f>
        <v>0.68700000000000006</v>
      </c>
      <c r="F148">
        <f>ValueWin!F148</f>
        <v>0.31299999999999994</v>
      </c>
      <c r="G148" cm="1">
        <f t="array" ref="G148">_xlfn.IFS(AND(I148&gt;J148,I148&gt;0), 1, AND(J148&gt;I148,J148&gt;0), 2, AND(I148&lt;0,J148&lt;0), 0)</f>
        <v>2</v>
      </c>
      <c r="H148">
        <f>ValueWin!H148</f>
        <v>1</v>
      </c>
      <c r="I148">
        <f t="shared" si="7"/>
        <v>-0.87800000000000011</v>
      </c>
      <c r="J148">
        <f t="shared" si="8"/>
        <v>0.1</v>
      </c>
      <c r="K148" cm="1">
        <f t="array" ref="K148">_xlfn.IFS(AND(G148=H148,G148=1),K147-K147*I148+K147*I148*A148, AND(G148=H148,G148=2), K147-K147*J148+K147*J148*B148, AND(G148&lt;&gt;H148,G148=1), K147-K147*I148,AND(G148&lt;&gt;H148,G148=2),K147-K147*J148,G148=0,K147)</f>
        <v>91.901863636363643</v>
      </c>
      <c r="L148" t="str">
        <f>ValueWin!L148</f>
        <v>Ilya Ivashka</v>
      </c>
      <c r="M148" t="str">
        <f>ValueWin!M148</f>
        <v>Albert Ramos</v>
      </c>
      <c r="N148">
        <f>ValueWin!N148</f>
        <v>0.82099999999999995</v>
      </c>
    </row>
    <row r="149" spans="1:17" x14ac:dyDescent="0.25">
      <c r="A149">
        <f>ValueWin!A149</f>
        <v>3.4</v>
      </c>
      <c r="B149">
        <f>ValueWin!B149</f>
        <v>1.33</v>
      </c>
      <c r="C149">
        <f t="shared" si="6"/>
        <v>0.29411764705882354</v>
      </c>
      <c r="D149">
        <f t="shared" si="6"/>
        <v>0.75187969924812026</v>
      </c>
      <c r="E149">
        <f>ValueWin!E149</f>
        <v>0.32900000000000001</v>
      </c>
      <c r="F149">
        <f>ValueWin!F149</f>
        <v>0.67100000000000004</v>
      </c>
      <c r="G149" cm="1">
        <f t="array" ref="G149">_xlfn.IFS(AND(I149&gt;J149,I149&gt;0), 1, AND(J149&gt;I149,J149&gt;0), 2, AND(I149&lt;0,J149&lt;0), 0)</f>
        <v>1</v>
      </c>
      <c r="H149">
        <f>ValueWin!H149</f>
        <v>1</v>
      </c>
      <c r="I149">
        <f t="shared" si="7"/>
        <v>4.9416666666666664E-2</v>
      </c>
      <c r="J149">
        <f t="shared" si="8"/>
        <v>-0.3259696969696968</v>
      </c>
      <c r="K149" cm="1">
        <f t="array" ref="K149">_xlfn.IFS(AND(G149=H149,G149=1),K148-K148*I149+K148*I149*A149, AND(G149=H149,G149=2), K148-K148*J149+K148*J149*B149, AND(G149&lt;&gt;H149,G149=1), K148-K148*I149,AND(G149&lt;&gt;H149,G149=2),K148-K148*J149,G149=0,K148)</f>
        <v>102.80142466363637</v>
      </c>
      <c r="L149" t="str">
        <f>ValueWin!L149</f>
        <v>James Duckworth</v>
      </c>
      <c r="M149" t="str">
        <f>ValueWin!M149</f>
        <v>Roberto Bautista Agut</v>
      </c>
      <c r="N149">
        <f>ValueWin!N149</f>
        <v>0.84199999999999997</v>
      </c>
    </row>
    <row r="150" spans="1:17" x14ac:dyDescent="0.25">
      <c r="A150">
        <f>ValueWin!A150</f>
        <v>3.5</v>
      </c>
      <c r="B150">
        <f>ValueWin!B150</f>
        <v>1.3</v>
      </c>
      <c r="C150">
        <f t="shared" si="6"/>
        <v>0.2857142857142857</v>
      </c>
      <c r="D150">
        <f t="shared" si="6"/>
        <v>0.76923076923076916</v>
      </c>
      <c r="E150">
        <f>ValueWin!E150</f>
        <v>0.27500000000000002</v>
      </c>
      <c r="F150">
        <f>ValueWin!F150</f>
        <v>0.72499999999999998</v>
      </c>
      <c r="G150" cm="1">
        <f t="array" ref="G150">_xlfn.IFS(AND(I150&gt;J150,I150&gt;0), 1, AND(J150&gt;I150,J150&gt;0), 2, AND(I150&lt;0,J150&lt;0), 0)</f>
        <v>0</v>
      </c>
      <c r="H150">
        <f>ValueWin!H150</f>
        <v>2</v>
      </c>
      <c r="I150">
        <f t="shared" si="7"/>
        <v>-1.4999999999999958E-2</v>
      </c>
      <c r="J150">
        <f t="shared" si="8"/>
        <v>-0.19166666666666665</v>
      </c>
      <c r="K150" cm="1">
        <f t="array" ref="K150">_xlfn.IFS(AND(G150=H150,G150=1),K149-K149*I150+K149*I150*A150, AND(G150=H150,G150=2), K149-K149*J150+K149*J150*B150, AND(G150&lt;&gt;H150,G150=1), K149-K149*I150,AND(G150&lt;&gt;H150,G150=2),K149-K149*J150,G150=0,K149)</f>
        <v>102.80142466363637</v>
      </c>
      <c r="L150" t="str">
        <f>ValueWin!L150</f>
        <v>John Millman</v>
      </c>
      <c r="M150" t="str">
        <f>ValueWin!M150</f>
        <v>Diego Schwartzman</v>
      </c>
      <c r="N150">
        <f>ValueWin!N150</f>
        <v>0.86599999999999999</v>
      </c>
    </row>
    <row r="151" spans="1:17" x14ac:dyDescent="0.25">
      <c r="A151">
        <f>ValueWin!A151</f>
        <v>1.66</v>
      </c>
      <c r="B151">
        <f>ValueWin!B151</f>
        <v>2.2000000000000002</v>
      </c>
      <c r="C151">
        <f t="shared" si="6"/>
        <v>0.60240963855421692</v>
      </c>
      <c r="D151">
        <f t="shared" si="6"/>
        <v>0.45454545454545453</v>
      </c>
      <c r="E151">
        <f>ValueWin!E151</f>
        <v>0.60199999999999998</v>
      </c>
      <c r="F151">
        <f>ValueWin!F151</f>
        <v>0.39800000000000002</v>
      </c>
      <c r="G151" cm="1">
        <f t="array" ref="G151">_xlfn.IFS(AND(I151&gt;J151,I151&gt;0), 1, AND(J151&gt;I151,J151&gt;0), 2, AND(I151&lt;0,J151&lt;0), 0)</f>
        <v>0</v>
      </c>
      <c r="H151">
        <f>ValueWin!H151</f>
        <v>0</v>
      </c>
      <c r="I151">
        <f t="shared" si="7"/>
        <v>-1.0303030303031591E-3</v>
      </c>
      <c r="J151">
        <f t="shared" si="8"/>
        <v>-0.10366666666666657</v>
      </c>
      <c r="K151" cm="1">
        <f t="array" ref="K151">_xlfn.IFS(AND(G151=H151,G151=1),K150-K150*I151+K150*I151*A151, AND(G151=H151,G151=2), K150-K150*J151+K150*J151*B151, AND(G151&lt;&gt;H151,G151=1), K150-K150*I151,AND(G151&lt;&gt;H151,G151=2),K150-K150*J151,G151=0,K150)</f>
        <v>102.80142466363637</v>
      </c>
      <c r="L151" t="str">
        <f>ValueWin!L151</f>
        <v>Lloyd Harris</v>
      </c>
      <c r="M151" t="str">
        <f>ValueWin!M151</f>
        <v>Alex De Minaur</v>
      </c>
      <c r="N151">
        <f>ValueWin!N151</f>
        <v>0.86699999999999999</v>
      </c>
    </row>
    <row r="152" spans="1:17" x14ac:dyDescent="0.25">
      <c r="A152">
        <f>ValueWin!A152</f>
        <v>1.57</v>
      </c>
      <c r="B152">
        <f>ValueWin!B152</f>
        <v>2.37</v>
      </c>
      <c r="C152">
        <f t="shared" si="6"/>
        <v>0.63694267515923564</v>
      </c>
      <c r="D152">
        <f t="shared" si="6"/>
        <v>0.42194092827004215</v>
      </c>
      <c r="E152">
        <f>ValueWin!E152</f>
        <v>0.48799999999999999</v>
      </c>
      <c r="F152">
        <f>ValueWin!F152</f>
        <v>0.51200000000000001</v>
      </c>
      <c r="G152" cm="1">
        <f t="array" ref="G152">_xlfn.IFS(AND(I152&gt;J152,I152&gt;0), 1, AND(J152&gt;I152,J152&gt;0), 2, AND(I152&lt;0,J152&lt;0), 0)</f>
        <v>2</v>
      </c>
      <c r="H152">
        <f>ValueWin!H152</f>
        <v>1</v>
      </c>
      <c r="I152">
        <f t="shared" si="7"/>
        <v>-0.41024561403508764</v>
      </c>
      <c r="J152">
        <f t="shared" si="8"/>
        <v>0.1</v>
      </c>
      <c r="K152" cm="1">
        <f t="array" ref="K152">_xlfn.IFS(AND(G152=H152,G152=1),K151-K151*I152+K151*I152*A152, AND(G152=H152,G152=2), K151-K151*J152+K151*J152*B152, AND(G152&lt;&gt;H152,G152=1), K151-K151*I152,AND(G152&lt;&gt;H152,G152=2),K151-K151*J152,G152=0,K151)</f>
        <v>92.521282197272726</v>
      </c>
      <c r="L152" t="str">
        <f>ValueWin!L152</f>
        <v>Marton Fucsovics</v>
      </c>
      <c r="M152" t="str">
        <f>ValueWin!M152</f>
        <v>Fabio Fognini</v>
      </c>
      <c r="N152">
        <f>ValueWin!N152</f>
        <v>0.871</v>
      </c>
    </row>
    <row r="153" spans="1:17" x14ac:dyDescent="0.25">
      <c r="A153">
        <f>ValueWin!A153</f>
        <v>3.5</v>
      </c>
      <c r="B153">
        <f>ValueWin!B153</f>
        <v>1.3</v>
      </c>
      <c r="C153">
        <f t="shared" si="6"/>
        <v>0.2857142857142857</v>
      </c>
      <c r="D153">
        <f t="shared" si="6"/>
        <v>0.76923076923076916</v>
      </c>
      <c r="E153">
        <f>ValueWin!E153</f>
        <v>0.40600000000000003</v>
      </c>
      <c r="F153">
        <f>ValueWin!F153</f>
        <v>0.59399999999999997</v>
      </c>
      <c r="G153" cm="1">
        <f t="array" ref="G153">_xlfn.IFS(AND(I153&gt;J153,I153&gt;0), 1, AND(J153&gt;I153,J153&gt;0), 2, AND(I153&lt;0,J153&lt;0), 0)</f>
        <v>1</v>
      </c>
      <c r="H153">
        <f>ValueWin!H153</f>
        <v>0</v>
      </c>
      <c r="I153">
        <f t="shared" si="7"/>
        <v>0.1</v>
      </c>
      <c r="J153">
        <f t="shared" si="8"/>
        <v>-0.7593333333333333</v>
      </c>
      <c r="K153" cm="1">
        <f t="array" ref="K153">_xlfn.IFS(AND(G153=H153,G153=1),K152-K152*I153+K152*I153*A153, AND(G153=H153,G153=2), K152-K152*J153+K152*J153*B153, AND(G153&lt;&gt;H153,G153=1), K152-K152*I153,AND(G153&lt;&gt;H153,G153=2),K152-K152*J153,G153=0,K152)</f>
        <v>83.269153977545457</v>
      </c>
      <c r="L153" t="str">
        <f>ValueWin!L153</f>
        <v>Pierre Herbert</v>
      </c>
      <c r="M153" t="str">
        <f>ValueWin!M153</f>
        <v>Carlos Garfia</v>
      </c>
      <c r="N153">
        <f>ValueWin!N153</f>
        <v>0.81200000000000006</v>
      </c>
    </row>
    <row r="154" spans="1:17" x14ac:dyDescent="0.25">
      <c r="A154">
        <f>ValueWin!A154</f>
        <v>2.2999999999999998</v>
      </c>
      <c r="B154">
        <f>ValueWin!B154</f>
        <v>1.61</v>
      </c>
      <c r="C154">
        <f t="shared" si="6"/>
        <v>0.43478260869565222</v>
      </c>
      <c r="D154">
        <f t="shared" si="6"/>
        <v>0.6211180124223602</v>
      </c>
      <c r="E154">
        <f>ValueWin!E154</f>
        <v>0.439</v>
      </c>
      <c r="F154">
        <f>ValueWin!F154</f>
        <v>0.56099999999999994</v>
      </c>
      <c r="G154" cm="1">
        <f t="array" ref="G154">_xlfn.IFS(AND(I154&gt;J154,I154&gt;0), 1, AND(J154&gt;I154,J154&gt;0), 2, AND(I154&lt;0,J154&lt;0), 0)</f>
        <v>1</v>
      </c>
      <c r="H154">
        <f>ValueWin!H154</f>
        <v>1</v>
      </c>
      <c r="I154">
        <f t="shared" si="7"/>
        <v>7.4615384615384639E-3</v>
      </c>
      <c r="J154">
        <f t="shared" si="8"/>
        <v>-0.15867213114754097</v>
      </c>
      <c r="K154" cm="1">
        <f t="array" ref="K154">_xlfn.IFS(AND(G154=H154,G154=1),K153-K153*I154+K153*I154*A154, AND(G154=H154,G154=2), K153-K153*J154+K153*J154*B154, AND(G154&lt;&gt;H154,G154=1), K153-K153*I154,AND(G154&lt;&gt;H154,G154=2),K153-K153*J154,G154=0,K153)</f>
        <v>84.076864771127646</v>
      </c>
      <c r="L154" t="str">
        <f>ValueWin!L154</f>
        <v>Hugo Gaston</v>
      </c>
      <c r="M154" t="str">
        <f>ValueWin!M154</f>
        <v>Arthur Rinderknech</v>
      </c>
      <c r="N154">
        <f>ValueWin!N154</f>
        <v>0.754</v>
      </c>
    </row>
    <row r="155" spans="1:17" x14ac:dyDescent="0.25">
      <c r="A155">
        <f>ValueWin!A155</f>
        <v>2.2000000000000002</v>
      </c>
      <c r="B155">
        <f>ValueWin!B155</f>
        <v>1.66</v>
      </c>
      <c r="C155">
        <f t="shared" si="6"/>
        <v>0.45454545454545453</v>
      </c>
      <c r="D155">
        <f t="shared" si="6"/>
        <v>0.60240963855421692</v>
      </c>
      <c r="E155">
        <f>ValueWin!E155</f>
        <v>0.45400000000000001</v>
      </c>
      <c r="F155">
        <f>ValueWin!F155</f>
        <v>0.54600000000000004</v>
      </c>
      <c r="G155" cm="1">
        <f t="array" ref="G155">_xlfn.IFS(AND(I155&gt;J155,I155&gt;0), 1, AND(J155&gt;I155,J155&gt;0), 2, AND(I155&lt;0,J155&lt;0), 0)</f>
        <v>0</v>
      </c>
      <c r="H155">
        <f>ValueWin!H155</f>
        <v>2</v>
      </c>
      <c r="I155">
        <f t="shared" si="7"/>
        <v>-9.9999999999994538E-4</v>
      </c>
      <c r="J155">
        <f t="shared" si="8"/>
        <v>-0.14187878787878794</v>
      </c>
      <c r="K155" cm="1">
        <f t="array" ref="K155">_xlfn.IFS(AND(G155=H155,G155=1),K154-K154*I155+K154*I155*A155, AND(G155=H155,G155=2), K154-K154*J155+K154*J155*B155, AND(G155&lt;&gt;H155,G155=1), K154-K154*I155,AND(G155&lt;&gt;H155,G155=2),K154-K154*J155,G155=0,K154)</f>
        <v>84.076864771127646</v>
      </c>
      <c r="L155" t="str">
        <f>ValueWin!L155</f>
        <v>Laslo Djere</v>
      </c>
      <c r="M155" t="str">
        <f>ValueWin!M155</f>
        <v>Lorenzo Musetti</v>
      </c>
      <c r="N155">
        <f>ValueWin!N155</f>
        <v>0.86099999999999999</v>
      </c>
    </row>
    <row r="156" spans="1:17" x14ac:dyDescent="0.25">
      <c r="A156">
        <f>ValueWin!A156</f>
        <v>1.57</v>
      </c>
      <c r="B156">
        <f>ValueWin!B156</f>
        <v>2.37</v>
      </c>
      <c r="C156">
        <f t="shared" si="6"/>
        <v>0.63694267515923564</v>
      </c>
      <c r="D156">
        <f t="shared" si="6"/>
        <v>0.42194092827004215</v>
      </c>
      <c r="E156">
        <f>ValueWin!E156</f>
        <v>0.52900000000000003</v>
      </c>
      <c r="F156">
        <f>ValueWin!F156</f>
        <v>0.47099999999999997</v>
      </c>
      <c r="G156" cm="1">
        <f t="array" ref="G156">_xlfn.IFS(AND(I156&gt;J156,I156&gt;0), 1, AND(J156&gt;I156,J156&gt;0), 2, AND(I156&lt;0,J156&lt;0), 0)</f>
        <v>2</v>
      </c>
      <c r="H156">
        <f>ValueWin!H156</f>
        <v>0</v>
      </c>
      <c r="I156">
        <f t="shared" si="7"/>
        <v>-0.29731578947368409</v>
      </c>
      <c r="J156">
        <f t="shared" si="8"/>
        <v>8.48686131386861E-2</v>
      </c>
      <c r="K156" cm="1">
        <f t="array" ref="K156">_xlfn.IFS(AND(G156=H156,G156=1),K155-K155*I156+K155*I156*A156, AND(G156=H156,G156=2), K155-K155*J156+K155*J156*B156, AND(G156&lt;&gt;H156,G156=1), K155-K155*I156,AND(G156&lt;&gt;H156,G156=2),K155-K155*J156,G156=0,K155)</f>
        <v>76.941377860953182</v>
      </c>
      <c r="L156" t="str">
        <f>ValueWin!L156</f>
        <v>Andy Murray</v>
      </c>
      <c r="M156" t="str">
        <f>ValueWin!M156</f>
        <v>Jenson Brooksby</v>
      </c>
      <c r="N156">
        <f>ValueWin!N156</f>
        <v>0.81</v>
      </c>
    </row>
    <row r="157" spans="1:17" x14ac:dyDescent="0.25">
      <c r="A157">
        <f>ValueWin!A157</f>
        <v>1.1599999999999999</v>
      </c>
      <c r="B157">
        <f>ValueWin!B157</f>
        <v>5</v>
      </c>
      <c r="C157">
        <f t="shared" si="6"/>
        <v>0.86206896551724144</v>
      </c>
      <c r="D157">
        <f t="shared" si="6"/>
        <v>0.2</v>
      </c>
      <c r="E157">
        <f>ValueWin!E157</f>
        <v>0.78</v>
      </c>
      <c r="F157">
        <f>ValueWin!F157</f>
        <v>0.21999999999999997</v>
      </c>
      <c r="G157" cm="1">
        <f t="array" ref="G157">_xlfn.IFS(AND(I157&gt;J157,I157&gt;0), 1, AND(J157&gt;I157,J157&gt;0), 2, AND(I157&lt;0,J157&lt;0), 0)</f>
        <v>2</v>
      </c>
      <c r="H157">
        <f>ValueWin!H157</f>
        <v>1</v>
      </c>
      <c r="I157">
        <f t="shared" si="7"/>
        <v>-0.59500000000000042</v>
      </c>
      <c r="J157">
        <f t="shared" si="8"/>
        <v>2.4999999999999967E-2</v>
      </c>
      <c r="K157" cm="1">
        <f t="array" ref="K157">_xlfn.IFS(AND(G157=H157,G157=1),K156-K156*I157+K156*I157*A157, AND(G157=H157,G157=2), K156-K156*J157+K156*J157*B157, AND(G157&lt;&gt;H157,G157=1), K156-K156*I157,AND(G157&lt;&gt;H157,G157=2),K156-K156*J157,G157=0,K156)</f>
        <v>75.01784341442935</v>
      </c>
      <c r="L157" t="str">
        <f>ValueWin!L157</f>
        <v>Felix Auger Aliassime</v>
      </c>
      <c r="M157" t="str">
        <f>ValueWin!M157</f>
        <v>Gianluca Mager</v>
      </c>
      <c r="N157">
        <f>ValueWin!N157</f>
        <v>0.82499999999999996</v>
      </c>
    </row>
    <row r="158" spans="1:17" x14ac:dyDescent="0.25">
      <c r="A158">
        <f>ValueWin!A158</f>
        <v>1.72</v>
      </c>
      <c r="B158">
        <f>ValueWin!B158</f>
        <v>2.1</v>
      </c>
      <c r="C158">
        <f t="shared" si="6"/>
        <v>0.58139534883720934</v>
      </c>
      <c r="D158">
        <f t="shared" si="6"/>
        <v>0.47619047619047616</v>
      </c>
      <c r="E158">
        <f>ValueWin!E158</f>
        <v>0.48899999999999999</v>
      </c>
      <c r="F158">
        <f>ValueWin!F158</f>
        <v>0.51100000000000001</v>
      </c>
      <c r="G158" cm="1">
        <f t="array" ref="G158">_xlfn.IFS(AND(I158&gt;J158,I158&gt;0), 1, AND(J158&gt;I158,J158&gt;0), 2, AND(I158&lt;0,J158&lt;0), 0)</f>
        <v>2</v>
      </c>
      <c r="H158">
        <f>ValueWin!H158</f>
        <v>1</v>
      </c>
      <c r="I158">
        <f t="shared" si="7"/>
        <v>-0.22072222222222226</v>
      </c>
      <c r="J158">
        <f t="shared" si="8"/>
        <v>6.6454545454545488E-2</v>
      </c>
      <c r="K158" cm="1">
        <f t="array" ref="K158">_xlfn.IFS(AND(G158=H158,G158=1),K157-K157*I158+K157*I158*A158, AND(G158=H158,G158=2), K157-K157*J158+K157*J158*B158, AND(G158&lt;&gt;H158,G158=1), K157-K157*I158,AND(G158&lt;&gt;H158,G158=2),K157-K157*J158,G158=0,K157)</f>
        <v>70.032566729343174</v>
      </c>
      <c r="L158" t="str">
        <f>ValueWin!L158</f>
        <v>Tommy Paul</v>
      </c>
      <c r="M158" t="str">
        <f>ValueWin!M158</f>
        <v>Jan Lennard Struff</v>
      </c>
      <c r="N158">
        <f>ValueWin!N158</f>
        <v>0.85499999999999998</v>
      </c>
    </row>
    <row r="159" spans="1:17" x14ac:dyDescent="0.25">
      <c r="A159">
        <f>ValueWin!A159</f>
        <v>1.28</v>
      </c>
      <c r="B159">
        <f>ValueWin!B159</f>
        <v>3.75</v>
      </c>
      <c r="C159">
        <f t="shared" si="6"/>
        <v>0.78125</v>
      </c>
      <c r="D159">
        <f t="shared" si="6"/>
        <v>0.26666666666666666</v>
      </c>
      <c r="E159">
        <f>ValueWin!E159</f>
        <v>0.68200000000000005</v>
      </c>
      <c r="F159">
        <f>ValueWin!F159</f>
        <v>0.31799999999999995</v>
      </c>
      <c r="G159" cm="1">
        <f t="array" ref="G159">_xlfn.IFS(AND(I159&gt;J159,I159&gt;0), 1, AND(J159&gt;I159,J159&gt;0), 2, AND(I159&lt;0,J159&lt;0), 0)</f>
        <v>2</v>
      </c>
      <c r="H159">
        <f>ValueWin!H159</f>
        <v>1</v>
      </c>
      <c r="I159">
        <f t="shared" si="7"/>
        <v>-0.4537142857142854</v>
      </c>
      <c r="J159">
        <f t="shared" si="8"/>
        <v>6.9999999999999923E-2</v>
      </c>
      <c r="K159" cm="1">
        <f t="array" ref="K159">_xlfn.IFS(AND(G159=H159,G159=1),K158-K158*I159+K158*I159*A159, AND(G159=H159,G159=2), K158-K158*J159+K158*J159*B159, AND(G159&lt;&gt;H159,G159=1), K158-K158*I159,AND(G159&lt;&gt;H159,G159=2),K158-K158*J159,G159=0,K158)</f>
        <v>65.130287058289156</v>
      </c>
      <c r="L159" t="str">
        <f>ValueWin!L159</f>
        <v>Karen Khachanov</v>
      </c>
      <c r="M159" t="str">
        <f>ValueWin!M159</f>
        <v>Mikael Ymer</v>
      </c>
      <c r="N159">
        <f>ValueWin!N159</f>
        <v>0.83799999999999997</v>
      </c>
      <c r="P159">
        <v>100</v>
      </c>
      <c r="Q159">
        <v>-35</v>
      </c>
    </row>
    <row r="160" spans="1:17" x14ac:dyDescent="0.25">
      <c r="A160">
        <f>ValueWin!A160</f>
        <v>2.2999999999999998</v>
      </c>
      <c r="B160">
        <f>ValueWin!B160</f>
        <v>1.61</v>
      </c>
      <c r="C160">
        <f t="shared" si="6"/>
        <v>0.43478260869565222</v>
      </c>
      <c r="D160">
        <f t="shared" si="6"/>
        <v>0.6211180124223602</v>
      </c>
      <c r="E160">
        <f>ValueWin!E160</f>
        <v>0.43</v>
      </c>
      <c r="F160">
        <f>ValueWin!F160</f>
        <v>0.57000000000000006</v>
      </c>
      <c r="G160" cm="1">
        <f t="array" ref="G160">_xlfn.IFS(AND(I160&gt;J160,I160&gt;0), 1, AND(J160&gt;I160,J160&gt;0), 2, AND(I160&lt;0,J160&lt;0), 0)</f>
        <v>0</v>
      </c>
      <c r="H160">
        <f>ValueWin!H160</f>
        <v>2</v>
      </c>
      <c r="I160">
        <f t="shared" si="7"/>
        <v>-8.4615384615385758E-3</v>
      </c>
      <c r="J160">
        <f t="shared" si="8"/>
        <v>-0.13491803278688508</v>
      </c>
      <c r="K160">
        <f>P159</f>
        <v>100</v>
      </c>
      <c r="L160" t="str">
        <f>ValueWin!L160</f>
        <v>Lorenzo Sonego</v>
      </c>
      <c r="M160" t="str">
        <f>ValueWin!M160</f>
        <v>Taylor Fritz</v>
      </c>
      <c r="N160">
        <f>ValueWin!N160</f>
        <v>0.86899999999999999</v>
      </c>
    </row>
    <row r="161" spans="1:17" x14ac:dyDescent="0.25">
      <c r="A161">
        <f>ValueWin!A161</f>
        <v>3.5</v>
      </c>
      <c r="B161">
        <f>ValueWin!B161</f>
        <v>1.3</v>
      </c>
      <c r="C161">
        <f t="shared" si="6"/>
        <v>0.2857142857142857</v>
      </c>
      <c r="D161">
        <f>1/B161</f>
        <v>0.76923076923076916</v>
      </c>
      <c r="E161">
        <f>ValueWin!E161</f>
        <v>0.36199999999999999</v>
      </c>
      <c r="F161">
        <f>ValueWin!F161</f>
        <v>0.63800000000000001</v>
      </c>
      <c r="G161" cm="1">
        <f t="array" ref="G161">_xlfn.IFS(AND(I161&gt;J161,I161&gt;0), 1, AND(J161&gt;I161,J161&gt;0), 2, AND(I161&lt;0,J161&lt;0), 0)</f>
        <v>1</v>
      </c>
      <c r="H161">
        <f>ValueWin!H161</f>
        <v>2</v>
      </c>
      <c r="I161">
        <f t="shared" si="7"/>
        <v>0.1</v>
      </c>
      <c r="J161">
        <f>IF(F161-(E161/(B161-1))&gt;0.1, 0.1, F161-(E161/(B161-1)))</f>
        <v>-0.56866666666666654</v>
      </c>
      <c r="K161" cm="1">
        <f t="array" ref="K161">_xlfn.IFS(AND(G161=H161,G161=1),K160-K160*I161+K160*I161*A161, AND(G161=H161,G161=2), K160-K160*J161+K160*J161*B161, AND(G161&lt;&gt;H161,G161=1), K160-K160*I161,AND(G161&lt;&gt;H161,G161=2),K160-K160*J161,G161=0,K160)</f>
        <v>90</v>
      </c>
      <c r="L161" t="str">
        <f>ValueWin!L161</f>
        <v>Pierre Hubert</v>
      </c>
      <c r="M161" t="str">
        <f>ValueWin!M161</f>
        <v>Carlos Alcaraz</v>
      </c>
      <c r="N161">
        <f>ValueWin!N161</f>
        <v>0.81200000000000006</v>
      </c>
    </row>
    <row r="162" spans="1:17" x14ac:dyDescent="0.25">
      <c r="A162">
        <f>ValueWin!A162</f>
        <v>1.53</v>
      </c>
      <c r="B162">
        <f>ValueWin!B162</f>
        <v>2.5</v>
      </c>
      <c r="C162">
        <f t="shared" si="6"/>
        <v>0.65359477124183007</v>
      </c>
      <c r="D162">
        <f t="shared" si="6"/>
        <v>0.4</v>
      </c>
      <c r="E162">
        <f>ValueWin!E162</f>
        <v>0.62</v>
      </c>
      <c r="F162">
        <f>ValueWin!F162</f>
        <v>0.38</v>
      </c>
      <c r="G162" cm="1">
        <f t="array" ref="G162">_xlfn.IFS(AND(I162&gt;J162,I162&gt;0), 1, AND(J162&gt;I162,J162&gt;0), 2, AND(I162&lt;0,J162&lt;0), 0)</f>
        <v>0</v>
      </c>
      <c r="H162">
        <f>ValueWin!H162</f>
        <v>1</v>
      </c>
      <c r="I162">
        <f t="shared" si="7"/>
        <v>-9.6981132075471654E-2</v>
      </c>
      <c r="J162">
        <f t="shared" ref="J162:J188" si="9">IF(F162-(E162/(B162-1))&gt;0.1, 0.1, F162-(E162/(B162-1)))</f>
        <v>-3.3333333333333326E-2</v>
      </c>
      <c r="K162" cm="1">
        <f t="array" ref="K162">_xlfn.IFS(AND(G162=H162,G162=1),K161-K161*I162+K161*I162*A162, AND(G162=H162,G162=2), K161-K161*J162+K161*J162*B162, AND(G162&lt;&gt;H162,G162=1), K161-K161*I162,AND(G162&lt;&gt;H162,G162=2),K161-K161*J162,G162=0,K161)</f>
        <v>90</v>
      </c>
      <c r="L162" t="str">
        <f>ValueWin!L162</f>
        <v>Marin Cilic</v>
      </c>
      <c r="M162" t="str">
        <f>ValueWin!M162</f>
        <v>Alejandro Davidovich Fokina</v>
      </c>
      <c r="N162">
        <f>ValueWin!N162</f>
        <v>0.86599999999999999</v>
      </c>
    </row>
    <row r="163" spans="1:17" x14ac:dyDescent="0.25">
      <c r="A163">
        <f>ValueWin!A163</f>
        <v>3.4</v>
      </c>
      <c r="B163">
        <f>ValueWin!B163</f>
        <v>1.33</v>
      </c>
      <c r="C163">
        <f t="shared" si="6"/>
        <v>0.29411764705882354</v>
      </c>
      <c r="D163">
        <f t="shared" si="6"/>
        <v>0.75187969924812026</v>
      </c>
      <c r="E163">
        <f>ValueWin!E163</f>
        <v>0.252</v>
      </c>
      <c r="F163">
        <f>ValueWin!F163</f>
        <v>0.748</v>
      </c>
      <c r="G163" cm="1">
        <f t="array" ref="G163">_xlfn.IFS(AND(I163&gt;J163,I163&gt;0), 1, AND(J163&gt;I163,J163&gt;0), 2, AND(I163&lt;0,J163&lt;0), 0)</f>
        <v>0</v>
      </c>
      <c r="H163">
        <f>ValueWin!H163</f>
        <v>2</v>
      </c>
      <c r="I163">
        <f t="shared" si="7"/>
        <v>-5.9666666666666701E-2</v>
      </c>
      <c r="J163">
        <f t="shared" si="9"/>
        <v>-1.5636363636363448E-2</v>
      </c>
      <c r="K163" cm="1">
        <f t="array" ref="K163">_xlfn.IFS(AND(G163=H163,G163=1),K162-K162*I163+K162*I163*A163, AND(G163=H163,G163=2), K162-K162*J163+K162*J163*B163, AND(G163&lt;&gt;H163,G163=1), K162-K162*I163,AND(G163&lt;&gt;H163,G163=2),K162-K162*J163,G163=0,K162)</f>
        <v>90</v>
      </c>
      <c r="L163" t="str">
        <f>ValueWin!L163</f>
        <v>Miomir Kecmanovic</v>
      </c>
      <c r="M163" t="str">
        <f>ValueWin!M163</f>
        <v>Gael Monfils</v>
      </c>
      <c r="N163">
        <f>ValueWin!N163</f>
        <v>0.84899999999999998</v>
      </c>
    </row>
    <row r="164" spans="1:17" x14ac:dyDescent="0.25">
      <c r="A164">
        <f>ValueWin!A164</f>
        <v>1.5</v>
      </c>
      <c r="B164">
        <f>ValueWin!B164</f>
        <v>2.62</v>
      </c>
      <c r="C164">
        <f t="shared" si="6"/>
        <v>0.66666666666666663</v>
      </c>
      <c r="D164">
        <f t="shared" si="6"/>
        <v>0.38167938931297707</v>
      </c>
      <c r="E164">
        <f>ValueWin!E164</f>
        <v>0.64700000000000002</v>
      </c>
      <c r="F164">
        <f>ValueWin!F164</f>
        <v>0.35299999999999998</v>
      </c>
      <c r="G164" cm="1">
        <f t="array" ref="G164">_xlfn.IFS(AND(I164&gt;J164,I164&gt;0), 1, AND(J164&gt;I164,J164&gt;0), 2, AND(I164&lt;0,J164&lt;0), 0)</f>
        <v>0</v>
      </c>
      <c r="H164">
        <f>ValueWin!H164</f>
        <v>2</v>
      </c>
      <c r="I164">
        <f t="shared" si="7"/>
        <v>-5.8999999999999941E-2</v>
      </c>
      <c r="J164">
        <f t="shared" si="9"/>
        <v>-4.6382716049382711E-2</v>
      </c>
      <c r="K164" cm="1">
        <f t="array" ref="K164">_xlfn.IFS(AND(G164=H164,G164=1),K163-K163*I164+K163*I164*A164, AND(G164=H164,G164=2), K163-K163*J164+K163*J164*B164, AND(G164&lt;&gt;H164,G164=1), K163-K163*I164,AND(G164&lt;&gt;H164,G164=2),K163-K163*J164,G164=0,K163)</f>
        <v>90</v>
      </c>
      <c r="L164" t="str">
        <f>ValueWin!L164</f>
        <v>Frances Tiafoe</v>
      </c>
      <c r="M164" t="str">
        <f>ValueWin!M164</f>
        <v>Marcos Giron</v>
      </c>
      <c r="N164">
        <f>ValueWin!N164</f>
        <v>0.85</v>
      </c>
      <c r="Q164">
        <f>SUM(Q33:Q163)</f>
        <v>133</v>
      </c>
    </row>
    <row r="165" spans="1:17" x14ac:dyDescent="0.25">
      <c r="A165">
        <f>ValueWin!A165</f>
        <v>1.083</v>
      </c>
      <c r="B165">
        <f>ValueWin!B165</f>
        <v>8</v>
      </c>
      <c r="C165">
        <f t="shared" si="6"/>
        <v>0.92336103416435833</v>
      </c>
      <c r="D165">
        <f t="shared" si="6"/>
        <v>0.125</v>
      </c>
      <c r="E165">
        <f>ValueWin!E165</f>
        <v>0.89600000000000002</v>
      </c>
      <c r="F165">
        <f>ValueWin!F165</f>
        <v>0.10399999999999998</v>
      </c>
      <c r="G165" cm="1">
        <f t="array" ref="G165">_xlfn.IFS(AND(I165&gt;J165,I165&gt;0), 1, AND(J165&gt;I165,J165&gt;0), 2, AND(I165&lt;0,J165&lt;0), 0)</f>
        <v>0</v>
      </c>
      <c r="H165">
        <f>ValueWin!H165</f>
        <v>1</v>
      </c>
      <c r="I165">
        <f t="shared" si="7"/>
        <v>-0.35701204819277133</v>
      </c>
      <c r="J165">
        <f t="shared" si="9"/>
        <v>-2.4000000000000021E-2</v>
      </c>
      <c r="K165" cm="1">
        <f t="array" ref="K165">_xlfn.IFS(AND(G165=H165,G165=1),K164-K164*I165+K164*I165*A165, AND(G165=H165,G165=2), K164-K164*J165+K164*J165*B165, AND(G165&lt;&gt;H165,G165=1), K164-K164*I165,AND(G165&lt;&gt;H165,G165=2),K164-K164*J165,G165=0,K164)</f>
        <v>90</v>
      </c>
      <c r="L165" t="str">
        <f>ValueWin!L165</f>
        <v>Novak Djokovic</v>
      </c>
      <c r="M165" t="str">
        <f>ValueWin!M165</f>
        <v>Marton Fucsovics</v>
      </c>
      <c r="N165">
        <f>ValueWin!N165</f>
        <v>0.879</v>
      </c>
    </row>
    <row r="166" spans="1:17" x14ac:dyDescent="0.25">
      <c r="A166">
        <f>ValueWin!A166</f>
        <v>1.3</v>
      </c>
      <c r="B166">
        <f>ValueWin!B166</f>
        <v>3.5</v>
      </c>
      <c r="C166">
        <f t="shared" si="6"/>
        <v>0.76923076923076916</v>
      </c>
      <c r="D166">
        <f t="shared" si="6"/>
        <v>0.2857142857142857</v>
      </c>
      <c r="E166">
        <f>ValueWin!E166</f>
        <v>0.71799999999999997</v>
      </c>
      <c r="F166">
        <f>ValueWin!F166</f>
        <v>0.28200000000000003</v>
      </c>
      <c r="G166" cm="1">
        <f t="array" ref="G166">_xlfn.IFS(AND(I166&gt;J166,I166&gt;0), 1, AND(J166&gt;I166,J166&gt;0), 2, AND(I166&lt;0,J166&lt;0), 0)</f>
        <v>0</v>
      </c>
      <c r="H166">
        <f>ValueWin!H166</f>
        <v>1</v>
      </c>
      <c r="I166">
        <f t="shared" si="7"/>
        <v>-0.22199999999999998</v>
      </c>
      <c r="J166">
        <f t="shared" si="9"/>
        <v>-5.1999999999999824E-3</v>
      </c>
      <c r="K166" cm="1">
        <f t="array" ref="K166">_xlfn.IFS(AND(G166=H166,G166=1),K165-K165*I166+K165*I166*A166, AND(G166=H166,G166=2), K165-K165*J166+K165*J166*B166, AND(G166&lt;&gt;H166,G166=1), K165-K165*I166,AND(G166&lt;&gt;H166,G166=2),K165-K165*J166,G166=0,K165)</f>
        <v>90</v>
      </c>
      <c r="L166" t="str">
        <f>ValueWin!L166</f>
        <v>Casper Ruud</v>
      </c>
      <c r="M166" t="str">
        <f>ValueWin!M166</f>
        <v>Alexander Bublik</v>
      </c>
      <c r="N166">
        <f>ValueWin!N166</f>
        <v>0.872</v>
      </c>
    </row>
    <row r="167" spans="1:17" x14ac:dyDescent="0.25">
      <c r="A167">
        <f>ValueWin!A167</f>
        <v>3</v>
      </c>
      <c r="B167">
        <f>ValueWin!B167</f>
        <v>1.4</v>
      </c>
      <c r="C167">
        <f t="shared" si="6"/>
        <v>0.33333333333333331</v>
      </c>
      <c r="D167">
        <f t="shared" si="6"/>
        <v>0.7142857142857143</v>
      </c>
      <c r="E167">
        <f>ValueWin!E167</f>
        <v>0.28399999999999997</v>
      </c>
      <c r="F167">
        <f>ValueWin!F167</f>
        <v>0.71599999999999997</v>
      </c>
      <c r="G167" cm="1">
        <f t="array" ref="G167">_xlfn.IFS(AND(I167&gt;J167,I167&gt;0), 1, AND(J167&gt;I167,J167&gt;0), 2, AND(I167&lt;0,J167&lt;0), 0)</f>
        <v>2</v>
      </c>
      <c r="H167">
        <f>ValueWin!H167</f>
        <v>2</v>
      </c>
      <c r="I167">
        <f t="shared" si="7"/>
        <v>-7.400000000000001E-2</v>
      </c>
      <c r="J167">
        <f t="shared" si="9"/>
        <v>5.9999999999998943E-3</v>
      </c>
      <c r="K167" cm="1">
        <f t="array" ref="K167">_xlfn.IFS(AND(G167=H167,G167=1),K166-K166*I167+K166*I167*A167, AND(G167=H167,G167=2), K166-K166*J167+K166*J167*B167, AND(G167&lt;&gt;H167,G167=1), K166-K166*I167,AND(G167&lt;&gt;H167,G167=2),K166-K166*J167,G167=0,K166)</f>
        <v>90.215999999999994</v>
      </c>
      <c r="L167" t="str">
        <f>ValueWin!L167</f>
        <v>Tommy Paul</v>
      </c>
      <c r="M167" t="str">
        <f>ValueWin!M167</f>
        <v>Hubert Hurkacz</v>
      </c>
      <c r="N167">
        <f>ValueWin!N167</f>
        <v>0.84899999999999998</v>
      </c>
    </row>
    <row r="168" spans="1:17" x14ac:dyDescent="0.25">
      <c r="A168">
        <f>ValueWin!A168</f>
        <v>1.8</v>
      </c>
      <c r="B168">
        <f>ValueWin!B168</f>
        <v>2</v>
      </c>
      <c r="C168">
        <f t="shared" si="6"/>
        <v>0.55555555555555558</v>
      </c>
      <c r="D168">
        <f t="shared" si="6"/>
        <v>0.5</v>
      </c>
      <c r="E168">
        <f>ValueWin!E168</f>
        <v>0.51200000000000001</v>
      </c>
      <c r="F168">
        <f>ValueWin!F168</f>
        <v>0.48799999999999999</v>
      </c>
      <c r="G168" cm="1">
        <f t="array" ref="G168">_xlfn.IFS(AND(I168&gt;J168,I168&gt;0), 1, AND(J168&gt;I168,J168&gt;0), 2, AND(I168&lt;0,J168&lt;0), 0)</f>
        <v>0</v>
      </c>
      <c r="H168">
        <f>ValueWin!H168</f>
        <v>1</v>
      </c>
      <c r="I168">
        <f t="shared" si="7"/>
        <v>-9.7999999999999976E-2</v>
      </c>
      <c r="J168">
        <f t="shared" si="9"/>
        <v>-2.4000000000000021E-2</v>
      </c>
      <c r="K168" cm="1">
        <f t="array" ref="K168">_xlfn.IFS(AND(G168=H168,G168=1),K167-K167*I168+K167*I168*A168, AND(G168=H168,G168=2), K167-K167*J168+K167*J168*B168, AND(G168&lt;&gt;H168,G168=1), K167-K167*I168,AND(G168&lt;&gt;H168,G168=2),K167-K167*J168,G168=0,K167)</f>
        <v>90.215999999999994</v>
      </c>
      <c r="L168" t="str">
        <f>ValueWin!L168</f>
        <v>Grigor Dimitrov</v>
      </c>
      <c r="M168" t="str">
        <f>ValueWin!M168</f>
        <v>Karen Khachanov</v>
      </c>
      <c r="N168">
        <f>ValueWin!N168</f>
        <v>0.86399999999999999</v>
      </c>
    </row>
    <row r="169" spans="1:17" x14ac:dyDescent="0.25">
      <c r="A169">
        <f>ValueWin!A169</f>
        <v>1.44</v>
      </c>
      <c r="B169">
        <f>ValueWin!B169</f>
        <v>2.75</v>
      </c>
      <c r="C169">
        <f t="shared" si="6"/>
        <v>0.69444444444444442</v>
      </c>
      <c r="D169">
        <f t="shared" si="6"/>
        <v>0.36363636363636365</v>
      </c>
      <c r="E169">
        <f>ValueWin!E169</f>
        <v>0.59699999999999998</v>
      </c>
      <c r="F169">
        <f>ValueWin!F169</f>
        <v>0.40300000000000002</v>
      </c>
      <c r="G169" cm="1">
        <f t="array" ref="G169">_xlfn.IFS(AND(I169&gt;J169,I169&gt;0), 1, AND(J169&gt;I169,J169&gt;0), 2, AND(I169&lt;0,J169&lt;0), 0)</f>
        <v>2</v>
      </c>
      <c r="H169">
        <f>ValueWin!H169</f>
        <v>1</v>
      </c>
      <c r="I169">
        <f t="shared" si="7"/>
        <v>-0.31890909090909114</v>
      </c>
      <c r="J169">
        <f t="shared" si="9"/>
        <v>6.1857142857142888E-2</v>
      </c>
      <c r="K169" cm="1">
        <f t="array" ref="K169">_xlfn.IFS(AND(G169=H169,G169=1),K168-K168*I169+K168*I169*A169, AND(G169=H169,G169=2), K168-K168*J169+K168*J169*B169, AND(G169&lt;&gt;H169,G169=1), K168-K168*I169,AND(G169&lt;&gt;H169,G169=2),K168-K168*J169,G169=0,K168)</f>
        <v>84.635495999999989</v>
      </c>
      <c r="L169" t="str">
        <f>ValueWin!L169</f>
        <v>Cameron Norrie</v>
      </c>
      <c r="M169" t="str">
        <f>ValueWin!M169</f>
        <v>Reilly Opelka</v>
      </c>
      <c r="N169">
        <f>ValueWin!N169</f>
        <v>0.86199999999999999</v>
      </c>
    </row>
    <row r="170" spans="1:17" x14ac:dyDescent="0.25">
      <c r="A170">
        <f>ValueWin!A170</f>
        <v>1.1599999999999999</v>
      </c>
      <c r="B170">
        <f>ValueWin!B170</f>
        <v>5</v>
      </c>
      <c r="C170">
        <f t="shared" si="6"/>
        <v>0.86206896551724144</v>
      </c>
      <c r="D170">
        <f t="shared" si="6"/>
        <v>0.2</v>
      </c>
      <c r="E170">
        <f>ValueWin!E170</f>
        <v>0.79200000000000004</v>
      </c>
      <c r="F170">
        <f>ValueWin!F170</f>
        <v>0.20799999999999996</v>
      </c>
      <c r="G170" cm="1">
        <f t="array" ref="G170">_xlfn.IFS(AND(I170&gt;J170,I170&gt;0), 1, AND(J170&gt;I170,J170&gt;0), 2, AND(I170&lt;0,J170&lt;0), 0)</f>
        <v>2</v>
      </c>
      <c r="H170">
        <f>ValueWin!H170</f>
        <v>2</v>
      </c>
      <c r="I170">
        <f t="shared" si="7"/>
        <v>-0.50800000000000045</v>
      </c>
      <c r="J170">
        <f t="shared" si="9"/>
        <v>9.9999999999999534E-3</v>
      </c>
      <c r="K170" cm="1">
        <f t="array" ref="K170">_xlfn.IFS(AND(G170=H170,G170=1),K169-K169*I170+K169*I170*A170, AND(G170=H170,G170=2), K169-K169*J170+K169*J170*B170, AND(G170&lt;&gt;H170,G170=1), K169-K169*I170,AND(G170&lt;&gt;H170,G170=2),K169-K169*J170,G170=0,K169)</f>
        <v>88.020915839999972</v>
      </c>
      <c r="L170" t="str">
        <f>ValueWin!L170</f>
        <v>Stefanos Tsitsipas</v>
      </c>
      <c r="M170" t="str">
        <f>ValueWin!M170</f>
        <v>Alexei Popyrin</v>
      </c>
      <c r="N170">
        <f>ValueWin!N170</f>
        <v>0.84799999999999998</v>
      </c>
    </row>
    <row r="171" spans="1:17" x14ac:dyDescent="0.25">
      <c r="A171">
        <f>ValueWin!A171</f>
        <v>1.36</v>
      </c>
      <c r="B171">
        <f>ValueWin!B171</f>
        <v>3.2</v>
      </c>
      <c r="C171">
        <f t="shared" si="6"/>
        <v>0.73529411764705876</v>
      </c>
      <c r="D171">
        <f t="shared" si="6"/>
        <v>0.3125</v>
      </c>
      <c r="E171">
        <f>ValueWin!E171</f>
        <v>0.66600000000000004</v>
      </c>
      <c r="F171">
        <f>ValueWin!F171</f>
        <v>0.33399999999999996</v>
      </c>
      <c r="G171" cm="1">
        <f t="array" ref="G171">_xlfn.IFS(AND(I171&gt;J171,I171&gt;0), 1, AND(J171&gt;I171,J171&gt;0), 2, AND(I171&lt;0,J171&lt;0), 0)</f>
        <v>2</v>
      </c>
      <c r="H171">
        <f>ValueWin!H171</f>
        <v>2</v>
      </c>
      <c r="I171">
        <f t="shared" si="7"/>
        <v>-0.26177777777777744</v>
      </c>
      <c r="J171">
        <f t="shared" si="9"/>
        <v>3.127272727272723E-2</v>
      </c>
      <c r="K171" cm="1">
        <f t="array" ref="K171">_xlfn.IFS(AND(G171=H171,G171=1),K170-K170*I171+K170*I171*A171, AND(G171=H171,G171=2), K170-K170*J171+K170*J171*B171, AND(G171&lt;&gt;H171,G171=1), K170-K170*I171,AND(G171&lt;&gt;H171,G171=2),K170-K170*J171,G171=0,K170)</f>
        <v>94.076754849791953</v>
      </c>
      <c r="L171" t="str">
        <f>ValueWin!L171</f>
        <v>Jannik Sinner</v>
      </c>
      <c r="M171" t="str">
        <f>ValueWin!M171</f>
        <v>Carlos Alcaraz</v>
      </c>
      <c r="N171">
        <f>ValueWin!N171</f>
        <v>0.82899999999999996</v>
      </c>
    </row>
    <row r="172" spans="1:17" x14ac:dyDescent="0.25">
      <c r="A172">
        <f>ValueWin!A172</f>
        <v>3.5</v>
      </c>
      <c r="B172">
        <f>ValueWin!B172</f>
        <v>1.3</v>
      </c>
      <c r="C172">
        <f t="shared" si="6"/>
        <v>0.2857142857142857</v>
      </c>
      <c r="D172">
        <f t="shared" si="6"/>
        <v>0.76923076923076916</v>
      </c>
      <c r="E172">
        <f>ValueWin!E172</f>
        <v>0.309</v>
      </c>
      <c r="F172">
        <f>ValueWin!F172</f>
        <v>0.69100000000000006</v>
      </c>
      <c r="G172" cm="1">
        <f t="array" ref="G172">_xlfn.IFS(AND(I172&gt;J172,I172&gt;0), 1, AND(J172&gt;I172,J172&gt;0), 2, AND(I172&lt;0,J172&lt;0), 0)</f>
        <v>1</v>
      </c>
      <c r="H172">
        <f>ValueWin!H172</f>
        <v>2</v>
      </c>
      <c r="I172">
        <f t="shared" si="7"/>
        <v>3.2599999999999962E-2</v>
      </c>
      <c r="J172">
        <f t="shared" si="9"/>
        <v>-0.33899999999999975</v>
      </c>
      <c r="K172" cm="1">
        <f t="array" ref="K172">_xlfn.IFS(AND(G172=H172,G172=1),K171-K171*I172+K171*I172*A172, AND(G172=H172,G172=2), K171-K171*J172+K171*J172*B172, AND(G172&lt;&gt;H172,G172=1), K171-K171*I172,AND(G172&lt;&gt;H172,G172=2),K171-K171*J172,G172=0,K171)</f>
        <v>91.009852641688738</v>
      </c>
      <c r="L172" t="str">
        <f>ValueWin!L172</f>
        <v>Adrian Mannarino</v>
      </c>
      <c r="M172" t="str">
        <f>ValueWin!M172</f>
        <v>Gael Monfils</v>
      </c>
      <c r="N172">
        <f>ValueWin!N172</f>
        <v>0.86399999999999999</v>
      </c>
    </row>
    <row r="173" spans="1:17" x14ac:dyDescent="0.25">
      <c r="A173">
        <f>ValueWin!A173</f>
        <v>3.2</v>
      </c>
      <c r="B173">
        <f>ValueWin!B173</f>
        <v>1.36</v>
      </c>
      <c r="C173">
        <f t="shared" si="6"/>
        <v>0.3125</v>
      </c>
      <c r="D173">
        <f t="shared" si="6"/>
        <v>0.73529411764705876</v>
      </c>
      <c r="E173">
        <f>ValueWin!E173</f>
        <v>0.32</v>
      </c>
      <c r="F173">
        <f>ValueWin!F173</f>
        <v>0.67999999999999994</v>
      </c>
      <c r="G173" cm="1">
        <f t="array" ref="G173">_xlfn.IFS(AND(I173&gt;J173,I173&gt;0), 1, AND(J173&gt;I173,J173&gt;0), 2, AND(I173&lt;0,J173&lt;0), 0)</f>
        <v>1</v>
      </c>
      <c r="H173">
        <f>ValueWin!H173</f>
        <v>1</v>
      </c>
      <c r="I173">
        <f t="shared" si="7"/>
        <v>1.0909090909090979E-2</v>
      </c>
      <c r="J173">
        <f t="shared" si="9"/>
        <v>-0.20888888888888868</v>
      </c>
      <c r="K173" cm="1">
        <f t="array" ref="K173">_xlfn.IFS(AND(G173=H173,G173=1),K172-K172*I173+K172*I173*A173, AND(G173=H173,G173=2), K172-K172*J173+K172*J173*B173, AND(G173&lt;&gt;H173,G173=1), K172-K172*I173,AND(G173&lt;&gt;H173,G173=2),K172-K172*J173,G173=0,K172)</f>
        <v>93.194089105089276</v>
      </c>
      <c r="L173" t="str">
        <f>ValueWin!L173</f>
        <v>Marcos Giron</v>
      </c>
      <c r="M173" t="str">
        <f>ValueWin!M173</f>
        <v>Diego Schwartzman</v>
      </c>
      <c r="N173">
        <f>ValueWin!N173</f>
        <v>0.85199999999999998</v>
      </c>
    </row>
    <row r="174" spans="1:17" x14ac:dyDescent="0.25">
      <c r="A174">
        <f>ValueWin!A174</f>
        <v>2</v>
      </c>
      <c r="B174">
        <f>ValueWin!B174</f>
        <v>1.8</v>
      </c>
      <c r="C174">
        <f t="shared" si="6"/>
        <v>0.5</v>
      </c>
      <c r="D174">
        <f t="shared" si="6"/>
        <v>0.55555555555555558</v>
      </c>
      <c r="E174">
        <f>ValueWin!E174</f>
        <v>0.42899999999999999</v>
      </c>
      <c r="F174">
        <f>ValueWin!F174</f>
        <v>0.57099999999999995</v>
      </c>
      <c r="G174" cm="1">
        <f t="array" ref="G174">_xlfn.IFS(AND(I174&gt;J174,I174&gt;0), 1, AND(J174&gt;I174,J174&gt;0), 2, AND(I174&lt;0,J174&lt;0), 0)</f>
        <v>2</v>
      </c>
      <c r="H174">
        <f>ValueWin!H174</f>
        <v>1</v>
      </c>
      <c r="I174">
        <f t="shared" si="7"/>
        <v>-0.14199999999999996</v>
      </c>
      <c r="J174">
        <f t="shared" si="9"/>
        <v>3.4749999999999948E-2</v>
      </c>
      <c r="K174" cm="1">
        <f t="array" ref="K174">_xlfn.IFS(AND(G174=H174,G174=1),K173-K173*I174+K173*I174*A174, AND(G174=H174,G174=2), K173-K173*J174+K173*J174*B174, AND(G174&lt;&gt;H174,G174=1), K173-K173*I174,AND(G174&lt;&gt;H174,G174=2),K173-K173*J174,G174=0,K173)</f>
        <v>89.955594508687426</v>
      </c>
      <c r="L174" t="str">
        <f>ValueWin!L174</f>
        <v>Sebastian Korda</v>
      </c>
      <c r="M174" t="str">
        <f>ValueWin!M174</f>
        <v>Marin Cilic</v>
      </c>
      <c r="N174">
        <f>ValueWin!N174</f>
        <v>0.86099999999999999</v>
      </c>
    </row>
    <row r="175" spans="1:17" x14ac:dyDescent="0.25">
      <c r="A175">
        <f>ValueWin!A175</f>
        <v>10</v>
      </c>
      <c r="B175">
        <f>ValueWin!B175</f>
        <v>1.06</v>
      </c>
      <c r="C175">
        <f t="shared" si="6"/>
        <v>0.1</v>
      </c>
      <c r="D175">
        <f t="shared" si="6"/>
        <v>0.94339622641509424</v>
      </c>
      <c r="E175">
        <f>ValueWin!E175</f>
        <v>9.5000000000000001E-2</v>
      </c>
      <c r="F175">
        <f>ValueWin!F175</f>
        <v>0.90500000000000003</v>
      </c>
      <c r="G175" cm="1">
        <f t="array" ref="G175">_xlfn.IFS(AND(I175&gt;J175,I175&gt;0), 1, AND(J175&gt;I175,J175&gt;0), 2, AND(I175&lt;0,J175&lt;0), 0)</f>
        <v>0</v>
      </c>
      <c r="H175">
        <f>ValueWin!H175</f>
        <v>2</v>
      </c>
      <c r="I175">
        <f t="shared" si="7"/>
        <v>-5.5555555555555636E-3</v>
      </c>
      <c r="J175">
        <f t="shared" si="9"/>
        <v>-0.6783333333333319</v>
      </c>
      <c r="K175" cm="1">
        <f t="array" ref="K175">_xlfn.IFS(AND(G175=H175,G175=1),K174-K174*I175+K174*I175*A175, AND(G175=H175,G175=2), K174-K174*J175+K174*J175*B175, AND(G175&lt;&gt;H175,G175=1), K174-K174*I175,AND(G175&lt;&gt;H175,G175=2),K174-K174*J175,G175=0,K174)</f>
        <v>89.955594508687426</v>
      </c>
      <c r="L175" t="str">
        <f>ValueWin!L175</f>
        <v>Dusan Lajovic</v>
      </c>
      <c r="M175" t="str">
        <f>ValueWin!M175</f>
        <v>Alexander Zverev</v>
      </c>
      <c r="N175">
        <f>ValueWin!N175</f>
        <v>0.871</v>
      </c>
    </row>
    <row r="176" spans="1:17" x14ac:dyDescent="0.25">
      <c r="A176">
        <f>ValueWin!A176</f>
        <v>6</v>
      </c>
      <c r="B176">
        <f>ValueWin!B176</f>
        <v>1.1200000000000001</v>
      </c>
      <c r="C176">
        <f t="shared" si="6"/>
        <v>0.16666666666666666</v>
      </c>
      <c r="D176">
        <f t="shared" si="6"/>
        <v>0.89285714285714279</v>
      </c>
      <c r="E176">
        <f>ValueWin!E176</f>
        <v>0.20499999999999999</v>
      </c>
      <c r="F176">
        <f>ValueWin!F176</f>
        <v>0.79500000000000004</v>
      </c>
      <c r="G176" cm="1">
        <f t="array" ref="G176">_xlfn.IFS(AND(I176&gt;J176,I176&gt;0), 1, AND(J176&gt;I176,J176&gt;0), 2, AND(I176&lt;0,J176&lt;0), 0)</f>
        <v>1</v>
      </c>
      <c r="H176">
        <f>ValueWin!H176</f>
        <v>2</v>
      </c>
      <c r="I176">
        <f t="shared" si="7"/>
        <v>4.5999999999999985E-2</v>
      </c>
      <c r="J176">
        <f t="shared" si="9"/>
        <v>-0.91333333333333167</v>
      </c>
      <c r="K176" cm="1">
        <f t="array" ref="K176">_xlfn.IFS(AND(G176=H176,G176=1),K175-K175*I176+K175*I176*A176, AND(G176=H176,G176=2), K175-K175*J176+K175*J176*B176, AND(G176&lt;&gt;H176,G176=1), K175-K175*I176,AND(G176&lt;&gt;H176,G176=2),K175-K175*J176,G176=0,K175)</f>
        <v>85.817637161287806</v>
      </c>
      <c r="L176" t="str">
        <f>ValueWin!L176</f>
        <v>Ilya Ivashka</v>
      </c>
      <c r="M176" t="str">
        <f>ValueWin!M176</f>
        <v>Daniil Medvedev</v>
      </c>
      <c r="N176">
        <f>ValueWin!N176</f>
        <v>0.83299999999999996</v>
      </c>
    </row>
    <row r="177" spans="1:14" x14ac:dyDescent="0.25">
      <c r="A177">
        <f>ValueWin!A177</f>
        <v>1.57</v>
      </c>
      <c r="B177">
        <f>ValueWin!B177</f>
        <v>2.37</v>
      </c>
      <c r="C177">
        <f t="shared" ref="C177:D188" si="10">1/A177</f>
        <v>0.63694267515923564</v>
      </c>
      <c r="D177">
        <f t="shared" si="10"/>
        <v>0.42194092827004215</v>
      </c>
      <c r="E177">
        <f>ValueWin!E177</f>
        <v>0.52300000000000002</v>
      </c>
      <c r="F177">
        <f>ValueWin!F177</f>
        <v>0.47699999999999998</v>
      </c>
      <c r="G177" cm="1">
        <f t="array" ref="G177">_xlfn.IFS(AND(I177&gt;J177,I177&gt;0), 1, AND(J177&gt;I177,J177&gt;0), 2, AND(I177&lt;0,J177&lt;0), 0)</f>
        <v>2</v>
      </c>
      <c r="H177">
        <f>ValueWin!H177</f>
        <v>2</v>
      </c>
      <c r="I177">
        <f t="shared" si="7"/>
        <v>-0.3138421052631577</v>
      </c>
      <c r="J177">
        <f t="shared" si="9"/>
        <v>9.5248175182481742E-2</v>
      </c>
      <c r="K177" cm="1">
        <f t="array" ref="K177">_xlfn.IFS(AND(G177=H177,G177=1),K176-K176*I177+K176*I177*A177, AND(G177=H177,G177=2), K176-K176*J177+K176*J177*B177, AND(G177&lt;&gt;H177,G177=1), K176-K176*I177,AND(G177&lt;&gt;H177,G177=2),K176-K176*J177,G177=0,K176)</f>
        <v>97.015980634464256</v>
      </c>
      <c r="L177" t="str">
        <f>ValueWin!L177</f>
        <v>Alexei Popyrin</v>
      </c>
      <c r="M177" t="str">
        <f>ValueWin!M177</f>
        <v>James Duckworth</v>
      </c>
      <c r="N177">
        <f>ValueWin!N177</f>
        <v>0.84799999999999998</v>
      </c>
    </row>
    <row r="178" spans="1:14" x14ac:dyDescent="0.25">
      <c r="A178">
        <f>ValueWin!A178</f>
        <v>4</v>
      </c>
      <c r="B178">
        <f>ValueWin!B178</f>
        <v>1.25</v>
      </c>
      <c r="C178">
        <f t="shared" si="10"/>
        <v>0.25</v>
      </c>
      <c r="D178">
        <f t="shared" si="10"/>
        <v>0.8</v>
      </c>
      <c r="E178">
        <f>ValueWin!E178</f>
        <v>0.26900000000000002</v>
      </c>
      <c r="F178">
        <f>ValueWin!F178</f>
        <v>0.73099999999999998</v>
      </c>
      <c r="G178" cm="1">
        <f t="array" ref="G178">_xlfn.IFS(AND(I178&gt;J178,I178&gt;0), 1, AND(J178&gt;I178,J178&gt;0), 2, AND(I178&lt;0,J178&lt;0), 0)</f>
        <v>1</v>
      </c>
      <c r="H178">
        <f>ValueWin!H178</f>
        <v>2</v>
      </c>
      <c r="I178">
        <f t="shared" si="7"/>
        <v>2.5333333333333347E-2</v>
      </c>
      <c r="J178">
        <f t="shared" si="9"/>
        <v>-0.34500000000000008</v>
      </c>
      <c r="K178" cm="1">
        <f t="array" ref="K178">_xlfn.IFS(AND(G178=H178,G178=1),K177-K177*I178+K177*I178*A178, AND(G178=H178,G178=2), K177-K177*J178+K177*J178*B178, AND(G178&lt;&gt;H178,G178=1), K177-K177*I178,AND(G178&lt;&gt;H178,G178=2),K177-K177*J178,G178=0,K177)</f>
        <v>94.558242458391163</v>
      </c>
      <c r="L178" t="str">
        <f>ValueWin!L178</f>
        <v>Dominik Koepfer</v>
      </c>
      <c r="M178" t="str">
        <f>ValueWin!M178</f>
        <v>Hubert Hurkacz</v>
      </c>
      <c r="N178">
        <f>ValueWin!N178</f>
        <v>0.84899999999999998</v>
      </c>
    </row>
    <row r="179" spans="1:14" x14ac:dyDescent="0.25">
      <c r="A179">
        <f>ValueWin!A179</f>
        <v>1.61</v>
      </c>
      <c r="B179">
        <f>ValueWin!B179</f>
        <v>2.2999999999999998</v>
      </c>
      <c r="C179">
        <f t="shared" si="10"/>
        <v>0.6211180124223602</v>
      </c>
      <c r="D179">
        <f t="shared" si="10"/>
        <v>0.43478260869565222</v>
      </c>
      <c r="E179">
        <f>ValueWin!E179</f>
        <v>0.60199999999999998</v>
      </c>
      <c r="F179">
        <f>ValueWin!F179</f>
        <v>0.39800000000000002</v>
      </c>
      <c r="G179" cm="1">
        <f t="array" ref="G179">_xlfn.IFS(AND(I179&gt;J179,I179&gt;0), 1, AND(J179&gt;I179,J179&gt;0), 2, AND(I179&lt;0,J179&lt;0), 0)</f>
        <v>0</v>
      </c>
      <c r="H179">
        <f>ValueWin!H179</f>
        <v>2</v>
      </c>
      <c r="I179">
        <f t="shared" si="7"/>
        <v>-5.0459016393442524E-2</v>
      </c>
      <c r="J179">
        <f t="shared" si="9"/>
        <v>-6.5076923076923088E-2</v>
      </c>
      <c r="K179" cm="1">
        <f t="array" ref="K179">_xlfn.IFS(AND(G179=H179,G179=1),K178-K178*I179+K178*I179*A179, AND(G179=H179,G179=2), K178-K178*J179+K178*J179*B179, AND(G179&lt;&gt;H179,G179=1), K178-K178*I179,AND(G179&lt;&gt;H179,G179=2),K178-K178*J179,G179=0,K178)</f>
        <v>94.558242458391163</v>
      </c>
      <c r="L179" t="str">
        <f>ValueWin!L179</f>
        <v>Cameron Norrie</v>
      </c>
      <c r="M179" t="str">
        <f>ValueWin!M179</f>
        <v>Taylor Fritz</v>
      </c>
      <c r="N179">
        <f>ValueWin!N179</f>
        <v>0.93300000000000005</v>
      </c>
    </row>
    <row r="180" spans="1:14" x14ac:dyDescent="0.25">
      <c r="A180">
        <f>ValueWin!A180</f>
        <v>1.1399999999999999</v>
      </c>
      <c r="B180">
        <f>ValueWin!B180</f>
        <v>5.5</v>
      </c>
      <c r="C180">
        <f t="shared" si="10"/>
        <v>0.87719298245614041</v>
      </c>
      <c r="D180">
        <f t="shared" si="10"/>
        <v>0.18181818181818182</v>
      </c>
      <c r="E180">
        <f>ValueWin!E180</f>
        <v>0.85</v>
      </c>
      <c r="F180">
        <f>ValueWin!F180</f>
        <v>0.15000000000000002</v>
      </c>
      <c r="G180" cm="1">
        <f t="array" ref="G180">_xlfn.IFS(AND(I180&gt;J180,I180&gt;0), 1, AND(J180&gt;I180,J180&gt;0), 2, AND(I180&lt;0,J180&lt;0), 0)</f>
        <v>0</v>
      </c>
      <c r="H180">
        <f>ValueWin!H180</f>
        <v>1</v>
      </c>
      <c r="I180">
        <f t="shared" si="7"/>
        <v>-0.22142857142857231</v>
      </c>
      <c r="J180">
        <f t="shared" si="9"/>
        <v>-3.8888888888888862E-2</v>
      </c>
      <c r="K180" cm="1">
        <f t="array" ref="K180">_xlfn.IFS(AND(G180=H180,G180=1),K179-K179*I180+K179*I180*A180, AND(G180=H180,G180=2), K179-K179*J180+K179*J180*B180, AND(G180&lt;&gt;H180,G180=1), K179-K179*I180,AND(G180&lt;&gt;H180,G180=2),K179-K179*J180,G180=0,K179)</f>
        <v>94.558242458391163</v>
      </c>
      <c r="L180" t="str">
        <f>ValueWin!L180</f>
        <v>Novak Djokovic</v>
      </c>
      <c r="M180" t="str">
        <f>ValueWin!M180</f>
        <v>Gael Monfils</v>
      </c>
      <c r="N180">
        <f>ValueWin!N180</f>
        <v>0.89700000000000002</v>
      </c>
    </row>
    <row r="181" spans="1:14" x14ac:dyDescent="0.25">
      <c r="A181">
        <f>ValueWin!A181</f>
        <v>4</v>
      </c>
      <c r="B181">
        <f>ValueWin!B181</f>
        <v>1.25</v>
      </c>
      <c r="C181">
        <f t="shared" si="10"/>
        <v>0.25</v>
      </c>
      <c r="D181">
        <f t="shared" si="10"/>
        <v>0.8</v>
      </c>
      <c r="E181">
        <f>ValueWin!E181</f>
        <v>0.217</v>
      </c>
      <c r="F181">
        <f>ValueWin!F181</f>
        <v>0.78300000000000003</v>
      </c>
      <c r="G181" cm="1">
        <f t="array" ref="G181">_xlfn.IFS(AND(I181&gt;J181,I181&gt;0), 1, AND(J181&gt;I181,J181&gt;0), 2, AND(I181&lt;0,J181&lt;0), 0)</f>
        <v>0</v>
      </c>
      <c r="H181">
        <f>ValueWin!H181</f>
        <v>2</v>
      </c>
      <c r="I181">
        <f t="shared" si="7"/>
        <v>-4.4000000000000011E-2</v>
      </c>
      <c r="J181">
        <f t="shared" si="9"/>
        <v>-8.4999999999999964E-2</v>
      </c>
      <c r="K181" cm="1">
        <f t="array" ref="K181">_xlfn.IFS(AND(G181=H181,G181=1),K180-K180*I181+K180*I181*A181, AND(G181=H181,G181=2), K180-K180*J181+K180*J181*B181, AND(G181&lt;&gt;H181,G181=1), K180-K180*I181,AND(G181&lt;&gt;H181,G181=2),K180-K180*J181,G181=0,K180)</f>
        <v>94.558242458391163</v>
      </c>
      <c r="L181" t="str">
        <f>ValueWin!L181</f>
        <v>Grigor Dimitrov</v>
      </c>
      <c r="M181" t="str">
        <f>ValueWin!M181</f>
        <v>Alexander Zverev</v>
      </c>
      <c r="N181">
        <f>ValueWin!N181</f>
        <v>0.86599999999999999</v>
      </c>
    </row>
    <row r="182" spans="1:14" x14ac:dyDescent="0.25">
      <c r="A182">
        <f>ValueWin!A182</f>
        <v>1.33</v>
      </c>
      <c r="B182">
        <f>ValueWin!B182</f>
        <v>3.4</v>
      </c>
      <c r="C182">
        <f t="shared" si="10"/>
        <v>0.75187969924812026</v>
      </c>
      <c r="D182">
        <f t="shared" si="10"/>
        <v>0.29411764705882354</v>
      </c>
      <c r="E182">
        <f>ValueWin!E182</f>
        <v>0.69299999999999995</v>
      </c>
      <c r="F182">
        <f>ValueWin!F182</f>
        <v>0.30700000000000005</v>
      </c>
      <c r="G182" cm="1">
        <f t="array" ref="G182">_xlfn.IFS(AND(I182&gt;J182,I182&gt;0), 1, AND(J182&gt;I182,J182&gt;0), 2, AND(I182&lt;0,J182&lt;0), 0)</f>
        <v>2</v>
      </c>
      <c r="H182">
        <f>ValueWin!H182</f>
        <v>1</v>
      </c>
      <c r="I182">
        <f t="shared" si="7"/>
        <v>-0.23730303030303035</v>
      </c>
      <c r="J182">
        <f t="shared" si="9"/>
        <v>1.8250000000000044E-2</v>
      </c>
      <c r="K182" cm="1">
        <f t="array" ref="K182">_xlfn.IFS(AND(G182=H182,G182=1),K181-K181*I182+K181*I182*A182, AND(G182=H182,G182=2), K181-K181*J182+K181*J182*B182, AND(G182&lt;&gt;H182,G182=1), K181-K181*I182,AND(G182&lt;&gt;H182,G182=2),K181-K181*J182,G182=0,K181)</f>
        <v>92.832554533525524</v>
      </c>
      <c r="L182" t="str">
        <f>ValueWin!L182</f>
        <v>Casper Ruud</v>
      </c>
      <c r="M182" t="str">
        <f>ValueWin!M182</f>
        <v>Marcos Giron</v>
      </c>
      <c r="N182">
        <f>ValueWin!N182</f>
        <v>0.85099999999999998</v>
      </c>
    </row>
    <row r="183" spans="1:14" x14ac:dyDescent="0.25">
      <c r="A183">
        <f>ValueWin!A183</f>
        <v>5</v>
      </c>
      <c r="B183">
        <f>ValueWin!B183</f>
        <v>1.1599999999999999</v>
      </c>
      <c r="C183">
        <f t="shared" si="10"/>
        <v>0.2</v>
      </c>
      <c r="D183">
        <f t="shared" si="10"/>
        <v>0.86206896551724144</v>
      </c>
      <c r="E183">
        <f>ValueWin!E183</f>
        <v>0.17499999999999999</v>
      </c>
      <c r="F183">
        <f>ValueWin!F183</f>
        <v>0.82499999999999996</v>
      </c>
      <c r="G183" cm="1">
        <f t="array" ref="G183">_xlfn.IFS(AND(I183&gt;J183,I183&gt;0), 1, AND(J183&gt;I183,J183&gt;0), 2, AND(I183&lt;0,J183&lt;0), 0)</f>
        <v>0</v>
      </c>
      <c r="H183">
        <f>ValueWin!H183</f>
        <v>2</v>
      </c>
      <c r="I183">
        <f t="shared" si="7"/>
        <v>-3.125E-2</v>
      </c>
      <c r="J183">
        <f t="shared" si="9"/>
        <v>-0.26875000000000049</v>
      </c>
      <c r="K183" cm="1">
        <f t="array" ref="K183">_xlfn.IFS(AND(G183=H183,G183=1),K182-K182*I183+K182*I183*A183, AND(G183=H183,G183=2), K182-K182*J183+K182*J183*B183, AND(G183&lt;&gt;H183,G183=1), K182-K182*I183,AND(G183&lt;&gt;H183,G183=2),K182-K182*J183,G183=0,K182)</f>
        <v>92.832554533525524</v>
      </c>
      <c r="L183" t="str">
        <f>ValueWin!L183</f>
        <v>Sebastian Korda</v>
      </c>
      <c r="M183" t="str">
        <f>ValueWin!M183</f>
        <v>Daniil Medvedev</v>
      </c>
      <c r="N183">
        <f>ValueWin!N183</f>
        <v>0.84899999999999998</v>
      </c>
    </row>
    <row r="184" spans="1:14" x14ac:dyDescent="0.25">
      <c r="A184">
        <f>ValueWin!A184</f>
        <v>1.2</v>
      </c>
      <c r="B184">
        <f>ValueWin!B184</f>
        <v>4.5</v>
      </c>
      <c r="C184">
        <f t="shared" si="10"/>
        <v>0.83333333333333337</v>
      </c>
      <c r="D184">
        <f t="shared" si="10"/>
        <v>0.22222222222222221</v>
      </c>
      <c r="E184">
        <f>ValueWin!E184</f>
        <v>0.67500000000000004</v>
      </c>
      <c r="F184">
        <f>ValueWin!F184</f>
        <v>0.32499999999999996</v>
      </c>
      <c r="G184" cm="1">
        <f t="array" ref="G184">_xlfn.IFS(AND(I184&gt;J184,I184&gt;0), 1, AND(J184&gt;I184,J184&gt;0), 2, AND(I184&lt;0,J184&lt;0), 0)</f>
        <v>2</v>
      </c>
      <c r="H184">
        <f>ValueWin!H184</f>
        <v>2</v>
      </c>
      <c r="I184">
        <f t="shared" si="7"/>
        <v>-0.95000000000000018</v>
      </c>
      <c r="J184">
        <f t="shared" si="9"/>
        <v>0.1</v>
      </c>
      <c r="K184" cm="1">
        <f t="array" ref="K184">_xlfn.IFS(AND(G184=H184,G184=1),K183-K183*I184+K183*I184*A184, AND(G184=H184,G184=2), K183-K183*J184+K183*J184*B184, AND(G184&lt;&gt;H184,G184=1), K183-K183*I184,AND(G184&lt;&gt;H184,G184=2),K183-K183*J184,G184=0,K183)</f>
        <v>125.32394862025946</v>
      </c>
      <c r="L184" t="str">
        <f>ValueWin!L184</f>
        <v>Carlos Alcaraz</v>
      </c>
      <c r="M184" t="str">
        <f>ValueWin!M184</f>
        <v>Hugo Gaston</v>
      </c>
      <c r="N184">
        <f>ValueWin!N184</f>
        <v>0.81200000000000006</v>
      </c>
    </row>
    <row r="185" spans="1:14" x14ac:dyDescent="0.25">
      <c r="A185">
        <f>ValueWin!A185</f>
        <v>3.75</v>
      </c>
      <c r="B185">
        <f>ValueWin!B185</f>
        <v>1.28</v>
      </c>
      <c r="C185">
        <f t="shared" si="10"/>
        <v>0.26666666666666666</v>
      </c>
      <c r="D185">
        <f t="shared" si="10"/>
        <v>0.78125</v>
      </c>
      <c r="E185">
        <f>ValueWin!E185</f>
        <v>0.29099999999999998</v>
      </c>
      <c r="F185">
        <f>ValueWin!F185</f>
        <v>0.70900000000000007</v>
      </c>
      <c r="G185" cm="1">
        <f t="array" ref="G185">_xlfn.IFS(AND(I185&gt;J185,I185&gt;0), 1, AND(J185&gt;I185,J185&gt;0), 2, AND(I185&lt;0,J185&lt;0), 0)</f>
        <v>1</v>
      </c>
      <c r="H185">
        <f>ValueWin!H185</f>
        <v>2</v>
      </c>
      <c r="I185">
        <f t="shared" si="7"/>
        <v>3.3181818181818146E-2</v>
      </c>
      <c r="J185">
        <f t="shared" si="9"/>
        <v>-0.33028571428571407</v>
      </c>
      <c r="K185" cm="1">
        <f t="array" ref="K185">_xlfn.IFS(AND(G185=H185,G185=1),K184-K184*I185+K184*I185*A185, AND(G185=H185,G185=2), K184-K184*J185+K184*J185*B185, AND(G185&lt;&gt;H185,G185=1), K184-K184*I185,AND(G185&lt;&gt;H185,G185=2),K184-K184*J185,G185=0,K184)</f>
        <v>121.16547214331449</v>
      </c>
      <c r="L185" t="str">
        <f>ValueWin!L185</f>
        <v>James Duckworth</v>
      </c>
      <c r="M185" t="str">
        <f>ValueWin!M185</f>
        <v>Hubert Hurkacz</v>
      </c>
      <c r="N185">
        <f>ValueWin!N185</f>
        <v>0.84699999999999998</v>
      </c>
    </row>
    <row r="186" spans="1:14" x14ac:dyDescent="0.25">
      <c r="A186">
        <f>ValueWin!A186</f>
        <v>1.1599999999999999</v>
      </c>
      <c r="B186">
        <f>ValueWin!B186</f>
        <v>5</v>
      </c>
      <c r="C186">
        <f t="shared" si="10"/>
        <v>0.86206896551724144</v>
      </c>
      <c r="D186">
        <f t="shared" si="10"/>
        <v>0.2</v>
      </c>
      <c r="E186">
        <f>ValueWin!E186</f>
        <v>0.83099999999999996</v>
      </c>
      <c r="F186">
        <f>ValueWin!F186</f>
        <v>0.16900000000000004</v>
      </c>
      <c r="G186" cm="1">
        <f t="array" ref="G186">_xlfn.IFS(AND(I186&gt;J186,I186&gt;0), 1, AND(J186&gt;I186,J186&gt;0), 2, AND(I186&lt;0,J186&lt;0), 0)</f>
        <v>0</v>
      </c>
      <c r="H186">
        <f>ValueWin!H186</f>
        <v>1</v>
      </c>
      <c r="I186">
        <f t="shared" si="7"/>
        <v>-0.22525000000000084</v>
      </c>
      <c r="J186">
        <f t="shared" si="9"/>
        <v>-3.8749999999999951E-2</v>
      </c>
      <c r="K186" cm="1">
        <f t="array" ref="K186">_xlfn.IFS(AND(G186=H186,G186=1),K185-K185*I186+K185*I186*A186, AND(G186=H186,G186=2), K185-K185*J186+K185*J186*B186, AND(G186&lt;&gt;H186,G186=1), K185-K185*I186,AND(G186&lt;&gt;H186,G186=2),K185-K185*J186,G186=0,K185)</f>
        <v>121.16547214331449</v>
      </c>
      <c r="L186" t="str">
        <f>ValueWin!L186</f>
        <v>Novak Djokovic</v>
      </c>
      <c r="M186" t="str">
        <f>ValueWin!M186</f>
        <v>Taylor Fritz</v>
      </c>
      <c r="N186">
        <f>ValueWin!N186</f>
        <v>0.9</v>
      </c>
    </row>
    <row r="187" spans="1:14" x14ac:dyDescent="0.25">
      <c r="A187">
        <f>ValueWin!A187</f>
        <v>10</v>
      </c>
      <c r="B187">
        <f>ValueWin!B187</f>
        <v>1.0620000000000001</v>
      </c>
      <c r="C187">
        <f t="shared" si="10"/>
        <v>0.1</v>
      </c>
      <c r="D187">
        <f t="shared" si="10"/>
        <v>0.94161958568738224</v>
      </c>
      <c r="E187">
        <f>ValueWin!E187</f>
        <v>0.13100000000000001</v>
      </c>
      <c r="F187">
        <f>ValueWin!F187</f>
        <v>0.86899999999999999</v>
      </c>
      <c r="G187" cm="1">
        <f t="array" ref="G187">_xlfn.IFS(AND(I187&gt;J187,I187&gt;0), 1, AND(J187&gt;I187,J187&gt;0), 2, AND(I187&lt;0,J187&lt;0), 0)</f>
        <v>1</v>
      </c>
      <c r="H187">
        <f>ValueWin!H187</f>
        <v>2</v>
      </c>
      <c r="I187">
        <f t="shared" si="7"/>
        <v>3.4444444444444444E-2</v>
      </c>
      <c r="J187">
        <f t="shared" si="9"/>
        <v>-1.2439032258064497</v>
      </c>
      <c r="K187" cm="1">
        <f t="array" ref="K187">_xlfn.IFS(AND(G187=H187,G187=1),K186-K186*I187+K186*I187*A187, AND(G187=H187,G187=2), K186-K186*J187+K186*J187*B187, AND(G187&lt;&gt;H187,G187=1), K186-K186*I187,AND(G187&lt;&gt;H187,G187=2),K186-K186*J187,G187=0,K186)</f>
        <v>116.99199476948921</v>
      </c>
      <c r="L187" t="str">
        <f>ValueWin!L187</f>
        <v>Hugo Gaston</v>
      </c>
      <c r="M187" t="str">
        <f>ValueWin!M187</f>
        <v>Daniil Medvedev</v>
      </c>
      <c r="N187">
        <f>ValueWin!N187</f>
        <v>0.82299999999999995</v>
      </c>
    </row>
    <row r="188" spans="1:14" x14ac:dyDescent="0.25">
      <c r="A188">
        <f>ValueWin!A188</f>
        <v>3</v>
      </c>
      <c r="B188">
        <f>ValueWin!B188</f>
        <v>1.4</v>
      </c>
      <c r="C188">
        <f t="shared" si="10"/>
        <v>0.33333333333333331</v>
      </c>
      <c r="D188">
        <f t="shared" si="10"/>
        <v>0.7142857142857143</v>
      </c>
      <c r="E188">
        <f>ValueWin!E188</f>
        <v>0.26800000000000002</v>
      </c>
      <c r="F188">
        <f>ValueWin!F188</f>
        <v>0.73199999999999998</v>
      </c>
      <c r="G188" cm="1">
        <f t="array" ref="G188">_xlfn.IFS(AND(I188&gt;J188,I188&gt;0), 1, AND(J188&gt;I188,J188&gt;0), 2, AND(I188&lt;0,J188&lt;0), 0)</f>
        <v>2</v>
      </c>
      <c r="H188">
        <f>ValueWin!H188</f>
        <v>2</v>
      </c>
      <c r="I188">
        <f t="shared" si="7"/>
        <v>-9.7999999999999976E-2</v>
      </c>
      <c r="J188">
        <f t="shared" si="9"/>
        <v>6.1999999999999833E-2</v>
      </c>
      <c r="K188" cm="1">
        <f t="array" ref="K188">_xlfn.IFS(AND(G188=H188,G188=1),K187-K187*I188+K187*I188*A188, AND(G188=H188,G188=2), K187-K187*J188+K187*J188*B188, AND(G188&lt;&gt;H188,G188=1), K187-K187*I188,AND(G188&lt;&gt;H188,G188=2),K187-K187*J188,G188=0,K187)</f>
        <v>119.89339623977253</v>
      </c>
      <c r="L188" t="str">
        <f>ValueWin!L188</f>
        <v>Casper Ruud</v>
      </c>
      <c r="M188" t="str">
        <f>ValueWin!M188</f>
        <v>Alexander Zverev</v>
      </c>
      <c r="N188">
        <f>ValueWin!N188</f>
        <v>0.86899999999999999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2CE23-5659-422D-B89D-457744141285}">
  <dimension ref="A1:Q188"/>
  <sheetViews>
    <sheetView topLeftCell="A39" zoomScale="85" zoomScaleNormal="85" workbookViewId="0">
      <selection activeCell="Q53" sqref="Q53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3</v>
      </c>
      <c r="D1" t="s">
        <v>4</v>
      </c>
      <c r="E1" t="s">
        <v>2</v>
      </c>
      <c r="F1" t="s">
        <v>5</v>
      </c>
      <c r="G1" t="s">
        <v>7</v>
      </c>
      <c r="H1" t="s">
        <v>8</v>
      </c>
      <c r="I1" t="s">
        <v>57</v>
      </c>
      <c r="J1" t="s">
        <v>58</v>
      </c>
      <c r="K1" t="s">
        <v>6</v>
      </c>
      <c r="L1" t="s">
        <v>9</v>
      </c>
      <c r="M1" t="s">
        <v>10</v>
      </c>
      <c r="N1" t="s">
        <v>142</v>
      </c>
    </row>
    <row r="2" spans="1:14" x14ac:dyDescent="0.25">
      <c r="K2">
        <v>100</v>
      </c>
    </row>
    <row r="3" spans="1:14" x14ac:dyDescent="0.25">
      <c r="A3">
        <f>ValueWin!A3</f>
        <v>2.0499999999999998</v>
      </c>
      <c r="B3">
        <f>ValueWin!B3</f>
        <v>1.8</v>
      </c>
      <c r="C3">
        <f>1/A3</f>
        <v>0.48780487804878053</v>
      </c>
      <c r="D3">
        <f>1/B3</f>
        <v>0.55555555555555558</v>
      </c>
      <c r="E3">
        <f>ValueWin!E3</f>
        <v>0.67500000000000004</v>
      </c>
      <c r="F3">
        <f>1-E3</f>
        <v>0.32499999999999996</v>
      </c>
      <c r="G3" cm="1">
        <f t="array" ref="G3">_xlfn.IFS(AND(I3&gt;J3,I3&gt;0), 1, AND(J3&gt;I3,J3&gt;0), 2, AND(I3&lt;0,J3&lt;0), 0)</f>
        <v>1</v>
      </c>
      <c r="H3">
        <f>ValueWin!H3</f>
        <v>1</v>
      </c>
      <c r="I3">
        <f>IF(E3-(F3/(A3-1))&gt;0.05, 0.05, E3-(F3/(A3-1)))</f>
        <v>0.05</v>
      </c>
      <c r="J3">
        <f>IF(F3-(E3/(B3-1))&gt;0.05, 0.05, F3-(E3/(B3-1)))</f>
        <v>-0.51875000000000004</v>
      </c>
      <c r="K3" cm="1">
        <f t="array" ref="K3">_xlfn.IFS(AND(G3=H3,G3=1),K2-K2*I3+K2*I3*A3, AND(G3=H3,G3=2), K2-K2*J3+K2*J3*B3, AND(G3&lt;&gt;H3,G3=1), K2-K2*I3,AND(G3&lt;&gt;H3,G3=2),K2-K2*J3,G3=0,K2)</f>
        <v>105.25</v>
      </c>
      <c r="L3" t="str">
        <f>ValueWin!L3</f>
        <v>John Millman</v>
      </c>
      <c r="M3" t="str">
        <f>ValueWin!M3</f>
        <v>Benjamin Bonzi</v>
      </c>
    </row>
    <row r="4" spans="1:14" x14ac:dyDescent="0.25">
      <c r="A4">
        <f>ValueWin!A4</f>
        <v>2.61</v>
      </c>
      <c r="B4">
        <f>ValueWin!B4</f>
        <v>1.46</v>
      </c>
      <c r="C4">
        <f>1/A4</f>
        <v>0.38314176245210729</v>
      </c>
      <c r="D4">
        <f>1/B4</f>
        <v>0.68493150684931503</v>
      </c>
      <c r="E4">
        <f>ValueWin!E4</f>
        <v>0.24099999999999999</v>
      </c>
      <c r="F4">
        <f t="shared" ref="F4:F67" si="0">1-E4</f>
        <v>0.75900000000000001</v>
      </c>
      <c r="G4" cm="1">
        <f t="array" ref="G4">_xlfn.IFS(AND(I4&gt;J4,I4&gt;0), 1, AND(J4&gt;I4,J4&gt;0), 2, AND(I4&lt;0,J4&lt;0), 0)</f>
        <v>2</v>
      </c>
      <c r="H4">
        <f>ValueWin!H4</f>
        <v>2</v>
      </c>
      <c r="I4">
        <f t="shared" ref="I4:I67" si="1">IF(E4-(F4/(A4-1))&gt;0.05, 0.05, E4-(F4/(A4-1)))</f>
        <v>-0.23042857142857148</v>
      </c>
      <c r="J4">
        <f t="shared" ref="J4:J67" si="2">IF(F4-(E4/(B4-1))&gt;0.05, 0.05, F4-(E4/(B4-1)))</f>
        <v>0.05</v>
      </c>
      <c r="K4" cm="1">
        <f t="array" ref="K4">_xlfn.IFS(AND(G4=H4,G4=1),K3-K3*I4+K3*I4*A4, AND(G4=H4,G4=2), K3-K3*J4+K3*J4*B4, AND(G4&lt;&gt;H4,G4=1), K3-K3*I4,AND(G4&lt;&gt;H4,G4=2),K3-K3*J4,G4=0,K3)</f>
        <v>107.67075</v>
      </c>
      <c r="L4" t="str">
        <f>ValueWin!L4</f>
        <v>Damir Dzumhur</v>
      </c>
      <c r="M4" t="str">
        <f>ValueWin!M4</f>
        <v>Marin Cilic</v>
      </c>
    </row>
    <row r="5" spans="1:14" x14ac:dyDescent="0.25">
      <c r="A5">
        <f>ValueWin!A5</f>
        <v>1.29</v>
      </c>
      <c r="B5">
        <f>ValueWin!B5</f>
        <v>3.3</v>
      </c>
      <c r="C5">
        <f t="shared" ref="C5:D65" si="3">1/A5</f>
        <v>0.77519379844961234</v>
      </c>
      <c r="D5">
        <f t="shared" si="3"/>
        <v>0.30303030303030304</v>
      </c>
      <c r="E5">
        <f>ValueWin!E5</f>
        <v>0.87</v>
      </c>
      <c r="F5">
        <f t="shared" si="0"/>
        <v>0.13</v>
      </c>
      <c r="G5" cm="1">
        <f t="array" ref="G5">_xlfn.IFS(AND(I5&gt;J5,I5&gt;0), 1, AND(J5&gt;I5,J5&gt;0), 2, AND(I5&lt;0,J5&lt;0), 0)</f>
        <v>1</v>
      </c>
      <c r="H5">
        <f>ValueWin!H5</f>
        <v>1</v>
      </c>
      <c r="I5">
        <f t="shared" si="1"/>
        <v>0.05</v>
      </c>
      <c r="J5">
        <f t="shared" si="2"/>
        <v>-0.24826086956521742</v>
      </c>
      <c r="K5" cm="1">
        <f t="array" ref="K5">_xlfn.IFS(AND(G5=H5,G5=1),K4-K4*I5+K4*I5*A5, AND(G5=H5,G5=2), K4-K4*J5+K4*J5*B5, AND(G5&lt;&gt;H5,G5=1), K4-K4*I5,AND(G5&lt;&gt;H5,G5=2),K4-K4*J5,G5=0,K4)</f>
        <v>109.23197587499999</v>
      </c>
      <c r="L5" t="str">
        <f>ValueWin!L5</f>
        <v>James Duckworth</v>
      </c>
      <c r="M5" t="str">
        <f>ValueWin!M5</f>
        <v>Borna Gojo</v>
      </c>
    </row>
    <row r="6" spans="1:14" x14ac:dyDescent="0.25">
      <c r="A6">
        <f>ValueWin!A6</f>
        <v>1.47</v>
      </c>
      <c r="B6">
        <f>ValueWin!B6</f>
        <v>2.56</v>
      </c>
      <c r="C6">
        <f t="shared" si="3"/>
        <v>0.68027210884353739</v>
      </c>
      <c r="D6">
        <f t="shared" si="3"/>
        <v>0.390625</v>
      </c>
      <c r="E6">
        <f>ValueWin!E6</f>
        <v>0.55800000000000005</v>
      </c>
      <c r="F6">
        <f t="shared" si="0"/>
        <v>0.44199999999999995</v>
      </c>
      <c r="G6" cm="1">
        <f t="array" ref="G6">_xlfn.IFS(AND(I6&gt;J6,I6&gt;0), 1, AND(J6&gt;I6,J6&gt;0), 2, AND(I6&lt;0,J6&lt;0), 0)</f>
        <v>2</v>
      </c>
      <c r="H6">
        <f>ValueWin!H6</f>
        <v>2</v>
      </c>
      <c r="I6">
        <f t="shared" si="1"/>
        <v>-0.38242553191489348</v>
      </c>
      <c r="J6">
        <f t="shared" si="2"/>
        <v>0.05</v>
      </c>
      <c r="K6" cm="1">
        <f t="array" ref="K6">_xlfn.IFS(AND(G6=H6,G6=1),K5-K5*I6+K5*I6*A6, AND(G6=H6,G6=2), K5-K5*J6+K5*J6*B6, AND(G6&lt;&gt;H6,G6=1), K5-K5*I6,AND(G6&lt;&gt;H6,G6=2),K5-K5*J6,G6=0,K5)</f>
        <v>117.75206999324999</v>
      </c>
      <c r="L6" t="str">
        <f>ValueWin!L6</f>
        <v>Richard Gasquet</v>
      </c>
      <c r="M6" t="str">
        <f>ValueWin!M6</f>
        <v>Dusan Lajovic</v>
      </c>
    </row>
    <row r="7" spans="1:14" x14ac:dyDescent="0.25">
      <c r="A7">
        <f>ValueWin!A7</f>
        <v>1.35</v>
      </c>
      <c r="B7">
        <f>ValueWin!B7</f>
        <v>3.05</v>
      </c>
      <c r="C7">
        <f t="shared" si="3"/>
        <v>0.7407407407407407</v>
      </c>
      <c r="D7">
        <f t="shared" si="3"/>
        <v>0.32786885245901642</v>
      </c>
      <c r="E7">
        <f>ValueWin!E7</f>
        <v>0.80500000000000005</v>
      </c>
      <c r="F7">
        <f t="shared" si="0"/>
        <v>0.19499999999999995</v>
      </c>
      <c r="G7" cm="1">
        <f t="array" ref="G7">_xlfn.IFS(AND(I7&gt;J7,I7&gt;0), 1, AND(J7&gt;I7,J7&gt;0), 2, AND(I7&lt;0,J7&lt;0), 0)</f>
        <v>1</v>
      </c>
      <c r="H7">
        <f>ValueWin!H7</f>
        <v>1</v>
      </c>
      <c r="I7">
        <f t="shared" si="1"/>
        <v>0.05</v>
      </c>
      <c r="J7">
        <f t="shared" si="2"/>
        <v>-0.19768292682926841</v>
      </c>
      <c r="K7" cm="1">
        <f t="array" ref="K7">_xlfn.IFS(AND(G7=H7,G7=1),K6-K6*I7+K6*I7*A7, AND(G7=H7,G7=2), K6-K6*J7+K6*J7*B7, AND(G7&lt;&gt;H7,G7=1), K6-K6*I7,AND(G7&lt;&gt;H7,G7=2),K6-K6*J7,G7=0,K6)</f>
        <v>119.81273121813186</v>
      </c>
      <c r="L7" t="str">
        <f>ValueWin!L7</f>
        <v>Frederico Coria</v>
      </c>
      <c r="M7" t="str">
        <f>ValueWin!M7</f>
        <v>Alibek Kachmazov</v>
      </c>
    </row>
    <row r="8" spans="1:14" x14ac:dyDescent="0.25">
      <c r="A8">
        <f>ValueWin!A8</f>
        <v>1.33</v>
      </c>
      <c r="B8">
        <f>ValueWin!B8</f>
        <v>3.14</v>
      </c>
      <c r="C8">
        <f t="shared" si="3"/>
        <v>0.75187969924812026</v>
      </c>
      <c r="D8">
        <f t="shared" si="3"/>
        <v>0.31847133757961782</v>
      </c>
      <c r="E8">
        <f>ValueWin!E8</f>
        <v>0.626</v>
      </c>
      <c r="F8">
        <f t="shared" si="0"/>
        <v>0.374</v>
      </c>
      <c r="G8" cm="1">
        <f t="array" ref="G8">_xlfn.IFS(AND(I8&gt;J8,I8&gt;0), 1, AND(J8&gt;I8,J8&gt;0), 2, AND(I8&lt;0,J8&lt;0), 0)</f>
        <v>2</v>
      </c>
      <c r="H8">
        <f>ValueWin!H8</f>
        <v>1</v>
      </c>
      <c r="I8">
        <f t="shared" si="1"/>
        <v>-0.50733333333333308</v>
      </c>
      <c r="J8">
        <f t="shared" si="2"/>
        <v>0.05</v>
      </c>
      <c r="K8" cm="1">
        <f t="array" ref="K8">_xlfn.IFS(AND(G8=H8,G8=1),K7-K7*I8+K7*I8*A8, AND(G8=H8,G8=2), K7-K7*J8+K7*J8*B8, AND(G8&lt;&gt;H8,G8=1), K7-K7*I8,AND(G8&lt;&gt;H8,G8=2),K7-K7*J8,G8=0,K7)</f>
        <v>113.82209465722526</v>
      </c>
      <c r="L8" t="str">
        <f>ValueWin!L8</f>
        <v>Mackenzie McDonald</v>
      </c>
      <c r="M8" t="str">
        <f>ValueWin!M8</f>
        <v>Yoshihito Nishioka</v>
      </c>
    </row>
    <row r="9" spans="1:14" x14ac:dyDescent="0.25">
      <c r="A9">
        <f>ValueWin!A9</f>
        <v>1.85</v>
      </c>
      <c r="B9">
        <f>ValueWin!B9</f>
        <v>1.95</v>
      </c>
      <c r="C9">
        <f t="shared" si="3"/>
        <v>0.54054054054054046</v>
      </c>
      <c r="D9">
        <f t="shared" si="3"/>
        <v>0.51282051282051289</v>
      </c>
      <c r="E9">
        <f>ValueWin!E9</f>
        <v>0.23100000000000001</v>
      </c>
      <c r="F9">
        <f t="shared" si="0"/>
        <v>0.76900000000000002</v>
      </c>
      <c r="G9" cm="1">
        <f t="array" ref="G9">_xlfn.IFS(AND(I9&gt;J9,I9&gt;0), 1, AND(J9&gt;I9,J9&gt;0), 2, AND(I9&lt;0,J9&lt;0), 0)</f>
        <v>2</v>
      </c>
      <c r="H9">
        <f>ValueWin!H9</f>
        <v>2</v>
      </c>
      <c r="I9">
        <f t="shared" si="1"/>
        <v>-0.67370588235294115</v>
      </c>
      <c r="J9">
        <f t="shared" si="2"/>
        <v>0.05</v>
      </c>
      <c r="K9" cm="1">
        <f t="array" ref="K9">_xlfn.IFS(AND(G9=H9,G9=1),K8-K8*I9+K8*I9*A9, AND(G9=H9,G9=2), K8-K8*J9+K8*J9*B9, AND(G9&lt;&gt;H9,G9=1), K8-K8*I9,AND(G9&lt;&gt;H9,G9=2),K8-K8*J9,G9=0,K8)</f>
        <v>119.22864415344347</v>
      </c>
      <c r="L9" t="str">
        <f>ValueWin!L9</f>
        <v>Roman Safiullin</v>
      </c>
      <c r="M9" t="str">
        <f>ValueWin!M9</f>
        <v>Adrian Mannarino</v>
      </c>
    </row>
    <row r="10" spans="1:14" x14ac:dyDescent="0.25">
      <c r="A10">
        <f>ValueWin!A10</f>
        <v>2.1</v>
      </c>
      <c r="B10">
        <f>ValueWin!B10</f>
        <v>1.72</v>
      </c>
      <c r="C10">
        <f t="shared" si="3"/>
        <v>0.47619047619047616</v>
      </c>
      <c r="D10">
        <f t="shared" si="3"/>
        <v>0.58139534883720934</v>
      </c>
      <c r="E10">
        <f>ValueWin!E10</f>
        <v>0.51400000000000001</v>
      </c>
      <c r="F10">
        <f t="shared" si="0"/>
        <v>0.48599999999999999</v>
      </c>
      <c r="G10" cm="1">
        <f t="array" ref="G10">_xlfn.IFS(AND(I10&gt;J10,I10&gt;0), 1, AND(J10&gt;I10,J10&gt;0), 2, AND(I10&lt;0,J10&lt;0), 0)</f>
        <v>1</v>
      </c>
      <c r="H10">
        <f>ValueWin!H10</f>
        <v>2</v>
      </c>
      <c r="I10">
        <f t="shared" si="1"/>
        <v>0.05</v>
      </c>
      <c r="J10">
        <f t="shared" si="2"/>
        <v>-0.22788888888888892</v>
      </c>
      <c r="K10" cm="1">
        <f t="array" ref="K10">_xlfn.IFS(AND(G10=H10,G10=1),K9-K9*I10+K9*I10*A10, AND(G10=H10,G10=2), K9-K9*J10+K9*J10*B10, AND(G10&lt;&gt;H10,G10=1), K9-K9*I10,AND(G10&lt;&gt;H10,G10=2),K9-K9*J10,G10=0,K9)</f>
        <v>113.26721194577129</v>
      </c>
      <c r="L10" t="str">
        <f>ValueWin!L10</f>
        <v>Alexei Popyrin</v>
      </c>
      <c r="M10" t="str">
        <f>ValueWin!M10</f>
        <v>Botic Van De Zandschulp</v>
      </c>
    </row>
    <row r="11" spans="1:14" x14ac:dyDescent="0.25">
      <c r="A11">
        <f>ValueWin!A11</f>
        <v>1.53</v>
      </c>
      <c r="B11">
        <f>ValueWin!B11</f>
        <v>2.46</v>
      </c>
      <c r="C11">
        <f t="shared" si="3"/>
        <v>0.65359477124183007</v>
      </c>
      <c r="D11">
        <f t="shared" si="3"/>
        <v>0.4065040650406504</v>
      </c>
      <c r="E11">
        <f>ValueWin!E11</f>
        <v>0.5</v>
      </c>
      <c r="F11">
        <f t="shared" si="0"/>
        <v>0.5</v>
      </c>
      <c r="G11" cm="1">
        <f t="array" ref="G11">_xlfn.IFS(AND(I11&gt;J11,I11&gt;0), 1, AND(J11&gt;I11,J11&gt;0), 2, AND(I11&lt;0,J11&lt;0), 0)</f>
        <v>2</v>
      </c>
      <c r="H11">
        <f>ValueWin!H11</f>
        <v>1</v>
      </c>
      <c r="I11">
        <f t="shared" si="1"/>
        <v>-0.44339622641509424</v>
      </c>
      <c r="J11">
        <f t="shared" si="2"/>
        <v>0.05</v>
      </c>
      <c r="K11" cm="1">
        <f t="array" ref="K11">_xlfn.IFS(AND(G11=H11,G11=1),K10-K10*I11+K10*I11*A11, AND(G11=H11,G11=2), K10-K10*J11+K10*J11*B11, AND(G11&lt;&gt;H11,G11=1), K10-K10*I11,AND(G11&lt;&gt;H11,G11=2),K10-K10*J11,G11=0,K10)</f>
        <v>107.60385134848273</v>
      </c>
      <c r="L11" t="str">
        <f>ValueWin!L11</f>
        <v>Tommy Paul</v>
      </c>
      <c r="M11" t="str">
        <f>ValueWin!M11</f>
        <v>Mikael Ymer</v>
      </c>
    </row>
    <row r="12" spans="1:14" x14ac:dyDescent="0.25">
      <c r="A12">
        <f>ValueWin!A12</f>
        <v>1.37</v>
      </c>
      <c r="B12">
        <f>ValueWin!B12</f>
        <v>3.02</v>
      </c>
      <c r="C12">
        <f t="shared" si="3"/>
        <v>0.72992700729927007</v>
      </c>
      <c r="D12">
        <f t="shared" si="3"/>
        <v>0.33112582781456956</v>
      </c>
      <c r="E12">
        <f>ValueWin!E12</f>
        <v>0.72</v>
      </c>
      <c r="F12">
        <f t="shared" si="0"/>
        <v>0.28000000000000003</v>
      </c>
      <c r="G12" cm="1">
        <f t="array" ref="G12">_xlfn.IFS(AND(I12&gt;J12,I12&gt;0), 1, AND(J12&gt;I12,J12&gt;0), 2, AND(I12&lt;0,J12&lt;0), 0)</f>
        <v>0</v>
      </c>
      <c r="H12">
        <f>ValueWin!H12</f>
        <v>2</v>
      </c>
      <c r="I12">
        <f t="shared" si="1"/>
        <v>-3.6756756756756603E-2</v>
      </c>
      <c r="J12">
        <f t="shared" si="2"/>
        <v>-7.6435643564356393E-2</v>
      </c>
      <c r="K12" cm="1">
        <f t="array" ref="K12">_xlfn.IFS(AND(G12=H12,G12=1),K11-K11*I12+K11*I12*A12, AND(G12=H12,G12=2), K11-K11*J12+K11*J12*B12, AND(G12&lt;&gt;H12,G12=1), K11-K11*I12,AND(G12&lt;&gt;H12,G12=2),K11-K11*J12,G12=0,K11)</f>
        <v>107.60385134848273</v>
      </c>
      <c r="L12" t="str">
        <f>ValueWin!L12</f>
        <v>Alexander Bublik</v>
      </c>
      <c r="M12" t="str">
        <f>ValueWin!M12</f>
        <v>Ilya Marchenko</v>
      </c>
    </row>
    <row r="13" spans="1:14" x14ac:dyDescent="0.25">
      <c r="A13">
        <f>ValueWin!A13</f>
        <v>2.37</v>
      </c>
      <c r="B13">
        <f>ValueWin!B13</f>
        <v>1.54</v>
      </c>
      <c r="C13">
        <f t="shared" si="3"/>
        <v>0.42194092827004215</v>
      </c>
      <c r="D13">
        <f t="shared" si="3"/>
        <v>0.64935064935064934</v>
      </c>
      <c r="E13">
        <f>ValueWin!E13</f>
        <v>0.46800000000000003</v>
      </c>
      <c r="F13">
        <f t="shared" si="0"/>
        <v>0.53200000000000003</v>
      </c>
      <c r="G13" cm="1">
        <f t="array" ref="G13">_xlfn.IFS(AND(I13&gt;J13,I13&gt;0), 1, AND(J13&gt;I13,J13&gt;0), 2, AND(I13&lt;0,J13&lt;0), 0)</f>
        <v>1</v>
      </c>
      <c r="H13">
        <f>ValueWin!H13</f>
        <v>2</v>
      </c>
      <c r="I13">
        <f t="shared" si="1"/>
        <v>0.05</v>
      </c>
      <c r="J13">
        <f t="shared" si="2"/>
        <v>-0.33466666666666667</v>
      </c>
      <c r="K13" cm="1">
        <f t="array" ref="K13">_xlfn.IFS(AND(G13=H13,G13=1),K12-K12*I13+K12*I13*A13, AND(G13=H13,G13=2), K12-K12*J13+K12*J13*B13, AND(G13&lt;&gt;H13,G13=1), K12-K12*I13,AND(G13&lt;&gt;H13,G13=2),K12-K12*J13,G13=0,K12)</f>
        <v>102.2236587810586</v>
      </c>
      <c r="L13" t="str">
        <f>ValueWin!L13</f>
        <v>Guido Pella</v>
      </c>
      <c r="M13" t="str">
        <f>ValueWin!M13</f>
        <v>Pedro Martinez</v>
      </c>
    </row>
    <row r="14" spans="1:14" x14ac:dyDescent="0.25">
      <c r="A14">
        <f>ValueWin!A14</f>
        <v>1.88</v>
      </c>
      <c r="B14">
        <f>ValueWin!B14</f>
        <v>1.92</v>
      </c>
      <c r="C14">
        <f t="shared" si="3"/>
        <v>0.53191489361702127</v>
      </c>
      <c r="D14">
        <f t="shared" si="3"/>
        <v>0.52083333333333337</v>
      </c>
      <c r="E14">
        <f>ValueWin!E14</f>
        <v>0.504</v>
      </c>
      <c r="F14">
        <f t="shared" si="0"/>
        <v>0.496</v>
      </c>
      <c r="G14" cm="1">
        <f t="array" ref="G14">_xlfn.IFS(AND(I14&gt;J14,I14&gt;0), 1, AND(J14&gt;I14,J14&gt;0), 2, AND(I14&lt;0,J14&lt;0), 0)</f>
        <v>0</v>
      </c>
      <c r="H14">
        <f>ValueWin!H14</f>
        <v>2</v>
      </c>
      <c r="I14">
        <f t="shared" si="1"/>
        <v>-5.963636363636371E-2</v>
      </c>
      <c r="J14">
        <f t="shared" si="2"/>
        <v>-5.18260869565218E-2</v>
      </c>
      <c r="K14" cm="1">
        <f t="array" ref="K14">_xlfn.IFS(AND(G14=H14,G14=1),K13-K13*I14+K13*I14*A14, AND(G14=H14,G14=2), K13-K13*J14+K13*J14*B14, AND(G14&lt;&gt;H14,G14=1), K13-K13*I14,AND(G14&lt;&gt;H14,G14=2),K13-K13*J14,G14=0,K13)</f>
        <v>102.2236587810586</v>
      </c>
      <c r="L14" t="str">
        <f>ValueWin!L14</f>
        <v>Miomir Kecmanovic</v>
      </c>
      <c r="M14" t="str">
        <f>ValueWin!M14</f>
        <v>Egor Gerasimov</v>
      </c>
    </row>
    <row r="15" spans="1:14" x14ac:dyDescent="0.25">
      <c r="A15">
        <f>ValueWin!A15</f>
        <v>1.55</v>
      </c>
      <c r="B15">
        <f>ValueWin!B15</f>
        <v>2.35</v>
      </c>
      <c r="C15">
        <f t="shared" si="3"/>
        <v>0.64516129032258063</v>
      </c>
      <c r="D15">
        <f t="shared" si="3"/>
        <v>0.42553191489361702</v>
      </c>
      <c r="E15">
        <f>ValueWin!E15</f>
        <v>0.57499999999999996</v>
      </c>
      <c r="F15">
        <f t="shared" si="0"/>
        <v>0.42500000000000004</v>
      </c>
      <c r="G15" cm="1">
        <f t="array" ref="G15">_xlfn.IFS(AND(I15&gt;J15,I15&gt;0), 1, AND(J15&gt;I15,J15&gt;0), 2, AND(I15&lt;0,J15&lt;0), 0)</f>
        <v>0</v>
      </c>
      <c r="H15">
        <f>ValueWin!H15</f>
        <v>1</v>
      </c>
      <c r="I15">
        <f t="shared" si="1"/>
        <v>-0.19772727272727275</v>
      </c>
      <c r="J15">
        <f t="shared" si="2"/>
        <v>-9.2592592592583012E-4</v>
      </c>
      <c r="K15" cm="1">
        <f t="array" ref="K15">_xlfn.IFS(AND(G15=H15,G15=1),K14-K14*I15+K14*I15*A15, AND(G15=H15,G15=2), K14-K14*J15+K14*J15*B15, AND(G15&lt;&gt;H15,G15=1), K14-K14*I15,AND(G15&lt;&gt;H15,G15=2),K14-K14*J15,G15=0,K14)</f>
        <v>102.2236587810586</v>
      </c>
      <c r="L15" t="str">
        <f>ValueWin!L15</f>
        <v>Alejandro Davidovich Fokina</v>
      </c>
      <c r="M15" t="str">
        <f>ValueWin!M15</f>
        <v>Jordan Thompson</v>
      </c>
    </row>
    <row r="16" spans="1:14" x14ac:dyDescent="0.25">
      <c r="A16">
        <f>ValueWin!A16</f>
        <v>1.47</v>
      </c>
      <c r="B16">
        <f>ValueWin!B16</f>
        <v>2.56</v>
      </c>
      <c r="C16">
        <f t="shared" si="3"/>
        <v>0.68027210884353739</v>
      </c>
      <c r="D16">
        <f t="shared" si="3"/>
        <v>0.390625</v>
      </c>
      <c r="E16">
        <f>ValueWin!E16</f>
        <v>0.55800000000000005</v>
      </c>
      <c r="F16">
        <f t="shared" si="0"/>
        <v>0.44199999999999995</v>
      </c>
      <c r="G16" cm="1">
        <f t="array" ref="G16">_xlfn.IFS(AND(I16&gt;J16,I16&gt;0), 1, AND(J16&gt;I16,J16&gt;0), 2, AND(I16&lt;0,J16&lt;0), 0)</f>
        <v>2</v>
      </c>
      <c r="H16">
        <f>ValueWin!H16</f>
        <v>2</v>
      </c>
      <c r="I16">
        <f t="shared" si="1"/>
        <v>-0.38242553191489348</v>
      </c>
      <c r="J16">
        <f t="shared" si="2"/>
        <v>0.05</v>
      </c>
      <c r="K16" cm="1">
        <f t="array" ref="K16">_xlfn.IFS(AND(G16=H16,G16=1),K15-K15*I16+K15*I16*A16, AND(G16=H16,G16=2), K15-K15*J16+K15*J16*B16, AND(G16&lt;&gt;H16,G16=1), K15-K15*I16,AND(G16&lt;&gt;H16,G16=2),K15-K15*J16,G16=0,K15)</f>
        <v>110.19710416598117</v>
      </c>
      <c r="L16" t="str">
        <f>ValueWin!L16</f>
        <v>Laslo Djere</v>
      </c>
      <c r="M16" t="str">
        <f>ValueWin!M16</f>
        <v>Gilles Simon</v>
      </c>
    </row>
    <row r="17" spans="1:13" x14ac:dyDescent="0.25">
      <c r="A17">
        <f>ValueWin!A17</f>
        <v>1.76</v>
      </c>
      <c r="B17">
        <f>ValueWin!B17</f>
        <v>2.0499999999999998</v>
      </c>
      <c r="C17">
        <f t="shared" si="3"/>
        <v>0.56818181818181823</v>
      </c>
      <c r="D17">
        <f t="shared" si="3"/>
        <v>0.48780487804878053</v>
      </c>
      <c r="E17">
        <f>ValueWin!E17</f>
        <v>0.56200000000000006</v>
      </c>
      <c r="F17">
        <f t="shared" si="0"/>
        <v>0.43799999999999994</v>
      </c>
      <c r="G17" cm="1">
        <f t="array" ref="G17">_xlfn.IFS(AND(I17&gt;J17,I17&gt;0), 1, AND(J17&gt;I17,J17&gt;0), 2, AND(I17&lt;0,J17&lt;0), 0)</f>
        <v>0</v>
      </c>
      <c r="H17">
        <f>ValueWin!H17</f>
        <v>2</v>
      </c>
      <c r="I17">
        <f t="shared" si="1"/>
        <v>-1.431578947368406E-2</v>
      </c>
      <c r="J17">
        <f t="shared" si="2"/>
        <v>-9.7238095238095457E-2</v>
      </c>
      <c r="K17" cm="1">
        <f t="array" ref="K17">_xlfn.IFS(AND(G17=H17,G17=1),K16-K16*I17+K16*I17*A17, AND(G17=H17,G17=2), K16-K16*J17+K16*J17*B17, AND(G17&lt;&gt;H17,G17=1), K16-K16*I17,AND(G17&lt;&gt;H17,G17=2),K16-K16*J17,G17=0,K16)</f>
        <v>110.19710416598117</v>
      </c>
      <c r="L17" t="str">
        <f>ValueWin!L17</f>
        <v>Alex De Minaur</v>
      </c>
      <c r="M17" t="str">
        <f>ValueWin!M17</f>
        <v>Brandon Nakashima</v>
      </c>
    </row>
    <row r="18" spans="1:13" x14ac:dyDescent="0.25">
      <c r="A18">
        <f>ValueWin!A18</f>
        <v>1.47</v>
      </c>
      <c r="B18">
        <f>ValueWin!B18</f>
        <v>2.58</v>
      </c>
      <c r="C18">
        <f t="shared" si="3"/>
        <v>0.68027210884353739</v>
      </c>
      <c r="D18">
        <f t="shared" si="3"/>
        <v>0.38759689922480617</v>
      </c>
      <c r="E18">
        <f>ValueWin!E18</f>
        <v>0.49199999999999999</v>
      </c>
      <c r="F18">
        <f t="shared" si="0"/>
        <v>0.50800000000000001</v>
      </c>
      <c r="G18" cm="1">
        <f t="array" ref="G18">_xlfn.IFS(AND(I18&gt;J18,I18&gt;0), 1, AND(J18&gt;I18,J18&gt;0), 2, AND(I18&lt;0,J18&lt;0), 0)</f>
        <v>2</v>
      </c>
      <c r="H18">
        <f>ValueWin!H18</f>
        <v>1</v>
      </c>
      <c r="I18">
        <f t="shared" si="1"/>
        <v>-0.58885106382978725</v>
      </c>
      <c r="J18">
        <f t="shared" si="2"/>
        <v>0.05</v>
      </c>
      <c r="K18" cm="1">
        <f t="array" ref="K18">_xlfn.IFS(AND(G18=H18,G18=1),K17-K17*I18+K17*I18*A18, AND(G18=H18,G18=2), K17-K17*J18+K17*J18*B18, AND(G18&lt;&gt;H18,G18=1), K17-K17*I18,AND(G18&lt;&gt;H18,G18=2),K17-K17*J18,G18=0,K17)</f>
        <v>104.68724895768212</v>
      </c>
      <c r="L18" t="str">
        <f>ValueWin!L18</f>
        <v>Henri Laaksonen</v>
      </c>
      <c r="M18" t="str">
        <f>ValueWin!M18</f>
        <v>Benoit Paire</v>
      </c>
    </row>
    <row r="19" spans="1:13" x14ac:dyDescent="0.25">
      <c r="A19">
        <f>ValueWin!A19</f>
        <v>2.08</v>
      </c>
      <c r="B19">
        <f>ValueWin!B19</f>
        <v>1.75</v>
      </c>
      <c r="C19">
        <f t="shared" si="3"/>
        <v>0.48076923076923073</v>
      </c>
      <c r="D19">
        <f t="shared" si="3"/>
        <v>0.5714285714285714</v>
      </c>
      <c r="E19">
        <f>ValueWin!E19</f>
        <v>0.49299999999999999</v>
      </c>
      <c r="F19">
        <f t="shared" si="0"/>
        <v>0.50700000000000001</v>
      </c>
      <c r="G19" cm="1">
        <f t="array" ref="G19">_xlfn.IFS(AND(I19&gt;J19,I19&gt;0), 1, AND(J19&gt;I19,J19&gt;0), 2, AND(I19&lt;0,J19&lt;0), 0)</f>
        <v>1</v>
      </c>
      <c r="H19">
        <f>ValueWin!H19</f>
        <v>1</v>
      </c>
      <c r="I19">
        <f t="shared" si="1"/>
        <v>2.3555555555555552E-2</v>
      </c>
      <c r="J19">
        <f t="shared" si="2"/>
        <v>-0.15033333333333332</v>
      </c>
      <c r="K19" cm="1">
        <f t="array" ref="K19">_xlfn.IFS(AND(G19=H19,G19=1),K18-K18*I19+K18*I19*A19, AND(G19=H19,G19=2), K18-K18*J19+K18*J19*B19, AND(G19&lt;&gt;H19,G19=1), K18-K18*I19,AND(G19&lt;&gt;H19,G19=2),K18-K18*J19,G19=0,K18)</f>
        <v>107.35049257116556</v>
      </c>
      <c r="L19" t="str">
        <f>ValueWin!L19</f>
        <v>Lorenzo Musetti</v>
      </c>
      <c r="M19" t="str">
        <f>ValueWin!M19</f>
        <v>Gianluca Mager</v>
      </c>
    </row>
    <row r="20" spans="1:13" x14ac:dyDescent="0.25">
      <c r="A20">
        <f>ValueWin!A20</f>
        <v>2.1</v>
      </c>
      <c r="B20">
        <f>ValueWin!B20</f>
        <v>1.72</v>
      </c>
      <c r="C20">
        <f t="shared" si="3"/>
        <v>0.47619047619047616</v>
      </c>
      <c r="D20">
        <f t="shared" si="3"/>
        <v>0.58139534883720934</v>
      </c>
      <c r="E20">
        <f>ValueWin!E20</f>
        <v>0.59899999999999998</v>
      </c>
      <c r="F20">
        <f t="shared" si="0"/>
        <v>0.40100000000000002</v>
      </c>
      <c r="G20" cm="1">
        <f t="array" ref="G20">_xlfn.IFS(AND(I20&gt;J20,I20&gt;0), 1, AND(J20&gt;I20,J20&gt;0), 2, AND(I20&lt;0,J20&lt;0), 0)</f>
        <v>1</v>
      </c>
      <c r="H20">
        <f>ValueWin!H20</f>
        <v>2</v>
      </c>
      <c r="I20">
        <f t="shared" si="1"/>
        <v>0.05</v>
      </c>
      <c r="J20">
        <f t="shared" si="2"/>
        <v>-0.43094444444444446</v>
      </c>
      <c r="K20" cm="1">
        <f t="array" ref="K20">_xlfn.IFS(AND(G20=H20,G20=1),K19-K19*I20+K19*I20*A20, AND(G20=H20,G20=2), K19-K19*J20+K19*J20*B20, AND(G20&lt;&gt;H20,G20=1), K19-K19*I20,AND(G20&lt;&gt;H20,G20=2),K19-K19*J20,G20=0,K19)</f>
        <v>101.98296794260727</v>
      </c>
      <c r="L20" t="str">
        <f>ValueWin!L20</f>
        <v>Reilly Opelka</v>
      </c>
      <c r="M20" t="str">
        <f>ValueWin!M20</f>
        <v>Jenson Brooksby</v>
      </c>
    </row>
    <row r="21" spans="1:13" x14ac:dyDescent="0.25">
      <c r="A21">
        <f>ValueWin!A21</f>
        <v>1.55</v>
      </c>
      <c r="B21">
        <f>ValueWin!B21</f>
        <v>2.4</v>
      </c>
      <c r="C21">
        <f t="shared" si="3"/>
        <v>0.64516129032258063</v>
      </c>
      <c r="D21">
        <f t="shared" si="3"/>
        <v>0.41666666666666669</v>
      </c>
      <c r="E21">
        <f>ValueWin!E21</f>
        <v>0.496</v>
      </c>
      <c r="F21">
        <f t="shared" si="0"/>
        <v>0.504</v>
      </c>
      <c r="G21" cm="1">
        <f t="array" ref="G21">_xlfn.IFS(AND(I21&gt;J21,I21&gt;0), 1, AND(J21&gt;I21,J21&gt;0), 2, AND(I21&lt;0,J21&lt;0), 0)</f>
        <v>2</v>
      </c>
      <c r="H21">
        <f>ValueWin!H21</f>
        <v>1</v>
      </c>
      <c r="I21">
        <f t="shared" si="1"/>
        <v>-0.42036363636363627</v>
      </c>
      <c r="J21">
        <f t="shared" si="2"/>
        <v>0.05</v>
      </c>
      <c r="K21" cm="1">
        <f t="array" ref="K21">_xlfn.IFS(AND(G21=H21,G21=1),K20-K20*I21+K20*I21*A21, AND(G21=H21,G21=2), K20-K20*J21+K20*J21*B21, AND(G21&lt;&gt;H21,G21=1), K20-K20*I21,AND(G21&lt;&gt;H21,G21=2),K20-K20*J21,G21=0,K20)</f>
        <v>96.883819545476911</v>
      </c>
      <c r="L21" t="str">
        <f>ValueWin!L21</f>
        <v>Jan Lennard Struff</v>
      </c>
      <c r="M21" t="str">
        <f>ValueWin!M21</f>
        <v>Albert Ramos</v>
      </c>
    </row>
    <row r="22" spans="1:13" x14ac:dyDescent="0.25">
      <c r="A22">
        <f>ValueWin!A22</f>
        <v>4.8499999999999996</v>
      </c>
      <c r="B22">
        <f>ValueWin!B22</f>
        <v>1.17</v>
      </c>
      <c r="C22">
        <f t="shared" si="3"/>
        <v>0.2061855670103093</v>
      </c>
      <c r="D22">
        <f t="shared" si="3"/>
        <v>0.85470085470085477</v>
      </c>
      <c r="E22">
        <f>ValueWin!E22</f>
        <v>0.14899999999999999</v>
      </c>
      <c r="F22">
        <f t="shared" si="0"/>
        <v>0.85099999999999998</v>
      </c>
      <c r="G22" cm="1">
        <f t="array" ref="G22">_xlfn.IFS(AND(I22&gt;J22,I22&gt;0), 1, AND(J22&gt;I22,J22&gt;0), 2, AND(I22&lt;0,J22&lt;0), 0)</f>
        <v>0</v>
      </c>
      <c r="H22">
        <f>ValueWin!H22</f>
        <v>0</v>
      </c>
      <c r="I22">
        <f t="shared" si="1"/>
        <v>-7.2038961038961069E-2</v>
      </c>
      <c r="J22">
        <f t="shared" si="2"/>
        <v>-2.5470588235294467E-2</v>
      </c>
      <c r="K22" cm="1">
        <f t="array" ref="K22">_xlfn.IFS(AND(G22=H22,G22=1),K21-K21*I22+K21*I22*A22, AND(G22=H22,G22=2), K21-K21*J22+K21*J22*B22, AND(G22&lt;&gt;H22,G22=1), K21-K21*I22,AND(G22&lt;&gt;H22,G22=2),K21-K21*J22,G22=0,K21)</f>
        <v>96.883819545476911</v>
      </c>
      <c r="L22" t="str">
        <f>ValueWin!L22</f>
        <v>Evgeny Donskoy</v>
      </c>
      <c r="M22" t="str">
        <f>ValueWin!M22</f>
        <v>Ilya Ivashka</v>
      </c>
    </row>
    <row r="23" spans="1:13" x14ac:dyDescent="0.25">
      <c r="A23">
        <f>ValueWin!A23</f>
        <v>2.15</v>
      </c>
      <c r="B23">
        <f>ValueWin!B23</f>
        <v>1.68</v>
      </c>
      <c r="C23">
        <f t="shared" si="3"/>
        <v>0.46511627906976744</v>
      </c>
      <c r="D23">
        <f t="shared" si="3"/>
        <v>0.59523809523809523</v>
      </c>
      <c r="E23">
        <f>ValueWin!E23</f>
        <v>0.49</v>
      </c>
      <c r="F23">
        <f t="shared" si="0"/>
        <v>0.51</v>
      </c>
      <c r="G23" cm="1">
        <f t="array" ref="G23">_xlfn.IFS(AND(I23&gt;J23,I23&gt;0), 1, AND(J23&gt;I23,J23&gt;0), 2, AND(I23&lt;0,J23&lt;0), 0)</f>
        <v>1</v>
      </c>
      <c r="H23">
        <f>ValueWin!H23</f>
        <v>2</v>
      </c>
      <c r="I23">
        <f t="shared" si="1"/>
        <v>4.6521739130434725E-2</v>
      </c>
      <c r="J23">
        <f t="shared" si="2"/>
        <v>-0.21058823529411774</v>
      </c>
      <c r="K23" cm="1">
        <f t="array" ref="K23">_xlfn.IFS(AND(G23=H23,G23=1),K22-K22*I23+K22*I23*A23, AND(G23=H23,G23=2), K22-K22*J23+K22*J23*B23, AND(G23&lt;&gt;H23,G23=1), K22-K22*I23,AND(G23&lt;&gt;H23,G23=2),K22-K22*J23,G23=0,K22)</f>
        <v>92.376615766622123</v>
      </c>
      <c r="L23" t="str">
        <f>ValueWin!L23</f>
        <v>Frances Tiafoe</v>
      </c>
      <c r="M23" t="str">
        <f>ValueWin!M23</f>
        <v>Andy Murray</v>
      </c>
    </row>
    <row r="24" spans="1:13" x14ac:dyDescent="0.25">
      <c r="A24">
        <f>ValueWin!A24</f>
        <v>2.46</v>
      </c>
      <c r="B24">
        <f>ValueWin!B24</f>
        <v>1.53</v>
      </c>
      <c r="C24">
        <f t="shared" si="3"/>
        <v>0.4065040650406504</v>
      </c>
      <c r="D24">
        <f t="shared" si="3"/>
        <v>0.65359477124183007</v>
      </c>
      <c r="E24">
        <f>ValueWin!E24</f>
        <v>0.26</v>
      </c>
      <c r="F24">
        <f t="shared" si="0"/>
        <v>0.74</v>
      </c>
      <c r="G24" cm="1">
        <f t="array" ref="G24">_xlfn.IFS(AND(I24&gt;J24,I24&gt;0), 1, AND(J24&gt;I24,J24&gt;0), 2, AND(I24&lt;0,J24&lt;0), 0)</f>
        <v>2</v>
      </c>
      <c r="H24">
        <f>ValueWin!H24</f>
        <v>2</v>
      </c>
      <c r="I24">
        <f t="shared" si="1"/>
        <v>-0.24684931506849317</v>
      </c>
      <c r="J24">
        <f t="shared" si="2"/>
        <v>0.05</v>
      </c>
      <c r="K24" cm="1">
        <f t="array" ref="K24">_xlfn.IFS(AND(G24=H24,G24=1),K23-K23*I24+K23*I24*A24, AND(G24=H24,G24=2), K23-K23*J24+K23*J24*B24, AND(G24&lt;&gt;H24,G24=1), K23-K23*I24,AND(G24&lt;&gt;H24,G24=2),K23-K23*J24,G24=0,K23)</f>
        <v>94.824596084437601</v>
      </c>
      <c r="L24" t="str">
        <f>ValueWin!L24</f>
        <v>Dennis Novak</v>
      </c>
      <c r="M24" t="str">
        <f>ValueWin!M24</f>
        <v>Marton Fucsovics</v>
      </c>
    </row>
    <row r="25" spans="1:13" x14ac:dyDescent="0.25">
      <c r="A25">
        <f>ValueWin!A25</f>
        <v>4.4000000000000004</v>
      </c>
      <c r="B25">
        <f>ValueWin!B25</f>
        <v>1.2</v>
      </c>
      <c r="C25">
        <f t="shared" si="3"/>
        <v>0.22727272727272727</v>
      </c>
      <c r="D25">
        <f t="shared" si="3"/>
        <v>0.83333333333333337</v>
      </c>
      <c r="E25">
        <f>ValueWin!E25</f>
        <v>0.19600000000000001</v>
      </c>
      <c r="F25">
        <f t="shared" si="0"/>
        <v>0.80400000000000005</v>
      </c>
      <c r="G25" cm="1">
        <f t="array" ref="G25">_xlfn.IFS(AND(I25&gt;J25,I25&gt;0), 1, AND(J25&gt;I25,J25&gt;0), 2, AND(I25&lt;0,J25&lt;0), 0)</f>
        <v>0</v>
      </c>
      <c r="H25">
        <f>ValueWin!H25</f>
        <v>2</v>
      </c>
      <c r="I25">
        <f t="shared" si="1"/>
        <v>-4.0470588235294092E-2</v>
      </c>
      <c r="J25">
        <f t="shared" si="2"/>
        <v>-0.17600000000000016</v>
      </c>
      <c r="K25" cm="1">
        <f t="array" ref="K25">_xlfn.IFS(AND(G25=H25,G25=1),K24-K24*I25+K24*I25*A25, AND(G25=H25,G25=2), K24-K24*J25+K24*J25*B25, AND(G25&lt;&gt;H25,G25=1), K24-K24*I25,AND(G25&lt;&gt;H25,G25=2),K24-K24*J25,G25=0,K24)</f>
        <v>94.824596084437601</v>
      </c>
      <c r="L25" t="str">
        <f>ValueWin!L25</f>
        <v>Zizou Bergs</v>
      </c>
      <c r="M25" t="str">
        <f>ValueWin!M25</f>
        <v>Lloyd Harris</v>
      </c>
    </row>
    <row r="26" spans="1:13" x14ac:dyDescent="0.25">
      <c r="A26">
        <f>ValueWin!A26</f>
        <v>1.35</v>
      </c>
      <c r="B26">
        <f>ValueWin!B26</f>
        <v>3</v>
      </c>
      <c r="C26">
        <f t="shared" si="3"/>
        <v>0.7407407407407407</v>
      </c>
      <c r="D26">
        <f t="shared" si="3"/>
        <v>0.33333333333333331</v>
      </c>
      <c r="E26">
        <f>ValueWin!E26</f>
        <v>0.54300000000000004</v>
      </c>
      <c r="F26">
        <f t="shared" si="0"/>
        <v>0.45699999999999996</v>
      </c>
      <c r="G26" cm="1">
        <f t="array" ref="G26">_xlfn.IFS(AND(I26&gt;J26,I26&gt;0), 1, AND(J26&gt;I26,J26&gt;0), 2, AND(I26&lt;0,J26&lt;0), 0)</f>
        <v>2</v>
      </c>
      <c r="H26">
        <f>ValueWin!H26</f>
        <v>2</v>
      </c>
      <c r="I26">
        <f t="shared" si="1"/>
        <v>-0.76271428571428534</v>
      </c>
      <c r="J26">
        <f t="shared" si="2"/>
        <v>0.05</v>
      </c>
      <c r="K26" cm="1">
        <f t="array" ref="K26">_xlfn.IFS(AND(G26=H26,G26=1),K25-K25*I26+K25*I26*A26, AND(G26=H26,G26=2), K25-K25*J26+K25*J26*B26, AND(G26&lt;&gt;H26,G26=1), K25-K25*I26,AND(G26&lt;&gt;H26,G26=2),K25-K25*J26,G26=0,K25)</f>
        <v>104.30705569288136</v>
      </c>
      <c r="L26" t="str">
        <f>ValueWin!L26</f>
        <v>Filip Krajinovic</v>
      </c>
      <c r="M26" t="str">
        <f>ValueWin!M26</f>
        <v>Pedro Martinez</v>
      </c>
    </row>
    <row r="27" spans="1:13" x14ac:dyDescent="0.25">
      <c r="A27">
        <f>ValueWin!A27</f>
        <v>4.5</v>
      </c>
      <c r="B27">
        <f>ValueWin!B27</f>
        <v>1.17</v>
      </c>
      <c r="C27">
        <f t="shared" si="3"/>
        <v>0.22222222222222221</v>
      </c>
      <c r="D27">
        <f t="shared" si="3"/>
        <v>0.85470085470085477</v>
      </c>
      <c r="E27">
        <f>ValueWin!E27</f>
        <v>0.442</v>
      </c>
      <c r="F27">
        <f t="shared" si="0"/>
        <v>0.55800000000000005</v>
      </c>
      <c r="G27" cm="1">
        <f t="array" ref="G27">_xlfn.IFS(AND(I27&gt;J27,I27&gt;0), 1, AND(J27&gt;I27,J27&gt;0), 2, AND(I27&lt;0,J27&lt;0), 0)</f>
        <v>1</v>
      </c>
      <c r="H27">
        <f>ValueWin!H27</f>
        <v>2</v>
      </c>
      <c r="I27">
        <f t="shared" si="1"/>
        <v>0.05</v>
      </c>
      <c r="J27">
        <f t="shared" si="2"/>
        <v>-2.0420000000000007</v>
      </c>
      <c r="K27" cm="1">
        <f t="array" ref="K27">_xlfn.IFS(AND(G27=H27,G27=1),K26-K26*I27+K26*I27*A27, AND(G27=H27,G27=2), K26-K26*J27+K26*J27*B27, AND(G27&lt;&gt;H27,G27=1), K26-K26*I27,AND(G27&lt;&gt;H27,G27=2),K26-K26*J27,G27=0,K26)</f>
        <v>99.091702908237295</v>
      </c>
      <c r="L27" t="str">
        <f>ValueWin!L27</f>
        <v>Frederico Coria</v>
      </c>
      <c r="M27" t="str">
        <f>ValueWin!M27</f>
        <v>Ricardas Berankis</v>
      </c>
    </row>
    <row r="28" spans="1:13" x14ac:dyDescent="0.25">
      <c r="A28">
        <f>ValueWin!A28</f>
        <v>2.66</v>
      </c>
      <c r="B28">
        <f>ValueWin!B28</f>
        <v>1.44</v>
      </c>
      <c r="C28">
        <f t="shared" si="3"/>
        <v>0.37593984962406013</v>
      </c>
      <c r="D28">
        <f t="shared" si="3"/>
        <v>0.69444444444444442</v>
      </c>
      <c r="E28">
        <f>ValueWin!E28</f>
        <v>0.35599999999999998</v>
      </c>
      <c r="F28">
        <f t="shared" si="0"/>
        <v>0.64400000000000002</v>
      </c>
      <c r="G28" cm="1">
        <f t="array" ref="G28">_xlfn.IFS(AND(I28&gt;J28,I28&gt;0), 1, AND(J28&gt;I28,J28&gt;0), 2, AND(I28&lt;0,J28&lt;0), 0)</f>
        <v>0</v>
      </c>
      <c r="H28">
        <f>ValueWin!H28</f>
        <v>2</v>
      </c>
      <c r="I28">
        <f t="shared" si="1"/>
        <v>-3.1951807228915663E-2</v>
      </c>
      <c r="J28">
        <f t="shared" si="2"/>
        <v>-0.16509090909090918</v>
      </c>
      <c r="K28" cm="1">
        <f t="array" ref="K28">_xlfn.IFS(AND(G28=H28,G28=1),K27-K27*I28+K27*I28*A28, AND(G28=H28,G28=2), K27-K27*J28+K27*J28*B28, AND(G28&lt;&gt;H28,G28=1), K27-K27*I28,AND(G28&lt;&gt;H28,G28=2),K27-K27*J28,G28=0,K27)</f>
        <v>99.091702908237295</v>
      </c>
      <c r="L28" t="str">
        <f>ValueWin!L28</f>
        <v>Jan Lennard Struff</v>
      </c>
      <c r="M28" t="str">
        <f>ValueWin!M28</f>
        <v>Lloyd Harris</v>
      </c>
    </row>
    <row r="29" spans="1:13" x14ac:dyDescent="0.25">
      <c r="A29">
        <f>ValueWin!A29</f>
        <v>1.05</v>
      </c>
      <c r="B29">
        <f>ValueWin!B29</f>
        <v>8.5</v>
      </c>
      <c r="C29">
        <f t="shared" si="3"/>
        <v>0.95238095238095233</v>
      </c>
      <c r="D29">
        <f t="shared" si="3"/>
        <v>0.11764705882352941</v>
      </c>
      <c r="E29">
        <f>ValueWin!E29</f>
        <v>0.81599999999999995</v>
      </c>
      <c r="F29">
        <f t="shared" si="0"/>
        <v>0.18400000000000005</v>
      </c>
      <c r="G29" cm="1">
        <f t="array" ref="G29">_xlfn.IFS(AND(I29&gt;J29,I29&gt;0), 1, AND(J29&gt;I29,J29&gt;0), 2, AND(I29&lt;0,J29&lt;0), 0)</f>
        <v>2</v>
      </c>
      <c r="H29">
        <f>ValueWin!H29</f>
        <v>2</v>
      </c>
      <c r="I29">
        <f t="shared" si="1"/>
        <v>-2.8639999999999981</v>
      </c>
      <c r="J29">
        <f t="shared" si="2"/>
        <v>0.05</v>
      </c>
      <c r="K29" cm="1">
        <f t="array" ref="K29">_xlfn.IFS(AND(G29=H29,G29=1),K28-K28*I29+K28*I29*A29, AND(G29=H29,G29=2), K28-K28*J29+K28*J29*B29, AND(G29&lt;&gt;H29,G29=1), K28-K28*I29,AND(G29&lt;&gt;H29,G29=2),K28-K28*J29,G29=0,K28)</f>
        <v>136.25109149882627</v>
      </c>
      <c r="L29" t="str">
        <f>ValueWin!L29</f>
        <v>Andrey Rublev</v>
      </c>
      <c r="M29" t="str">
        <f>ValueWin!M29</f>
        <v>Adrian Mannarino</v>
      </c>
    </row>
    <row r="30" spans="1:13" x14ac:dyDescent="0.25">
      <c r="A30">
        <f>ValueWin!A30</f>
        <v>1.51</v>
      </c>
      <c r="B30">
        <f>ValueWin!B30</f>
        <v>2.44</v>
      </c>
      <c r="C30">
        <f t="shared" si="3"/>
        <v>0.66225165562913912</v>
      </c>
      <c r="D30">
        <f t="shared" si="3"/>
        <v>0.4098360655737705</v>
      </c>
      <c r="E30">
        <f>ValueWin!E30</f>
        <v>0.63500000000000001</v>
      </c>
      <c r="F30">
        <f t="shared" si="0"/>
        <v>0.36499999999999999</v>
      </c>
      <c r="G30" cm="1">
        <f t="array" ref="G30">_xlfn.IFS(AND(I30&gt;J30,I30&gt;0), 1, AND(J30&gt;I30,J30&gt;0), 2, AND(I30&lt;0,J30&lt;0), 0)</f>
        <v>0</v>
      </c>
      <c r="H30">
        <f>ValueWin!H30</f>
        <v>2</v>
      </c>
      <c r="I30">
        <f t="shared" si="1"/>
        <v>-8.0686274509803924E-2</v>
      </c>
      <c r="J30">
        <f t="shared" si="2"/>
        <v>-7.5972222222222274E-2</v>
      </c>
      <c r="K30" cm="1">
        <f t="array" ref="K30">_xlfn.IFS(AND(G30=H30,G30=1),K29-K29*I30+K29*I30*A30, AND(G30=H30,G30=2), K29-K29*J30+K29*J30*B30, AND(G30&lt;&gt;H30,G30=1), K29-K29*I30,AND(G30&lt;&gt;H30,G30=2),K29-K29*J30,G30=0,K29)</f>
        <v>136.25109149882627</v>
      </c>
      <c r="L30" t="str">
        <f>ValueWin!L30</f>
        <v>Roberto Bautista Agut</v>
      </c>
      <c r="M30" t="str">
        <f>ValueWin!M30</f>
        <v>Marton Fucsovics</v>
      </c>
    </row>
    <row r="31" spans="1:13" x14ac:dyDescent="0.25">
      <c r="A31">
        <f>ValueWin!A31</f>
        <v>3.02</v>
      </c>
      <c r="B31">
        <f>ValueWin!B31</f>
        <v>1.35</v>
      </c>
      <c r="C31">
        <f t="shared" si="3"/>
        <v>0.33112582781456956</v>
      </c>
      <c r="D31">
        <f t="shared" si="3"/>
        <v>0.7407407407407407</v>
      </c>
      <c r="E31">
        <f>ValueWin!E31</f>
        <v>0.313</v>
      </c>
      <c r="F31">
        <f t="shared" si="0"/>
        <v>0.68700000000000006</v>
      </c>
      <c r="G31" cm="1">
        <f t="array" ref="G31">_xlfn.IFS(AND(I31&gt;J31,I31&gt;0), 1, AND(J31&gt;I31,J31&gt;0), 2, AND(I31&lt;0,J31&lt;0), 0)</f>
        <v>0</v>
      </c>
      <c r="H31">
        <f>ValueWin!H31</f>
        <v>2</v>
      </c>
      <c r="I31">
        <f t="shared" si="1"/>
        <v>-2.7099009900990123E-2</v>
      </c>
      <c r="J31">
        <f t="shared" si="2"/>
        <v>-0.20728571428571396</v>
      </c>
      <c r="K31" cm="1">
        <f t="array" ref="K31">_xlfn.IFS(AND(G31=H31,G31=1),K30-K30*I31+K30*I31*A31, AND(G31=H31,G31=2), K30-K30*J31+K30*J31*B31, AND(G31&lt;&gt;H31,G31=1), K30-K30*I31,AND(G31&lt;&gt;H31,G31=2),K30-K30*J31,G31=0,K30)</f>
        <v>136.25109149882627</v>
      </c>
      <c r="L31" t="str">
        <f>ValueWin!L31</f>
        <v>Egor Gerasimov</v>
      </c>
      <c r="M31" t="str">
        <f>ValueWin!M31</f>
        <v>Aslan Karatsev</v>
      </c>
    </row>
    <row r="32" spans="1:13" x14ac:dyDescent="0.25">
      <c r="A32">
        <f>ValueWin!A32</f>
        <v>1.8</v>
      </c>
      <c r="B32">
        <f>ValueWin!B32</f>
        <v>1.98</v>
      </c>
      <c r="C32">
        <f t="shared" si="3"/>
        <v>0.55555555555555558</v>
      </c>
      <c r="D32">
        <f t="shared" si="3"/>
        <v>0.50505050505050508</v>
      </c>
      <c r="E32">
        <f>ValueWin!E32</f>
        <v>0.45</v>
      </c>
      <c r="F32">
        <f t="shared" si="0"/>
        <v>0.55000000000000004</v>
      </c>
      <c r="G32" cm="1">
        <f t="array" ref="G32">_xlfn.IFS(AND(I32&gt;J32,I32&gt;0), 1, AND(J32&gt;I32,J32&gt;0), 2, AND(I32&lt;0,J32&lt;0), 0)</f>
        <v>2</v>
      </c>
      <c r="H32">
        <f>ValueWin!H32</f>
        <v>2</v>
      </c>
      <c r="I32">
        <f t="shared" si="1"/>
        <v>-0.23749999999999999</v>
      </c>
      <c r="J32">
        <f t="shared" si="2"/>
        <v>0.05</v>
      </c>
      <c r="K32" cm="1">
        <f t="array" ref="K32">_xlfn.IFS(AND(G32=H32,G32=1),K31-K31*I32+K31*I32*A32, AND(G32=H32,G32=2), K31-K31*J32+K31*J32*B32, AND(G32&lt;&gt;H32,G32=1), K31-K31*I32,AND(G32&lt;&gt;H32,G32=2),K31-K31*J32,G32=0,K31)</f>
        <v>142.92739498226877</v>
      </c>
      <c r="L32" t="str">
        <f>ValueWin!L32</f>
        <v>Andy Murray</v>
      </c>
      <c r="M32" t="str">
        <f>ValueWin!M32</f>
        <v>Diego Schwartzman</v>
      </c>
    </row>
    <row r="33" spans="1:17" x14ac:dyDescent="0.25">
      <c r="A33">
        <f>ValueWin!A33</f>
        <v>4</v>
      </c>
      <c r="B33">
        <f>ValueWin!B33</f>
        <v>1.22</v>
      </c>
      <c r="C33">
        <f t="shared" si="3"/>
        <v>0.25</v>
      </c>
      <c r="D33">
        <f t="shared" si="3"/>
        <v>0.81967213114754101</v>
      </c>
      <c r="E33">
        <f>ValueWin!E33</f>
        <v>0.33</v>
      </c>
      <c r="F33">
        <f t="shared" si="0"/>
        <v>0.66999999999999993</v>
      </c>
      <c r="G33" cm="1">
        <f t="array" ref="G33">_xlfn.IFS(AND(I33&gt;J33,I33&gt;0), 1, AND(J33&gt;I33,J33&gt;0), 2, AND(I33&lt;0,J33&lt;0), 0)</f>
        <v>1</v>
      </c>
      <c r="H33">
        <f>ValueWin!H33</f>
        <v>1</v>
      </c>
      <c r="I33">
        <f t="shared" si="1"/>
        <v>0.05</v>
      </c>
      <c r="J33">
        <f t="shared" si="2"/>
        <v>-0.83000000000000029</v>
      </c>
      <c r="K33" cm="1">
        <f t="array" ref="K33">_xlfn.IFS(AND(G33=H33,G33=1),K32-K32*I33+K32*I33*A33, AND(G33=H33,G33=2), K32-K32*J33+K32*J33*B33, AND(G33&lt;&gt;H33,G33=1), K32-K32*I33,AND(G33&lt;&gt;H33,G33=2),K32-K32*J33,G33=0,K32)</f>
        <v>164.36650422960909</v>
      </c>
      <c r="L33" t="str">
        <f>ValueWin!L33</f>
        <v>Gilles Simon</v>
      </c>
      <c r="M33" t="str">
        <f>ValueWin!M33</f>
        <v>Mackenzie McDonald</v>
      </c>
      <c r="P33">
        <v>150</v>
      </c>
      <c r="Q33">
        <v>14</v>
      </c>
    </row>
    <row r="34" spans="1:17" x14ac:dyDescent="0.25">
      <c r="A34">
        <f>ValueWin!A34</f>
        <v>1.41</v>
      </c>
      <c r="B34">
        <f>ValueWin!B34</f>
        <v>2.78</v>
      </c>
      <c r="C34">
        <f t="shared" si="3"/>
        <v>0.70921985815602839</v>
      </c>
      <c r="D34">
        <f t="shared" si="3"/>
        <v>0.35971223021582738</v>
      </c>
      <c r="E34">
        <f>ValueWin!E34</f>
        <v>0.59499999999999997</v>
      </c>
      <c r="F34">
        <f t="shared" si="0"/>
        <v>0.40500000000000003</v>
      </c>
      <c r="G34" cm="1">
        <f t="array" ref="G34">_xlfn.IFS(AND(I34&gt;J34,I34&gt;0), 1, AND(J34&gt;I34,J34&gt;0), 2, AND(I34&lt;0,J34&lt;0), 0)</f>
        <v>2</v>
      </c>
      <c r="H34">
        <f>ValueWin!H34</f>
        <v>1</v>
      </c>
      <c r="I34">
        <f t="shared" si="1"/>
        <v>-0.39280487804878073</v>
      </c>
      <c r="J34">
        <f t="shared" si="2"/>
        <v>0.05</v>
      </c>
      <c r="K34">
        <f>P33-P33*J34</f>
        <v>142.5</v>
      </c>
      <c r="L34" t="str">
        <f>ValueWin!L34</f>
        <v>Brandon Nakashima</v>
      </c>
      <c r="M34" t="str">
        <f>ValueWin!M34</f>
        <v>Henri Laaksonen</v>
      </c>
    </row>
    <row r="35" spans="1:17" x14ac:dyDescent="0.25">
      <c r="A35">
        <f>ValueWin!A35</f>
        <v>1.1399999999999999</v>
      </c>
      <c r="B35">
        <f>ValueWin!B35</f>
        <v>5</v>
      </c>
      <c r="C35">
        <f t="shared" si="3"/>
        <v>0.87719298245614041</v>
      </c>
      <c r="D35">
        <f t="shared" si="3"/>
        <v>0.2</v>
      </c>
      <c r="E35">
        <f>ValueWin!E35</f>
        <v>0.63300000000000001</v>
      </c>
      <c r="F35">
        <f t="shared" si="0"/>
        <v>0.36699999999999999</v>
      </c>
      <c r="G35" cm="1">
        <f t="array" ref="G35">_xlfn.IFS(AND(I35&gt;J35,I35&gt;0), 1, AND(J35&gt;I35,J35&gt;0), 2, AND(I35&lt;0,J35&lt;0), 0)</f>
        <v>2</v>
      </c>
      <c r="H35">
        <f>ValueWin!H35</f>
        <v>2</v>
      </c>
      <c r="I35">
        <f t="shared" si="1"/>
        <v>-1.9884285714285732</v>
      </c>
      <c r="J35">
        <f t="shared" si="2"/>
        <v>0.05</v>
      </c>
      <c r="K35" cm="1">
        <f t="array" ref="K35">_xlfn.IFS(AND(G35=H35,G35=1),K34-K34*I35+K34*I35*A35, AND(G35=H35,G35=2), K34-K34*J35+K34*J35*B35, AND(G35&lt;&gt;H35,G35=1), K34-K34*I35,AND(G35&lt;&gt;H35,G35=2),K34-K34*J35,G35=0,K34)</f>
        <v>171</v>
      </c>
      <c r="L35" t="str">
        <f>ValueWin!L35</f>
        <v>Enzo Couacaud</v>
      </c>
      <c r="M35" t="str">
        <f>ValueWin!M35</f>
        <v>Nicolas Barrientos</v>
      </c>
      <c r="P35">
        <v>150</v>
      </c>
      <c r="Q35">
        <v>21</v>
      </c>
    </row>
    <row r="36" spans="1:17" x14ac:dyDescent="0.25">
      <c r="A36">
        <f>ValueWin!A36</f>
        <v>2.25</v>
      </c>
      <c r="B36">
        <f>ValueWin!B36</f>
        <v>1.57</v>
      </c>
      <c r="C36">
        <f t="shared" si="3"/>
        <v>0.44444444444444442</v>
      </c>
      <c r="D36">
        <f t="shared" si="3"/>
        <v>0.63694267515923564</v>
      </c>
      <c r="E36">
        <f>ValueWin!E36</f>
        <v>0.51700000000000002</v>
      </c>
      <c r="F36">
        <f t="shared" si="0"/>
        <v>0.48299999999999998</v>
      </c>
      <c r="G36" cm="1">
        <f t="array" ref="G36">_xlfn.IFS(AND(I36&gt;J36,I36&gt;0), 1, AND(J36&gt;I36,J36&gt;0), 2, AND(I36&lt;0,J36&lt;0), 0)</f>
        <v>1</v>
      </c>
      <c r="H36">
        <f>ValueWin!H36</f>
        <v>2</v>
      </c>
      <c r="I36">
        <f t="shared" si="1"/>
        <v>0.05</v>
      </c>
      <c r="J36">
        <f t="shared" si="2"/>
        <v>-0.42401754385964907</v>
      </c>
      <c r="K36">
        <f>P35-P35*I36</f>
        <v>142.5</v>
      </c>
      <c r="L36" t="str">
        <f>ValueWin!L36</f>
        <v>Goncalo Oliveira</v>
      </c>
      <c r="M36" t="str">
        <f>ValueWin!M36</f>
        <v>Oriol Roca Batalla</v>
      </c>
    </row>
    <row r="37" spans="1:17" x14ac:dyDescent="0.25">
      <c r="A37">
        <f>ValueWin!A37</f>
        <v>1.22</v>
      </c>
      <c r="B37">
        <f>ValueWin!B37</f>
        <v>3.75</v>
      </c>
      <c r="C37">
        <f t="shared" si="3"/>
        <v>0.81967213114754101</v>
      </c>
      <c r="D37">
        <f t="shared" si="3"/>
        <v>0.26666666666666666</v>
      </c>
      <c r="E37">
        <f>ValueWin!E37</f>
        <v>0.81799999999999995</v>
      </c>
      <c r="F37">
        <f t="shared" si="0"/>
        <v>0.18200000000000005</v>
      </c>
      <c r="G37" cm="1">
        <f t="array" ref="G37">_xlfn.IFS(AND(I37&gt;J37,I37&gt;0), 1, AND(J37&gt;I37,J37&gt;0), 2, AND(I37&lt;0,J37&lt;0), 0)</f>
        <v>0</v>
      </c>
      <c r="H37">
        <f>ValueWin!H37</f>
        <v>1</v>
      </c>
      <c r="I37">
        <f t="shared" si="1"/>
        <v>-9.2727272727276544E-3</v>
      </c>
      <c r="J37">
        <f t="shared" si="2"/>
        <v>-0.11545454545454537</v>
      </c>
      <c r="K37" cm="1">
        <f t="array" ref="K37">_xlfn.IFS(AND(G37=H37,G37=1),K36-K36*I37+K36*I37*A37, AND(G37=H37,G37=2), K36-K36*J37+K36*J37*B37, AND(G37&lt;&gt;H37,G37=1), K36-K36*I37,AND(G37&lt;&gt;H37,G37=2),K36-K36*J37,G37=0,K36)</f>
        <v>142.5</v>
      </c>
      <c r="L37" t="str">
        <f>ValueWin!L37</f>
        <v>Facundo Mena</v>
      </c>
      <c r="M37" t="str">
        <f>ValueWin!M37</f>
        <v>Alejandro Gomez</v>
      </c>
    </row>
    <row r="38" spans="1:17" x14ac:dyDescent="0.25">
      <c r="A38">
        <f>ValueWin!A38</f>
        <v>8.5</v>
      </c>
      <c r="B38">
        <f>ValueWin!B38</f>
        <v>1.05</v>
      </c>
      <c r="C38">
        <f t="shared" si="3"/>
        <v>0.11764705882352941</v>
      </c>
      <c r="D38">
        <f t="shared" si="3"/>
        <v>0.95238095238095233</v>
      </c>
      <c r="E38">
        <f>ValueWin!E38</f>
        <v>0.15</v>
      </c>
      <c r="F38">
        <f t="shared" si="0"/>
        <v>0.85</v>
      </c>
      <c r="G38" cm="1">
        <f t="array" ref="G38">_xlfn.IFS(AND(I38&gt;J38,I38&gt;0), 1, AND(J38&gt;I38,J38&gt;0), 2, AND(I38&lt;0,J38&lt;0), 0)</f>
        <v>1</v>
      </c>
      <c r="H38">
        <f>ValueWin!H38</f>
        <v>1</v>
      </c>
      <c r="I38">
        <f t="shared" si="1"/>
        <v>3.6666666666666667E-2</v>
      </c>
      <c r="J38">
        <f t="shared" si="2"/>
        <v>-2.1499999999999972</v>
      </c>
      <c r="K38" cm="1">
        <f t="array" ref="K38">_xlfn.IFS(AND(G38=H38,G38=1),K37-K37*I38+K37*I38*A38, AND(G38=H38,G38=2), K37-K37*J38+K37*J38*B38, AND(G38&lt;&gt;H38,G38=1), K37-K37*I38,AND(G38&lt;&gt;H38,G38=2),K37-K37*J38,G38=0,K37)</f>
        <v>181.6875</v>
      </c>
      <c r="L38" t="str">
        <f>ValueWin!L38</f>
        <v>Alexis Galarneau</v>
      </c>
      <c r="M38" t="str">
        <f>ValueWin!M38</f>
        <v>Daniel Altmaier</v>
      </c>
      <c r="P38">
        <v>150</v>
      </c>
      <c r="Q38">
        <v>31</v>
      </c>
    </row>
    <row r="39" spans="1:17" x14ac:dyDescent="0.25">
      <c r="A39">
        <f>ValueWin!A39</f>
        <v>4.5</v>
      </c>
      <c r="B39">
        <f>ValueWin!B39</f>
        <v>1.1599999999999999</v>
      </c>
      <c r="C39">
        <f t="shared" si="3"/>
        <v>0.22222222222222221</v>
      </c>
      <c r="D39">
        <f t="shared" si="3"/>
        <v>0.86206896551724144</v>
      </c>
      <c r="E39">
        <f>ValueWin!E39</f>
        <v>0.2</v>
      </c>
      <c r="F39">
        <f t="shared" si="0"/>
        <v>0.8</v>
      </c>
      <c r="G39" cm="1">
        <f t="array" ref="G39">_xlfn.IFS(AND(I39&gt;J39,I39&gt;0), 1, AND(J39&gt;I39,J39&gt;0), 2, AND(I39&lt;0,J39&lt;0), 0)</f>
        <v>0</v>
      </c>
      <c r="H39">
        <f>ValueWin!H39</f>
        <v>2</v>
      </c>
      <c r="I39">
        <f t="shared" si="1"/>
        <v>-2.8571428571428581E-2</v>
      </c>
      <c r="J39">
        <f t="shared" si="2"/>
        <v>-0.45000000000000062</v>
      </c>
      <c r="K39">
        <f>P38</f>
        <v>150</v>
      </c>
      <c r="L39" t="str">
        <f>ValueWin!L39</f>
        <v>Santiago Fa Rodriguez Taverna</v>
      </c>
      <c r="M39" t="str">
        <f>ValueWin!M39</f>
        <v>Juan Pablo Varillas</v>
      </c>
    </row>
    <row r="40" spans="1:17" x14ac:dyDescent="0.25">
      <c r="A40">
        <f>ValueWin!A40</f>
        <v>1.72</v>
      </c>
      <c r="B40">
        <f>ValueWin!B40</f>
        <v>2</v>
      </c>
      <c r="C40">
        <f t="shared" si="3"/>
        <v>0.58139534883720934</v>
      </c>
      <c r="D40">
        <f t="shared" si="3"/>
        <v>0.5</v>
      </c>
      <c r="E40">
        <f>ValueWin!E40</f>
        <v>0.66400000000000003</v>
      </c>
      <c r="F40">
        <f t="shared" si="0"/>
        <v>0.33599999999999997</v>
      </c>
      <c r="G40" cm="1">
        <f t="array" ref="G40">_xlfn.IFS(AND(I40&gt;J40,I40&gt;0), 1, AND(J40&gt;I40,J40&gt;0), 2, AND(I40&lt;0,J40&lt;0), 0)</f>
        <v>1</v>
      </c>
      <c r="H40">
        <f>ValueWin!H40</f>
        <v>1</v>
      </c>
      <c r="I40">
        <f t="shared" si="1"/>
        <v>0.05</v>
      </c>
      <c r="J40">
        <f t="shared" si="2"/>
        <v>-0.32800000000000007</v>
      </c>
      <c r="K40" cm="1">
        <f t="array" ref="K40">_xlfn.IFS(AND(G40=H40,G40=1),K39-K39*I40+K39*I40*A40, AND(G40=H40,G40=2), K39-K39*J40+K39*J40*B40, AND(G40&lt;&gt;H40,G40=1), K39-K39*I40,AND(G40&lt;&gt;H40,G40=2),K39-K39*J40,G40=0,K39)</f>
        <v>155.4</v>
      </c>
      <c r="L40" t="str">
        <f>ValueWin!L40</f>
        <v>Martin Cuevas</v>
      </c>
      <c r="M40" t="str">
        <f>ValueWin!M40</f>
        <v>Mariano Navone</v>
      </c>
      <c r="P40">
        <v>150</v>
      </c>
      <c r="Q40">
        <v>5</v>
      </c>
    </row>
    <row r="41" spans="1:17" x14ac:dyDescent="0.25">
      <c r="A41">
        <f>ValueWin!A41</f>
        <v>4.6500000000000004</v>
      </c>
      <c r="B41">
        <f>ValueWin!B41</f>
        <v>1.1599999999999999</v>
      </c>
      <c r="C41">
        <f t="shared" si="3"/>
        <v>0.21505376344086019</v>
      </c>
      <c r="D41">
        <f t="shared" si="3"/>
        <v>0.86206896551724144</v>
      </c>
      <c r="E41">
        <f>ValueWin!E41</f>
        <v>0.23799999999999999</v>
      </c>
      <c r="F41">
        <f t="shared" si="0"/>
        <v>0.76200000000000001</v>
      </c>
      <c r="G41" cm="1">
        <f t="array" ref="G41">_xlfn.IFS(AND(I41&gt;J41,I41&gt;0), 1, AND(J41&gt;I41,J41&gt;0), 2, AND(I41&lt;0,J41&lt;0), 0)</f>
        <v>1</v>
      </c>
      <c r="H41">
        <f>ValueWin!H41</f>
        <v>2</v>
      </c>
      <c r="I41">
        <f t="shared" si="1"/>
        <v>2.923287671232877E-2</v>
      </c>
      <c r="J41">
        <f t="shared" si="2"/>
        <v>-0.7255000000000007</v>
      </c>
      <c r="K41">
        <f>P40-P40*I41</f>
        <v>145.61506849315069</v>
      </c>
      <c r="L41" t="str">
        <f>ValueWin!L41</f>
        <v>Geoffrey Blancaneaux</v>
      </c>
      <c r="M41" t="str">
        <f>ValueWin!M41</f>
        <v>Carlos Taberner</v>
      </c>
    </row>
    <row r="42" spans="1:17" x14ac:dyDescent="0.25">
      <c r="A42">
        <f>ValueWin!A42</f>
        <v>2.2000000000000002</v>
      </c>
      <c r="B42">
        <f>ValueWin!B42</f>
        <v>1.61</v>
      </c>
      <c r="C42">
        <f t="shared" si="3"/>
        <v>0.45454545454545453</v>
      </c>
      <c r="D42">
        <f t="shared" si="3"/>
        <v>0.6211180124223602</v>
      </c>
      <c r="E42">
        <f>ValueWin!E42</f>
        <v>0.53700000000000003</v>
      </c>
      <c r="F42">
        <f t="shared" si="0"/>
        <v>0.46299999999999997</v>
      </c>
      <c r="G42" cm="1">
        <f t="array" ref="G42">_xlfn.IFS(AND(I42&gt;J42,I42&gt;0), 1, AND(J42&gt;I42,J42&gt;0), 2, AND(I42&lt;0,J42&lt;0), 0)</f>
        <v>1</v>
      </c>
      <c r="H42">
        <f>ValueWin!H42</f>
        <v>1</v>
      </c>
      <c r="I42">
        <f t="shared" si="1"/>
        <v>0.05</v>
      </c>
      <c r="J42">
        <f t="shared" si="2"/>
        <v>-0.41732786885245898</v>
      </c>
      <c r="K42" cm="1">
        <f t="array" ref="K42">_xlfn.IFS(AND(G42=H42,G42=1),K41-K41*I42+K41*I42*A42, AND(G42=H42,G42=2), K41-K41*J42+K41*J42*B42, AND(G42&lt;&gt;H42,G42=1), K41-K41*I42,AND(G42&lt;&gt;H42,G42=2),K41-K41*J42,G42=0,K41)</f>
        <v>154.35197260273972</v>
      </c>
      <c r="L42" t="str">
        <f>ValueWin!L42</f>
        <v>Andrea Arnaboldi</v>
      </c>
      <c r="M42" t="str">
        <f>ValueWin!M42</f>
        <v>Jonas Forejtek</v>
      </c>
      <c r="P42">
        <v>150</v>
      </c>
      <c r="Q42">
        <v>4</v>
      </c>
    </row>
    <row r="43" spans="1:17" x14ac:dyDescent="0.25">
      <c r="A43">
        <f>ValueWin!A43</f>
        <v>1.6</v>
      </c>
      <c r="B43">
        <f>ValueWin!B43</f>
        <v>2.25</v>
      </c>
      <c r="C43">
        <f t="shared" si="3"/>
        <v>0.625</v>
      </c>
      <c r="D43">
        <f t="shared" si="3"/>
        <v>0.44444444444444442</v>
      </c>
      <c r="E43">
        <f>ValueWin!E43</f>
        <v>0.499</v>
      </c>
      <c r="F43">
        <f t="shared" si="0"/>
        <v>0.501</v>
      </c>
      <c r="G43" cm="1">
        <f t="array" ref="G43">_xlfn.IFS(AND(I43&gt;J43,I43&gt;0), 1, AND(J43&gt;I43,J43&gt;0), 2, AND(I43&lt;0,J43&lt;0), 0)</f>
        <v>2</v>
      </c>
      <c r="H43">
        <f>ValueWin!H43</f>
        <v>1</v>
      </c>
      <c r="I43">
        <f t="shared" si="1"/>
        <v>-0.33599999999999985</v>
      </c>
      <c r="J43">
        <f t="shared" si="2"/>
        <v>0.05</v>
      </c>
      <c r="K43">
        <f>P42-P42*J43</f>
        <v>142.5</v>
      </c>
      <c r="L43" t="str">
        <f>ValueWin!L43</f>
        <v>Nerman Fatic</v>
      </c>
      <c r="M43" t="str">
        <f>ValueWin!M43</f>
        <v>Georgii Kravchenko</v>
      </c>
    </row>
    <row r="44" spans="1:17" x14ac:dyDescent="0.25">
      <c r="A44">
        <f>ValueWin!A44</f>
        <v>2.06</v>
      </c>
      <c r="B44">
        <f>ValueWin!B44</f>
        <v>1.71</v>
      </c>
      <c r="C44">
        <f t="shared" si="3"/>
        <v>0.4854368932038835</v>
      </c>
      <c r="D44">
        <f t="shared" si="3"/>
        <v>0.58479532163742687</v>
      </c>
      <c r="E44">
        <f>ValueWin!E44</f>
        <v>0.79100000000000004</v>
      </c>
      <c r="F44">
        <f t="shared" si="0"/>
        <v>0.20899999999999996</v>
      </c>
      <c r="G44" cm="1">
        <f t="array" ref="G44">_xlfn.IFS(AND(I44&gt;J44,I44&gt;0), 1, AND(J44&gt;I44,J44&gt;0), 2, AND(I44&lt;0,J44&lt;0), 0)</f>
        <v>1</v>
      </c>
      <c r="H44">
        <f>ValueWin!H44</f>
        <v>2</v>
      </c>
      <c r="I44">
        <f t="shared" si="1"/>
        <v>0.05</v>
      </c>
      <c r="J44">
        <f t="shared" si="2"/>
        <v>-0.90508450704225363</v>
      </c>
      <c r="K44" cm="1">
        <f t="array" ref="K44">_xlfn.IFS(AND(G44=H44,G44=1),K43-K43*I44+K43*I44*A44, AND(G44=H44,G44=2), K43-K43*J44+K43*J44*B44, AND(G44&lt;&gt;H44,G44=1), K43-K43*I44,AND(G44&lt;&gt;H44,G44=2),K43-K43*J44,G44=0,K43)</f>
        <v>135.375</v>
      </c>
      <c r="L44" t="str">
        <f>ValueWin!L44</f>
        <v>Andrej Martin</v>
      </c>
      <c r="M44" t="str">
        <f>ValueWin!M44</f>
        <v>Filip Misolic</v>
      </c>
    </row>
    <row r="45" spans="1:17" x14ac:dyDescent="0.25">
      <c r="A45">
        <f>ValueWin!A45</f>
        <v>1.64</v>
      </c>
      <c r="B45">
        <f>ValueWin!B45</f>
        <v>2.2000000000000002</v>
      </c>
      <c r="C45">
        <f t="shared" si="3"/>
        <v>0.6097560975609756</v>
      </c>
      <c r="D45">
        <f t="shared" si="3"/>
        <v>0.45454545454545453</v>
      </c>
      <c r="E45">
        <f>ValueWin!E45</f>
        <v>0.55900000000000005</v>
      </c>
      <c r="F45">
        <f t="shared" si="0"/>
        <v>0.44099999999999995</v>
      </c>
      <c r="G45" cm="1">
        <f t="array" ref="G45">_xlfn.IFS(AND(I45&gt;J45,I45&gt;0), 1, AND(J45&gt;I45,J45&gt;0), 2, AND(I45&lt;0,J45&lt;0), 0)</f>
        <v>0</v>
      </c>
      <c r="H45">
        <f>ValueWin!H45</f>
        <v>2</v>
      </c>
      <c r="I45">
        <f t="shared" si="1"/>
        <v>-0.13006249999999997</v>
      </c>
      <c r="J45">
        <f t="shared" si="2"/>
        <v>-2.4833333333333374E-2</v>
      </c>
      <c r="K45" cm="1">
        <f t="array" ref="K45">_xlfn.IFS(AND(G45=H45,G45=1),K44-K44*I45+K44*I45*A45, AND(G45=H45,G45=2), K44-K44*J45+K44*J45*B45, AND(G45&lt;&gt;H45,G45=1), K44-K44*I45,AND(G45&lt;&gt;H45,G45=2),K44-K44*J45,G45=0,K44)</f>
        <v>135.375</v>
      </c>
      <c r="L45" t="str">
        <f>ValueWin!L45</f>
        <v>Adrian Mannarino</v>
      </c>
      <c r="M45" t="str">
        <f>ValueWin!M45</f>
        <v>Ricardas Berankis</v>
      </c>
    </row>
    <row r="46" spans="1:17" x14ac:dyDescent="0.25">
      <c r="A46">
        <f>ValueWin!A46</f>
        <v>2.91</v>
      </c>
      <c r="B46">
        <f>ValueWin!B46</f>
        <v>1.38</v>
      </c>
      <c r="C46">
        <f t="shared" si="3"/>
        <v>0.3436426116838488</v>
      </c>
      <c r="D46">
        <f t="shared" si="3"/>
        <v>0.7246376811594204</v>
      </c>
      <c r="E46">
        <f>ValueWin!E46</f>
        <v>5.8999999999999997E-2</v>
      </c>
      <c r="F46">
        <f t="shared" si="0"/>
        <v>0.94100000000000006</v>
      </c>
      <c r="G46" cm="1">
        <f t="array" ref="G46">_xlfn.IFS(AND(I46&gt;J46,I46&gt;0), 1, AND(J46&gt;I46,J46&gt;0), 2, AND(I46&lt;0,J46&lt;0), 0)</f>
        <v>2</v>
      </c>
      <c r="H46">
        <f>ValueWin!H46</f>
        <v>2</v>
      </c>
      <c r="I46">
        <f t="shared" si="1"/>
        <v>-0.43367015706806283</v>
      </c>
      <c r="J46">
        <f t="shared" si="2"/>
        <v>0.05</v>
      </c>
      <c r="K46" cm="1">
        <f t="array" ref="K46">_xlfn.IFS(AND(G46=H46,G46=1),K45-K45*I46+K45*I46*A46, AND(G46=H46,G46=2), K45-K45*J46+K45*J46*B46, AND(G46&lt;&gt;H46,G46=1), K45-K45*I46,AND(G46&lt;&gt;H46,G46=2),K45-K45*J46,G46=0,K45)</f>
        <v>137.947125</v>
      </c>
      <c r="L46" t="str">
        <f>ValueWin!L46</f>
        <v>Pedro Martinez</v>
      </c>
      <c r="M46" t="str">
        <f>ValueWin!M46</f>
        <v>Marin Cilic</v>
      </c>
    </row>
    <row r="47" spans="1:17" x14ac:dyDescent="0.25">
      <c r="A47">
        <f>ValueWin!A47</f>
        <v>3.45</v>
      </c>
      <c r="B47">
        <f>ValueWin!B47</f>
        <v>1.28</v>
      </c>
      <c r="C47">
        <f t="shared" si="3"/>
        <v>0.28985507246376813</v>
      </c>
      <c r="D47">
        <f t="shared" si="3"/>
        <v>0.78125</v>
      </c>
      <c r="E47">
        <f>ValueWin!E47</f>
        <v>0.311</v>
      </c>
      <c r="F47">
        <f t="shared" si="0"/>
        <v>0.68900000000000006</v>
      </c>
      <c r="G47" cm="1">
        <f t="array" ref="G47">_xlfn.IFS(AND(I47&gt;J47,I47&gt;0), 1, AND(J47&gt;I47,J47&gt;0), 2, AND(I47&lt;0,J47&lt;0), 0)</f>
        <v>1</v>
      </c>
      <c r="H47">
        <f>ValueWin!H47</f>
        <v>2</v>
      </c>
      <c r="I47">
        <f t="shared" si="1"/>
        <v>2.9775510204081646E-2</v>
      </c>
      <c r="J47">
        <f t="shared" si="2"/>
        <v>-0.42171428571428549</v>
      </c>
      <c r="K47" cm="1">
        <f t="array" ref="K47">_xlfn.IFS(AND(G47=H47,G47=1),K46-K46*I47+K46*I47*A47, AND(G47=H47,G47=2), K46-K46*J47+K46*J47*B47, AND(G47&lt;&gt;H47,G47=1), K46-K46*I47,AND(G47&lt;&gt;H47,G47=2),K46-K46*J47,G47=0,K46)</f>
        <v>133.83967897193878</v>
      </c>
      <c r="L47" t="str">
        <f>ValueWin!L47</f>
        <v>Gilles Simon</v>
      </c>
      <c r="M47" t="str">
        <f>ValueWin!M47</f>
        <v>Aslan Karatsev</v>
      </c>
    </row>
    <row r="48" spans="1:17" x14ac:dyDescent="0.25">
      <c r="A48">
        <f>ValueWin!A48</f>
        <v>2.25</v>
      </c>
      <c r="B48">
        <f>ValueWin!B48</f>
        <v>1.61</v>
      </c>
      <c r="C48">
        <f t="shared" si="3"/>
        <v>0.44444444444444442</v>
      </c>
      <c r="D48">
        <f t="shared" si="3"/>
        <v>0.6211180124223602</v>
      </c>
      <c r="E48">
        <f>ValueWin!E48</f>
        <v>0.432</v>
      </c>
      <c r="F48">
        <f t="shared" si="0"/>
        <v>0.56800000000000006</v>
      </c>
      <c r="G48" cm="1">
        <f t="array" ref="G48">_xlfn.IFS(AND(I48&gt;J48,I48&gt;0), 1, AND(J48&gt;I48,J48&gt;0), 2, AND(I48&lt;0,J48&lt;0), 0)</f>
        <v>0</v>
      </c>
      <c r="H48">
        <f>ValueWin!H48</f>
        <v>2</v>
      </c>
      <c r="I48">
        <f t="shared" si="1"/>
        <v>-2.2400000000000031E-2</v>
      </c>
      <c r="J48">
        <f t="shared" si="2"/>
        <v>-0.1401967213114752</v>
      </c>
      <c r="K48" cm="1">
        <f t="array" ref="K48">_xlfn.IFS(AND(G48=H48,G48=1),K47-K47*I48+K47*I48*A48, AND(G48=H48,G48=2), K47-K47*J48+K47*J48*B48, AND(G48&lt;&gt;H48,G48=1), K47-K47*I48,AND(G48&lt;&gt;H48,G48=2),K47-K47*J48,G48=0,K47)</f>
        <v>133.83967897193878</v>
      </c>
      <c r="L48" t="str">
        <f>ValueWin!L48</f>
        <v>Marton Fucsovics</v>
      </c>
      <c r="M48" t="str">
        <f>ValueWin!M48</f>
        <v>Lloyd Harris</v>
      </c>
    </row>
    <row r="49" spans="1:17" x14ac:dyDescent="0.25">
      <c r="A49">
        <f>ValueWin!A49</f>
        <v>1.2</v>
      </c>
      <c r="B49">
        <f>ValueWin!B49</f>
        <v>4.25</v>
      </c>
      <c r="C49">
        <f t="shared" si="3"/>
        <v>0.83333333333333337</v>
      </c>
      <c r="D49">
        <f t="shared" si="3"/>
        <v>0.23529411764705882</v>
      </c>
      <c r="E49">
        <f>ValueWin!E49</f>
        <v>0.754</v>
      </c>
      <c r="F49">
        <f t="shared" si="0"/>
        <v>0.246</v>
      </c>
      <c r="G49" cm="1">
        <f t="array" ref="G49">_xlfn.IFS(AND(I49&gt;J49,I49&gt;0), 1, AND(J49&gt;I49,J49&gt;0), 2, AND(I49&lt;0,J49&lt;0), 0)</f>
        <v>2</v>
      </c>
      <c r="H49">
        <f>ValueWin!H49</f>
        <v>1</v>
      </c>
      <c r="I49">
        <f t="shared" si="1"/>
        <v>-0.4760000000000002</v>
      </c>
      <c r="J49">
        <f t="shared" si="2"/>
        <v>1.3999999999999985E-2</v>
      </c>
      <c r="K49" cm="1">
        <f t="array" ref="K49">_xlfn.IFS(AND(G49=H49,G49=1),K48-K48*I49+K48*I49*A49, AND(G49=H49,G49=2), K48-K48*J49+K48*J49*B49, AND(G49&lt;&gt;H49,G49=1), K48-K48*I49,AND(G49&lt;&gt;H49,G49=2),K48-K48*J49,G49=0,K48)</f>
        <v>131.96592346633165</v>
      </c>
      <c r="L49" t="str">
        <f>ValueWin!L49</f>
        <v>Jannik Sinner</v>
      </c>
      <c r="M49" t="str">
        <f>ValueWin!M49</f>
        <v>Arthur Rinderknech</v>
      </c>
    </row>
    <row r="50" spans="1:17" x14ac:dyDescent="0.25">
      <c r="A50">
        <f>ValueWin!A50</f>
        <v>2.1800000000000002</v>
      </c>
      <c r="B50">
        <f>ValueWin!B50</f>
        <v>1.65</v>
      </c>
      <c r="C50">
        <f t="shared" si="3"/>
        <v>0.4587155963302752</v>
      </c>
      <c r="D50">
        <f t="shared" si="3"/>
        <v>0.60606060606060608</v>
      </c>
      <c r="E50">
        <f>ValueWin!E50</f>
        <v>0.34200000000000003</v>
      </c>
      <c r="F50">
        <f t="shared" si="0"/>
        <v>0.65799999999999992</v>
      </c>
      <c r="G50" cm="1">
        <f t="array" ref="G50">_xlfn.IFS(AND(I50&gt;J50,I50&gt;0), 1, AND(J50&gt;I50,J50&gt;0), 2, AND(I50&lt;0,J50&lt;0), 0)</f>
        <v>2</v>
      </c>
      <c r="H50">
        <f>ValueWin!H50</f>
        <v>2</v>
      </c>
      <c r="I50">
        <f t="shared" si="1"/>
        <v>-0.21562711864406764</v>
      </c>
      <c r="J50">
        <f t="shared" si="2"/>
        <v>0.05</v>
      </c>
      <c r="K50" cm="1">
        <f t="array" ref="K50">_xlfn.IFS(AND(G50=H50,G50=1),K49-K49*I50+K49*I50*A50, AND(G50=H50,G50=2), K49-K49*J50+K49*J50*B50, AND(G50&lt;&gt;H50,G50=1), K49-K49*I50,AND(G50&lt;&gt;H50,G50=2),K49-K49*J50,G50=0,K49)</f>
        <v>136.25481597898744</v>
      </c>
      <c r="L50" t="str">
        <f>ValueWin!L50</f>
        <v>Brandon Nakashima</v>
      </c>
      <c r="M50" t="str">
        <f>ValueWin!M50</f>
        <v>Diego Schwartzman</v>
      </c>
    </row>
    <row r="51" spans="1:17" x14ac:dyDescent="0.25">
      <c r="A51">
        <f>ValueWin!A51</f>
        <v>1.3</v>
      </c>
      <c r="B51">
        <f>ValueWin!B51</f>
        <v>3.32</v>
      </c>
      <c r="C51">
        <f t="shared" si="3"/>
        <v>0.76923076923076916</v>
      </c>
      <c r="D51">
        <f t="shared" si="3"/>
        <v>0.30120481927710846</v>
      </c>
      <c r="E51">
        <f>ValueWin!E51</f>
        <v>0.53500000000000003</v>
      </c>
      <c r="F51">
        <f t="shared" si="0"/>
        <v>0.46499999999999997</v>
      </c>
      <c r="G51" cm="1">
        <f t="array" ref="G51">_xlfn.IFS(AND(I51&gt;J51,I51&gt;0), 1, AND(J51&gt;I51,J51&gt;0), 2, AND(I51&lt;0,J51&lt;0), 0)</f>
        <v>2</v>
      </c>
      <c r="H51">
        <f>ValueWin!H51</f>
        <v>1</v>
      </c>
      <c r="I51">
        <f t="shared" si="1"/>
        <v>-1.0149999999999997</v>
      </c>
      <c r="J51">
        <f t="shared" si="2"/>
        <v>0.05</v>
      </c>
      <c r="K51" cm="1">
        <f t="array" ref="K51">_xlfn.IFS(AND(G51=H51,G51=1),K50-K50*I51+K50*I51*A51, AND(G51=H51,G51=2), K50-K50*J51+K50*J51*B51, AND(G51&lt;&gt;H51,G51=1), K50-K50*I51,AND(G51&lt;&gt;H51,G51=2),K50-K50*J51,G51=0,K50)</f>
        <v>129.44207518003807</v>
      </c>
      <c r="L51" t="str">
        <f>ValueWin!L51</f>
        <v>Jenson Brooksby</v>
      </c>
      <c r="M51" t="str">
        <f>ValueWin!M51</f>
        <v>Alejandro Davidovich Fokina</v>
      </c>
    </row>
    <row r="52" spans="1:17" x14ac:dyDescent="0.25">
      <c r="A52">
        <f>ValueWin!A52</f>
        <v>1.66</v>
      </c>
      <c r="B52">
        <f>ValueWin!B52</f>
        <v>2.1</v>
      </c>
      <c r="C52">
        <f t="shared" si="3"/>
        <v>0.60240963855421692</v>
      </c>
      <c r="D52">
        <f t="shared" si="3"/>
        <v>0.47619047619047616</v>
      </c>
      <c r="E52">
        <f>ValueWin!E52</f>
        <v>0.71099999999999997</v>
      </c>
      <c r="F52">
        <f t="shared" si="0"/>
        <v>0.28900000000000003</v>
      </c>
      <c r="G52" cm="1">
        <f t="array" ref="G52">_xlfn.IFS(AND(I52&gt;J52,I52&gt;0), 1, AND(J52&gt;I52,J52&gt;0), 2, AND(I52&lt;0,J52&lt;0), 0)</f>
        <v>1</v>
      </c>
      <c r="H52">
        <f>ValueWin!H52</f>
        <v>1</v>
      </c>
      <c r="I52">
        <f t="shared" si="1"/>
        <v>0.05</v>
      </c>
      <c r="J52">
        <f t="shared" si="2"/>
        <v>-0.35736363636363622</v>
      </c>
      <c r="K52" cm="1">
        <f t="array" ref="K52">_xlfn.IFS(AND(G52=H52,G52=1),K51-K51*I52+K51*I52*A52, AND(G52=H52,G52=2), K51-K51*J52+K51*J52*B52, AND(G52&lt;&gt;H52,G52=1), K51-K51*I52,AND(G52&lt;&gt;H52,G52=2),K51-K51*J52,G52=0,K51)</f>
        <v>133.71366366097934</v>
      </c>
      <c r="L52" t="str">
        <f>ValueWin!L52</f>
        <v>Alessandro Giannessi</v>
      </c>
      <c r="M52" t="str">
        <f>ValueWin!M52</f>
        <v>Raul Brancaccio</v>
      </c>
      <c r="Q52">
        <f>SUM(Q1:Q51)</f>
        <v>75</v>
      </c>
    </row>
    <row r="53" spans="1:17" x14ac:dyDescent="0.25">
      <c r="A53">
        <f>ValueWin!A53</f>
        <v>1.4</v>
      </c>
      <c r="B53">
        <f>ValueWin!B53</f>
        <v>2.75</v>
      </c>
      <c r="C53">
        <f t="shared" si="3"/>
        <v>0.7142857142857143</v>
      </c>
      <c r="D53">
        <f t="shared" si="3"/>
        <v>0.36363636363636365</v>
      </c>
      <c r="E53">
        <f>ValueWin!E53</f>
        <v>0.754</v>
      </c>
      <c r="F53">
        <f t="shared" si="0"/>
        <v>0.246</v>
      </c>
      <c r="G53" cm="1">
        <f t="array" ref="G53">_xlfn.IFS(AND(I53&gt;J53,I53&gt;0), 1, AND(J53&gt;I53,J53&gt;0), 2, AND(I53&lt;0,J53&lt;0), 0)</f>
        <v>1</v>
      </c>
      <c r="H53">
        <f>ValueWin!H53</f>
        <v>1</v>
      </c>
      <c r="I53">
        <f t="shared" si="1"/>
        <v>0.05</v>
      </c>
      <c r="J53">
        <f t="shared" si="2"/>
        <v>-0.18485714285714289</v>
      </c>
      <c r="K53" cm="1">
        <f t="array" ref="K53">_xlfn.IFS(AND(G53=H53,G53=1),K52-K52*I53+K52*I53*A53, AND(G53=H53,G53=2), K52-K52*J53+K52*J53*B53, AND(G53&lt;&gt;H53,G53=1), K52-K52*I53,AND(G53&lt;&gt;H53,G53=2),K52-K52*J53,G53=0,K52)</f>
        <v>136.38793693419893</v>
      </c>
      <c r="L53" t="str">
        <f>ValueWin!L53</f>
        <v>Marco Cecchinato</v>
      </c>
      <c r="M53" t="str">
        <f>ValueWin!M53</f>
        <v>Mathias Bourgue</v>
      </c>
    </row>
    <row r="54" spans="1:17" x14ac:dyDescent="0.25">
      <c r="A54">
        <f>ValueWin!A54</f>
        <v>2.15</v>
      </c>
      <c r="B54">
        <f>ValueWin!B54</f>
        <v>1.67</v>
      </c>
      <c r="C54">
        <f t="shared" si="3"/>
        <v>0.46511627906976744</v>
      </c>
      <c r="D54">
        <f t="shared" si="3"/>
        <v>0.5988023952095809</v>
      </c>
      <c r="E54">
        <f>ValueWin!E54</f>
        <v>0.49299999999999999</v>
      </c>
      <c r="F54">
        <f t="shared" si="0"/>
        <v>0.50700000000000001</v>
      </c>
      <c r="G54" cm="1">
        <f t="array" ref="G54">_xlfn.IFS(AND(I54&gt;J54,I54&gt;0), 1, AND(J54&gt;I54,J54&gt;0), 2, AND(I54&lt;0,J54&lt;0), 0)</f>
        <v>1</v>
      </c>
      <c r="H54">
        <f>ValueWin!H54</f>
        <v>2</v>
      </c>
      <c r="I54">
        <f t="shared" si="1"/>
        <v>0.05</v>
      </c>
      <c r="J54">
        <f t="shared" si="2"/>
        <v>-0.22882089552238816</v>
      </c>
      <c r="K54" cm="1">
        <f t="array" ref="K54">_xlfn.IFS(AND(G54=H54,G54=1),K53-K53*I54+K53*I54*A54, AND(G54=H54,G54=2), K53-K53*J54+K53*J54*B54, AND(G54&lt;&gt;H54,G54=1), K53-K53*I54,AND(G54&lt;&gt;H54,G54=2),K53-K53*J54,G54=0,K53)</f>
        <v>129.568540087489</v>
      </c>
      <c r="L54" t="str">
        <f>ValueWin!L54</f>
        <v>Marin Cilic</v>
      </c>
      <c r="M54" t="str">
        <f>ValueWin!M54</f>
        <v>Aslan Karatsev</v>
      </c>
    </row>
    <row r="55" spans="1:17" x14ac:dyDescent="0.25">
      <c r="A55">
        <f>ValueWin!A55</f>
        <v>1.37</v>
      </c>
      <c r="B55">
        <f>ValueWin!B55</f>
        <v>2.92</v>
      </c>
      <c r="C55">
        <f t="shared" si="3"/>
        <v>0.72992700729927007</v>
      </c>
      <c r="D55">
        <f t="shared" si="3"/>
        <v>0.34246575342465752</v>
      </c>
      <c r="E55">
        <f>ValueWin!E55</f>
        <v>0.54600000000000004</v>
      </c>
      <c r="F55">
        <f t="shared" si="0"/>
        <v>0.45399999999999996</v>
      </c>
      <c r="G55" cm="1">
        <f t="array" ref="G55">_xlfn.IFS(AND(I55&gt;J55,I55&gt;0), 1, AND(J55&gt;I55,J55&gt;0), 2, AND(I55&lt;0,J55&lt;0), 0)</f>
        <v>2</v>
      </c>
      <c r="H55">
        <f>ValueWin!H55</f>
        <v>1</v>
      </c>
      <c r="I55">
        <f t="shared" si="1"/>
        <v>-0.68102702702702644</v>
      </c>
      <c r="J55">
        <f t="shared" si="2"/>
        <v>0.05</v>
      </c>
      <c r="K55" cm="1">
        <f t="array" ref="K55">_xlfn.IFS(AND(G55=H55,G55=1),K54-K54*I55+K54*I55*A55, AND(G55=H55,G55=2), K54-K54*J55+K54*J55*B55, AND(G55&lt;&gt;H55,G55=1), K54-K54*I55,AND(G55&lt;&gt;H55,G55=2),K54-K54*J55,G55=0,K54)</f>
        <v>123.09011308311455</v>
      </c>
      <c r="L55" t="str">
        <f>ValueWin!L55</f>
        <v>Jannik Sinner</v>
      </c>
      <c r="M55" t="str">
        <f>ValueWin!M55</f>
        <v>Diego Schwartzman</v>
      </c>
    </row>
    <row r="56" spans="1:17" x14ac:dyDescent="0.25">
      <c r="A56">
        <f>ValueWin!A56</f>
        <v>2.65</v>
      </c>
      <c r="B56">
        <f>ValueWin!B56</f>
        <v>1.47</v>
      </c>
      <c r="C56">
        <f t="shared" si="3"/>
        <v>0.37735849056603776</v>
      </c>
      <c r="D56">
        <f t="shared" si="3"/>
        <v>0.68027210884353739</v>
      </c>
      <c r="E56">
        <f>ValueWin!E56</f>
        <v>0.51800000000000002</v>
      </c>
      <c r="F56">
        <f t="shared" si="0"/>
        <v>0.48199999999999998</v>
      </c>
      <c r="G56" cm="1">
        <f t="array" ref="G56">_xlfn.IFS(AND(I56&gt;J56,I56&gt;0), 1, AND(J56&gt;I56,J56&gt;0), 2, AND(I56&lt;0,J56&lt;0), 0)</f>
        <v>1</v>
      </c>
      <c r="H56">
        <f>ValueWin!H56</f>
        <v>2</v>
      </c>
      <c r="I56">
        <f t="shared" si="1"/>
        <v>0.05</v>
      </c>
      <c r="J56">
        <f t="shared" si="2"/>
        <v>-0.62012765957446825</v>
      </c>
      <c r="K56" cm="1">
        <f t="array" ref="K56">_xlfn.IFS(AND(G56=H56,G56=1),K55-K55*I56+K55*I56*A56, AND(G56=H56,G56=2), K55-K55*J56+K55*J56*B56, AND(G56&lt;&gt;H56,G56=1), K55-K55*I56,AND(G56&lt;&gt;H56,G56=2),K55-K55*J56,G56=0,K55)</f>
        <v>116.93560742895882</v>
      </c>
      <c r="L56" t="str">
        <f>ValueWin!L56</f>
        <v>Federico Coria</v>
      </c>
      <c r="M56" t="str">
        <f>ValueWin!M56</f>
        <v>Radu Albot</v>
      </c>
    </row>
    <row r="57" spans="1:17" x14ac:dyDescent="0.25">
      <c r="A57">
        <f>ValueWin!A57</f>
        <v>2.35</v>
      </c>
      <c r="B57">
        <f>ValueWin!B57</f>
        <v>1.57</v>
      </c>
      <c r="C57">
        <f t="shared" si="3"/>
        <v>0.42553191489361702</v>
      </c>
      <c r="D57">
        <f t="shared" si="3"/>
        <v>0.63694267515923564</v>
      </c>
      <c r="E57">
        <f>ValueWin!E57</f>
        <v>0.40300000000000002</v>
      </c>
      <c r="F57">
        <f t="shared" si="0"/>
        <v>0.59699999999999998</v>
      </c>
      <c r="G57" cm="1">
        <f t="array" ref="G57">_xlfn.IFS(AND(I57&gt;J57,I57&gt;0), 1, AND(J57&gt;I57,J57&gt;0), 2, AND(I57&lt;0,J57&lt;0), 0)</f>
        <v>0</v>
      </c>
      <c r="H57">
        <f>ValueWin!H57</f>
        <v>2</v>
      </c>
      <c r="I57">
        <f t="shared" si="1"/>
        <v>-3.9222222222222158E-2</v>
      </c>
      <c r="J57">
        <f t="shared" si="2"/>
        <v>-0.11001754385964913</v>
      </c>
      <c r="K57" cm="1">
        <f t="array" ref="K57">_xlfn.IFS(AND(G57=H57,G57=1),K56-K56*I57+K56*I57*A57, AND(G57=H57,G57=2), K56-K56*J57+K56*J57*B57, AND(G57&lt;&gt;H57,G57=1), K56-K56*I57,AND(G57&lt;&gt;H57,G57=2),K56-K56*J57,G57=0,K56)</f>
        <v>116.93560742895882</v>
      </c>
      <c r="L57" t="str">
        <f>ValueWin!L57</f>
        <v>Damir Dzumhur</v>
      </c>
      <c r="M57" t="str">
        <f>ValueWin!M57</f>
        <v>Egor Gerasimov</v>
      </c>
    </row>
    <row r="58" spans="1:17" x14ac:dyDescent="0.25">
      <c r="A58">
        <f>ValueWin!A58</f>
        <v>1.75</v>
      </c>
      <c r="B58">
        <f>ValueWin!B58</f>
        <v>2.04</v>
      </c>
      <c r="C58">
        <f t="shared" si="3"/>
        <v>0.5714285714285714</v>
      </c>
      <c r="D58">
        <f t="shared" si="3"/>
        <v>0.49019607843137253</v>
      </c>
      <c r="E58">
        <f>ValueWin!E58</f>
        <v>0.26600000000000001</v>
      </c>
      <c r="F58">
        <f t="shared" si="0"/>
        <v>0.73399999999999999</v>
      </c>
      <c r="G58" cm="1">
        <f t="array" ref="G58">_xlfn.IFS(AND(I58&gt;J58,I58&gt;0), 1, AND(J58&gt;I58,J58&gt;0), 2, AND(I58&lt;0,J58&lt;0), 0)</f>
        <v>2</v>
      </c>
      <c r="H58">
        <f>ValueWin!H58</f>
        <v>2</v>
      </c>
      <c r="I58">
        <f t="shared" si="1"/>
        <v>-0.71266666666666667</v>
      </c>
      <c r="J58">
        <f t="shared" si="2"/>
        <v>0.05</v>
      </c>
      <c r="K58" cm="1">
        <f t="array" ref="K58">_xlfn.IFS(AND(G58=H58,G58=1),K57-K57*I58+K57*I58*A58, AND(G58=H58,G58=2), K57-K57*J58+K57*J58*B58, AND(G58&lt;&gt;H58,G58=1), K57-K57*I58,AND(G58&lt;&gt;H58,G58=2),K57-K57*J58,G58=0,K57)</f>
        <v>123.01625901526468</v>
      </c>
      <c r="L58" t="str">
        <f>ValueWin!L58</f>
        <v>Roman Safiullin</v>
      </c>
      <c r="M58" t="str">
        <f>ValueWin!M58</f>
        <v>Yoshihito Nishioka</v>
      </c>
    </row>
    <row r="59" spans="1:17" x14ac:dyDescent="0.25">
      <c r="A59">
        <f>ValueWin!A59</f>
        <v>3.15</v>
      </c>
      <c r="B59">
        <f>ValueWin!B59</f>
        <v>1.35</v>
      </c>
      <c r="C59">
        <f t="shared" si="3"/>
        <v>0.31746031746031744</v>
      </c>
      <c r="D59">
        <f t="shared" si="3"/>
        <v>0.7407407407407407</v>
      </c>
      <c r="E59">
        <f>ValueWin!E59</f>
        <v>0.27700000000000002</v>
      </c>
      <c r="F59">
        <f t="shared" si="0"/>
        <v>0.72299999999999998</v>
      </c>
      <c r="G59" cm="1">
        <f t="array" ref="G59">_xlfn.IFS(AND(I59&gt;J59,I59&gt;0), 1, AND(J59&gt;I59,J59&gt;0), 2, AND(I59&lt;0,J59&lt;0), 0)</f>
        <v>0</v>
      </c>
      <c r="H59">
        <f>ValueWin!H59</f>
        <v>1</v>
      </c>
      <c r="I59">
        <f t="shared" si="1"/>
        <v>-5.927906976744185E-2</v>
      </c>
      <c r="J59">
        <f t="shared" si="2"/>
        <v>-6.8428571428571283E-2</v>
      </c>
      <c r="K59" cm="1">
        <f t="array" ref="K59">_xlfn.IFS(AND(G59=H59,G59=1),K58-K58*I59+K58*I59*A59, AND(G59=H59,G59=2), K58-K58*J59+K58*J59*B59, AND(G59&lt;&gt;H59,G59=1), K58-K58*I59,AND(G59&lt;&gt;H59,G59=2),K58-K58*J59,G59=0,K58)</f>
        <v>123.01625901526468</v>
      </c>
      <c r="L59" t="str">
        <f>ValueWin!L59</f>
        <v>Evgeny Donskoy</v>
      </c>
      <c r="M59" t="str">
        <f>ValueWin!M59</f>
        <v>Mikael Ymer</v>
      </c>
    </row>
    <row r="60" spans="1:17" x14ac:dyDescent="0.25">
      <c r="A60">
        <f>ValueWin!A60</f>
        <v>1.23</v>
      </c>
      <c r="B60">
        <f>ValueWin!B60</f>
        <v>4</v>
      </c>
      <c r="C60">
        <f t="shared" si="3"/>
        <v>0.81300813008130079</v>
      </c>
      <c r="D60">
        <f t="shared" si="3"/>
        <v>0.25</v>
      </c>
      <c r="E60">
        <f>ValueWin!E60</f>
        <v>0.72899999999999998</v>
      </c>
      <c r="F60">
        <f t="shared" si="0"/>
        <v>0.27100000000000002</v>
      </c>
      <c r="G60" cm="1">
        <f t="array" ref="G60">_xlfn.IFS(AND(I60&gt;J60,I60&gt;0), 1, AND(J60&gt;I60,J60&gt;0), 2, AND(I60&lt;0,J60&lt;0), 0)</f>
        <v>2</v>
      </c>
      <c r="H60">
        <f>ValueWin!H60</f>
        <v>1</v>
      </c>
      <c r="I60">
        <f t="shared" si="1"/>
        <v>-0.44926086956521749</v>
      </c>
      <c r="J60">
        <f t="shared" si="2"/>
        <v>2.8000000000000025E-2</v>
      </c>
      <c r="K60" cm="1">
        <f t="array" ref="K60">_xlfn.IFS(AND(G60=H60,G60=1),K59-K59*I60+K59*I60*A60, AND(G60=H60,G60=2), K59-K59*J60+K59*J60*B60, AND(G60&lt;&gt;H60,G60=1), K59-K59*I60,AND(G60&lt;&gt;H60,G60=2),K59-K59*J60,G60=0,K59)</f>
        <v>119.57180376283726</v>
      </c>
      <c r="L60" t="str">
        <f>ValueWin!L60</f>
        <v>Botic Van De Zandschulp</v>
      </c>
      <c r="M60" t="str">
        <f>ValueWin!M60</f>
        <v>Marc Polmans</v>
      </c>
    </row>
    <row r="61" spans="1:17" x14ac:dyDescent="0.25">
      <c r="A61">
        <f>ValueWin!A61</f>
        <v>3</v>
      </c>
      <c r="B61">
        <f>ValueWin!B61</f>
        <v>1.37</v>
      </c>
      <c r="C61">
        <f t="shared" si="3"/>
        <v>0.33333333333333331</v>
      </c>
      <c r="D61">
        <f t="shared" si="3"/>
        <v>0.72992700729927007</v>
      </c>
      <c r="E61">
        <f>ValueWin!E61</f>
        <v>0.36699999999999999</v>
      </c>
      <c r="F61">
        <f t="shared" si="0"/>
        <v>0.63300000000000001</v>
      </c>
      <c r="G61" cm="1">
        <f t="array" ref="G61">_xlfn.IFS(AND(I61&gt;J61,I61&gt;0), 1, AND(J61&gt;I61,J61&gt;0), 2, AND(I61&lt;0,J61&lt;0), 0)</f>
        <v>1</v>
      </c>
      <c r="H61">
        <f>ValueWin!H61</f>
        <v>2</v>
      </c>
      <c r="I61">
        <f t="shared" si="1"/>
        <v>0.05</v>
      </c>
      <c r="J61">
        <f t="shared" si="2"/>
        <v>-0.35889189189189163</v>
      </c>
      <c r="K61" cm="1">
        <f t="array" ref="K61">_xlfn.IFS(AND(G61=H61,G61=1),K60-K60*I61+K60*I61*A61, AND(G61=H61,G61=2), K60-K60*J61+K60*J61*B61, AND(G61&lt;&gt;H61,G61=1), K60-K60*I61,AND(G61&lt;&gt;H61,G61=2),K60-K60*J61,G61=0,K60)</f>
        <v>113.5932135746954</v>
      </c>
      <c r="L61" t="str">
        <f>ValueWin!L61</f>
        <v>Gilles Simon</v>
      </c>
      <c r="M61" t="str">
        <f>ValueWin!M61</f>
        <v>Emil Ruusuvuori</v>
      </c>
    </row>
    <row r="62" spans="1:17" x14ac:dyDescent="0.25">
      <c r="A62">
        <f>ValueWin!A62</f>
        <v>1.57</v>
      </c>
      <c r="B62">
        <f>ValueWin!B62</f>
        <v>2.25</v>
      </c>
      <c r="C62">
        <f t="shared" si="3"/>
        <v>0.63694267515923564</v>
      </c>
      <c r="D62">
        <f t="shared" si="3"/>
        <v>0.44444444444444442</v>
      </c>
      <c r="E62">
        <f>ValueWin!E62</f>
        <v>0.51600000000000001</v>
      </c>
      <c r="F62">
        <f t="shared" si="0"/>
        <v>0.48399999999999999</v>
      </c>
      <c r="G62" cm="1">
        <f t="array" ref="G62">_xlfn.IFS(AND(I62&gt;J62,I62&gt;0), 1, AND(J62&gt;I62,J62&gt;0), 2, AND(I62&lt;0,J62&lt;0), 0)</f>
        <v>2</v>
      </c>
      <c r="H62">
        <f>ValueWin!H62</f>
        <v>2</v>
      </c>
      <c r="I62">
        <f t="shared" si="1"/>
        <v>-0.33312280701754371</v>
      </c>
      <c r="J62">
        <f t="shared" si="2"/>
        <v>0.05</v>
      </c>
      <c r="K62" cm="1">
        <f t="array" ref="K62">_xlfn.IFS(AND(G62=H62,G62=1),K61-K61*I62+K61*I62*A62, AND(G62=H62,G62=2), K61-K61*J62+K61*J62*B62, AND(G62&lt;&gt;H62,G62=1), K61-K61*I62,AND(G62&lt;&gt;H62,G62=2),K61-K61*J62,G62=0,K61)</f>
        <v>120.69278942311387</v>
      </c>
      <c r="L62" t="str">
        <f>ValueWin!L62</f>
        <v>Dominik Koepfer</v>
      </c>
      <c r="M62" t="str">
        <f>ValueWin!M62</f>
        <v>Gianluca Mager</v>
      </c>
    </row>
    <row r="63" spans="1:17" x14ac:dyDescent="0.25">
      <c r="A63">
        <f>ValueWin!A63</f>
        <v>1.07</v>
      </c>
      <c r="B63">
        <f>ValueWin!B63</f>
        <v>7</v>
      </c>
      <c r="C63">
        <f t="shared" si="3"/>
        <v>0.93457943925233644</v>
      </c>
      <c r="D63">
        <f t="shared" si="3"/>
        <v>0.14285714285714285</v>
      </c>
      <c r="E63">
        <f>ValueWin!E63</f>
        <v>0.92</v>
      </c>
      <c r="F63">
        <f t="shared" si="0"/>
        <v>7.999999999999996E-2</v>
      </c>
      <c r="G63" cm="1">
        <f t="array" ref="G63">_xlfn.IFS(AND(I63&gt;J63,I63&gt;0), 1, AND(J63&gt;I63,J63&gt;0), 2, AND(I63&lt;0,J63&lt;0), 0)</f>
        <v>0</v>
      </c>
      <c r="H63">
        <f>ValueWin!H63</f>
        <v>1</v>
      </c>
      <c r="I63">
        <f t="shared" si="1"/>
        <v>-0.2228571428571412</v>
      </c>
      <c r="J63">
        <f t="shared" si="2"/>
        <v>-7.3333333333333389E-2</v>
      </c>
      <c r="K63" cm="1">
        <f t="array" ref="K63">_xlfn.IFS(AND(G63=H63,G63=1),K62-K62*I63+K62*I63*A63, AND(G63=H63,G63=2), K62-K62*J63+K62*J63*B63, AND(G63&lt;&gt;H63,G63=1), K62-K62*I63,AND(G63&lt;&gt;H63,G63=2),K62-K62*J63,G63=0,K62)</f>
        <v>120.69278942311387</v>
      </c>
      <c r="L63" t="str">
        <f>ValueWin!L63</f>
        <v>Frances Tiafoe</v>
      </c>
      <c r="M63" t="str">
        <f>ValueWin!M63</f>
        <v>Lucas Miedler</v>
      </c>
    </row>
    <row r="64" spans="1:17" x14ac:dyDescent="0.25">
      <c r="A64">
        <f>ValueWin!A64</f>
        <v>1.25</v>
      </c>
      <c r="B64">
        <f>ValueWin!B64</f>
        <v>3.5</v>
      </c>
      <c r="C64">
        <f t="shared" si="3"/>
        <v>0.8</v>
      </c>
      <c r="D64">
        <f t="shared" si="3"/>
        <v>0.2857142857142857</v>
      </c>
      <c r="E64">
        <f>ValueWin!E64</f>
        <v>0.66</v>
      </c>
      <c r="F64">
        <f t="shared" si="0"/>
        <v>0.33999999999999997</v>
      </c>
      <c r="G64" cm="1">
        <f t="array" ref="G64">_xlfn.IFS(AND(I64&gt;J64,I64&gt;0), 1, AND(J64&gt;I64,J64&gt;0), 2, AND(I64&lt;0,J64&lt;0), 0)</f>
        <v>2</v>
      </c>
      <c r="H64">
        <f>ValueWin!H64</f>
        <v>2</v>
      </c>
      <c r="I64">
        <f t="shared" si="1"/>
        <v>-0.69999999999999984</v>
      </c>
      <c r="J64">
        <f t="shared" si="2"/>
        <v>0.05</v>
      </c>
      <c r="K64" cm="1">
        <f t="array" ref="K64">_xlfn.IFS(AND(G64=H64,G64=1),K63-K63*I64+K63*I64*A64, AND(G64=H64,G64=2), K63-K63*J64+K63*J64*B64, AND(G64&lt;&gt;H64,G64=1), K63-K63*I64,AND(G64&lt;&gt;H64,G64=2),K63-K63*J64,G64=0,K63)</f>
        <v>135.77938810100309</v>
      </c>
      <c r="L64" t="str">
        <f>ValueWin!L64</f>
        <v>Kevin Anderson</v>
      </c>
      <c r="M64" t="str">
        <f>ValueWin!M64</f>
        <v>Roberto Carballes Baena</v>
      </c>
    </row>
    <row r="65" spans="1:13" x14ac:dyDescent="0.25">
      <c r="A65">
        <f>ValueWin!A65</f>
        <v>2.37</v>
      </c>
      <c r="B65">
        <f>ValueWin!B65</f>
        <v>1.53</v>
      </c>
      <c r="C65">
        <f t="shared" si="3"/>
        <v>0.42194092827004215</v>
      </c>
      <c r="D65">
        <f t="shared" si="3"/>
        <v>0.65359477124183007</v>
      </c>
      <c r="E65">
        <f>ValueWin!E65</f>
        <v>0.318</v>
      </c>
      <c r="F65">
        <f t="shared" si="0"/>
        <v>0.68199999999999994</v>
      </c>
      <c r="G65" cm="1">
        <f t="array" ref="G65">_xlfn.IFS(AND(I65&gt;J65,I65&gt;0), 1, AND(J65&gt;I65,J65&gt;0), 2, AND(I65&lt;0,J65&lt;0), 0)</f>
        <v>2</v>
      </c>
      <c r="H65">
        <f>ValueWin!H65</f>
        <v>2</v>
      </c>
      <c r="I65">
        <f t="shared" si="1"/>
        <v>-0.17981021897810212</v>
      </c>
      <c r="J65">
        <f t="shared" si="2"/>
        <v>0.05</v>
      </c>
      <c r="K65" cm="1">
        <f t="array" ref="K65">_xlfn.IFS(AND(G65=H65,G65=1),K64-K64*I65+K64*I65*A65, AND(G65=H65,G65=2), K64-K64*J65+K64*J65*B65, AND(G65&lt;&gt;H65,G65=1), K64-K64*I65,AND(G65&lt;&gt;H65,G65=2),K64-K64*J65,G65=0,K64)</f>
        <v>139.37754188567968</v>
      </c>
      <c r="L65" t="str">
        <f>ValueWin!L65</f>
        <v>Norbert Gombos</v>
      </c>
      <c r="M65" t="str">
        <f>ValueWin!M65</f>
        <v>Alexei Popyrin</v>
      </c>
    </row>
    <row r="66" spans="1:13" x14ac:dyDescent="0.25">
      <c r="A66">
        <f>ValueWin!A66</f>
        <v>3.45</v>
      </c>
      <c r="B66">
        <f>ValueWin!B66</f>
        <v>1.29</v>
      </c>
      <c r="C66">
        <f t="shared" ref="C66:D81" si="4">1/A66</f>
        <v>0.28985507246376813</v>
      </c>
      <c r="D66">
        <f t="shared" si="4"/>
        <v>0.77519379844961234</v>
      </c>
      <c r="E66">
        <f>ValueWin!E66</f>
        <v>0.40899999999999997</v>
      </c>
      <c r="F66">
        <f t="shared" si="0"/>
        <v>0.59099999999999997</v>
      </c>
      <c r="G66" cm="1">
        <f t="array" ref="G66">_xlfn.IFS(AND(I66&gt;J66,I66&gt;0), 1, AND(J66&gt;I66,J66&gt;0), 2, AND(I66&lt;0,J66&lt;0), 0)</f>
        <v>1</v>
      </c>
      <c r="H66">
        <f>ValueWin!H66</f>
        <v>2</v>
      </c>
      <c r="I66">
        <f t="shared" si="1"/>
        <v>0.05</v>
      </c>
      <c r="J66">
        <f t="shared" si="2"/>
        <v>-0.81934482758620675</v>
      </c>
      <c r="K66" cm="1">
        <f t="array" ref="K66">_xlfn.IFS(AND(G66=H66,G66=1),K65-K65*I66+K65*I66*A66, AND(G66=H66,G66=2), K65-K65*J66+K65*J66*B66, AND(G66&lt;&gt;H66,G66=1), K65-K65*I66,AND(G66&lt;&gt;H66,G66=2),K65-K65*J66,G66=0,K65)</f>
        <v>132.40866479139569</v>
      </c>
      <c r="L66" t="str">
        <f>ValueWin!L66</f>
        <v>Radu Albot</v>
      </c>
      <c r="M66" t="str">
        <f>ValueWin!M66</f>
        <v>Egor Gerasimov</v>
      </c>
    </row>
    <row r="67" spans="1:13" x14ac:dyDescent="0.25">
      <c r="A67">
        <f>ValueWin!A67</f>
        <v>1.72</v>
      </c>
      <c r="B67">
        <f>ValueWin!B67</f>
        <v>2</v>
      </c>
      <c r="C67">
        <f t="shared" si="4"/>
        <v>0.58139534883720934</v>
      </c>
      <c r="D67">
        <f t="shared" si="4"/>
        <v>0.5</v>
      </c>
      <c r="E67">
        <f>ValueWin!E67</f>
        <v>0.51300000000000001</v>
      </c>
      <c r="F67">
        <f t="shared" si="0"/>
        <v>0.48699999999999999</v>
      </c>
      <c r="G67" cm="1">
        <f t="array" ref="G67">_xlfn.IFS(AND(I67&gt;J67,I67&gt;0), 1, AND(J67&gt;I67,J67&gt;0), 2, AND(I67&lt;0,J67&lt;0), 0)</f>
        <v>0</v>
      </c>
      <c r="H67">
        <f>ValueWin!H67</f>
        <v>2</v>
      </c>
      <c r="I67">
        <f t="shared" si="1"/>
        <v>-0.16338888888888892</v>
      </c>
      <c r="J67">
        <f t="shared" si="2"/>
        <v>-2.6000000000000023E-2</v>
      </c>
      <c r="K67" cm="1">
        <f t="array" ref="K67">_xlfn.IFS(AND(G67=H67,G67=1),K66-K66*I67+K66*I67*A67, AND(G67=H67,G67=2), K66-K66*J67+K66*J67*B67, AND(G67&lt;&gt;H67,G67=1), K66-K66*I67,AND(G67&lt;&gt;H67,G67=2),K66-K66*J67,G67=0,K66)</f>
        <v>132.40866479139569</v>
      </c>
      <c r="L67" t="str">
        <f>ValueWin!L67</f>
        <v>Miomir Kecmanovic</v>
      </c>
      <c r="M67" t="str">
        <f>ValueWin!M67</f>
        <v>Yoshihito Nishioka</v>
      </c>
    </row>
    <row r="68" spans="1:13" x14ac:dyDescent="0.25">
      <c r="A68">
        <f>ValueWin!A68</f>
        <v>1.28</v>
      </c>
      <c r="B68">
        <f>ValueWin!B68</f>
        <v>3.25</v>
      </c>
      <c r="C68">
        <f t="shared" si="4"/>
        <v>0.78125</v>
      </c>
      <c r="D68">
        <f t="shared" si="4"/>
        <v>0.30769230769230771</v>
      </c>
      <c r="E68">
        <f>ValueWin!E68</f>
        <v>0.73799999999999999</v>
      </c>
      <c r="F68">
        <f t="shared" ref="F68:F132" si="5">1-E68</f>
        <v>0.26200000000000001</v>
      </c>
      <c r="G68" cm="1">
        <f t="array" ref="G68">_xlfn.IFS(AND(I68&gt;J68,I68&gt;0), 1, AND(J68&gt;I68,J68&gt;0), 2, AND(I68&lt;0,J68&lt;0), 0)</f>
        <v>0</v>
      </c>
      <c r="H68">
        <f>ValueWin!H68</f>
        <v>1</v>
      </c>
      <c r="I68">
        <f t="shared" ref="I68:I131" si="6">IF(E68-(F68/(A68-1))&gt;0.05, 0.05, E68-(F68/(A68-1)))</f>
        <v>-0.19771428571428562</v>
      </c>
      <c r="J68">
        <f t="shared" ref="J68:J131" si="7">IF(F68-(E68/(B68-1))&gt;0.05, 0.05, F68-(E68/(B68-1)))</f>
        <v>-6.6000000000000003E-2</v>
      </c>
      <c r="K68" cm="1">
        <f t="array" ref="K68">_xlfn.IFS(AND(G68=H68,G68=1),K67-K67*I68+K67*I68*A68, AND(G68=H68,G68=2), K67-K67*J68+K67*J68*B68, AND(G68&lt;&gt;H68,G68=1), K67-K67*I68,AND(G68&lt;&gt;H68,G68=2),K67-K67*J68,G68=0,K67)</f>
        <v>132.40866479139569</v>
      </c>
      <c r="L68" t="str">
        <f>ValueWin!L68</f>
        <v>Botic Van De Zandschulp</v>
      </c>
      <c r="M68" t="str">
        <f>ValueWin!M68</f>
        <v>Evgeny Donskoy</v>
      </c>
    </row>
    <row r="69" spans="1:13" x14ac:dyDescent="0.25">
      <c r="A69">
        <f>ValueWin!A69</f>
        <v>1.66</v>
      </c>
      <c r="B69">
        <f>ValueWin!B69</f>
        <v>2.1</v>
      </c>
      <c r="C69">
        <f t="shared" si="4"/>
        <v>0.60240963855421692</v>
      </c>
      <c r="D69">
        <f t="shared" si="4"/>
        <v>0.47619047619047616</v>
      </c>
      <c r="E69">
        <f>ValueWin!E69</f>
        <v>0.56899999999999995</v>
      </c>
      <c r="F69">
        <f t="shared" si="5"/>
        <v>0.43100000000000005</v>
      </c>
      <c r="G69" cm="1">
        <f t="array" ref="G69">_xlfn.IFS(AND(I69&gt;J69,I69&gt;0), 1, AND(J69&gt;I69,J69&gt;0), 2, AND(I69&lt;0,J69&lt;0), 0)</f>
        <v>0</v>
      </c>
      <c r="H69">
        <f>ValueWin!H69</f>
        <v>2</v>
      </c>
      <c r="I69">
        <f t="shared" si="6"/>
        <v>-8.4030303030303233E-2</v>
      </c>
      <c r="J69">
        <f t="shared" si="7"/>
        <v>-8.6272727272727168E-2</v>
      </c>
      <c r="K69" cm="1">
        <f t="array" ref="K69">_xlfn.IFS(AND(G69=H69,G69=1),K68-K68*I69+K68*I69*A69, AND(G69=H69,G69=2), K68-K68*J69+K68*J69*B69, AND(G69&lt;&gt;H69,G69=1), K68-K68*I69,AND(G69&lt;&gt;H69,G69=2),K68-K68*J69,G69=0,K68)</f>
        <v>132.40866479139569</v>
      </c>
      <c r="L69" t="str">
        <f>ValueWin!L69</f>
        <v>Duje Ajdukovic</v>
      </c>
      <c r="M69" t="str">
        <f>ValueWin!M69</f>
        <v>Zsombor Piros</v>
      </c>
    </row>
    <row r="70" spans="1:13" x14ac:dyDescent="0.25">
      <c r="A70">
        <f>ValueWin!A70</f>
        <v>2.2000000000000002</v>
      </c>
      <c r="B70">
        <f>ValueWin!B70</f>
        <v>1.61</v>
      </c>
      <c r="C70">
        <f t="shared" si="4"/>
        <v>0.45454545454545453</v>
      </c>
      <c r="D70">
        <f t="shared" si="4"/>
        <v>0.6211180124223602</v>
      </c>
      <c r="E70">
        <f>ValueWin!E70</f>
        <v>0.40799999999999997</v>
      </c>
      <c r="F70">
        <f t="shared" si="5"/>
        <v>0.59200000000000008</v>
      </c>
      <c r="G70" cm="1">
        <f t="array" ref="G70">_xlfn.IFS(AND(I70&gt;J70,I70&gt;0), 1, AND(J70&gt;I70,J70&gt;0), 2, AND(I70&lt;0,J70&lt;0), 0)</f>
        <v>0</v>
      </c>
      <c r="H70">
        <f>ValueWin!H70</f>
        <v>2</v>
      </c>
      <c r="I70">
        <f t="shared" si="6"/>
        <v>-8.5333333333333372E-2</v>
      </c>
      <c r="J70">
        <f t="shared" si="7"/>
        <v>-7.685245901639326E-2</v>
      </c>
      <c r="K70" cm="1">
        <f t="array" ref="K70">_xlfn.IFS(AND(G70=H70,G70=1),K69-K69*I70+K69*I70*A70, AND(G70=H70,G70=2), K69-K69*J70+K69*J70*B70, AND(G70&lt;&gt;H70,G70=1), K69-K69*I70,AND(G70&lt;&gt;H70,G70=2),K69-K69*J70,G70=0,K69)</f>
        <v>132.40866479139569</v>
      </c>
      <c r="L70" t="str">
        <f>ValueWin!L70</f>
        <v>Fabien Reboul</v>
      </c>
      <c r="M70" t="str">
        <f>ValueWin!M70</f>
        <v>Aleksandr Nedovyesov</v>
      </c>
    </row>
    <row r="71" spans="1:13" x14ac:dyDescent="0.25">
      <c r="A71">
        <f>ValueWin!A71</f>
        <v>1.4</v>
      </c>
      <c r="B71">
        <f>ValueWin!B71</f>
        <v>2.75</v>
      </c>
      <c r="C71">
        <f t="shared" si="4"/>
        <v>0.7142857142857143</v>
      </c>
      <c r="D71">
        <f t="shared" si="4"/>
        <v>0.36363636363636365</v>
      </c>
      <c r="E71">
        <f>ValueWin!E71</f>
        <v>0.63100000000000001</v>
      </c>
      <c r="F71">
        <f t="shared" si="5"/>
        <v>0.36899999999999999</v>
      </c>
      <c r="G71" cm="1">
        <f t="array" ref="G71">_xlfn.IFS(AND(I71&gt;J71,I71&gt;0), 1, AND(J71&gt;I71,J71&gt;0), 2, AND(I71&lt;0,J71&lt;0), 0)</f>
        <v>2</v>
      </c>
      <c r="H71">
        <f>ValueWin!H71</f>
        <v>1</v>
      </c>
      <c r="I71">
        <f t="shared" si="6"/>
        <v>-0.2915000000000002</v>
      </c>
      <c r="J71">
        <f t="shared" si="7"/>
        <v>8.4285714285713964E-3</v>
      </c>
      <c r="K71" cm="1">
        <f t="array" ref="K71">_xlfn.IFS(AND(G71=H71,G71=1),K70-K70*I71+K70*I71*A71, AND(G71=H71,G71=2), K70-K70*J71+K70*J71*B71, AND(G71&lt;&gt;H71,G71=1), K70-K70*I71,AND(G71&lt;&gt;H71,G71=2),K70-K70*J71,G71=0,K70)</f>
        <v>131.29264890243965</v>
      </c>
      <c r="L71" t="str">
        <f>ValueWin!L71</f>
        <v>Matthias Bachinger</v>
      </c>
      <c r="M71" t="str">
        <f>ValueWin!M71</f>
        <v>Hiroki Moriya</v>
      </c>
    </row>
    <row r="72" spans="1:13" x14ac:dyDescent="0.25">
      <c r="A72">
        <f>ValueWin!A72</f>
        <v>1.9</v>
      </c>
      <c r="B72">
        <f>ValueWin!B72</f>
        <v>1.8</v>
      </c>
      <c r="C72">
        <f t="shared" si="4"/>
        <v>0.52631578947368418</v>
      </c>
      <c r="D72">
        <f t="shared" si="4"/>
        <v>0.55555555555555558</v>
      </c>
      <c r="E72">
        <f>ValueWin!E72</f>
        <v>0.47699999999999998</v>
      </c>
      <c r="F72">
        <f t="shared" si="5"/>
        <v>0.52300000000000002</v>
      </c>
      <c r="G72" cm="1">
        <f t="array" ref="G72">_xlfn.IFS(AND(I72&gt;J72,I72&gt;0), 1, AND(J72&gt;I72,J72&gt;0), 2, AND(I72&lt;0,J72&lt;0), 0)</f>
        <v>0</v>
      </c>
      <c r="H72">
        <f>ValueWin!H72</f>
        <v>1</v>
      </c>
      <c r="I72">
        <f t="shared" si="6"/>
        <v>-0.10411111111111127</v>
      </c>
      <c r="J72">
        <f t="shared" si="7"/>
        <v>-7.3249999999999926E-2</v>
      </c>
      <c r="K72" cm="1">
        <f t="array" ref="K72">_xlfn.IFS(AND(G72=H72,G72=1),K71-K71*I72+K71*I72*A72, AND(G72=H72,G72=2), K71-K71*J72+K71*J72*B72, AND(G72&lt;&gt;H72,G72=1), K71-K71*I72,AND(G72&lt;&gt;H72,G72=2),K71-K71*J72,G72=0,K71)</f>
        <v>131.29264890243965</v>
      </c>
      <c r="L72" t="str">
        <f>ValueWin!L72</f>
        <v>Jonas Forejtek</v>
      </c>
      <c r="M72" t="str">
        <f>ValueWin!M72</f>
        <v>Evan Furness</v>
      </c>
    </row>
    <row r="73" spans="1:13" x14ac:dyDescent="0.25">
      <c r="A73">
        <f>ValueWin!A73</f>
        <v>2.25</v>
      </c>
      <c r="B73">
        <f>ValueWin!B73</f>
        <v>1.57</v>
      </c>
      <c r="C73">
        <f t="shared" si="4"/>
        <v>0.44444444444444442</v>
      </c>
      <c r="D73">
        <f t="shared" si="4"/>
        <v>0.63694267515923564</v>
      </c>
      <c r="E73">
        <f>ValueWin!E73</f>
        <v>0.75</v>
      </c>
      <c r="F73">
        <f t="shared" si="5"/>
        <v>0.25</v>
      </c>
      <c r="G73" cm="1">
        <f t="array" ref="G73">_xlfn.IFS(AND(I73&gt;J73,I73&gt;0), 1, AND(J73&gt;I73,J73&gt;0), 2, AND(I73&lt;0,J73&lt;0), 0)</f>
        <v>1</v>
      </c>
      <c r="H73">
        <f>ValueWin!H73</f>
        <v>2</v>
      </c>
      <c r="I73">
        <f t="shared" si="6"/>
        <v>0.05</v>
      </c>
      <c r="J73">
        <f t="shared" si="7"/>
        <v>-1.0657894736842104</v>
      </c>
      <c r="K73" cm="1">
        <f t="array" ref="K73">_xlfn.IFS(AND(G73=H73,G73=1),K72-K72*I73+K72*I73*A73, AND(G73=H73,G73=2), K72-K72*J73+K72*J73*B73, AND(G73&lt;&gt;H73,G73=1), K72-K72*I73,AND(G73&lt;&gt;H73,G73=2),K72-K72*J73,G73=0,K72)</f>
        <v>124.72801645731766</v>
      </c>
      <c r="L73" t="str">
        <f>ValueWin!L73</f>
        <v>Mischa Zverev</v>
      </c>
      <c r="M73" t="str">
        <f>ValueWin!M73</f>
        <v>Julian Lenz</v>
      </c>
    </row>
    <row r="74" spans="1:13" x14ac:dyDescent="0.25">
      <c r="A74">
        <f>ValueWin!A74</f>
        <v>1.4</v>
      </c>
      <c r="B74">
        <f>ValueWin!B74</f>
        <v>2.75</v>
      </c>
      <c r="C74">
        <f t="shared" si="4"/>
        <v>0.7142857142857143</v>
      </c>
      <c r="D74">
        <f t="shared" si="4"/>
        <v>0.36363636363636365</v>
      </c>
      <c r="E74">
        <f>ValueWin!E74</f>
        <v>0.36599999999999999</v>
      </c>
      <c r="F74">
        <f t="shared" si="5"/>
        <v>0.63400000000000001</v>
      </c>
      <c r="G74" cm="1">
        <f t="array" ref="G74">_xlfn.IFS(AND(I74&gt;J74,I74&gt;0), 1, AND(J74&gt;I74,J74&gt;0), 2, AND(I74&lt;0,J74&lt;0), 0)</f>
        <v>2</v>
      </c>
      <c r="H74">
        <f>ValueWin!H74</f>
        <v>1</v>
      </c>
      <c r="I74">
        <f t="shared" si="6"/>
        <v>-1.2190000000000003</v>
      </c>
      <c r="J74">
        <f t="shared" si="7"/>
        <v>0.05</v>
      </c>
      <c r="K74" cm="1">
        <f t="array" ref="K74">_xlfn.IFS(AND(G74=H74,G74=1),K73-K73*I74+K73*I74*A74, AND(G74=H74,G74=2), K73-K73*J74+K73*J74*B74, AND(G74&lt;&gt;H74,G74=1), K73-K73*I74,AND(G74&lt;&gt;H74,G74=2),K73-K73*J74,G74=0,K73)</f>
        <v>118.49161563445178</v>
      </c>
      <c r="L74" t="str">
        <f>ValueWin!L74</f>
        <v>Otto Virtanen</v>
      </c>
      <c r="M74" t="str">
        <f>ValueWin!M74</f>
        <v>Johannes Haerteis</v>
      </c>
    </row>
    <row r="75" spans="1:13" x14ac:dyDescent="0.25">
      <c r="A75">
        <f>ValueWin!A75</f>
        <v>1.67</v>
      </c>
      <c r="B75">
        <f>ValueWin!B75</f>
        <v>2.15</v>
      </c>
      <c r="C75">
        <f t="shared" si="4"/>
        <v>0.5988023952095809</v>
      </c>
      <c r="D75">
        <f t="shared" si="4"/>
        <v>0.46511627906976744</v>
      </c>
      <c r="E75">
        <f>ValueWin!E75</f>
        <v>0.503</v>
      </c>
      <c r="F75">
        <f t="shared" si="5"/>
        <v>0.497</v>
      </c>
      <c r="G75" cm="1">
        <f t="array" ref="G75">_xlfn.IFS(AND(I75&gt;J75,I75&gt;0), 1, AND(J75&gt;I75,J75&gt;0), 2, AND(I75&lt;0,J75&lt;0), 0)</f>
        <v>2</v>
      </c>
      <c r="H75">
        <f>ValueWin!H75</f>
        <v>1</v>
      </c>
      <c r="I75">
        <f t="shared" si="6"/>
        <v>-0.23879104477611945</v>
      </c>
      <c r="J75">
        <f t="shared" si="7"/>
        <v>0.05</v>
      </c>
      <c r="K75" cm="1">
        <f t="array" ref="K75">_xlfn.IFS(AND(G75=H75,G75=1),K74-K74*I75+K74*I75*A75, AND(G75=H75,G75=2), K74-K74*J75+K74*J75*B75, AND(G75&lt;&gt;H75,G75=1), K74-K74*I75,AND(G75&lt;&gt;H75,G75=2),K74-K74*J75,G75=0,K74)</f>
        <v>112.56703485272919</v>
      </c>
      <c r="L75" t="str">
        <f>ValueWin!L75</f>
        <v>Carlos Alcaraz</v>
      </c>
      <c r="M75" t="str">
        <f>ValueWin!M75</f>
        <v>Daniel Evans</v>
      </c>
    </row>
    <row r="76" spans="1:13" x14ac:dyDescent="0.25">
      <c r="A76">
        <f>ValueWin!A76</f>
        <v>2.08</v>
      </c>
      <c r="B76">
        <f>ValueWin!B76</f>
        <v>1.75</v>
      </c>
      <c r="C76">
        <f t="shared" si="4"/>
        <v>0.48076923076923073</v>
      </c>
      <c r="D76">
        <f t="shared" si="4"/>
        <v>0.5714285714285714</v>
      </c>
      <c r="E76">
        <f>ValueWin!E76</f>
        <v>0.52</v>
      </c>
      <c r="F76">
        <f t="shared" si="5"/>
        <v>0.48</v>
      </c>
      <c r="G76" cm="1">
        <f t="array" ref="G76">_xlfn.IFS(AND(I76&gt;J76,I76&gt;0), 1, AND(J76&gt;I76,J76&gt;0), 2, AND(I76&lt;0,J76&lt;0), 0)</f>
        <v>1</v>
      </c>
      <c r="H76">
        <f>ValueWin!H76</f>
        <v>1</v>
      </c>
      <c r="I76">
        <f t="shared" si="6"/>
        <v>0.05</v>
      </c>
      <c r="J76">
        <f t="shared" si="7"/>
        <v>-0.21333333333333337</v>
      </c>
      <c r="K76" cm="1">
        <f t="array" ref="K76">_xlfn.IFS(AND(G76=H76,G76=1),K75-K75*I76+K75*I76*A76, AND(G76=H76,G76=2), K75-K75*J76+K75*J76*B76, AND(G76&lt;&gt;H76,G76=1), K75-K75*I76,AND(G76&lt;&gt;H76,G76=2),K75-K75*J76,G76=0,K75)</f>
        <v>118.64565473477657</v>
      </c>
      <c r="L76" t="str">
        <f>ValueWin!L76</f>
        <v>Alex De Minaur</v>
      </c>
      <c r="M76" t="str">
        <f>ValueWin!M76</f>
        <v>Kevin Anderson</v>
      </c>
    </row>
    <row r="77" spans="1:13" x14ac:dyDescent="0.25">
      <c r="A77">
        <f>ValueWin!A77</f>
        <v>1.64</v>
      </c>
      <c r="B77">
        <f>ValueWin!B77</f>
        <v>2.2000000000000002</v>
      </c>
      <c r="C77">
        <f t="shared" si="4"/>
        <v>0.6097560975609756</v>
      </c>
      <c r="D77">
        <f t="shared" si="4"/>
        <v>0.45454545454545453</v>
      </c>
      <c r="E77">
        <f>ValueWin!E77</f>
        <v>0.64300000000000002</v>
      </c>
      <c r="F77">
        <f t="shared" si="5"/>
        <v>0.35699999999999998</v>
      </c>
      <c r="G77" cm="1">
        <f t="array" ref="G77">_xlfn.IFS(AND(I77&gt;J77,I77&gt;0), 1, AND(J77&gt;I77,J77&gt;0), 2, AND(I77&lt;0,J77&lt;0), 0)</f>
        <v>1</v>
      </c>
      <c r="H77">
        <f>ValueWin!H77</f>
        <v>2</v>
      </c>
      <c r="I77">
        <f t="shared" si="6"/>
        <v>0.05</v>
      </c>
      <c r="J77">
        <f t="shared" si="7"/>
        <v>-0.17883333333333329</v>
      </c>
      <c r="K77" cm="1">
        <f t="array" ref="K77">_xlfn.IFS(AND(G77=H77,G77=1),K76-K76*I77+K76*I77*A77, AND(G77=H77,G77=2), K76-K76*J77+K76*J77*B77, AND(G77&lt;&gt;H77,G77=1), K76-K76*I77,AND(G77&lt;&gt;H77,G77=2),K76-K76*J77,G77=0,K76)</f>
        <v>112.71337199803774</v>
      </c>
      <c r="L77" t="str">
        <f>ValueWin!L77</f>
        <v>Hubert Hurkacz</v>
      </c>
      <c r="M77" t="str">
        <f>ValueWin!M77</f>
        <v>Andy Murray</v>
      </c>
    </row>
    <row r="78" spans="1:13" x14ac:dyDescent="0.25">
      <c r="A78">
        <f>ValueWin!A78</f>
        <v>3.45</v>
      </c>
      <c r="B78">
        <f>ValueWin!B78</f>
        <v>1.28</v>
      </c>
      <c r="C78">
        <f t="shared" si="4"/>
        <v>0.28985507246376813</v>
      </c>
      <c r="D78">
        <f t="shared" si="4"/>
        <v>0.78125</v>
      </c>
      <c r="E78">
        <f>ValueWin!E78</f>
        <v>0.219</v>
      </c>
      <c r="F78">
        <f t="shared" si="5"/>
        <v>0.78100000000000003</v>
      </c>
      <c r="G78" cm="1">
        <f t="array" ref="G78">_xlfn.IFS(AND(I78&gt;J78,I78&gt;0), 1, AND(J78&gt;I78,J78&gt;0), 2, AND(I78&lt;0,J78&lt;0), 0)</f>
        <v>0</v>
      </c>
      <c r="H78">
        <f>ValueWin!H78</f>
        <v>2</v>
      </c>
      <c r="I78">
        <f t="shared" si="6"/>
        <v>-9.9775510204081624E-2</v>
      </c>
      <c r="J78">
        <f t="shared" si="7"/>
        <v>-1.1428571428570011E-3</v>
      </c>
      <c r="K78" cm="1">
        <f t="array" ref="K78">_xlfn.IFS(AND(G78=H78,G78=1),K77-K77*I78+K77*I78*A78, AND(G78=H78,G78=2), K77-K77*J78+K77*J78*B78, AND(G78&lt;&gt;H78,G78=1), K77-K77*I78,AND(G78&lt;&gt;H78,G78=2),K77-K77*J78,G78=0,K77)</f>
        <v>112.71337199803774</v>
      </c>
      <c r="L78" t="str">
        <f>ValueWin!L78</f>
        <v>Alexei Popyrin</v>
      </c>
      <c r="M78" t="str">
        <f>ValueWin!M78</f>
        <v>Matteo Berrettini</v>
      </c>
    </row>
    <row r="79" spans="1:13" x14ac:dyDescent="0.25">
      <c r="A79">
        <f>ValueWin!A79</f>
        <v>1.3</v>
      </c>
      <c r="B79">
        <f>ValueWin!B79</f>
        <v>3.32</v>
      </c>
      <c r="C79">
        <f t="shared" si="4"/>
        <v>0.76923076923076916</v>
      </c>
      <c r="D79">
        <f t="shared" si="4"/>
        <v>0.30120481927710846</v>
      </c>
      <c r="E79">
        <f>ValueWin!E79</f>
        <v>0.77700000000000002</v>
      </c>
      <c r="F79">
        <f t="shared" si="5"/>
        <v>0.22299999999999998</v>
      </c>
      <c r="G79" cm="1">
        <f t="array" ref="G79">_xlfn.IFS(AND(I79&gt;J79,I79&gt;0), 1, AND(J79&gt;I79,J79&gt;0), 2, AND(I79&lt;0,J79&lt;0), 0)</f>
        <v>1</v>
      </c>
      <c r="H79">
        <f>ValueWin!H79</f>
        <v>1</v>
      </c>
      <c r="I79">
        <f t="shared" si="6"/>
        <v>3.3666666666666845E-2</v>
      </c>
      <c r="J79">
        <f t="shared" si="7"/>
        <v>-0.11191379310344834</v>
      </c>
      <c r="K79" cm="1">
        <f t="array" ref="K79">_xlfn.IFS(AND(G79=H79,G79=1),K78-K78*I79+K78*I79*A79, AND(G79=H79,G79=2), K78-K78*J79+K78*J79*B79, AND(G79&lt;&gt;H79,G79=1), K78-K78*I79,AND(G79&lt;&gt;H79,G79=2),K78-K78*J79,G79=0,K78)</f>
        <v>113.85177705521794</v>
      </c>
      <c r="L79" t="str">
        <f>ValueWin!L79</f>
        <v>Felix Auger Aliassime</v>
      </c>
      <c r="M79" t="str">
        <f>ValueWin!M79</f>
        <v>Ricardas Berankis</v>
      </c>
    </row>
    <row r="80" spans="1:13" x14ac:dyDescent="0.25">
      <c r="A80">
        <f>ValueWin!A80</f>
        <v>3.32</v>
      </c>
      <c r="B80">
        <f>ValueWin!B80</f>
        <v>1.3</v>
      </c>
      <c r="C80">
        <f t="shared" si="4"/>
        <v>0.30120481927710846</v>
      </c>
      <c r="D80">
        <f t="shared" si="4"/>
        <v>0.76923076923076916</v>
      </c>
      <c r="E80">
        <f>ValueWin!E80</f>
        <v>0.34399999999999997</v>
      </c>
      <c r="F80">
        <f t="shared" si="5"/>
        <v>0.65600000000000003</v>
      </c>
      <c r="G80" cm="1">
        <f t="array" ref="G80">_xlfn.IFS(AND(I80&gt;J80,I80&gt;0), 1, AND(J80&gt;I80,J80&gt;0), 2, AND(I80&lt;0,J80&lt;0), 0)</f>
        <v>1</v>
      </c>
      <c r="H80">
        <f>ValueWin!H80</f>
        <v>2</v>
      </c>
      <c r="I80">
        <f t="shared" si="6"/>
        <v>0.05</v>
      </c>
      <c r="J80">
        <f t="shared" si="7"/>
        <v>-0.49066666666666647</v>
      </c>
      <c r="K80" cm="1">
        <f t="array" ref="K80">_xlfn.IFS(AND(G80=H80,G80=1),K79-K79*I80+K79*I80*A80, AND(G80=H80,G80=2), K79-K79*J80+K79*J80*B80, AND(G80&lt;&gt;H80,G80=1), K79-K79*I80,AND(G80&lt;&gt;H80,G80=2),K79-K79*J80,G80=0,K79)</f>
        <v>108.15918820245705</v>
      </c>
      <c r="L80" t="str">
        <f>ValueWin!L80</f>
        <v>Fabio Fognini</v>
      </c>
      <c r="M80" t="str">
        <f>ValueWin!M80</f>
        <v>Diego Schwartzman</v>
      </c>
    </row>
    <row r="81" spans="1:13" x14ac:dyDescent="0.25">
      <c r="A81">
        <f>ValueWin!A81</f>
        <v>6</v>
      </c>
      <c r="B81">
        <f>ValueWin!B81</f>
        <v>1.1000000000000001</v>
      </c>
      <c r="C81">
        <f t="shared" si="4"/>
        <v>0.16666666666666666</v>
      </c>
      <c r="D81">
        <f t="shared" si="4"/>
        <v>0.90909090909090906</v>
      </c>
      <c r="E81">
        <f>ValueWin!E81</f>
        <v>0.16500000000000001</v>
      </c>
      <c r="F81">
        <f t="shared" si="5"/>
        <v>0.83499999999999996</v>
      </c>
      <c r="G81" cm="1">
        <f t="array" ref="G81">_xlfn.IFS(AND(I81&gt;J81,I81&gt;0), 1, AND(J81&gt;I81,J81&gt;0), 2, AND(I81&lt;0,J81&lt;0), 0)</f>
        <v>0</v>
      </c>
      <c r="H81">
        <f>ValueWin!H81</f>
        <v>2</v>
      </c>
      <c r="I81">
        <f t="shared" si="6"/>
        <v>-1.999999999999974E-3</v>
      </c>
      <c r="J81">
        <f t="shared" si="7"/>
        <v>-0.81499999999999861</v>
      </c>
      <c r="K81" cm="1">
        <f t="array" ref="K81">_xlfn.IFS(AND(G81=H81,G81=1),K80-K80*I81+K80*I81*A81, AND(G81=H81,G81=2), K80-K80*J81+K80*J81*B81, AND(G81&lt;&gt;H81,G81=1), K80-K80*I81,AND(G81&lt;&gt;H81,G81=2),K80-K80*J81,G81=0,K80)</f>
        <v>108.15918820245705</v>
      </c>
      <c r="L81" t="str">
        <f>ValueWin!L81</f>
        <v>Filip Krajinovic</v>
      </c>
      <c r="M81" t="str">
        <f>ValueWin!M81</f>
        <v>Alexander Zverev</v>
      </c>
    </row>
    <row r="82" spans="1:13" x14ac:dyDescent="0.25">
      <c r="A82">
        <f>ValueWin!A82</f>
        <v>3.45</v>
      </c>
      <c r="B82">
        <f>ValueWin!B82</f>
        <v>1.28</v>
      </c>
      <c r="C82">
        <f t="shared" ref="C82:D121" si="8">1/A82</f>
        <v>0.28985507246376813</v>
      </c>
      <c r="D82">
        <f t="shared" si="8"/>
        <v>0.78125</v>
      </c>
      <c r="E82">
        <f>ValueWin!E82</f>
        <v>0.308</v>
      </c>
      <c r="F82">
        <f t="shared" si="5"/>
        <v>0.69199999999999995</v>
      </c>
      <c r="G82" cm="1">
        <f t="array" ref="G82">_xlfn.IFS(AND(I82&gt;J82,I82&gt;0), 1, AND(J82&gt;I82,J82&gt;0), 2, AND(I82&lt;0,J82&lt;0), 0)</f>
        <v>1</v>
      </c>
      <c r="H82">
        <f>ValueWin!H82</f>
        <v>2</v>
      </c>
      <c r="I82">
        <f t="shared" si="6"/>
        <v>2.5551020408163316E-2</v>
      </c>
      <c r="J82">
        <f t="shared" si="7"/>
        <v>-0.40799999999999992</v>
      </c>
      <c r="K82" cm="1">
        <f t="array" ref="K82">_xlfn.IFS(AND(G82=H82,G82=1),K81-K81*I82+K81*I82*A82, AND(G82=H82,G82=2), K81-K81*J82+K81*J82*B82, AND(G82&lt;&gt;H82,G82=1), K81-K81*I82,AND(G82&lt;&gt;H82,G82=2),K81-K81*J82,G82=0,K81)</f>
        <v>105.39561057736569</v>
      </c>
      <c r="L82" t="str">
        <f>ValueWin!L82</f>
        <v>Dusan Lajovic</v>
      </c>
      <c r="M82" t="str">
        <f>ValueWin!M82</f>
        <v>Frances Tiafoe</v>
      </c>
    </row>
    <row r="83" spans="1:13" x14ac:dyDescent="0.25">
      <c r="A83">
        <f>ValueWin!A83</f>
        <v>1.22</v>
      </c>
      <c r="B83">
        <f>ValueWin!B83</f>
        <v>4.05</v>
      </c>
      <c r="C83">
        <f t="shared" si="8"/>
        <v>0.81967213114754101</v>
      </c>
      <c r="D83">
        <f t="shared" si="8"/>
        <v>0.24691358024691359</v>
      </c>
      <c r="E83">
        <f>ValueWin!E83</f>
        <v>0.70199999999999996</v>
      </c>
      <c r="F83">
        <f t="shared" si="5"/>
        <v>0.29800000000000004</v>
      </c>
      <c r="G83" cm="1">
        <f t="array" ref="G83">_xlfn.IFS(AND(I83&gt;J83,I83&gt;0), 1, AND(J83&gt;I83,J83&gt;0), 2, AND(I83&lt;0,J83&lt;0), 0)</f>
        <v>2</v>
      </c>
      <c r="H83">
        <f>ValueWin!H83</f>
        <v>1</v>
      </c>
      <c r="I83">
        <f t="shared" si="6"/>
        <v>-0.65254545454545498</v>
      </c>
      <c r="J83">
        <f t="shared" si="7"/>
        <v>0.05</v>
      </c>
      <c r="K83" cm="1">
        <f t="array" ref="K83">_xlfn.IFS(AND(G83=H83,G83=1),K82-K82*I83+K82*I83*A83, AND(G83=H83,G83=2), K82-K82*J83+K82*J83*B83, AND(G83&lt;&gt;H83,G83=1), K82-K82*I83,AND(G83&lt;&gt;H83,G83=2),K82-K82*J83,G83=0,K82)</f>
        <v>100.12583004849741</v>
      </c>
      <c r="L83" t="str">
        <f>ValueWin!L83</f>
        <v>Gael Monfils</v>
      </c>
      <c r="M83" t="str">
        <f>ValueWin!M83</f>
        <v>Lorenzo Musetti</v>
      </c>
    </row>
    <row r="84" spans="1:13" x14ac:dyDescent="0.25">
      <c r="A84">
        <f>ValueWin!A84</f>
        <v>1.52</v>
      </c>
      <c r="B84">
        <f>ValueWin!B84</f>
        <v>2.42</v>
      </c>
      <c r="C84">
        <f t="shared" si="8"/>
        <v>0.65789473684210531</v>
      </c>
      <c r="D84">
        <f t="shared" si="8"/>
        <v>0.41322314049586778</v>
      </c>
      <c r="E84">
        <f>ValueWin!E84</f>
        <v>0.67900000000000005</v>
      </c>
      <c r="F84">
        <f t="shared" si="5"/>
        <v>0.32099999999999995</v>
      </c>
      <c r="G84" cm="1">
        <f t="array" ref="G84">_xlfn.IFS(AND(I84&gt;J84,I84&gt;0), 1, AND(J84&gt;I84,J84&gt;0), 2, AND(I84&lt;0,J84&lt;0), 0)</f>
        <v>1</v>
      </c>
      <c r="H84">
        <f>ValueWin!H84</f>
        <v>1</v>
      </c>
      <c r="I84">
        <f t="shared" si="6"/>
        <v>0.05</v>
      </c>
      <c r="J84">
        <f t="shared" si="7"/>
        <v>-0.15716901408450717</v>
      </c>
      <c r="K84" cm="1">
        <f t="array" ref="K84">_xlfn.IFS(AND(G84=H84,G84=1),K83-K83*I84+K83*I84*A84, AND(G84=H84,G84=2), K83-K83*J84+K83*J84*B84, AND(G84&lt;&gt;H84,G84=1), K83-K83*I84,AND(G84&lt;&gt;H84,G84=2),K83-K83*J84,G84=0,K83)</f>
        <v>102.72910162975833</v>
      </c>
      <c r="L84" t="str">
        <f>ValueWin!L84</f>
        <v>Cameron Norrie</v>
      </c>
      <c r="M84" t="str">
        <f>ValueWin!M84</f>
        <v>Marton Fucsovics</v>
      </c>
    </row>
    <row r="85" spans="1:13" x14ac:dyDescent="0.25">
      <c r="A85">
        <f>ValueWin!A85</f>
        <v>1.58</v>
      </c>
      <c r="B85">
        <f>ValueWin!B85</f>
        <v>2.2799999999999998</v>
      </c>
      <c r="C85">
        <f t="shared" si="8"/>
        <v>0.63291139240506322</v>
      </c>
      <c r="D85">
        <f t="shared" si="8"/>
        <v>0.43859649122807021</v>
      </c>
      <c r="E85">
        <f>ValueWin!E85</f>
        <v>0.35299999999999998</v>
      </c>
      <c r="F85">
        <f t="shared" si="5"/>
        <v>0.64700000000000002</v>
      </c>
      <c r="G85" cm="1">
        <f t="array" ref="G85">_xlfn.IFS(AND(I85&gt;J85,I85&gt;0), 1, AND(J85&gt;I85,J85&gt;0), 2, AND(I85&lt;0,J85&lt;0), 0)</f>
        <v>2</v>
      </c>
      <c r="H85">
        <f>ValueWin!H85</f>
        <v>1</v>
      </c>
      <c r="I85">
        <f t="shared" si="6"/>
        <v>-0.76251724137931021</v>
      </c>
      <c r="J85">
        <f t="shared" si="7"/>
        <v>0.05</v>
      </c>
      <c r="K85" cm="1">
        <f t="array" ref="K85">_xlfn.IFS(AND(G85=H85,G85=1),K84-K84*I85+K84*I85*A85, AND(G85=H85,G85=2), K84-K84*J85+K84*J85*B85, AND(G85&lt;&gt;H85,G85=1), K84-K84*I85,AND(G85&lt;&gt;H85,G85=2),K84-K84*J85,G85=0,K84)</f>
        <v>97.592646548270409</v>
      </c>
      <c r="L85" t="str">
        <f>ValueWin!L85</f>
        <v>Dennis Novak</v>
      </c>
      <c r="M85" t="str">
        <f>ValueWin!M85</f>
        <v>Gianluca Mager</v>
      </c>
    </row>
    <row r="86" spans="1:13" x14ac:dyDescent="0.25">
      <c r="A86">
        <f>ValueWin!A86</f>
        <v>3.7</v>
      </c>
      <c r="B86">
        <f>ValueWin!B86</f>
        <v>1.25</v>
      </c>
      <c r="C86">
        <f t="shared" si="8"/>
        <v>0.27027027027027023</v>
      </c>
      <c r="D86">
        <f t="shared" si="8"/>
        <v>0.8</v>
      </c>
      <c r="E86">
        <f>ValueWin!E86</f>
        <v>0.39600000000000002</v>
      </c>
      <c r="F86">
        <f t="shared" si="5"/>
        <v>0.60399999999999998</v>
      </c>
      <c r="G86" cm="1">
        <f t="array" ref="G86">_xlfn.IFS(AND(I86&gt;J86,I86&gt;0), 1, AND(J86&gt;I86,J86&gt;0), 2, AND(I86&lt;0,J86&lt;0), 0)</f>
        <v>1</v>
      </c>
      <c r="H86">
        <f>ValueWin!H86</f>
        <v>2</v>
      </c>
      <c r="I86">
        <f t="shared" si="6"/>
        <v>0.05</v>
      </c>
      <c r="J86">
        <f t="shared" si="7"/>
        <v>-0.98000000000000009</v>
      </c>
      <c r="K86" cm="1">
        <f t="array" ref="K86">_xlfn.IFS(AND(G86=H86,G86=1),K85-K85*I86+K85*I86*A86, AND(G86=H86,G86=2), K85-K85*J86+K85*J86*B86, AND(G86&lt;&gt;H86,G86=1), K85-K85*I86,AND(G86&lt;&gt;H86,G86=2),K85-K85*J86,G86=0,K85)</f>
        <v>92.713014220856891</v>
      </c>
      <c r="L86" t="str">
        <f>ValueWin!L86</f>
        <v>Reilly Opelka</v>
      </c>
      <c r="M86" t="str">
        <f>ValueWin!M86</f>
        <v>Jannik Sinner</v>
      </c>
    </row>
    <row r="87" spans="1:13" x14ac:dyDescent="0.25">
      <c r="A87">
        <f>ValueWin!A87</f>
        <v>1.65</v>
      </c>
      <c r="B87">
        <f>ValueWin!B87</f>
        <v>2.1800000000000002</v>
      </c>
      <c r="C87">
        <f t="shared" si="8"/>
        <v>0.60606060606060608</v>
      </c>
      <c r="D87">
        <f t="shared" si="8"/>
        <v>0.4587155963302752</v>
      </c>
      <c r="E87">
        <f>ValueWin!E87</f>
        <v>0.61599999999999999</v>
      </c>
      <c r="F87">
        <f t="shared" si="5"/>
        <v>0.38400000000000001</v>
      </c>
      <c r="G87" cm="1">
        <f t="array" ref="G87">_xlfn.IFS(AND(I87&gt;J87,I87&gt;0), 1, AND(J87&gt;I87,J87&gt;0), 2, AND(I87&lt;0,J87&lt;0), 0)</f>
        <v>1</v>
      </c>
      <c r="H87">
        <f>ValueWin!H87</f>
        <v>1</v>
      </c>
      <c r="I87">
        <f t="shared" si="6"/>
        <v>2.5230769230769168E-2</v>
      </c>
      <c r="J87">
        <f t="shared" si="7"/>
        <v>-0.13803389830508461</v>
      </c>
      <c r="K87" cm="1">
        <f t="array" ref="K87">_xlfn.IFS(AND(G87=H87,G87=1),K86-K86*I87+K86*I87*A87, AND(G87=H87,G87=2), K86-K86*J87+K86*J87*B87, AND(G87&lt;&gt;H87,G87=1), K86-K86*I87,AND(G87&lt;&gt;H87,G87=2),K86-K86*J87,G87=0,K86)</f>
        <v>94.233507654078934</v>
      </c>
      <c r="L87" t="str">
        <f>ValueWin!L87</f>
        <v>Casper Ruud</v>
      </c>
      <c r="M87" t="str">
        <f>ValueWin!M87</f>
        <v>Lloyd Harris</v>
      </c>
    </row>
    <row r="88" spans="1:13" x14ac:dyDescent="0.25">
      <c r="A88">
        <f>ValueWin!A88</f>
        <v>1.38</v>
      </c>
      <c r="B88">
        <f>ValueWin!B88</f>
        <v>2.91</v>
      </c>
      <c r="C88" s="1">
        <f t="shared" si="8"/>
        <v>0.7246376811594204</v>
      </c>
      <c r="D88" s="1">
        <f t="shared" si="8"/>
        <v>0.3436426116838488</v>
      </c>
      <c r="E88">
        <f>ValueWin!E88</f>
        <v>0.54300000000000004</v>
      </c>
      <c r="F88">
        <f t="shared" si="5"/>
        <v>0.45699999999999996</v>
      </c>
      <c r="G88" cm="1">
        <f t="array" ref="G88">_xlfn.IFS(AND(I88&gt;J88,I88&gt;0), 1, AND(J88&gt;I88,J88&gt;0), 2, AND(I88&lt;0,J88&lt;0), 0)</f>
        <v>2</v>
      </c>
      <c r="H88">
        <f>ValueWin!H88</f>
        <v>0</v>
      </c>
      <c r="I88">
        <f t="shared" si="6"/>
        <v>-0.65963157894736868</v>
      </c>
      <c r="J88">
        <f t="shared" si="7"/>
        <v>0.05</v>
      </c>
      <c r="K88" cm="1">
        <f t="array" ref="K88">_xlfn.IFS(AND(G88=H88,G88=1),K87-K87*I88+K87*I88*A88, AND(G88=H88,G88=2), K87-K87*J88+K87*J88*B88, AND(G88&lt;&gt;H88,G88=1), K87-K87*I88,AND(G88&lt;&gt;H88,G88=2),K87-K87*J88,G88=0,K87)</f>
        <v>89.52183227137499</v>
      </c>
      <c r="L88" t="str">
        <f>ValueWin!L88</f>
        <v>Lorenzo Sonego</v>
      </c>
      <c r="M88" t="str">
        <f>ValueWin!M88</f>
        <v>Christian Garin</v>
      </c>
    </row>
    <row r="89" spans="1:13" x14ac:dyDescent="0.25">
      <c r="A89">
        <f>ValueWin!A89</f>
        <v>1.34</v>
      </c>
      <c r="B89">
        <f>ValueWin!B89</f>
        <v>3.06</v>
      </c>
      <c r="C89">
        <f t="shared" si="8"/>
        <v>0.74626865671641784</v>
      </c>
      <c r="D89">
        <f t="shared" si="8"/>
        <v>0.32679738562091504</v>
      </c>
      <c r="E89">
        <f>ValueWin!E89</f>
        <v>0.65300000000000002</v>
      </c>
      <c r="F89">
        <f t="shared" si="5"/>
        <v>0.34699999999999998</v>
      </c>
      <c r="G89" cm="1">
        <f t="array" ref="G89">_xlfn.IFS(AND(I89&gt;J89,I89&gt;0), 1, AND(J89&gt;I89,J89&gt;0), 2, AND(I89&lt;0,J89&lt;0), 0)</f>
        <v>2</v>
      </c>
      <c r="H89">
        <f>ValueWin!H89</f>
        <v>1</v>
      </c>
      <c r="I89">
        <f t="shared" si="6"/>
        <v>-0.36758823529411733</v>
      </c>
      <c r="J89">
        <f t="shared" si="7"/>
        <v>3.0009708737864071E-2</v>
      </c>
      <c r="K89" cm="1">
        <f t="array" ref="K89">_xlfn.IFS(AND(G89=H89,G89=1),K88-K88*I89+K88*I89*A89, AND(G89=H89,G89=2), K88-K88*J89+K88*J89*B89, AND(G89&lt;&gt;H89,G89=1), K88-K88*I89,AND(G89&lt;&gt;H89,G89=2),K88-K88*J89,G89=0,K88)</f>
        <v>86.835308159231104</v>
      </c>
      <c r="L89" t="str">
        <f>ValueWin!L89</f>
        <v>Stefanos Tsitsipas</v>
      </c>
      <c r="M89" t="str">
        <f>ValueWin!M89</f>
        <v>Grigor Dimitrov</v>
      </c>
    </row>
    <row r="90" spans="1:13" x14ac:dyDescent="0.25">
      <c r="A90">
        <f>ValueWin!A90</f>
        <v>1.1399999999999999</v>
      </c>
      <c r="B90">
        <f>ValueWin!B90</f>
        <v>5.5</v>
      </c>
      <c r="C90">
        <f t="shared" si="8"/>
        <v>0.87719298245614041</v>
      </c>
      <c r="D90">
        <f t="shared" si="8"/>
        <v>0.18181818181818182</v>
      </c>
      <c r="E90">
        <f>ValueWin!E90</f>
        <v>0.93100000000000005</v>
      </c>
      <c r="F90">
        <f t="shared" si="5"/>
        <v>6.899999999999995E-2</v>
      </c>
      <c r="G90" cm="1">
        <f t="array" ref="G90">_xlfn.IFS(AND(I90&gt;J90,I90&gt;0), 1, AND(J90&gt;I90,J90&gt;0), 2, AND(I90&lt;0,J90&lt;0), 0)</f>
        <v>1</v>
      </c>
      <c r="H90">
        <f>ValueWin!H90</f>
        <v>1</v>
      </c>
      <c r="I90">
        <f t="shared" si="6"/>
        <v>0.05</v>
      </c>
      <c r="J90">
        <f t="shared" si="7"/>
        <v>-0.13788888888888895</v>
      </c>
      <c r="K90" cm="1">
        <f t="array" ref="K90">_xlfn.IFS(AND(G90=H90,G90=1),K89-K89*I90+K89*I90*A90, AND(G90=H90,G90=2), K89-K89*J90+K89*J90*B90, AND(G90&lt;&gt;H90,G90=1), K89-K89*I90,AND(G90&lt;&gt;H90,G90=2),K89-K89*J90,G90=0,K89)</f>
        <v>87.443155316345724</v>
      </c>
      <c r="L90" t="str">
        <f>ValueWin!L90</f>
        <v>Alexander Bublik</v>
      </c>
      <c r="M90" t="str">
        <f>ValueWin!M90</f>
        <v>Evgeny Tyurnev</v>
      </c>
    </row>
    <row r="91" spans="1:13" x14ac:dyDescent="0.25">
      <c r="A91">
        <f>ValueWin!A91</f>
        <v>1.33</v>
      </c>
      <c r="B91">
        <f>ValueWin!B91</f>
        <v>3.4</v>
      </c>
      <c r="C91">
        <f t="shared" si="8"/>
        <v>0.75187969924812026</v>
      </c>
      <c r="D91">
        <f t="shared" si="8"/>
        <v>0.29411764705882354</v>
      </c>
      <c r="E91">
        <f>ValueWin!E91</f>
        <v>0.60799999999999998</v>
      </c>
      <c r="F91">
        <f t="shared" si="5"/>
        <v>0.39200000000000002</v>
      </c>
      <c r="G91" cm="1">
        <f t="array" ref="G91">_xlfn.IFS(AND(I91&gt;J91,I91&gt;0), 1, AND(J91&gt;I91,J91&gt;0), 2, AND(I91&lt;0,J91&lt;0), 0)</f>
        <v>2</v>
      </c>
      <c r="H91">
        <f>ValueWin!H91</f>
        <v>1</v>
      </c>
      <c r="I91">
        <f t="shared" si="6"/>
        <v>-0.57987878787878777</v>
      </c>
      <c r="J91">
        <f t="shared" si="7"/>
        <v>0.05</v>
      </c>
      <c r="K91" cm="1">
        <f t="array" ref="K91">_xlfn.IFS(AND(G91=H91,G91=1),K90-K90*I91+K90*I91*A91, AND(G91=H91,G91=2), K90-K90*J91+K90*J91*B91, AND(G91&lt;&gt;H91,G91=1), K90-K90*I91,AND(G91&lt;&gt;H91,G91=2),K90-K90*J91,G91=0,K90)</f>
        <v>83.070997550528432</v>
      </c>
      <c r="L91" t="str">
        <f>ValueWin!L91</f>
        <v>Marin Cilic</v>
      </c>
      <c r="M91" t="str">
        <f>ValueWin!M91</f>
        <v>Albert Ramos</v>
      </c>
    </row>
    <row r="92" spans="1:13" x14ac:dyDescent="0.25">
      <c r="A92">
        <f>ValueWin!A92</f>
        <v>1.72</v>
      </c>
      <c r="B92">
        <f>ValueWin!B92</f>
        <v>2.1</v>
      </c>
      <c r="C92">
        <f t="shared" si="8"/>
        <v>0.58139534883720934</v>
      </c>
      <c r="D92">
        <f t="shared" si="8"/>
        <v>0.47619047619047616</v>
      </c>
      <c r="E92">
        <f>ValueWin!E92</f>
        <v>0.50800000000000001</v>
      </c>
      <c r="F92">
        <f t="shared" si="5"/>
        <v>0.49199999999999999</v>
      </c>
      <c r="G92" cm="1">
        <f t="array" ref="G92">_xlfn.IFS(AND(I92&gt;J92,I92&gt;0), 1, AND(J92&gt;I92,J92&gt;0), 2, AND(I92&lt;0,J92&lt;0), 0)</f>
        <v>2</v>
      </c>
      <c r="H92">
        <f>ValueWin!H92</f>
        <v>2</v>
      </c>
      <c r="I92">
        <f t="shared" si="6"/>
        <v>-0.17533333333333334</v>
      </c>
      <c r="J92">
        <f t="shared" si="7"/>
        <v>3.0181818181818199E-2</v>
      </c>
      <c r="K92" cm="1">
        <f t="array" ref="K92">_xlfn.IFS(AND(G92=H92,G92=1),K91-K91*I92+K91*I92*A92, AND(G92=H92,G92=2), K91-K91*J92+K91*J92*B92, AND(G92&lt;&gt;H92,G92=1), K91-K91*I92,AND(G92&lt;&gt;H92,G92=2),K91-K91*J92,G92=0,K91)</f>
        <v>85.82895466920597</v>
      </c>
      <c r="L92" t="str">
        <f>ValueWin!L92</f>
        <v>Frederico Delbonis</v>
      </c>
      <c r="M92" t="str">
        <f>ValueWin!M92</f>
        <v>Pablo Andujar</v>
      </c>
    </row>
    <row r="93" spans="1:13" x14ac:dyDescent="0.25">
      <c r="A93">
        <f>ValueWin!A93</f>
        <v>3.5</v>
      </c>
      <c r="B93">
        <f>ValueWin!B93</f>
        <v>1.3</v>
      </c>
      <c r="C93">
        <f t="shared" si="8"/>
        <v>0.2857142857142857</v>
      </c>
      <c r="D93">
        <f t="shared" si="8"/>
        <v>0.76923076923076916</v>
      </c>
      <c r="E93">
        <f>ValueWin!E93</f>
        <v>0.27600000000000002</v>
      </c>
      <c r="F93">
        <f t="shared" si="5"/>
        <v>0.72399999999999998</v>
      </c>
      <c r="G93" cm="1">
        <f t="array" ref="G93">_xlfn.IFS(AND(I93&gt;J93,I93&gt;0), 1, AND(J93&gt;I93,J93&gt;0), 2, AND(I93&lt;0,J93&lt;0), 0)</f>
        <v>0</v>
      </c>
      <c r="H93">
        <f>ValueWin!H93</f>
        <v>2</v>
      </c>
      <c r="I93">
        <f t="shared" si="6"/>
        <v>-1.3599999999999945E-2</v>
      </c>
      <c r="J93">
        <f t="shared" si="7"/>
        <v>-0.19599999999999995</v>
      </c>
      <c r="K93" cm="1">
        <f t="array" ref="K93">_xlfn.IFS(AND(G93=H93,G93=1),K92-K92*I93+K92*I93*A93, AND(G93=H93,G93=2), K92-K92*J93+K92*J93*B93, AND(G93&lt;&gt;H93,G93=1), K92-K92*I93,AND(G93&lt;&gt;H93,G93=2),K92-K92*J93,G93=0,K92)</f>
        <v>85.82895466920597</v>
      </c>
      <c r="L93" t="str">
        <f>ValueWin!L93</f>
        <v>Laslo Djere</v>
      </c>
      <c r="M93" t="str">
        <f>ValueWin!M93</f>
        <v>Ilya Ivashka</v>
      </c>
    </row>
    <row r="94" spans="1:13" x14ac:dyDescent="0.25">
      <c r="A94">
        <f>ValueWin!A94</f>
        <v>4</v>
      </c>
      <c r="B94">
        <f>ValueWin!B94</f>
        <v>1.25</v>
      </c>
      <c r="C94">
        <f t="shared" si="8"/>
        <v>0.25</v>
      </c>
      <c r="D94">
        <f t="shared" si="8"/>
        <v>0.8</v>
      </c>
      <c r="E94">
        <f>ValueWin!E94</f>
        <v>0.30599999999999999</v>
      </c>
      <c r="F94">
        <f t="shared" si="5"/>
        <v>0.69399999999999995</v>
      </c>
      <c r="G94" cm="1">
        <f t="array" ref="G94">_xlfn.IFS(AND(I94&gt;J94,I94&gt;0), 1, AND(J94&gt;I94,J94&gt;0), 2, AND(I94&lt;0,J94&lt;0), 0)</f>
        <v>1</v>
      </c>
      <c r="H94">
        <f>ValueWin!H94</f>
        <v>2</v>
      </c>
      <c r="I94">
        <f t="shared" si="6"/>
        <v>0.05</v>
      </c>
      <c r="J94">
        <f t="shared" si="7"/>
        <v>-0.53</v>
      </c>
      <c r="K94" cm="1">
        <f t="array" ref="K94">_xlfn.IFS(AND(G94=H94,G94=1),K93-K93*I94+K93*I94*A94, AND(G94=H94,G94=2), K93-K93*J94+K93*J94*B94, AND(G94&lt;&gt;H94,G94=1), K93-K93*I94,AND(G94&lt;&gt;H94,G94=2),K93-K93*J94,G94=0,K93)</f>
        <v>81.537506935745668</v>
      </c>
      <c r="L94" t="str">
        <f>ValueWin!L94</f>
        <v>Adrian Mannarino</v>
      </c>
      <c r="M94" t="str">
        <f>ValueWin!M94</f>
        <v>Karen Khachanov</v>
      </c>
    </row>
    <row r="95" spans="1:13" x14ac:dyDescent="0.25">
      <c r="A95">
        <f>ValueWin!A95</f>
        <v>2.62</v>
      </c>
      <c r="B95">
        <f>ValueWin!B95</f>
        <v>1.5</v>
      </c>
      <c r="C95">
        <f t="shared" si="8"/>
        <v>0.38167938931297707</v>
      </c>
      <c r="D95">
        <f t="shared" si="8"/>
        <v>0.66666666666666663</v>
      </c>
      <c r="E95">
        <f>ValueWin!E95</f>
        <v>0.46200000000000002</v>
      </c>
      <c r="F95">
        <f t="shared" si="5"/>
        <v>0.53800000000000003</v>
      </c>
      <c r="G95" cm="1">
        <f t="array" ref="G95">_xlfn.IFS(AND(I95&gt;J95,I95&gt;0), 1, AND(J95&gt;I95,J95&gt;0), 2, AND(I95&lt;0,J95&lt;0), 0)</f>
        <v>1</v>
      </c>
      <c r="H95">
        <f>ValueWin!H95</f>
        <v>2</v>
      </c>
      <c r="I95">
        <f t="shared" si="6"/>
        <v>0.05</v>
      </c>
      <c r="J95">
        <f t="shared" si="7"/>
        <v>-0.38600000000000001</v>
      </c>
      <c r="K95" cm="1">
        <f t="array" ref="K95">_xlfn.IFS(AND(G95=H95,G95=1),K94-K94*I95+K94*I95*A95, AND(G95=H95,G95=2), K94-K94*J95+K94*J95*B95, AND(G95&lt;&gt;H95,G95=1), K94-K94*I95,AND(G95&lt;&gt;H95,G95=2),K94-K94*J95,G95=0,K94)</f>
        <v>77.460631588958378</v>
      </c>
      <c r="L95" t="str">
        <f>ValueWin!L95</f>
        <v>Pedro Martinez</v>
      </c>
      <c r="M95" t="str">
        <f>ValueWin!M95</f>
        <v>Tommy Paul</v>
      </c>
    </row>
    <row r="96" spans="1:13" x14ac:dyDescent="0.25">
      <c r="A96">
        <f>ValueWin!A96</f>
        <v>1.1200000000000001</v>
      </c>
      <c r="B96">
        <f>ValueWin!B96</f>
        <v>6</v>
      </c>
      <c r="C96">
        <f t="shared" si="8"/>
        <v>0.89285714285714279</v>
      </c>
      <c r="D96">
        <f t="shared" si="8"/>
        <v>0.16666666666666666</v>
      </c>
      <c r="E96">
        <f>ValueWin!E96</f>
        <v>0.88200000000000001</v>
      </c>
      <c r="F96">
        <f t="shared" si="5"/>
        <v>0.11799999999999999</v>
      </c>
      <c r="G96" cm="1">
        <f t="array" ref="G96">_xlfn.IFS(AND(I96&gt;J96,I96&gt;0), 1, AND(J96&gt;I96,J96&gt;0), 2, AND(I96&lt;0,J96&lt;0), 0)</f>
        <v>0</v>
      </c>
      <c r="H96">
        <f>ValueWin!H96</f>
        <v>1</v>
      </c>
      <c r="I96">
        <f t="shared" si="6"/>
        <v>-0.10133333333333239</v>
      </c>
      <c r="J96">
        <f t="shared" si="7"/>
        <v>-5.8400000000000007E-2</v>
      </c>
      <c r="K96" cm="1">
        <f t="array" ref="K96">_xlfn.IFS(AND(G96=H96,G96=1),K95-K95*I96+K95*I96*A96, AND(G96=H96,G96=2), K95-K95*J96+K95*J96*B96, AND(G96&lt;&gt;H96,G96=1), K95-K95*I96,AND(G96&lt;&gt;H96,G96=2),K95-K95*J96,G96=0,K95)</f>
        <v>77.460631588958378</v>
      </c>
      <c r="L96" t="str">
        <f>ValueWin!L96</f>
        <v>John Millman</v>
      </c>
      <c r="M96" t="str">
        <f>ValueWin!M96</f>
        <v>Yshai Oliel</v>
      </c>
    </row>
    <row r="97" spans="1:14" x14ac:dyDescent="0.25">
      <c r="A97">
        <f>ValueWin!A97</f>
        <v>5.5</v>
      </c>
      <c r="B97">
        <f>ValueWin!B97</f>
        <v>1.1399999999999999</v>
      </c>
      <c r="C97">
        <f t="shared" si="8"/>
        <v>0.18181818181818182</v>
      </c>
      <c r="D97">
        <f t="shared" si="8"/>
        <v>0.87719298245614041</v>
      </c>
      <c r="E97">
        <f>ValueWin!E97</f>
        <v>9.5000000000000001E-2</v>
      </c>
      <c r="F97">
        <f t="shared" si="5"/>
        <v>0.90500000000000003</v>
      </c>
      <c r="G97" cm="1">
        <f t="array" ref="G97">_xlfn.IFS(AND(I97&gt;J97,I97&gt;0), 1, AND(J97&gt;I97,J97&gt;0), 2, AND(I97&lt;0,J97&lt;0), 0)</f>
        <v>2</v>
      </c>
      <c r="H97">
        <f>ValueWin!H97</f>
        <v>2</v>
      </c>
      <c r="I97">
        <f t="shared" si="6"/>
        <v>-0.10611111111111113</v>
      </c>
      <c r="J97">
        <f t="shared" si="7"/>
        <v>0.05</v>
      </c>
      <c r="K97" cm="1">
        <f t="array" ref="K97">_xlfn.IFS(AND(G97=H97,G97=1),K96-K96*I97+K96*I97*A97, AND(G97=H97,G97=2), K96-K96*J97+K96*J97*B97, AND(G97&lt;&gt;H97,G97=1), K96-K96*I97,AND(G97&lt;&gt;H97,G97=2),K96-K96*J97,G97=0,K96)</f>
        <v>78.002856010081075</v>
      </c>
      <c r="L97" t="str">
        <f>ValueWin!L97</f>
        <v>Nino Serdarusic</v>
      </c>
      <c r="M97" t="str">
        <f>ValueWin!M97</f>
        <v>Sebastian Korda</v>
      </c>
    </row>
    <row r="98" spans="1:14" x14ac:dyDescent="0.25">
      <c r="A98">
        <f>ValueWin!A98</f>
        <v>1.9</v>
      </c>
      <c r="B98">
        <f>ValueWin!B98</f>
        <v>1.9</v>
      </c>
      <c r="C98">
        <f t="shared" si="8"/>
        <v>0.52631578947368418</v>
      </c>
      <c r="D98">
        <f t="shared" si="8"/>
        <v>0.52631578947368418</v>
      </c>
      <c r="E98">
        <f>ValueWin!E98</f>
        <v>0.48399999999999999</v>
      </c>
      <c r="F98">
        <f t="shared" si="5"/>
        <v>0.51600000000000001</v>
      </c>
      <c r="G98" cm="1">
        <f t="array" ref="G98">_xlfn.IFS(AND(I98&gt;J98,I98&gt;0), 1, AND(J98&gt;I98,J98&gt;0), 2, AND(I98&lt;0,J98&lt;0), 0)</f>
        <v>0</v>
      </c>
      <c r="H98">
        <f>ValueWin!H98</f>
        <v>2</v>
      </c>
      <c r="I98">
        <f t="shared" si="6"/>
        <v>-8.9333333333333376E-2</v>
      </c>
      <c r="J98">
        <f t="shared" si="7"/>
        <v>-2.1777777777777785E-2</v>
      </c>
      <c r="K98" cm="1">
        <f t="array" ref="K98">_xlfn.IFS(AND(G98=H98,G98=1),K97-K97*I98+K97*I98*A98, AND(G98=H98,G98=2), K97-K97*J98+K97*J98*B98, AND(G98&lt;&gt;H98,G98=1), K97-K97*I98,AND(G98&lt;&gt;H98,G98=2),K97-K97*J98,G98=0,K97)</f>
        <v>78.002856010081075</v>
      </c>
      <c r="L98" t="str">
        <f>ValueWin!L98</f>
        <v>Jan Lennard Struff</v>
      </c>
      <c r="M98" t="str">
        <f>ValueWin!M98</f>
        <v>James Duckworth</v>
      </c>
    </row>
    <row r="99" spans="1:14" x14ac:dyDescent="0.25">
      <c r="A99">
        <f>ValueWin!A99</f>
        <v>7.5</v>
      </c>
      <c r="B99">
        <f>ValueWin!B99</f>
        <v>1.06</v>
      </c>
      <c r="C99">
        <f t="shared" si="8"/>
        <v>0.13333333333333333</v>
      </c>
      <c r="D99">
        <f t="shared" si="8"/>
        <v>0.94339622641509424</v>
      </c>
      <c r="E99">
        <f>ValueWin!E99</f>
        <v>0.27400000000000002</v>
      </c>
      <c r="F99">
        <f t="shared" si="5"/>
        <v>0.72599999999999998</v>
      </c>
      <c r="G99" cm="1">
        <f t="array" ref="G99">_xlfn.IFS(AND(I99&gt;J99,I99&gt;0), 1, AND(J99&gt;I99,J99&gt;0), 2, AND(I99&lt;0,J99&lt;0), 0)</f>
        <v>1</v>
      </c>
      <c r="H99">
        <f>ValueWin!H99</f>
        <v>2</v>
      </c>
      <c r="I99">
        <f t="shared" si="6"/>
        <v>0.05</v>
      </c>
      <c r="J99">
        <f t="shared" si="7"/>
        <v>-3.8406666666666629</v>
      </c>
      <c r="K99" cm="1">
        <f t="array" ref="K99">_xlfn.IFS(AND(G99=H99,G99=1),K98-K98*I99+K98*I99*A99, AND(G99=H99,G99=2), K98-K98*J99+K98*J99*B99, AND(G99&lt;&gt;H99,G99=1), K98-K98*I99,AND(G99&lt;&gt;H99,G99=2),K98-K98*J99,G99=0,K98)</f>
        <v>74.102713209577018</v>
      </c>
      <c r="L99" t="str">
        <f>ValueWin!L99</f>
        <v>Pablo Andujar</v>
      </c>
      <c r="M99" t="str">
        <f>ValueWin!M99</f>
        <v>Denis Shapovalov</v>
      </c>
    </row>
    <row r="100" spans="1:14" x14ac:dyDescent="0.25">
      <c r="A100">
        <f>ValueWin!A100</f>
        <v>1.42</v>
      </c>
      <c r="B100">
        <f>ValueWin!B100</f>
        <v>2.74</v>
      </c>
      <c r="C100">
        <f t="shared" si="8"/>
        <v>0.70422535211267612</v>
      </c>
      <c r="D100">
        <f t="shared" si="8"/>
        <v>0.36496350364963503</v>
      </c>
      <c r="E100">
        <f>ValueWin!E100</f>
        <v>0.60899999999999999</v>
      </c>
      <c r="F100">
        <f t="shared" si="5"/>
        <v>0.39100000000000001</v>
      </c>
      <c r="G100" cm="1">
        <f t="array" ref="G100">_xlfn.IFS(AND(I100&gt;J100,I100&gt;0), 1, AND(J100&gt;I100,J100&gt;0), 2, AND(I100&lt;0,J100&lt;0), 0)</f>
        <v>2</v>
      </c>
      <c r="H100">
        <f>ValueWin!H100</f>
        <v>1</v>
      </c>
      <c r="I100">
        <f t="shared" si="6"/>
        <v>-0.32195238095238121</v>
      </c>
      <c r="J100">
        <f t="shared" si="7"/>
        <v>4.1000000000000092E-2</v>
      </c>
      <c r="K100" cm="1">
        <f t="array" ref="K100">_xlfn.IFS(AND(G100=H100,G100=1),K99-K99*I100+K99*I100*A100, AND(G100=H100,G100=2), K99-K99*J100+K99*J100*B100, AND(G100&lt;&gt;H100,G100=1), K99-K99*I100,AND(G100&lt;&gt;H100,G100=2),K99-K99*J100,G100=0,K99)</f>
        <v>71.064501967984356</v>
      </c>
      <c r="L100" t="str">
        <f>ValueWin!L100</f>
        <v>Lorenzo Sonego</v>
      </c>
      <c r="M100" t="str">
        <f>ValueWin!M100</f>
        <v>Dominik Koepfer</v>
      </c>
    </row>
    <row r="101" spans="1:14" x14ac:dyDescent="0.25">
      <c r="A101">
        <f>ValueWin!A101</f>
        <v>2.2000000000000002</v>
      </c>
      <c r="B101">
        <f>ValueWin!B101</f>
        <v>1.61</v>
      </c>
      <c r="C101">
        <f t="shared" si="8"/>
        <v>0.45454545454545453</v>
      </c>
      <c r="D101">
        <f t="shared" si="8"/>
        <v>0.6211180124223602</v>
      </c>
      <c r="E101">
        <f>ValueWin!E101</f>
        <v>0.625</v>
      </c>
      <c r="F101">
        <f t="shared" si="5"/>
        <v>0.375</v>
      </c>
      <c r="G101" cm="1">
        <f t="array" ref="G101">_xlfn.IFS(AND(I101&gt;J101,I101&gt;0), 1, AND(J101&gt;I101,J101&gt;0), 2, AND(I101&lt;0,J101&lt;0), 0)</f>
        <v>1</v>
      </c>
      <c r="H101">
        <f>ValueWin!H101</f>
        <v>1</v>
      </c>
      <c r="I101">
        <f t="shared" si="6"/>
        <v>0.05</v>
      </c>
      <c r="J101">
        <f t="shared" si="7"/>
        <v>-0.64959016393442615</v>
      </c>
      <c r="K101" cm="1">
        <f t="array" ref="K101">_xlfn.IFS(AND(G101=H101,G101=1),K100-K100*I101+K100*I101*A101, AND(G101=H101,G101=2), K100-K100*J101+K100*J101*B101, AND(G101&lt;&gt;H101,G101=1), K100-K100*I101,AND(G101&lt;&gt;H101,G101=2),K100-K100*J101,G101=0,K100)</f>
        <v>75.328372086063411</v>
      </c>
      <c r="L101" t="str">
        <f>ValueWin!L101</f>
        <v>Joao Sousa</v>
      </c>
      <c r="M101" t="str">
        <f>ValueWin!M101</f>
        <v>Hugo Grenier</v>
      </c>
    </row>
    <row r="102" spans="1:14" x14ac:dyDescent="0.25">
      <c r="A102">
        <f>ValueWin!A102</f>
        <v>2.1</v>
      </c>
      <c r="B102">
        <f>ValueWin!B102</f>
        <v>1.66</v>
      </c>
      <c r="C102">
        <f t="shared" si="8"/>
        <v>0.47619047619047616</v>
      </c>
      <c r="D102">
        <f t="shared" si="8"/>
        <v>0.60240963855421692</v>
      </c>
      <c r="E102">
        <f>ValueWin!E102</f>
        <v>0.95699999999999996</v>
      </c>
      <c r="F102">
        <f t="shared" si="5"/>
        <v>4.3000000000000038E-2</v>
      </c>
      <c r="G102" cm="1">
        <f t="array" ref="G102">_xlfn.IFS(AND(I102&gt;J102,I102&gt;0), 1, AND(J102&gt;I102,J102&gt;0), 2, AND(I102&lt;0,J102&lt;0), 0)</f>
        <v>1</v>
      </c>
      <c r="H102">
        <f>ValueWin!H102</f>
        <v>2</v>
      </c>
      <c r="I102">
        <f t="shared" si="6"/>
        <v>0.05</v>
      </c>
      <c r="J102">
        <f t="shared" si="7"/>
        <v>-1.407</v>
      </c>
      <c r="K102" cm="1">
        <f t="array" ref="K102">_xlfn.IFS(AND(G102=H102,G102=1),K101-K101*I102+K101*I102*A102, AND(G102=H102,G102=2), K101-K101*J102+K101*J102*B102, AND(G102&lt;&gt;H102,G102=1), K101-K101*I102,AND(G102&lt;&gt;H102,G102=2),K101-K101*J102,G102=0,K101)</f>
        <v>71.561953481760241</v>
      </c>
      <c r="L102" t="str">
        <f>ValueWin!L102</f>
        <v>Filip Horansky</v>
      </c>
      <c r="M102" t="str">
        <f>ValueWin!M102</f>
        <v>Luca van Assche</v>
      </c>
    </row>
    <row r="103" spans="1:14" x14ac:dyDescent="0.25">
      <c r="A103">
        <f>ValueWin!A103</f>
        <v>1.25</v>
      </c>
      <c r="B103">
        <f>ValueWin!B103</f>
        <v>3.5</v>
      </c>
      <c r="C103">
        <f t="shared" si="8"/>
        <v>0.8</v>
      </c>
      <c r="D103">
        <f t="shared" si="8"/>
        <v>0.2857142857142857</v>
      </c>
      <c r="E103">
        <f>ValueWin!E103</f>
        <v>0.85399999999999998</v>
      </c>
      <c r="F103">
        <f t="shared" si="5"/>
        <v>0.14600000000000002</v>
      </c>
      <c r="G103" cm="1">
        <f t="array" ref="G103">_xlfn.IFS(AND(I103&gt;J103,I103&gt;0), 1, AND(J103&gt;I103,J103&gt;0), 2, AND(I103&lt;0,J103&lt;0), 0)</f>
        <v>1</v>
      </c>
      <c r="H103">
        <f>ValueWin!H103</f>
        <v>2</v>
      </c>
      <c r="I103">
        <f t="shared" si="6"/>
        <v>0.05</v>
      </c>
      <c r="J103">
        <f t="shared" si="7"/>
        <v>-0.1956</v>
      </c>
      <c r="K103" cm="1">
        <f t="array" ref="K103">_xlfn.IFS(AND(G103=H103,G103=1),K102-K102*I103+K102*I103*A103, AND(G103=H103,G103=2), K102-K102*J103+K102*J103*B103, AND(G103&lt;&gt;H103,G103=1), K102-K102*I103,AND(G103&lt;&gt;H103,G103=2),K102-K102*J103,G103=0,K102)</f>
        <v>67.983855807672228</v>
      </c>
      <c r="L103" t="str">
        <f>ValueWin!L103</f>
        <v>Carlos Taberner</v>
      </c>
      <c r="M103" t="str">
        <f>ValueWin!M103</f>
        <v>Kenny De Schepper</v>
      </c>
    </row>
    <row r="104" spans="1:14" x14ac:dyDescent="0.25">
      <c r="A104">
        <f>ValueWin!A104</f>
        <v>1.08</v>
      </c>
      <c r="B104">
        <f>ValueWin!B104</f>
        <v>6.5</v>
      </c>
      <c r="C104">
        <f t="shared" si="8"/>
        <v>0.92592592592592582</v>
      </c>
      <c r="D104">
        <f t="shared" si="8"/>
        <v>0.15384615384615385</v>
      </c>
      <c r="E104">
        <f>ValueWin!E104</f>
        <v>0.48799999999999999</v>
      </c>
      <c r="F104">
        <f t="shared" si="5"/>
        <v>0.51200000000000001</v>
      </c>
      <c r="G104" cm="1">
        <f t="array" ref="G104">_xlfn.IFS(AND(I104&gt;J104,I104&gt;0), 1, AND(J104&gt;I104,J104&gt;0), 2, AND(I104&lt;0,J104&lt;0), 0)</f>
        <v>2</v>
      </c>
      <c r="H104">
        <f>ValueWin!H104</f>
        <v>2</v>
      </c>
      <c r="I104">
        <f t="shared" si="6"/>
        <v>-5.9119999999999937</v>
      </c>
      <c r="J104">
        <f t="shared" si="7"/>
        <v>0.05</v>
      </c>
      <c r="K104" cm="1">
        <f t="array" ref="K104">_xlfn.IFS(AND(G104=H104,G104=1),K103-K103*I104+K103*I104*A104, AND(G104=H104,G104=2), K103-K103*J104+K103*J104*B104, AND(G104&lt;&gt;H104,G104=1), K103-K103*I104,AND(G104&lt;&gt;H104,G104=2),K103-K103*J104,G104=0,K103)</f>
        <v>86.679416154782103</v>
      </c>
      <c r="L104" t="str">
        <f>ValueWin!L104</f>
        <v>Mats Moraing</v>
      </c>
      <c r="M104" t="str">
        <f>ValueWin!M104</f>
        <v>Yannick Maden</v>
      </c>
    </row>
    <row r="105" spans="1:14" x14ac:dyDescent="0.25">
      <c r="A105">
        <f>ValueWin!A105</f>
        <v>1.3</v>
      </c>
      <c r="B105">
        <f>ValueWin!B105</f>
        <v>3.2</v>
      </c>
      <c r="C105">
        <f t="shared" si="8"/>
        <v>0.76923076923076916</v>
      </c>
      <c r="D105">
        <f t="shared" si="8"/>
        <v>0.3125</v>
      </c>
      <c r="E105">
        <f>ValueWin!E105</f>
        <v>0.58199999999999996</v>
      </c>
      <c r="F105">
        <f t="shared" si="5"/>
        <v>0.41800000000000004</v>
      </c>
      <c r="G105" cm="1">
        <f t="array" ref="G105">_xlfn.IFS(AND(I105&gt;J105,I105&gt;0), 1, AND(J105&gt;I105,J105&gt;0), 2, AND(I105&lt;0,J105&lt;0), 0)</f>
        <v>2</v>
      </c>
      <c r="H105">
        <f>ValueWin!H105</f>
        <v>1</v>
      </c>
      <c r="I105">
        <f t="shared" si="6"/>
        <v>-0.81133333333333335</v>
      </c>
      <c r="J105">
        <f t="shared" si="7"/>
        <v>0.05</v>
      </c>
      <c r="K105" cm="1">
        <f t="array" ref="K105">_xlfn.IFS(AND(G105=H105,G105=1),K104-K104*I105+K104*I105*A105, AND(G105=H105,G105=2), K104-K104*J105+K104*J105*B105, AND(G105&lt;&gt;H105,G105=1), K104-K104*I105,AND(G105&lt;&gt;H105,G105=2),K104-K104*J105,G105=0,K104)</f>
        <v>82.345445347042997</v>
      </c>
      <c r="L105" t="str">
        <f>ValueWin!L105</f>
        <v>Oscar Otte</v>
      </c>
      <c r="M105" t="str">
        <f>ValueWin!M105</f>
        <v>Robin Haase</v>
      </c>
      <c r="N105">
        <f>ValueWin!N105</f>
        <v>0.73199999999999998</v>
      </c>
    </row>
    <row r="106" spans="1:14" x14ac:dyDescent="0.25">
      <c r="A106">
        <f>ValueWin!A106</f>
        <v>2.25</v>
      </c>
      <c r="B106">
        <f>ValueWin!B106</f>
        <v>1.57</v>
      </c>
      <c r="C106">
        <f t="shared" si="8"/>
        <v>0.44444444444444442</v>
      </c>
      <c r="D106">
        <f t="shared" si="8"/>
        <v>0.63694267515923564</v>
      </c>
      <c r="E106">
        <f>ValueWin!E106</f>
        <v>6.4000000000000001E-2</v>
      </c>
      <c r="F106">
        <f t="shared" si="5"/>
        <v>0.93599999999999994</v>
      </c>
      <c r="G106" cm="1">
        <f t="array" ref="G106">_xlfn.IFS(AND(I106&gt;J106,I106&gt;0), 1, AND(J106&gt;I106,J106&gt;0), 2, AND(I106&lt;0,J106&lt;0), 0)</f>
        <v>2</v>
      </c>
      <c r="H106">
        <f>ValueWin!H106</f>
        <v>2</v>
      </c>
      <c r="I106">
        <f t="shared" si="6"/>
        <v>-0.68479999999999985</v>
      </c>
      <c r="J106">
        <f t="shared" si="7"/>
        <v>0.05</v>
      </c>
      <c r="K106" cm="1">
        <f t="array" ref="K106">_xlfn.IFS(AND(G106=H106,G106=1),K105-K105*I106+K105*I106*A106, AND(G106=H106,G106=2), K105-K105*J106+K105*J106*B106, AND(G106&lt;&gt;H106,G106=1), K105-K105*I106,AND(G106&lt;&gt;H106,G106=2),K105-K105*J106,G106=0,K105)</f>
        <v>84.692290539433728</v>
      </c>
      <c r="L106" t="str">
        <f>ValueWin!L106</f>
        <v>Henri Squire</v>
      </c>
      <c r="M106" t="str">
        <f>ValueWin!M106</f>
        <v>Ruben Bemelmans</v>
      </c>
      <c r="N106">
        <f>ValueWin!N106</f>
        <v>0.27200000000000002</v>
      </c>
    </row>
    <row r="107" spans="1:14" x14ac:dyDescent="0.25">
      <c r="A107">
        <f>ValueWin!A107</f>
        <v>1.3</v>
      </c>
      <c r="B107">
        <f>ValueWin!B107</f>
        <v>3.32</v>
      </c>
      <c r="C107">
        <f t="shared" si="8"/>
        <v>0.76923076923076916</v>
      </c>
      <c r="D107">
        <f t="shared" si="8"/>
        <v>0.30120481927710846</v>
      </c>
      <c r="E107">
        <f>ValueWin!E107</f>
        <v>0.60799999999999998</v>
      </c>
      <c r="F107">
        <f t="shared" si="5"/>
        <v>0.39200000000000002</v>
      </c>
      <c r="G107" cm="1">
        <f t="array" ref="G107">_xlfn.IFS(AND(I107&gt;J107,I107&gt;0), 1, AND(J107&gt;I107,J107&gt;0), 2, AND(I107&lt;0,J107&lt;0), 0)</f>
        <v>2</v>
      </c>
      <c r="H107">
        <f>ValueWin!H107</f>
        <v>1</v>
      </c>
      <c r="I107">
        <f t="shared" si="6"/>
        <v>-0.69866666666666644</v>
      </c>
      <c r="J107">
        <f t="shared" si="7"/>
        <v>0.05</v>
      </c>
      <c r="K107" cm="1">
        <f t="array" ref="K107">_xlfn.IFS(AND(G107=H107,G107=1),K106-K106*I107+K106*I107*A107, AND(G107=H107,G107=2), K106-K106*J107+K106*J107*B107, AND(G107&lt;&gt;H107,G107=1), K106-K106*I107,AND(G107&lt;&gt;H107,G107=2),K106-K106*J107,G107=0,K106)</f>
        <v>80.457676012462045</v>
      </c>
      <c r="L107" t="str">
        <f>ValueWin!L107</f>
        <v>Andrey Rublev</v>
      </c>
      <c r="M107" t="str">
        <f>ValueWin!M107</f>
        <v>Ilya Ivashka</v>
      </c>
      <c r="N107">
        <f>ValueWin!N107</f>
        <v>0.86199999999999999</v>
      </c>
    </row>
    <row r="108" spans="1:14" x14ac:dyDescent="0.25">
      <c r="A108">
        <f>ValueWin!A108</f>
        <v>1.76</v>
      </c>
      <c r="B108">
        <f>ValueWin!B108</f>
        <v>2.0499999999999998</v>
      </c>
      <c r="C108">
        <f t="shared" si="8"/>
        <v>0.56818181818181823</v>
      </c>
      <c r="D108">
        <f t="shared" si="8"/>
        <v>0.48780487804878053</v>
      </c>
      <c r="E108">
        <f>ValueWin!E108</f>
        <v>0.53900000000000003</v>
      </c>
      <c r="F108">
        <f t="shared" si="5"/>
        <v>0.46099999999999997</v>
      </c>
      <c r="G108" cm="1">
        <f t="array" ref="G108">_xlfn.IFS(AND(I108&gt;J108,I108&gt;0), 1, AND(J108&gt;I108,J108&gt;0), 2, AND(I108&lt;0,J108&lt;0), 0)</f>
        <v>0</v>
      </c>
      <c r="H108">
        <f>ValueWin!H108</f>
        <v>2</v>
      </c>
      <c r="I108">
        <f t="shared" si="6"/>
        <v>-6.7578947368420961E-2</v>
      </c>
      <c r="J108">
        <f t="shared" si="7"/>
        <v>-5.2333333333333454E-2</v>
      </c>
      <c r="K108" cm="1">
        <f t="array" ref="K108">_xlfn.IFS(AND(G108=H108,G108=1),K107-K107*I108+K107*I108*A108, AND(G108=H108,G108=2), K107-K107*J108+K107*J108*B108, AND(G108&lt;&gt;H108,G108=1), K107-K107*I108,AND(G108&lt;&gt;H108,G108=2),K107-K107*J108,G108=0,K107)</f>
        <v>80.457676012462045</v>
      </c>
      <c r="L108" t="str">
        <f>ValueWin!L108</f>
        <v>Alexander Bublik</v>
      </c>
      <c r="M108" t="str">
        <f>ValueWin!M108</f>
        <v>Jan Lennard Struff</v>
      </c>
      <c r="N108">
        <f>ValueWin!N108</f>
        <v>0.84499999999999997</v>
      </c>
    </row>
    <row r="109" spans="1:14" x14ac:dyDescent="0.25">
      <c r="A109">
        <f>ValueWin!A109</f>
        <v>1.61</v>
      </c>
      <c r="B109">
        <f>ValueWin!B109</f>
        <v>2.25</v>
      </c>
      <c r="C109">
        <f t="shared" si="8"/>
        <v>0.6211180124223602</v>
      </c>
      <c r="D109">
        <f t="shared" si="8"/>
        <v>0.44444444444444442</v>
      </c>
      <c r="E109">
        <f>ValueWin!E109</f>
        <v>0.59499999999999997</v>
      </c>
      <c r="F109">
        <f t="shared" si="5"/>
        <v>0.40500000000000003</v>
      </c>
      <c r="G109" cm="1">
        <f t="array" ref="G109">_xlfn.IFS(AND(I109&gt;J109,I109&gt;0), 1, AND(J109&gt;I109,J109&gt;0), 2, AND(I109&lt;0,J109&lt;0), 0)</f>
        <v>0</v>
      </c>
      <c r="H109">
        <f>ValueWin!H109</f>
        <v>1</v>
      </c>
      <c r="I109">
        <f t="shared" si="6"/>
        <v>-6.8934426229508183E-2</v>
      </c>
      <c r="J109">
        <f t="shared" si="7"/>
        <v>-7.0999999999999952E-2</v>
      </c>
      <c r="K109" cm="1">
        <f t="array" ref="K109">_xlfn.IFS(AND(G109=H109,G109=1),K108-K108*I109+K108*I109*A109, AND(G109=H109,G109=2), K108-K108*J109+K108*J109*B109, AND(G109&lt;&gt;H109,G109=1), K108-K108*I109,AND(G109&lt;&gt;H109,G109=2),K108-K108*J109,G109=0,K108)</f>
        <v>80.457676012462045</v>
      </c>
      <c r="L109" t="str">
        <f>ValueWin!L109</f>
        <v>Roberto Bautista Agut</v>
      </c>
      <c r="M109" t="str">
        <f>ValueWin!M109</f>
        <v>Mackenzie McDonald</v>
      </c>
      <c r="N109">
        <f>ValueWin!N109</f>
        <v>0.85199999999999998</v>
      </c>
    </row>
    <row r="110" spans="1:14" x14ac:dyDescent="0.25">
      <c r="A110">
        <f>ValueWin!A110</f>
        <v>1.59</v>
      </c>
      <c r="B110">
        <f>ValueWin!B110</f>
        <v>2.2599999999999998</v>
      </c>
      <c r="C110">
        <f t="shared" si="8"/>
        <v>0.62893081761006286</v>
      </c>
      <c r="D110">
        <f t="shared" si="8"/>
        <v>0.44247787610619471</v>
      </c>
      <c r="E110">
        <f>ValueWin!E110</f>
        <v>0.60699999999999998</v>
      </c>
      <c r="F110">
        <f t="shared" si="5"/>
        <v>0.39300000000000002</v>
      </c>
      <c r="G110" cm="1">
        <f t="array" ref="G110">_xlfn.IFS(AND(I110&gt;J110,I110&gt;0), 1, AND(J110&gt;I110,J110&gt;0), 2, AND(I110&lt;0,J110&lt;0), 0)</f>
        <v>0</v>
      </c>
      <c r="H110">
        <f>ValueWin!H110</f>
        <v>1</v>
      </c>
      <c r="I110">
        <f t="shared" si="6"/>
        <v>-5.9101694915254188E-2</v>
      </c>
      <c r="J110">
        <f t="shared" si="7"/>
        <v>-8.8746031746031795E-2</v>
      </c>
      <c r="K110" cm="1">
        <f t="array" ref="K110">_xlfn.IFS(AND(G110=H110,G110=1),K109-K109*I110+K109*I110*A110, AND(G110=H110,G110=2), K109-K109*J110+K109*J110*B110, AND(G110&lt;&gt;H110,G110=1), K109-K109*I110,AND(G110&lt;&gt;H110,G110=2),K109-K109*J110,G110=0,K109)</f>
        <v>80.457676012462045</v>
      </c>
      <c r="L110" t="str">
        <f>ValueWin!L110</f>
        <v>Taylor Fritz</v>
      </c>
      <c r="M110" t="str">
        <f>ValueWin!M110</f>
        <v>Tommy Paul</v>
      </c>
      <c r="N110">
        <f>ValueWin!N110</f>
        <v>0.84499999999999997</v>
      </c>
    </row>
    <row r="111" spans="1:14" x14ac:dyDescent="0.25">
      <c r="A111">
        <f>ValueWin!A111</f>
        <v>3.69</v>
      </c>
      <c r="B111">
        <f>ValueWin!B111</f>
        <v>1.25</v>
      </c>
      <c r="C111">
        <f t="shared" si="8"/>
        <v>0.2710027100271003</v>
      </c>
      <c r="D111">
        <f t="shared" si="8"/>
        <v>0.8</v>
      </c>
      <c r="E111">
        <f>ValueWin!E111</f>
        <v>0.31900000000000001</v>
      </c>
      <c r="F111">
        <f t="shared" si="5"/>
        <v>0.68100000000000005</v>
      </c>
      <c r="G111" cm="1">
        <f t="array" ref="G111">_xlfn.IFS(AND(I111&gt;J111,I111&gt;0), 1, AND(J111&gt;I111,J111&gt;0), 2, AND(I111&lt;0,J111&lt;0), 0)</f>
        <v>1</v>
      </c>
      <c r="H111">
        <f>ValueWin!H111</f>
        <v>1</v>
      </c>
      <c r="I111">
        <f t="shared" si="6"/>
        <v>0.05</v>
      </c>
      <c r="J111">
        <f t="shared" si="7"/>
        <v>-0.59499999999999997</v>
      </c>
      <c r="K111" cm="1">
        <f t="array" ref="K111">_xlfn.IFS(AND(G111=H111,G111=1),K110-K110*I111+K110*I111*A111, AND(G111=H111,G111=2), K110-K110*J111+K110*J111*B111, AND(G111&lt;&gt;H111,G111=1), K110-K110*I111,AND(G111&lt;&gt;H111,G111=2),K110-K110*J111,G111=0,K110)</f>
        <v>91.279233436138185</v>
      </c>
      <c r="L111" t="str">
        <f>ValueWin!L111</f>
        <v>John Millman</v>
      </c>
      <c r="M111" t="str">
        <f>ValueWin!M111</f>
        <v>Aslan Karatsev</v>
      </c>
      <c r="N111">
        <f>ValueWin!N111</f>
        <v>0.84499999999999997</v>
      </c>
    </row>
    <row r="112" spans="1:14" x14ac:dyDescent="0.25">
      <c r="A112">
        <f>ValueWin!A112</f>
        <v>1.96</v>
      </c>
      <c r="B112">
        <f>ValueWin!B112</f>
        <v>1.84</v>
      </c>
      <c r="C112">
        <f t="shared" si="8"/>
        <v>0.51020408163265307</v>
      </c>
      <c r="D112">
        <f t="shared" si="8"/>
        <v>0.54347826086956519</v>
      </c>
      <c r="E112">
        <f>ValueWin!E112</f>
        <v>0.41299999999999998</v>
      </c>
      <c r="F112">
        <f t="shared" si="5"/>
        <v>0.58699999999999997</v>
      </c>
      <c r="G112" cm="1">
        <f t="array" ref="G112">_xlfn.IFS(AND(I112&gt;J112,I112&gt;0), 1, AND(J112&gt;I112,J112&gt;0), 2, AND(I112&lt;0,J112&lt;0), 0)</f>
        <v>2</v>
      </c>
      <c r="H112">
        <f>ValueWin!H112</f>
        <v>1</v>
      </c>
      <c r="I112">
        <f t="shared" si="6"/>
        <v>-0.19845833333333335</v>
      </c>
      <c r="J112">
        <f t="shared" si="7"/>
        <v>0.05</v>
      </c>
      <c r="K112" cm="1">
        <f t="array" ref="K112">_xlfn.IFS(AND(G112=H112,G112=1),K111-K111*I112+K111*I112*A112, AND(G112=H112,G112=2), K111-K111*J112+K111*J112*B112, AND(G112&lt;&gt;H112,G112=1), K111-K111*I112,AND(G112&lt;&gt;H112,G112=2),K111-K111*J112,G112=0,K111)</f>
        <v>86.715271764331277</v>
      </c>
      <c r="L112" t="str">
        <f>ValueWin!L112</f>
        <v>Botic Van De Zandschulp</v>
      </c>
      <c r="M112" t="str">
        <f>ValueWin!M112</f>
        <v>Sebastian Korda</v>
      </c>
      <c r="N112">
        <f>ValueWin!N112</f>
        <v>0.83799999999999997</v>
      </c>
    </row>
    <row r="113" spans="1:14" x14ac:dyDescent="0.25">
      <c r="A113">
        <f>ValueWin!A113</f>
        <v>1.72</v>
      </c>
      <c r="B113">
        <f>ValueWin!B113</f>
        <v>2.1</v>
      </c>
      <c r="C113">
        <f t="shared" si="8"/>
        <v>0.58139534883720934</v>
      </c>
      <c r="D113">
        <f t="shared" si="8"/>
        <v>0.47619047619047616</v>
      </c>
      <c r="E113">
        <f>ValueWin!E113</f>
        <v>0.51200000000000001</v>
      </c>
      <c r="F113">
        <f t="shared" si="5"/>
        <v>0.48799999999999999</v>
      </c>
      <c r="G113" cm="1">
        <f t="array" ref="G113">_xlfn.IFS(AND(I113&gt;J113,I113&gt;0), 1, AND(J113&gt;I113,J113&gt;0), 2, AND(I113&lt;0,J113&lt;0), 0)</f>
        <v>2</v>
      </c>
      <c r="H113">
        <f>ValueWin!H113</f>
        <v>2</v>
      </c>
      <c r="I113">
        <f t="shared" si="6"/>
        <v>-0.1657777777777778</v>
      </c>
      <c r="J113">
        <f t="shared" si="7"/>
        <v>2.2545454545454535E-2</v>
      </c>
      <c r="K113" cm="1">
        <f t="array" ref="K113">_xlfn.IFS(AND(G113=H113,G113=1),K112-K112*I113+K112*I113*A113, AND(G113=H113,G113=2), K112-K112*J113+K112*J113*B113, AND(G113&lt;&gt;H113,G113=1), K112-K112*I113,AND(G113&lt;&gt;H113,G113=2),K112-K112*J113,G113=0,K112)</f>
        <v>88.865810504086696</v>
      </c>
      <c r="L113" t="str">
        <f>ValueWin!L113</f>
        <v>Andy Murray</v>
      </c>
      <c r="M113" t="str">
        <f>ValueWin!M113</f>
        <v>Carlos Alcaraz</v>
      </c>
      <c r="N113">
        <f>ValueWin!N113</f>
        <v>0.86099999999999999</v>
      </c>
    </row>
    <row r="114" spans="1:14" x14ac:dyDescent="0.25">
      <c r="A114">
        <f>ValueWin!A114</f>
        <v>3.14</v>
      </c>
      <c r="B114">
        <f>ValueWin!B114</f>
        <v>1.33</v>
      </c>
      <c r="C114">
        <f t="shared" si="8"/>
        <v>0.31847133757961782</v>
      </c>
      <c r="D114">
        <f t="shared" si="8"/>
        <v>0.75187969924812026</v>
      </c>
      <c r="E114">
        <f>ValueWin!E114</f>
        <v>0.30299999999999999</v>
      </c>
      <c r="F114">
        <f t="shared" si="5"/>
        <v>0.69700000000000006</v>
      </c>
      <c r="G114" cm="1">
        <f t="array" ref="G114">_xlfn.IFS(AND(I114&gt;J114,I114&gt;0), 1, AND(J114&gt;I114,J114&gt;0), 2, AND(I114&lt;0,J114&lt;0), 0)</f>
        <v>0</v>
      </c>
      <c r="H114">
        <f>ValueWin!H114</f>
        <v>2</v>
      </c>
      <c r="I114">
        <f t="shared" si="6"/>
        <v>-2.270093457943928E-2</v>
      </c>
      <c r="J114">
        <f t="shared" si="7"/>
        <v>-0.22118181818181792</v>
      </c>
      <c r="K114" cm="1">
        <f t="array" ref="K114">_xlfn.IFS(AND(G114=H114,G114=1),K113-K113*I114+K113*I114*A114, AND(G114=H114,G114=2), K113-K113*J114+K113*J114*B114, AND(G114&lt;&gt;H114,G114=1), K113-K113*I114,AND(G114&lt;&gt;H114,G114=2),K113-K113*J114,G114=0,K113)</f>
        <v>88.865810504086696</v>
      </c>
      <c r="L114" t="str">
        <f>ValueWin!L114</f>
        <v>Nikoloz Basilashvili</v>
      </c>
      <c r="M114" t="str">
        <f>ValueWin!M114</f>
        <v>Matteo Berrettini</v>
      </c>
      <c r="N114">
        <f>ValueWin!N114</f>
        <v>0.86299999999999999</v>
      </c>
    </row>
    <row r="115" spans="1:14" x14ac:dyDescent="0.25">
      <c r="A115">
        <f>ValueWin!A115</f>
        <v>1.1599999999999999</v>
      </c>
      <c r="B115">
        <f>ValueWin!B115</f>
        <v>4.5</v>
      </c>
      <c r="C115">
        <f t="shared" si="8"/>
        <v>0.86206896551724144</v>
      </c>
      <c r="D115">
        <f t="shared" si="8"/>
        <v>0.22222222222222221</v>
      </c>
      <c r="E115">
        <f>ValueWin!E115</f>
        <v>0.746</v>
      </c>
      <c r="F115">
        <f t="shared" si="5"/>
        <v>0.254</v>
      </c>
      <c r="G115" cm="1">
        <f t="array" ref="G115">_xlfn.IFS(AND(I115&gt;J115,I115&gt;0), 1, AND(J115&gt;I115,J115&gt;0), 2, AND(I115&lt;0,J115&lt;0), 0)</f>
        <v>2</v>
      </c>
      <c r="H115">
        <f>ValueWin!H115</f>
        <v>1</v>
      </c>
      <c r="I115">
        <f t="shared" si="6"/>
        <v>-0.8415000000000008</v>
      </c>
      <c r="J115">
        <f t="shared" si="7"/>
        <v>4.085714285714287E-2</v>
      </c>
      <c r="K115" cm="1">
        <f t="array" ref="K115">_xlfn.IFS(AND(G115=H115,G115=1),K114-K114*I115+K114*I115*A115, AND(G115=H115,G115=2), K114-K114*J115+K114*J115*B115, AND(G115&lt;&gt;H115,G115=1), K114-K114*I115,AND(G115&lt;&gt;H115,G115=2),K114-K114*J115,G115=0,K114)</f>
        <v>85.235007389205435</v>
      </c>
      <c r="L115" t="str">
        <f>ValueWin!L115</f>
        <v>Brandon Nakashima</v>
      </c>
      <c r="M115" t="str">
        <f>ValueWin!M115</f>
        <v>Bernabe Zapata Miralles</v>
      </c>
      <c r="N115">
        <f>ValueWin!N115</f>
        <v>0.754</v>
      </c>
    </row>
    <row r="116" spans="1:14" x14ac:dyDescent="0.25">
      <c r="A116">
        <f>ValueWin!A116</f>
        <v>2.37</v>
      </c>
      <c r="B116">
        <f>ValueWin!B116</f>
        <v>1.53</v>
      </c>
      <c r="C116">
        <f t="shared" si="8"/>
        <v>0.42194092827004215</v>
      </c>
      <c r="D116">
        <f t="shared" si="8"/>
        <v>0.65359477124183007</v>
      </c>
      <c r="E116">
        <f>ValueWin!E116</f>
        <v>0.249</v>
      </c>
      <c r="F116">
        <f t="shared" si="5"/>
        <v>0.751</v>
      </c>
      <c r="G116" cm="1">
        <f t="array" ref="G116">_xlfn.IFS(AND(I116&gt;J116,I116&gt;0), 1, AND(J116&gt;I116,J116&gt;0), 2, AND(I116&lt;0,J116&lt;0), 0)</f>
        <v>2</v>
      </c>
      <c r="H116">
        <f>ValueWin!H116</f>
        <v>1</v>
      </c>
      <c r="I116">
        <f t="shared" si="6"/>
        <v>-0.29917518248175179</v>
      </c>
      <c r="J116">
        <f t="shared" si="7"/>
        <v>0.05</v>
      </c>
      <c r="K116" cm="1">
        <f t="array" ref="K116">_xlfn.IFS(AND(G116=H116,G116=1),K115-K115*I116+K115*I116*A116, AND(G116=H116,G116=2), K115-K115*J116+K115*J116*B116, AND(G116&lt;&gt;H116,G116=1), K115-K115*I116,AND(G116&lt;&gt;H116,G116=2),K115-K115*J116,G116=0,K115)</f>
        <v>80.973257019745162</v>
      </c>
      <c r="L116" t="str">
        <f>ValueWin!L116</f>
        <v>Alexandre Muller</v>
      </c>
      <c r="M116" t="str">
        <f>ValueWin!M116</f>
        <v>Stefano Travaglia</v>
      </c>
      <c r="N116">
        <f>ValueWin!N116</f>
        <v>0.48699999999999999</v>
      </c>
    </row>
    <row r="117" spans="1:14" x14ac:dyDescent="0.25">
      <c r="A117">
        <f>ValueWin!A117</f>
        <v>1.28</v>
      </c>
      <c r="B117">
        <f>ValueWin!B117</f>
        <v>3.25</v>
      </c>
      <c r="C117">
        <f t="shared" si="8"/>
        <v>0.78125</v>
      </c>
      <c r="D117">
        <f t="shared" si="8"/>
        <v>0.30769230769230771</v>
      </c>
      <c r="E117">
        <f>ValueWin!E117</f>
        <v>0.82199999999999995</v>
      </c>
      <c r="F117">
        <f t="shared" si="5"/>
        <v>0.17800000000000005</v>
      </c>
      <c r="G117" cm="1">
        <f t="array" ref="G117">_xlfn.IFS(AND(I117&gt;J117,I117&gt;0), 1, AND(J117&gt;I117,J117&gt;0), 2, AND(I117&lt;0,J117&lt;0), 0)</f>
        <v>1</v>
      </c>
      <c r="H117">
        <f>ValueWin!H117</f>
        <v>1</v>
      </c>
      <c r="I117">
        <f t="shared" si="6"/>
        <v>0.05</v>
      </c>
      <c r="J117">
        <f t="shared" si="7"/>
        <v>-0.18733333333333324</v>
      </c>
      <c r="K117" cm="1">
        <f t="array" ref="K117">_xlfn.IFS(AND(G117=H117,G117=1),K116-K116*I117+K116*I117*A117, AND(G117=H117,G117=2), K116-K116*J117+K116*J117*B117, AND(G117&lt;&gt;H117,G117=1), K116-K116*I117,AND(G117&lt;&gt;H117,G117=2),K116-K116*J117,G117=0,K116)</f>
        <v>82.106882618021601</v>
      </c>
      <c r="L117" t="str">
        <f>ValueWin!L117</f>
        <v>Maxime Cressy</v>
      </c>
      <c r="M117" t="str">
        <f>ValueWin!M117</f>
        <v>Otto Virtanen</v>
      </c>
      <c r="N117">
        <f>ValueWin!N117</f>
        <v>0.35699999999999998</v>
      </c>
    </row>
    <row r="118" spans="1:14" x14ac:dyDescent="0.25">
      <c r="A118">
        <f>ValueWin!A118</f>
        <v>1.1599999999999999</v>
      </c>
      <c r="B118">
        <f>ValueWin!B118</f>
        <v>4.5</v>
      </c>
      <c r="C118">
        <f t="shared" si="8"/>
        <v>0.86206896551724144</v>
      </c>
      <c r="D118">
        <f t="shared" si="8"/>
        <v>0.22222222222222221</v>
      </c>
      <c r="E118">
        <f>ValueWin!E118</f>
        <v>0.85899999999999999</v>
      </c>
      <c r="F118">
        <f t="shared" si="5"/>
        <v>0.14100000000000001</v>
      </c>
      <c r="G118" cm="1">
        <f t="array" ref="G118">_xlfn.IFS(AND(I118&gt;J118,I118&gt;0), 1, AND(J118&gt;I118,J118&gt;0), 2, AND(I118&lt;0,J118&lt;0), 0)</f>
        <v>0</v>
      </c>
      <c r="H118">
        <f>ValueWin!H118</f>
        <v>1</v>
      </c>
      <c r="I118">
        <f t="shared" si="6"/>
        <v>-2.2250000000000547E-2</v>
      </c>
      <c r="J118">
        <f t="shared" si="7"/>
        <v>-0.1044285714285714</v>
      </c>
      <c r="K118" cm="1">
        <f t="array" ref="K118">_xlfn.IFS(AND(G118=H118,G118=1),K117-K117*I118+K117*I118*A118, AND(G118=H118,G118=2), K117-K117*J118+K117*J118*B118, AND(G118&lt;&gt;H118,G118=1), K117-K117*I118,AND(G118&lt;&gt;H118,G118=2),K117-K117*J118,G118=0,K117)</f>
        <v>82.106882618021601</v>
      </c>
      <c r="L118" t="str">
        <f>ValueWin!L118</f>
        <v>Oscar Otte</v>
      </c>
      <c r="M118" t="str">
        <f>ValueWin!M118</f>
        <v>Julian Lenz</v>
      </c>
      <c r="N118">
        <f>ValueWin!N118</f>
        <v>0.36599999999999999</v>
      </c>
    </row>
    <row r="119" spans="1:14" x14ac:dyDescent="0.25">
      <c r="A119">
        <f>ValueWin!A119</f>
        <v>2.25</v>
      </c>
      <c r="B119">
        <f>ValueWin!B119</f>
        <v>1.57</v>
      </c>
      <c r="C119">
        <f t="shared" si="8"/>
        <v>0.44444444444444442</v>
      </c>
      <c r="D119">
        <f t="shared" si="8"/>
        <v>0.63694267515923564</v>
      </c>
      <c r="E119">
        <f>ValueWin!E119</f>
        <v>0.498</v>
      </c>
      <c r="F119">
        <f t="shared" si="5"/>
        <v>0.502</v>
      </c>
      <c r="G119" cm="1">
        <f t="array" ref="G119">_xlfn.IFS(AND(I119&gt;J119,I119&gt;0), 1, AND(J119&gt;I119,J119&gt;0), 2, AND(I119&lt;0,J119&lt;0), 0)</f>
        <v>1</v>
      </c>
      <c r="H119">
        <f>ValueWin!H119</f>
        <v>2</v>
      </c>
      <c r="I119">
        <f t="shared" si="6"/>
        <v>0.05</v>
      </c>
      <c r="J119">
        <f t="shared" si="7"/>
        <v>-0.37168421052631573</v>
      </c>
      <c r="K119" cm="1">
        <f t="array" ref="K119">_xlfn.IFS(AND(G119=H119,G119=1),K118-K118*I119+K118*I119*A119, AND(G119=H119,G119=2), K118-K118*J119+K118*J119*B119, AND(G119&lt;&gt;H119,G119=1), K118-K118*I119,AND(G119&lt;&gt;H119,G119=2),K118-K118*J119,G119=0,K118)</f>
        <v>78.001538487120527</v>
      </c>
      <c r="L119" t="str">
        <f>ValueWin!L119</f>
        <v>Ruben Bemelmans</v>
      </c>
      <c r="M119" t="str">
        <f>ValueWin!M119</f>
        <v>Quentin Halys</v>
      </c>
      <c r="N119">
        <f>ValueWin!N119</f>
        <v>0.623</v>
      </c>
    </row>
    <row r="120" spans="1:14" x14ac:dyDescent="0.25">
      <c r="A120">
        <f>ValueWin!A120</f>
        <v>3</v>
      </c>
      <c r="B120">
        <f>ValueWin!B120</f>
        <v>1.33</v>
      </c>
      <c r="C120">
        <f t="shared" si="8"/>
        <v>0.33333333333333331</v>
      </c>
      <c r="D120">
        <f t="shared" si="8"/>
        <v>0.75187969924812026</v>
      </c>
      <c r="E120">
        <f>ValueWin!E120</f>
        <v>0.23499999999999999</v>
      </c>
      <c r="F120">
        <f t="shared" si="5"/>
        <v>0.76500000000000001</v>
      </c>
      <c r="G120" cm="1">
        <f t="array" ref="G120">_xlfn.IFS(AND(I120&gt;J120,I120&gt;0), 1, AND(J120&gt;I120,J120&gt;0), 2, AND(I120&lt;0,J120&lt;0), 0)</f>
        <v>2</v>
      </c>
      <c r="H120">
        <f>ValueWin!H120</f>
        <v>2</v>
      </c>
      <c r="I120">
        <f t="shared" si="6"/>
        <v>-0.14750000000000002</v>
      </c>
      <c r="J120">
        <f t="shared" si="7"/>
        <v>0.05</v>
      </c>
      <c r="K120" cm="1">
        <f t="array" ref="K120">_xlfn.IFS(AND(G120=H120,G120=1),K119-K119*I120+K119*I120*A120, AND(G120=H120,G120=2), K119-K119*J120+K119*J120*B120, AND(G120&lt;&gt;H120,G120=1), K119-K119*I120,AND(G120&lt;&gt;H120,G120=2),K119-K119*J120,G120=0,K119)</f>
        <v>79.288563872158008</v>
      </c>
      <c r="L120" t="str">
        <f>ValueWin!L120</f>
        <v>Mats Rosenkranz</v>
      </c>
      <c r="M120" t="str">
        <f>ValueWin!M120</f>
        <v>Maximilian Marterer</v>
      </c>
      <c r="N120">
        <f>ValueWin!N120</f>
        <v>0.28299999999999997</v>
      </c>
    </row>
    <row r="121" spans="1:14" x14ac:dyDescent="0.25">
      <c r="A121">
        <f>ValueWin!A121</f>
        <v>2.31</v>
      </c>
      <c r="B121">
        <f>ValueWin!B121</f>
        <v>1.57</v>
      </c>
      <c r="C121">
        <f t="shared" si="8"/>
        <v>0.4329004329004329</v>
      </c>
      <c r="D121">
        <f t="shared" si="8"/>
        <v>0.63694267515923564</v>
      </c>
      <c r="E121">
        <f>ValueWin!E121</f>
        <v>0.46600000000000003</v>
      </c>
      <c r="F121">
        <f t="shared" si="5"/>
        <v>0.53400000000000003</v>
      </c>
      <c r="G121" cm="1">
        <f t="array" ref="G121">_xlfn.IFS(AND(I121&gt;J121,I121&gt;0), 1, AND(J121&gt;I121,J121&gt;0), 2, AND(I121&lt;0,J121&lt;0), 0)</f>
        <v>1</v>
      </c>
      <c r="H121">
        <f>ValueWin!H121</f>
        <v>1</v>
      </c>
      <c r="I121">
        <f t="shared" si="6"/>
        <v>0.05</v>
      </c>
      <c r="J121">
        <f t="shared" si="7"/>
        <v>-0.28354385964912276</v>
      </c>
      <c r="K121" cm="1">
        <f t="array" ref="K121">_xlfn.IFS(AND(G121=H121,G121=1),K120-K120*I121+K120*I121*A121, AND(G121=H121,G121=2), K120-K120*J121+K120*J121*B121, AND(G121&lt;&gt;H121,G121=1), K120-K120*I121,AND(G121&lt;&gt;H121,G121=2),K120-K120*J121,G121=0,K120)</f>
        <v>84.481964805784358</v>
      </c>
      <c r="L121" t="str">
        <f>ValueWin!L121</f>
        <v>Marin Cilic</v>
      </c>
      <c r="M121" t="str">
        <f>ValueWin!M121</f>
        <v>Karen Khachanov</v>
      </c>
      <c r="N121">
        <f>ValueWin!N121</f>
        <v>0.85899999999999999</v>
      </c>
    </row>
    <row r="122" spans="1:14" x14ac:dyDescent="0.25">
      <c r="A122">
        <f>ValueWin!A122</f>
        <v>1.61</v>
      </c>
      <c r="B122">
        <f>ValueWin!B122</f>
        <v>2.25</v>
      </c>
      <c r="C122">
        <f t="shared" ref="C122:D137" si="9">1/A122</f>
        <v>0.6211180124223602</v>
      </c>
      <c r="D122">
        <f t="shared" si="9"/>
        <v>0.44444444444444442</v>
      </c>
      <c r="E122">
        <f>ValueWin!E122</f>
        <v>0.59399999999999997</v>
      </c>
      <c r="F122">
        <f t="shared" si="5"/>
        <v>0.40600000000000003</v>
      </c>
      <c r="G122" cm="1">
        <f t="array" ref="G122">_xlfn.IFS(AND(I122&gt;J122,I122&gt;0), 1, AND(J122&gt;I122,J122&gt;0), 2, AND(I122&lt;0,J122&lt;0), 0)</f>
        <v>0</v>
      </c>
      <c r="H122">
        <f>ValueWin!H122</f>
        <v>1</v>
      </c>
      <c r="I122">
        <f t="shared" si="6"/>
        <v>-7.1573770491803246E-2</v>
      </c>
      <c r="J122">
        <f t="shared" si="7"/>
        <v>-6.9199999999999928E-2</v>
      </c>
      <c r="K122" cm="1">
        <f t="array" ref="K122">_xlfn.IFS(AND(G122=H122,G122=1),K121-K121*I122+K121*I122*A122, AND(G122=H122,G122=2), K121-K121*J122+K121*J122*B122, AND(G122&lt;&gt;H122,G122=1), K121-K121*I122,AND(G122&lt;&gt;H122,G122=2),K121-K121*J122,G122=0,K121)</f>
        <v>84.481964805784358</v>
      </c>
      <c r="L122" t="str">
        <f>ValueWin!L122</f>
        <v>Roberto Bautista Agut</v>
      </c>
      <c r="M122" t="str">
        <f>ValueWin!M122</f>
        <v>Mackenzie McDonald</v>
      </c>
      <c r="N122">
        <f>ValueWin!N122</f>
        <v>0.85699999999999998</v>
      </c>
    </row>
    <row r="123" spans="1:14" x14ac:dyDescent="0.25">
      <c r="A123">
        <f>ValueWin!A123</f>
        <v>2.67</v>
      </c>
      <c r="B123">
        <f>ValueWin!B123</f>
        <v>1.44</v>
      </c>
      <c r="C123">
        <f t="shared" si="9"/>
        <v>0.37453183520599254</v>
      </c>
      <c r="D123">
        <f t="shared" si="9"/>
        <v>0.69444444444444442</v>
      </c>
      <c r="E123">
        <f>ValueWin!E123</f>
        <v>0.38800000000000001</v>
      </c>
      <c r="F123">
        <f t="shared" si="5"/>
        <v>0.61199999999999999</v>
      </c>
      <c r="G123" cm="1">
        <f t="array" ref="G123">_xlfn.IFS(AND(I123&gt;J123,I123&gt;0), 1, AND(J123&gt;I123,J123&gt;0), 2, AND(I123&lt;0,J123&lt;0), 0)</f>
        <v>1</v>
      </c>
      <c r="H123">
        <f>ValueWin!H123</f>
        <v>1</v>
      </c>
      <c r="I123">
        <f t="shared" si="6"/>
        <v>2.1532934131736514E-2</v>
      </c>
      <c r="J123">
        <f t="shared" si="7"/>
        <v>-0.26981818181818196</v>
      </c>
      <c r="K123" cm="1">
        <f t="array" ref="K123">_xlfn.IFS(AND(G123=H123,G123=1),K122-K122*I123+K122*I123*A123, AND(G123=H123,G123=2), K122-K122*J123+K122*J123*B123, AND(G123&lt;&gt;H123,G123=1), K122-K122*I123,AND(G123&lt;&gt;H123,G123=2),K122-K122*J123,G123=0,K122)</f>
        <v>87.519936260200353</v>
      </c>
      <c r="L123" t="str">
        <f>ValueWin!L123</f>
        <v>Jan Lennard Struff</v>
      </c>
      <c r="M123" t="str">
        <f>ValueWin!M123</f>
        <v>Denis Shapovalov</v>
      </c>
      <c r="N123">
        <f>ValueWin!N123</f>
        <v>0.90900000000000003</v>
      </c>
    </row>
    <row r="124" spans="1:14" x14ac:dyDescent="0.25">
      <c r="A124">
        <f>ValueWin!A124</f>
        <v>7</v>
      </c>
      <c r="B124">
        <f>ValueWin!B124</f>
        <v>1.1000000000000001</v>
      </c>
      <c r="C124">
        <f t="shared" si="9"/>
        <v>0.14285714285714285</v>
      </c>
      <c r="D124">
        <f t="shared" si="9"/>
        <v>0.90909090909090906</v>
      </c>
      <c r="E124">
        <f>ValueWin!E124</f>
        <v>0.123</v>
      </c>
      <c r="F124">
        <f t="shared" si="5"/>
        <v>0.877</v>
      </c>
      <c r="G124" cm="1">
        <f t="array" ref="G124">_xlfn.IFS(AND(I124&gt;J124,I124&gt;0), 1, AND(J124&gt;I124,J124&gt;0), 2, AND(I124&lt;0,J124&lt;0), 0)</f>
        <v>0</v>
      </c>
      <c r="H124">
        <f>ValueWin!H124</f>
        <v>2</v>
      </c>
      <c r="I124">
        <f t="shared" si="6"/>
        <v>-2.3166666666666669E-2</v>
      </c>
      <c r="J124">
        <f t="shared" si="7"/>
        <v>-0.35299999999999887</v>
      </c>
      <c r="K124" cm="1">
        <f t="array" ref="K124">_xlfn.IFS(AND(G124=H124,G124=1),K123-K123*I124+K123*I124*A124, AND(G124=H124,G124=2), K123-K123*J124+K123*J124*B124, AND(G124&lt;&gt;H124,G124=1), K123-K123*I124,AND(G124&lt;&gt;H124,G124=2),K123-K123*J124,G124=0,K123)</f>
        <v>87.519936260200353</v>
      </c>
      <c r="L124" t="str">
        <f>ValueWin!L124</f>
        <v>Dennis Novak</v>
      </c>
      <c r="M124" t="str">
        <f>ValueWin!M124</f>
        <v>Jannik Sinner</v>
      </c>
      <c r="N124">
        <f>ValueWin!N124</f>
        <v>0.84499999999999997</v>
      </c>
    </row>
    <row r="125" spans="1:14" x14ac:dyDescent="0.25">
      <c r="A125">
        <f>ValueWin!A125</f>
        <v>5.2</v>
      </c>
      <c r="B125">
        <f>ValueWin!B125</f>
        <v>1.1399999999999999</v>
      </c>
      <c r="C125">
        <f t="shared" si="9"/>
        <v>0.19230769230769229</v>
      </c>
      <c r="D125">
        <f t="shared" si="9"/>
        <v>0.87719298245614041</v>
      </c>
      <c r="E125">
        <f>ValueWin!E125</f>
        <v>0.17100000000000001</v>
      </c>
      <c r="F125">
        <f t="shared" si="5"/>
        <v>0.82899999999999996</v>
      </c>
      <c r="G125" cm="1">
        <f t="array" ref="G125">_xlfn.IFS(AND(I125&gt;J125,I125&gt;0), 1, AND(J125&gt;I125,J125&gt;0), 2, AND(I125&lt;0,J125&lt;0), 0)</f>
        <v>0</v>
      </c>
      <c r="H125">
        <f>ValueWin!H125</f>
        <v>2</v>
      </c>
      <c r="I125">
        <f t="shared" si="6"/>
        <v>-2.6380952380952338E-2</v>
      </c>
      <c r="J125">
        <f t="shared" si="7"/>
        <v>-0.39242857142857246</v>
      </c>
      <c r="K125" cm="1">
        <f t="array" ref="K125">_xlfn.IFS(AND(G125=H125,G125=1),K124-K124*I125+K124*I125*A125, AND(G125=H125,G125=2), K124-K124*J125+K124*J125*B125, AND(G125&lt;&gt;H125,G125=1), K124-K124*I125,AND(G125&lt;&gt;H125,G125=2),K124-K124*J125,G125=0,K124)</f>
        <v>87.519936260200353</v>
      </c>
      <c r="L125" t="str">
        <f>ValueWin!L125</f>
        <v>Alex De Minaur</v>
      </c>
      <c r="M125" t="str">
        <f>ValueWin!M125</f>
        <v>Alexander Zverev</v>
      </c>
      <c r="N125">
        <f>ValueWin!N125</f>
        <v>0.89100000000000001</v>
      </c>
    </row>
    <row r="126" spans="1:14" x14ac:dyDescent="0.25">
      <c r="A126">
        <f>ValueWin!A126</f>
        <v>1.22</v>
      </c>
      <c r="B126">
        <f>ValueWin!B126</f>
        <v>4</v>
      </c>
      <c r="C126">
        <f t="shared" si="9"/>
        <v>0.81967213114754101</v>
      </c>
      <c r="D126">
        <f t="shared" si="9"/>
        <v>0.25</v>
      </c>
      <c r="E126">
        <f>ValueWin!E126</f>
        <v>0.73399999999999999</v>
      </c>
      <c r="F126">
        <f t="shared" si="5"/>
        <v>0.26600000000000001</v>
      </c>
      <c r="G126" cm="1">
        <f t="array" ref="G126">_xlfn.IFS(AND(I126&gt;J126,I126&gt;0), 1, AND(J126&gt;I126,J126&gt;0), 2, AND(I126&lt;0,J126&lt;0), 0)</f>
        <v>2</v>
      </c>
      <c r="H126">
        <f>ValueWin!H126</f>
        <v>2</v>
      </c>
      <c r="I126">
        <f t="shared" si="6"/>
        <v>-0.47509090909090923</v>
      </c>
      <c r="J126">
        <f t="shared" si="7"/>
        <v>2.1333333333333343E-2</v>
      </c>
      <c r="K126" cm="1">
        <f t="array" ref="K126">_xlfn.IFS(AND(G126=H126,G126=1),K125-K125*I126+K125*I126*A126, AND(G126=H126,G126=2), K125-K125*J126+K125*J126*B126, AND(G126&lt;&gt;H126,G126=1), K125-K125*I126,AND(G126&lt;&gt;H126,G126=2),K125-K125*J126,G126=0,K125)</f>
        <v>93.121212180853178</v>
      </c>
      <c r="L126" t="str">
        <f>ValueWin!L126</f>
        <v>Stefanos Tsitsipas</v>
      </c>
      <c r="M126" t="str">
        <f>ValueWin!M126</f>
        <v>Frances Tiafoe</v>
      </c>
      <c r="N126">
        <f>ValueWin!N126</f>
        <v>0.86699999999999999</v>
      </c>
    </row>
    <row r="127" spans="1:14" x14ac:dyDescent="0.25">
      <c r="A127">
        <f>ValueWin!A127</f>
        <v>2.75</v>
      </c>
      <c r="B127">
        <f>ValueWin!B127</f>
        <v>1.44</v>
      </c>
      <c r="C127">
        <f t="shared" si="9"/>
        <v>0.36363636363636365</v>
      </c>
      <c r="D127">
        <f t="shared" si="9"/>
        <v>0.69444444444444442</v>
      </c>
      <c r="E127">
        <f>ValueWin!E127</f>
        <v>0.29499999999999998</v>
      </c>
      <c r="F127">
        <f t="shared" si="5"/>
        <v>0.70500000000000007</v>
      </c>
      <c r="G127" cm="1">
        <f t="array" ref="G127">_xlfn.IFS(AND(I127&gt;J127,I127&gt;0), 1, AND(J127&gt;I127,J127&gt;0), 2, AND(I127&lt;0,J127&lt;0), 0)</f>
        <v>2</v>
      </c>
      <c r="H127">
        <f>ValueWin!H127</f>
        <v>1</v>
      </c>
      <c r="I127">
        <f t="shared" si="6"/>
        <v>-0.10785714285714293</v>
      </c>
      <c r="J127">
        <f t="shared" si="7"/>
        <v>3.4545454545454546E-2</v>
      </c>
      <c r="K127" cm="1">
        <f t="array" ref="K127">_xlfn.IFS(AND(G127=H127,G127=1),K126-K126*I127+K126*I127*A127, AND(G127=H127,G127=2), K126-K126*J127+K126*J127*B127, AND(G127&lt;&gt;H127,G127=1), K126-K126*I127,AND(G127&lt;&gt;H127,G127=2),K126-K126*J127,G127=0,K126)</f>
        <v>89.904297578241881</v>
      </c>
      <c r="L127" t="str">
        <f>ValueWin!L127</f>
        <v>Carlos Alcaraz</v>
      </c>
      <c r="M127" t="str">
        <f>ValueWin!M127</f>
        <v>Matteo Berrettini</v>
      </c>
      <c r="N127">
        <f>ValueWin!N127</f>
        <v>0.84699999999999998</v>
      </c>
    </row>
    <row r="128" spans="1:14" x14ac:dyDescent="0.25">
      <c r="A128">
        <f>ValueWin!A128</f>
        <v>1.5</v>
      </c>
      <c r="B128">
        <f>ValueWin!B128</f>
        <v>2.5</v>
      </c>
      <c r="C128">
        <f t="shared" si="9"/>
        <v>0.66666666666666663</v>
      </c>
      <c r="D128">
        <f t="shared" si="9"/>
        <v>0.4</v>
      </c>
      <c r="E128">
        <f>ValueWin!E128</f>
        <v>0.78500000000000003</v>
      </c>
      <c r="F128">
        <f t="shared" si="5"/>
        <v>0.21499999999999997</v>
      </c>
      <c r="G128" cm="1">
        <f t="array" ref="G128">_xlfn.IFS(AND(I128&gt;J128,I128&gt;0), 1, AND(J128&gt;I128,J128&gt;0), 2, AND(I128&lt;0,J128&lt;0), 0)</f>
        <v>1</v>
      </c>
      <c r="H128">
        <f>ValueWin!H128</f>
        <v>1</v>
      </c>
      <c r="I128">
        <f t="shared" si="6"/>
        <v>0.05</v>
      </c>
      <c r="J128">
        <f t="shared" si="7"/>
        <v>-0.30833333333333335</v>
      </c>
      <c r="K128" cm="1">
        <f t="array" ref="K128">_xlfn.IFS(AND(G128=H128,G128=1),K127-K127*I128+K127*I128*A128, AND(G128=H128,G128=2), K127-K127*J128+K127*J128*B128, AND(G128&lt;&gt;H128,G128=1), K127-K127*I128,AND(G128&lt;&gt;H128,G128=2),K127-K127*J128,G128=0,K127)</f>
        <v>92.151905017697928</v>
      </c>
      <c r="L128" t="str">
        <f>ValueWin!L128</f>
        <v>Joao Sousa</v>
      </c>
      <c r="M128" t="str">
        <f>ValueWin!M128</f>
        <v>Kenny De Schepper</v>
      </c>
      <c r="N128">
        <f>ValueWin!N128</f>
        <v>0.47799999999999998</v>
      </c>
    </row>
    <row r="129" spans="1:14" x14ac:dyDescent="0.25">
      <c r="A129">
        <f>ValueWin!A129</f>
        <v>1.33</v>
      </c>
      <c r="B129">
        <f>ValueWin!B129</f>
        <v>3</v>
      </c>
      <c r="C129">
        <f t="shared" si="9"/>
        <v>0.75187969924812026</v>
      </c>
      <c r="D129">
        <f t="shared" si="9"/>
        <v>0.33333333333333331</v>
      </c>
      <c r="E129">
        <f>ValueWin!E129</f>
        <v>0.80500000000000005</v>
      </c>
      <c r="F129">
        <f t="shared" si="5"/>
        <v>0.19499999999999995</v>
      </c>
      <c r="G129" cm="1">
        <f t="array" ref="G129">_xlfn.IFS(AND(I129&gt;J129,I129&gt;0), 1, AND(J129&gt;I129,J129&gt;0), 2, AND(I129&lt;0,J129&lt;0), 0)</f>
        <v>1</v>
      </c>
      <c r="H129">
        <f>ValueWin!H129</f>
        <v>2</v>
      </c>
      <c r="I129">
        <f t="shared" si="6"/>
        <v>0.05</v>
      </c>
      <c r="J129">
        <f t="shared" si="7"/>
        <v>-0.20750000000000007</v>
      </c>
      <c r="K129" cm="1">
        <f t="array" ref="K129">_xlfn.IFS(AND(G129=H129,G129=1),K128-K128*I129+K128*I129*A129, AND(G129=H129,G129=2), K128-K128*J129+K128*J129*B129, AND(G129&lt;&gt;H129,G129=1), K128-K128*I129,AND(G129&lt;&gt;H129,G129=2),K128-K128*J129,G129=0,K128)</f>
        <v>87.544309766813029</v>
      </c>
      <c r="L129" t="str">
        <f>ValueWin!L129</f>
        <v>Hugo Gaston</v>
      </c>
      <c r="M129" t="str">
        <f>ValueWin!M129</f>
        <v>Maxime Janvier</v>
      </c>
      <c r="N129">
        <f>ValueWin!N129</f>
        <v>0.48199999999999998</v>
      </c>
    </row>
    <row r="130" spans="1:14" x14ac:dyDescent="0.25">
      <c r="A130">
        <f>ValueWin!A130</f>
        <v>1.66</v>
      </c>
      <c r="B130">
        <f>ValueWin!B130</f>
        <v>2.1</v>
      </c>
      <c r="C130">
        <f t="shared" si="9"/>
        <v>0.60240963855421692</v>
      </c>
      <c r="D130">
        <f t="shared" si="9"/>
        <v>0.47619047619047616</v>
      </c>
      <c r="E130">
        <f>ValueWin!E130</f>
        <v>0.94599999999999995</v>
      </c>
      <c r="F130">
        <f t="shared" si="5"/>
        <v>5.4000000000000048E-2</v>
      </c>
      <c r="G130" cm="1">
        <f t="array" ref="G130">_xlfn.IFS(AND(I130&gt;J130,I130&gt;0), 1, AND(J130&gt;I130,J130&gt;0), 2, AND(I130&lt;0,J130&lt;0), 0)</f>
        <v>1</v>
      </c>
      <c r="H130">
        <f>ValueWin!H130</f>
        <v>2</v>
      </c>
      <c r="I130">
        <f t="shared" si="6"/>
        <v>0.05</v>
      </c>
      <c r="J130">
        <f t="shared" si="7"/>
        <v>-0.80599999999999983</v>
      </c>
      <c r="K130" cm="1">
        <f t="array" ref="K130">_xlfn.IFS(AND(G130=H130,G130=1),K129-K129*I130+K129*I130*A130, AND(G130=H130,G130=2), K129-K129*J130+K129*J130*B130, AND(G130&lt;&gt;H130,G130=1), K129-K129*I130,AND(G130&lt;&gt;H130,G130=2),K129-K129*J130,G130=0,K129)</f>
        <v>83.167094278472376</v>
      </c>
      <c r="L130" t="str">
        <f>ValueWin!L130</f>
        <v>Manuel Guinard</v>
      </c>
      <c r="M130" t="str">
        <f>ValueWin!M130</f>
        <v>Luca van Assche</v>
      </c>
      <c r="N130">
        <f>ValueWin!N130</f>
        <v>0.17599999999999999</v>
      </c>
    </row>
    <row r="131" spans="1:14" x14ac:dyDescent="0.25">
      <c r="A131">
        <f>ValueWin!A131</f>
        <v>1.46</v>
      </c>
      <c r="B131">
        <f>ValueWin!B131</f>
        <v>2.58</v>
      </c>
      <c r="C131">
        <f t="shared" si="9"/>
        <v>0.68493150684931503</v>
      </c>
      <c r="D131">
        <f t="shared" si="9"/>
        <v>0.38759689922480617</v>
      </c>
      <c r="E131">
        <f>ValueWin!E131</f>
        <v>0.61399999999999999</v>
      </c>
      <c r="F131">
        <f t="shared" si="5"/>
        <v>0.38600000000000001</v>
      </c>
      <c r="G131" cm="1">
        <f t="array" ref="G131">_xlfn.IFS(AND(I131&gt;J131,I131&gt;0), 1, AND(J131&gt;I131,J131&gt;0), 2, AND(I131&lt;0,J131&lt;0), 0)</f>
        <v>0</v>
      </c>
      <c r="H131">
        <f>ValueWin!H131</f>
        <v>1</v>
      </c>
      <c r="I131">
        <f t="shared" si="6"/>
        <v>-0.22513043478260875</v>
      </c>
      <c r="J131">
        <f t="shared" si="7"/>
        <v>-2.6075949367088125E-3</v>
      </c>
      <c r="K131" cm="1">
        <f t="array" ref="K131">_xlfn.IFS(AND(G131=H131,G131=1),K130-K130*I131+K130*I131*A131, AND(G131=H131,G131=2), K130-K130*J131+K130*J131*B131, AND(G131&lt;&gt;H131,G131=1), K130-K130*I131,AND(G131&lt;&gt;H131,G131=2),K130-K130*J131,G131=0,K130)</f>
        <v>83.167094278472376</v>
      </c>
      <c r="L131" t="str">
        <f>ValueWin!L131</f>
        <v>Taylor Fritz</v>
      </c>
      <c r="M131" t="str">
        <f>ValueWin!M131</f>
        <v>Jan Lennard Struff</v>
      </c>
      <c r="N131">
        <f>ValueWin!N131</f>
        <v>0.84499999999999997</v>
      </c>
    </row>
    <row r="132" spans="1:14" x14ac:dyDescent="0.25">
      <c r="A132">
        <f>ValueWin!A132</f>
        <v>1.86</v>
      </c>
      <c r="B132">
        <f>ValueWin!B132</f>
        <v>1.92</v>
      </c>
      <c r="C132">
        <f t="shared" si="9"/>
        <v>0.5376344086021505</v>
      </c>
      <c r="D132">
        <f t="shared" si="9"/>
        <v>0.52083333333333337</v>
      </c>
      <c r="E132">
        <f>ValueWin!E132</f>
        <v>0.42</v>
      </c>
      <c r="F132">
        <f t="shared" si="5"/>
        <v>0.58000000000000007</v>
      </c>
      <c r="G132" cm="1">
        <f t="array" ref="G132">_xlfn.IFS(AND(I132&gt;J132,I132&gt;0), 1, AND(J132&gt;I132,J132&gt;0), 2, AND(I132&lt;0,J132&lt;0), 0)</f>
        <v>2</v>
      </c>
      <c r="H132">
        <f>ValueWin!H132</f>
        <v>2</v>
      </c>
      <c r="I132">
        <f t="shared" ref="I132:I188" si="10">IF(E132-(F132/(A132-1))&gt;0.05, 0.05, E132-(F132/(A132-1)))</f>
        <v>-0.25441860465116278</v>
      </c>
      <c r="J132">
        <f t="shared" ref="J132:J188" si="11">IF(F132-(E132/(B132-1))&gt;0.05, 0.05, F132-(E132/(B132-1)))</f>
        <v>0.05</v>
      </c>
      <c r="K132" cm="1">
        <f t="array" ref="K132">_xlfn.IFS(AND(G132=H132,G132=1),K131-K131*I132+K131*I132*A132, AND(G132=H132,G132=2), K131-K131*J132+K131*J132*B132, AND(G132&lt;&gt;H132,G132=1), K131-K131*I132,AND(G132&lt;&gt;H132,G132=2),K131-K131*J132,G132=0,K131)</f>
        <v>86.992780615282115</v>
      </c>
      <c r="L132" t="str">
        <f>ValueWin!L132</f>
        <v>Botic Van De Zandschulp</v>
      </c>
      <c r="M132" t="str">
        <f>ValueWin!M132</f>
        <v>Marin Cilic</v>
      </c>
      <c r="N132">
        <f>ValueWin!N132</f>
        <v>0.83499999999999996</v>
      </c>
    </row>
    <row r="133" spans="1:14" x14ac:dyDescent="0.25">
      <c r="A133">
        <f>ValueWin!A133</f>
        <v>4.05</v>
      </c>
      <c r="B133">
        <f>ValueWin!B133</f>
        <v>1.22</v>
      </c>
      <c r="C133">
        <f t="shared" si="9"/>
        <v>0.24691358024691359</v>
      </c>
      <c r="D133">
        <f t="shared" si="9"/>
        <v>0.81967213114754101</v>
      </c>
      <c r="E133">
        <f>ValueWin!E133</f>
        <v>0.21199999999999999</v>
      </c>
      <c r="F133">
        <f t="shared" ref="F133:F188" si="12">1-E133</f>
        <v>0.78800000000000003</v>
      </c>
      <c r="G133" cm="1">
        <f t="array" ref="G133">_xlfn.IFS(AND(I133&gt;J133,I133&gt;0), 1, AND(J133&gt;I133,J133&gt;0), 2, AND(I133&lt;0,J133&lt;0), 0)</f>
        <v>0</v>
      </c>
      <c r="H133">
        <f>ValueWin!H133</f>
        <v>2</v>
      </c>
      <c r="I133">
        <f t="shared" si="10"/>
        <v>-4.6360655737704953E-2</v>
      </c>
      <c r="J133">
        <f t="shared" si="11"/>
        <v>-0.1756363636363637</v>
      </c>
      <c r="K133" cm="1">
        <f t="array" ref="K133">_xlfn.IFS(AND(G133=H133,G133=1),K132-K132*I133+K132*I133*A133, AND(G133=H133,G133=2), K132-K132*J133+K132*J133*B133, AND(G133&lt;&gt;H133,G133=1), K132-K132*I133,AND(G133&lt;&gt;H133,G133=2),K132-K132*J133,G133=0,K132)</f>
        <v>86.992780615282115</v>
      </c>
      <c r="L133" t="str">
        <f>ValueWin!L133</f>
        <v>Carlos Alcaraz</v>
      </c>
      <c r="M133" t="str">
        <f>ValueWin!M133</f>
        <v>Alexander Zverev</v>
      </c>
      <c r="N133">
        <f>ValueWin!N133</f>
        <v>0.86499999999999999</v>
      </c>
    </row>
    <row r="134" spans="1:14" x14ac:dyDescent="0.25">
      <c r="A134">
        <f>ValueWin!A134</f>
        <v>2.2000000000000002</v>
      </c>
      <c r="B134">
        <f>ValueWin!B134</f>
        <v>1.61</v>
      </c>
      <c r="C134">
        <f t="shared" si="9"/>
        <v>0.45454545454545453</v>
      </c>
      <c r="D134">
        <f t="shared" si="9"/>
        <v>0.6211180124223602</v>
      </c>
      <c r="E134">
        <f>ValueWin!E134</f>
        <v>0.19900000000000001</v>
      </c>
      <c r="F134">
        <f t="shared" si="12"/>
        <v>0.80099999999999993</v>
      </c>
      <c r="G134" cm="1">
        <f t="array" ref="G134">_xlfn.IFS(AND(I134&gt;J134,I134&gt;0), 1, AND(J134&gt;I134,J134&gt;0), 2, AND(I134&lt;0,J134&lt;0), 0)</f>
        <v>2</v>
      </c>
      <c r="H134">
        <f>ValueWin!H134</f>
        <v>2</v>
      </c>
      <c r="I134">
        <f t="shared" si="10"/>
        <v>-0.46849999999999986</v>
      </c>
      <c r="J134">
        <f t="shared" si="11"/>
        <v>0.05</v>
      </c>
      <c r="K134" cm="1">
        <f t="array" ref="K134">_xlfn.IFS(AND(G134=H134,G134=1),K133-K133*I134+K133*I134*A134, AND(G134=H134,G134=2), K133-K133*J134+K133*J134*B134, AND(G134&lt;&gt;H134,G134=1), K133-K133*I134,AND(G134&lt;&gt;H134,G134=2),K133-K133*J134,G134=0,K133)</f>
        <v>89.646060424048216</v>
      </c>
      <c r="L134" t="str">
        <f>ValueWin!L134</f>
        <v>Maxime Janvier</v>
      </c>
      <c r="M134" t="str">
        <f>ValueWin!M134</f>
        <v>Joao Sousa</v>
      </c>
      <c r="N134">
        <f>ValueWin!N134</f>
        <v>0.47099999999999997</v>
      </c>
    </row>
    <row r="135" spans="1:14" x14ac:dyDescent="0.25">
      <c r="A135">
        <f>ValueWin!A135</f>
        <v>2.2000000000000002</v>
      </c>
      <c r="B135">
        <f>ValueWin!B135</f>
        <v>1.61</v>
      </c>
      <c r="C135">
        <f t="shared" si="9"/>
        <v>0.45454545454545453</v>
      </c>
      <c r="D135">
        <f t="shared" si="9"/>
        <v>0.6211180124223602</v>
      </c>
      <c r="E135">
        <f>ValueWin!E135</f>
        <v>0.45900000000000002</v>
      </c>
      <c r="F135">
        <f t="shared" si="12"/>
        <v>0.54099999999999993</v>
      </c>
      <c r="G135" cm="1">
        <f t="array" ref="G135">_xlfn.IFS(AND(I135&gt;J135,I135&gt;0), 1, AND(J135&gt;I135,J135&gt;0), 2, AND(I135&lt;0,J135&lt;0), 0)</f>
        <v>1</v>
      </c>
      <c r="H135">
        <f>ValueWin!H135</f>
        <v>1</v>
      </c>
      <c r="I135">
        <f t="shared" si="10"/>
        <v>8.1666666666668219E-3</v>
      </c>
      <c r="J135">
        <f t="shared" si="11"/>
        <v>-0.21145901639344256</v>
      </c>
      <c r="K135" cm="1">
        <f t="array" ref="K135">_xlfn.IFS(AND(G135=H135,G135=1),K134-K134*I135+K134*I135*A135, AND(G135=H135,G135=2), K134-K134*J135+K134*J135*B135, AND(G135&lt;&gt;H135,G135=1), K134-K134*I135,AND(G135&lt;&gt;H135,G135=2),K134-K134*J135,G135=0,K134)</f>
        <v>90.524591816203909</v>
      </c>
      <c r="L135" t="str">
        <f>ValueWin!L135</f>
        <v>Maxime Cressy</v>
      </c>
      <c r="M135" t="str">
        <f>ValueWin!M135</f>
        <v>Oscar Otte</v>
      </c>
      <c r="N135">
        <f>ValueWin!N135</f>
        <v>0.75700000000000001</v>
      </c>
    </row>
    <row r="136" spans="1:14" x14ac:dyDescent="0.25">
      <c r="A136">
        <f>ValueWin!A136</f>
        <v>4</v>
      </c>
      <c r="B136">
        <f>ValueWin!B136</f>
        <v>1.22</v>
      </c>
      <c r="C136">
        <f t="shared" si="9"/>
        <v>0.25</v>
      </c>
      <c r="D136">
        <f t="shared" si="9"/>
        <v>0.81967213114754101</v>
      </c>
      <c r="E136">
        <f>ValueWin!E136</f>
        <v>0.33300000000000002</v>
      </c>
      <c r="F136">
        <f t="shared" si="12"/>
        <v>0.66700000000000004</v>
      </c>
      <c r="G136" cm="1">
        <f t="array" ref="G136">_xlfn.IFS(AND(I136&gt;J136,I136&gt;0), 1, AND(J136&gt;I136,J136&gt;0), 2, AND(I136&lt;0,J136&lt;0), 0)</f>
        <v>1</v>
      </c>
      <c r="H136">
        <f>ValueWin!H136</f>
        <v>1</v>
      </c>
      <c r="I136">
        <f t="shared" si="10"/>
        <v>0.05</v>
      </c>
      <c r="J136">
        <f t="shared" si="11"/>
        <v>-0.84663636363636385</v>
      </c>
      <c r="K136" cm="1">
        <f t="array" ref="K136">_xlfn.IFS(AND(G136=H136,G136=1),K135-K135*I136+K135*I136*A136, AND(G136=H136,G136=2), K135-K135*J136+K135*J136*B136, AND(G136&lt;&gt;H136,G136=1), K135-K135*I136,AND(G136&lt;&gt;H136,G136=2),K135-K135*J136,G136=0,K135)</f>
        <v>104.1032805886345</v>
      </c>
      <c r="L136" t="str">
        <f>ValueWin!L136</f>
        <v>Frances Tiafoe</v>
      </c>
      <c r="M136" t="str">
        <f>ValueWin!M136</f>
        <v>Jannik Sinner</v>
      </c>
      <c r="N136">
        <f>ValueWin!N136</f>
        <v>0.86</v>
      </c>
    </row>
    <row r="137" spans="1:14" x14ac:dyDescent="0.25">
      <c r="A137">
        <f>ValueWin!A137</f>
        <v>1.4</v>
      </c>
      <c r="B137">
        <f>ValueWin!B137</f>
        <v>2.75</v>
      </c>
      <c r="C137">
        <f t="shared" si="9"/>
        <v>0.7142857142857143</v>
      </c>
      <c r="D137">
        <f t="shared" si="9"/>
        <v>0.36363636363636365</v>
      </c>
      <c r="E137">
        <f>ValueWin!E137</f>
        <v>0.61599999999999999</v>
      </c>
      <c r="F137">
        <f t="shared" si="12"/>
        <v>0.38400000000000001</v>
      </c>
      <c r="G137" cm="1">
        <f t="array" ref="G137">_xlfn.IFS(AND(I137&gt;J137,I137&gt;0), 1, AND(J137&gt;I137,J137&gt;0), 2, AND(I137&lt;0,J137&lt;0), 0)</f>
        <v>2</v>
      </c>
      <c r="H137">
        <f>ValueWin!H137</f>
        <v>2</v>
      </c>
      <c r="I137">
        <f t="shared" si="10"/>
        <v>-0.34400000000000019</v>
      </c>
      <c r="J137">
        <f t="shared" si="11"/>
        <v>3.2000000000000028E-2</v>
      </c>
      <c r="K137" cm="1">
        <f t="array" ref="K137">_xlfn.IFS(AND(G137=H137,G137=1),K136-K136*I137+K136*I137*A137, AND(G137=H137,G137=2), K136-K136*J137+K136*J137*B137, AND(G137&lt;&gt;H137,G137=1), K136-K136*I137,AND(G137&lt;&gt;H137,G137=2),K136-K136*J137,G137=0,K136)</f>
        <v>109.93306430159805</v>
      </c>
      <c r="L137" t="str">
        <f>ValueWin!L137</f>
        <v>Quentin Halys</v>
      </c>
      <c r="M137" t="str">
        <f>ValueWin!M137</f>
        <v>Lukas Lacko</v>
      </c>
      <c r="N137">
        <f>ValueWin!N137</f>
        <v>0.47</v>
      </c>
    </row>
    <row r="138" spans="1:14" x14ac:dyDescent="0.25">
      <c r="A138">
        <f>ValueWin!A138</f>
        <v>4.5</v>
      </c>
      <c r="B138">
        <f>ValueWin!B138</f>
        <v>1.18</v>
      </c>
      <c r="C138">
        <f t="shared" ref="C138:D169" si="13">1/A138</f>
        <v>0.22222222222222221</v>
      </c>
      <c r="D138">
        <f t="shared" si="13"/>
        <v>0.84745762711864414</v>
      </c>
      <c r="E138">
        <f>ValueWin!E138</f>
        <v>0.161</v>
      </c>
      <c r="F138">
        <f t="shared" si="12"/>
        <v>0.83899999999999997</v>
      </c>
      <c r="G138" cm="1">
        <f t="array" ref="G138">_xlfn.IFS(AND(I138&gt;J138,I138&gt;0), 1, AND(J138&gt;I138,J138&gt;0), 2, AND(I138&lt;0,J138&lt;0), 0)</f>
        <v>0</v>
      </c>
      <c r="H138">
        <f>ValueWin!H138</f>
        <v>2</v>
      </c>
      <c r="I138">
        <f t="shared" si="10"/>
        <v>-7.8714285714285709E-2</v>
      </c>
      <c r="J138">
        <f t="shared" si="11"/>
        <v>-5.5444444444444851E-2</v>
      </c>
      <c r="K138" cm="1">
        <f t="array" ref="K138">_xlfn.IFS(AND(G138=H138,G138=1),K137-K137*I138+K137*I138*A138, AND(G138=H138,G138=2), K137-K137*J138+K137*J138*B138, AND(G138&lt;&gt;H138,G138=1), K137-K137*I138,AND(G138&lt;&gt;H138,G138=2),K137-K137*J138,G138=0,K137)</f>
        <v>109.93306430159805</v>
      </c>
      <c r="L138" t="str">
        <f>ValueWin!L138</f>
        <v>Alexandre Muller</v>
      </c>
      <c r="M138" t="str">
        <f>ValueWin!M138</f>
        <v>Brandon Nakashima</v>
      </c>
      <c r="N138">
        <f>ValueWin!N138</f>
        <v>0.499</v>
      </c>
    </row>
    <row r="139" spans="1:14" x14ac:dyDescent="0.25">
      <c r="A139">
        <f>ValueWin!A139</f>
        <v>1.53</v>
      </c>
      <c r="B139">
        <f>ValueWin!B139</f>
        <v>2.37</v>
      </c>
      <c r="C139">
        <f t="shared" si="13"/>
        <v>0.65359477124183007</v>
      </c>
      <c r="D139">
        <f t="shared" si="13"/>
        <v>0.42194092827004215</v>
      </c>
      <c r="E139">
        <f>ValueWin!E139</f>
        <v>0.47499999999999998</v>
      </c>
      <c r="F139">
        <f t="shared" si="12"/>
        <v>0.52500000000000002</v>
      </c>
      <c r="G139" cm="1">
        <f t="array" ref="G139">_xlfn.IFS(AND(I139&gt;J139,I139&gt;0), 1, AND(J139&gt;I139,J139&gt;0), 2, AND(I139&lt;0,J139&lt;0), 0)</f>
        <v>2</v>
      </c>
      <c r="H139">
        <f>ValueWin!H139</f>
        <v>2</v>
      </c>
      <c r="I139">
        <f t="shared" si="10"/>
        <v>-0.51556603773584908</v>
      </c>
      <c r="J139">
        <f t="shared" si="11"/>
        <v>0.05</v>
      </c>
      <c r="K139" cm="1">
        <f t="array" ref="K139">_xlfn.IFS(AND(G139=H139,G139=1),K138-K138*I139+K138*I139*A139, AND(G139=H139,G139=2), K138-K138*J139+K138*J139*B139, AND(G139&lt;&gt;H139,G139=1), K138-K138*I139,AND(G139&lt;&gt;H139,G139=2),K138-K138*J139,G139=0,K138)</f>
        <v>117.46347920625752</v>
      </c>
      <c r="L139" t="str">
        <f>ValueWin!L139</f>
        <v>Yoshihito Nishioka</v>
      </c>
      <c r="M139" t="str">
        <f>ValueWin!M139</f>
        <v>Gianluca Mager</v>
      </c>
      <c r="N139">
        <f>ValueWin!N139</f>
        <v>0.80300000000000005</v>
      </c>
    </row>
    <row r="140" spans="1:14" x14ac:dyDescent="0.25">
      <c r="A140">
        <f>ValueWin!A140</f>
        <v>2.62</v>
      </c>
      <c r="B140">
        <f>ValueWin!B140</f>
        <v>1.5</v>
      </c>
      <c r="C140">
        <f t="shared" si="13"/>
        <v>0.38167938931297707</v>
      </c>
      <c r="D140">
        <f t="shared" si="13"/>
        <v>0.66666666666666663</v>
      </c>
      <c r="E140">
        <f>ValueWin!E140</f>
        <v>0.35299999999999998</v>
      </c>
      <c r="F140">
        <f t="shared" si="12"/>
        <v>0.64700000000000002</v>
      </c>
      <c r="G140" cm="1">
        <f t="array" ref="G140">_xlfn.IFS(AND(I140&gt;J140,I140&gt;0), 1, AND(J140&gt;I140,J140&gt;0), 2, AND(I140&lt;0,J140&lt;0), 0)</f>
        <v>0</v>
      </c>
      <c r="H140">
        <f>ValueWin!H140</f>
        <v>1</v>
      </c>
      <c r="I140">
        <f t="shared" si="10"/>
        <v>-4.6382716049382711E-2</v>
      </c>
      <c r="J140">
        <f t="shared" si="11"/>
        <v>-5.8999999999999941E-2</v>
      </c>
      <c r="K140" cm="1">
        <f t="array" ref="K140">_xlfn.IFS(AND(G140=H140,G140=1),K139-K139*I140+K139*I140*A140, AND(G140=H140,G140=2), K139-K139*J140+K139*J140*B140, AND(G140&lt;&gt;H140,G140=1), K139-K139*I140,AND(G140&lt;&gt;H140,G140=2),K139-K139*J140,G140=0,K139)</f>
        <v>117.46347920625752</v>
      </c>
      <c r="L140" t="str">
        <f>ValueWin!L140</f>
        <v>Adrian Mannarino</v>
      </c>
      <c r="M140" t="str">
        <f>ValueWin!M140</f>
        <v>Nikoloz Basilashvili</v>
      </c>
      <c r="N140">
        <f>ValueWin!N140</f>
        <v>0.85599999999999998</v>
      </c>
    </row>
    <row r="141" spans="1:14" x14ac:dyDescent="0.25">
      <c r="A141">
        <f>ValueWin!A141</f>
        <v>2.2000000000000002</v>
      </c>
      <c r="B141">
        <f>ValueWin!B141</f>
        <v>1.66</v>
      </c>
      <c r="C141">
        <f t="shared" si="13"/>
        <v>0.45454545454545453</v>
      </c>
      <c r="D141">
        <f t="shared" si="13"/>
        <v>0.60240963855421692</v>
      </c>
      <c r="E141">
        <f>ValueWin!E141</f>
        <v>0.438</v>
      </c>
      <c r="F141">
        <f t="shared" si="12"/>
        <v>0.56200000000000006</v>
      </c>
      <c r="G141" cm="1">
        <f t="array" ref="G141">_xlfn.IFS(AND(I141&gt;J141,I141&gt;0), 1, AND(J141&gt;I141,J141&gt;0), 2, AND(I141&lt;0,J141&lt;0), 0)</f>
        <v>0</v>
      </c>
      <c r="H141">
        <f>ValueWin!H141</f>
        <v>1</v>
      </c>
      <c r="I141">
        <f t="shared" si="10"/>
        <v>-3.0333333333333323E-2</v>
      </c>
      <c r="J141">
        <f t="shared" si="11"/>
        <v>-0.10163636363636364</v>
      </c>
      <c r="K141" cm="1">
        <f t="array" ref="K141">_xlfn.IFS(AND(G141=H141,G141=1),K140-K140*I141+K140*I141*A141, AND(G141=H141,G141=2), K140-K140*J141+K140*J141*B141, AND(G141&lt;&gt;H141,G141=1), K140-K140*I141,AND(G141&lt;&gt;H141,G141=2),K140-K140*J141,G141=0,K140)</f>
        <v>117.46347920625752</v>
      </c>
      <c r="L141" t="str">
        <f>ValueWin!L141</f>
        <v>Alexander Bublik</v>
      </c>
      <c r="M141" t="str">
        <f>ValueWin!M141</f>
        <v>Daniel Evans</v>
      </c>
      <c r="N141">
        <f>ValueWin!N141</f>
        <v>0.89200000000000002</v>
      </c>
    </row>
    <row r="142" spans="1:14" x14ac:dyDescent="0.25">
      <c r="A142">
        <f>ValueWin!A142</f>
        <v>1.57</v>
      </c>
      <c r="B142">
        <f>ValueWin!B142</f>
        <v>2.37</v>
      </c>
      <c r="C142">
        <f t="shared" si="13"/>
        <v>0.63694267515923564</v>
      </c>
      <c r="D142">
        <f t="shared" si="13"/>
        <v>0.42194092827004215</v>
      </c>
      <c r="E142">
        <f>ValueWin!E142</f>
        <v>0.55700000000000005</v>
      </c>
      <c r="F142">
        <f t="shared" si="12"/>
        <v>0.44299999999999995</v>
      </c>
      <c r="G142" cm="1">
        <f t="array" ref="G142">_xlfn.IFS(AND(I142&gt;J142,I142&gt;0), 1, AND(J142&gt;I142,J142&gt;0), 2, AND(I142&lt;0,J142&lt;0), 0)</f>
        <v>2</v>
      </c>
      <c r="H142">
        <f>ValueWin!H142</f>
        <v>2</v>
      </c>
      <c r="I142">
        <f t="shared" si="10"/>
        <v>-0.22019298245614016</v>
      </c>
      <c r="J142">
        <f t="shared" si="11"/>
        <v>3.6430656934306527E-2</v>
      </c>
      <c r="K142" cm="1">
        <f t="array" ref="K142">_xlfn.IFS(AND(G142=H142,G142=1),K141-K141*I142+K141*I142*A142, AND(G142=H142,G142=2), K141-K141*J142+K141*J142*B142, AND(G142&lt;&gt;H142,G142=1), K141-K141*I142,AND(G142&lt;&gt;H142,G142=2),K141-K141*J142,G142=0,K141)</f>
        <v>123.32608145344182</v>
      </c>
      <c r="L142" t="str">
        <f>ValueWin!L142</f>
        <v>Aslan Karatsev</v>
      </c>
      <c r="M142" t="str">
        <f>ValueWin!M142</f>
        <v>Sebastian Korda</v>
      </c>
      <c r="N142">
        <f>ValueWin!N142</f>
        <v>0.86</v>
      </c>
    </row>
    <row r="143" spans="1:14" x14ac:dyDescent="0.25">
      <c r="A143">
        <f>ValueWin!A143</f>
        <v>4</v>
      </c>
      <c r="B143">
        <f>ValueWin!B143</f>
        <v>1.25</v>
      </c>
      <c r="C143">
        <f t="shared" si="13"/>
        <v>0.25</v>
      </c>
      <c r="D143">
        <f t="shared" si="13"/>
        <v>0.8</v>
      </c>
      <c r="E143">
        <f>ValueWin!E143</f>
        <v>0.23599999999999999</v>
      </c>
      <c r="F143">
        <f t="shared" si="12"/>
        <v>0.76400000000000001</v>
      </c>
      <c r="G143" cm="1">
        <f t="array" ref="G143">_xlfn.IFS(AND(I143&gt;J143,I143&gt;0), 1, AND(J143&gt;I143,J143&gt;0), 2, AND(I143&lt;0,J143&lt;0), 0)</f>
        <v>0</v>
      </c>
      <c r="H143">
        <f>ValueWin!H143</f>
        <v>2</v>
      </c>
      <c r="I143">
        <f t="shared" si="10"/>
        <v>-1.8666666666666665E-2</v>
      </c>
      <c r="J143">
        <f t="shared" si="11"/>
        <v>-0.17999999999999994</v>
      </c>
      <c r="K143" cm="1">
        <f t="array" ref="K143">_xlfn.IFS(AND(G143=H143,G143=1),K142-K142*I143+K142*I143*A143, AND(G143=H143,G143=2), K142-K142*J143+K142*J143*B143, AND(G143&lt;&gt;H143,G143=1), K142-K142*I143,AND(G143&lt;&gt;H143,G143=2),K142-K142*J143,G143=0,K142)</f>
        <v>123.32608145344182</v>
      </c>
      <c r="L143" t="str">
        <f>ValueWin!L143</f>
        <v>Benoit Paire</v>
      </c>
      <c r="M143" t="str">
        <f>ValueWin!M143</f>
        <v>Pablo Carreno Busta</v>
      </c>
      <c r="N143">
        <f>ValueWin!N143</f>
        <v>0.89700000000000002</v>
      </c>
    </row>
    <row r="144" spans="1:14" x14ac:dyDescent="0.25">
      <c r="A144">
        <f>ValueWin!A144</f>
        <v>1.1100000000000001</v>
      </c>
      <c r="B144">
        <f>ValueWin!B144</f>
        <v>6.5</v>
      </c>
      <c r="C144">
        <f t="shared" si="13"/>
        <v>0.9009009009009008</v>
      </c>
      <c r="D144">
        <f t="shared" si="13"/>
        <v>0.15384615384615385</v>
      </c>
      <c r="E144">
        <f>ValueWin!E144</f>
        <v>0.81200000000000006</v>
      </c>
      <c r="F144">
        <f t="shared" si="12"/>
        <v>0.18799999999999994</v>
      </c>
      <c r="G144" cm="1">
        <f t="array" ref="G144">_xlfn.IFS(AND(I144&gt;J144,I144&gt;0), 1, AND(J144&gt;I144,J144&gt;0), 2, AND(I144&lt;0,J144&lt;0), 0)</f>
        <v>2</v>
      </c>
      <c r="H144">
        <f>ValueWin!H144</f>
        <v>1</v>
      </c>
      <c r="I144">
        <f t="shared" si="10"/>
        <v>-0.89709090909090694</v>
      </c>
      <c r="J144">
        <f t="shared" si="11"/>
        <v>4.0363636363636296E-2</v>
      </c>
      <c r="K144" cm="1">
        <f t="array" ref="K144">_xlfn.IFS(AND(G144=H144,G144=1),K143-K143*I144+K143*I144*A144, AND(G144=H144,G144=2), K143-K143*J144+K143*J144*B144, AND(G144&lt;&gt;H144,G144=1), K143-K143*I144,AND(G144&lt;&gt;H144,G144=2),K143-K143*J144,G144=0,K143)</f>
        <v>118.3481923475029</v>
      </c>
      <c r="L144" t="str">
        <f>ValueWin!L144</f>
        <v>Cameron Norrie</v>
      </c>
      <c r="M144" t="str">
        <f>ValueWin!M144</f>
        <v>Federico Delbonis</v>
      </c>
      <c r="N144">
        <f>ValueWin!N144</f>
        <v>0.84499999999999997</v>
      </c>
    </row>
    <row r="145" spans="1:14" x14ac:dyDescent="0.25">
      <c r="A145">
        <f>ValueWin!A145</f>
        <v>3</v>
      </c>
      <c r="B145">
        <f>ValueWin!B145</f>
        <v>1.4</v>
      </c>
      <c r="C145">
        <f t="shared" si="13"/>
        <v>0.33333333333333331</v>
      </c>
      <c r="D145">
        <f t="shared" si="13"/>
        <v>0.7142857142857143</v>
      </c>
      <c r="E145">
        <f>ValueWin!E145</f>
        <v>0.38500000000000001</v>
      </c>
      <c r="F145">
        <f t="shared" si="12"/>
        <v>0.61499999999999999</v>
      </c>
      <c r="G145" cm="1">
        <f t="array" ref="G145">_xlfn.IFS(AND(I145&gt;J145,I145&gt;0), 1, AND(J145&gt;I145,J145&gt;0), 2, AND(I145&lt;0,J145&lt;0), 0)</f>
        <v>1</v>
      </c>
      <c r="H145">
        <f>ValueWin!H145</f>
        <v>1</v>
      </c>
      <c r="I145">
        <f t="shared" si="10"/>
        <v>0.05</v>
      </c>
      <c r="J145">
        <f t="shared" si="11"/>
        <v>-0.34750000000000025</v>
      </c>
      <c r="K145" cm="1">
        <f t="array" ref="K145">_xlfn.IFS(AND(G145=H145,G145=1),K144-K144*I145+K144*I145*A145, AND(G145=H145,G145=2), K144-K144*J145+K144*J145*B145, AND(G145&lt;&gt;H145,G145=1), K144-K144*I145,AND(G145&lt;&gt;H145,G145=2),K144-K144*J145,G145=0,K144)</f>
        <v>130.18301158225319</v>
      </c>
      <c r="L145" t="str">
        <f>ValueWin!L145</f>
        <v>Dusan Lajovic</v>
      </c>
      <c r="M145" t="str">
        <f>ValueWin!M145</f>
        <v>Mackenzie McDonald</v>
      </c>
      <c r="N145">
        <f>ValueWin!N145</f>
        <v>0.84399999999999997</v>
      </c>
    </row>
    <row r="146" spans="1:14" x14ac:dyDescent="0.25">
      <c r="A146">
        <f>ValueWin!A146</f>
        <v>1.9</v>
      </c>
      <c r="B146">
        <f>ValueWin!B146</f>
        <v>1.9</v>
      </c>
      <c r="C146">
        <f t="shared" si="13"/>
        <v>0.52631578947368418</v>
      </c>
      <c r="D146">
        <f t="shared" si="13"/>
        <v>0.52631578947368418</v>
      </c>
      <c r="E146">
        <f>ValueWin!E146</f>
        <v>0.373</v>
      </c>
      <c r="F146">
        <f t="shared" si="12"/>
        <v>0.627</v>
      </c>
      <c r="G146" cm="1">
        <f t="array" ref="G146">_xlfn.IFS(AND(I146&gt;J146,I146&gt;0), 1, AND(J146&gt;I146,J146&gt;0), 2, AND(I146&lt;0,J146&lt;0), 0)</f>
        <v>2</v>
      </c>
      <c r="H146">
        <f>ValueWin!H146</f>
        <v>2</v>
      </c>
      <c r="I146">
        <f t="shared" si="10"/>
        <v>-0.32366666666666677</v>
      </c>
      <c r="J146">
        <f t="shared" si="11"/>
        <v>0.05</v>
      </c>
      <c r="K146" cm="1">
        <f t="array" ref="K146">_xlfn.IFS(AND(G146=H146,G146=1),K145-K145*I146+K145*I146*A146, AND(G146=H146,G146=2), K145-K145*J146+K145*J146*B146, AND(G146&lt;&gt;H146,G146=1), K145-K145*I146,AND(G146&lt;&gt;H146,G146=2),K145-K145*J146,G146=0,K145)</f>
        <v>136.04124710345459</v>
      </c>
      <c r="L146" t="str">
        <f>ValueWin!L146</f>
        <v>Filip Krajinovic</v>
      </c>
      <c r="M146" t="str">
        <f>ValueWin!M146</f>
        <v>Reilly Opelka</v>
      </c>
      <c r="N146">
        <f>ValueWin!N146</f>
        <v>0.84499999999999997</v>
      </c>
    </row>
    <row r="147" spans="1:14" x14ac:dyDescent="0.25">
      <c r="A147">
        <f>ValueWin!A147</f>
        <v>1.28</v>
      </c>
      <c r="B147">
        <f>ValueWin!B147</f>
        <v>3.75</v>
      </c>
      <c r="C147">
        <f t="shared" si="13"/>
        <v>0.78125</v>
      </c>
      <c r="D147">
        <f t="shared" si="13"/>
        <v>0.26666666666666666</v>
      </c>
      <c r="E147">
        <f>ValueWin!E147</f>
        <v>0.68700000000000006</v>
      </c>
      <c r="F147">
        <f t="shared" si="12"/>
        <v>0.31299999999999994</v>
      </c>
      <c r="G147" cm="1">
        <f t="array" ref="G147">_xlfn.IFS(AND(I147&gt;J147,I147&gt;0), 1, AND(J147&gt;I147,J147&gt;0), 2, AND(I147&lt;0,J147&lt;0), 0)</f>
        <v>2</v>
      </c>
      <c r="H147">
        <f>ValueWin!H147</f>
        <v>1</v>
      </c>
      <c r="I147">
        <f t="shared" si="10"/>
        <v>-0.43085714285714261</v>
      </c>
      <c r="J147">
        <f t="shared" si="11"/>
        <v>0.05</v>
      </c>
      <c r="K147" cm="1">
        <f t="array" ref="K147">_xlfn.IFS(AND(G147=H147,G147=1),K146-K146*I147+K146*I147*A147, AND(G147=H147,G147=2), K146-K146*J147+K146*J147*B147, AND(G147&lt;&gt;H147,G147=1), K146-K146*I147,AND(G147&lt;&gt;H147,G147=2),K146-K146*J147,G147=0,K146)</f>
        <v>129.23918474828187</v>
      </c>
      <c r="L147" t="str">
        <f>ValueWin!L147</f>
        <v>Grigor Dimitrov</v>
      </c>
      <c r="M147" t="str">
        <f>ValueWin!M147</f>
        <v>Richard Gasquet</v>
      </c>
      <c r="N147">
        <f>ValueWin!N147</f>
        <v>0.86299999999999999</v>
      </c>
    </row>
    <row r="148" spans="1:14" x14ac:dyDescent="0.25">
      <c r="A148">
        <f>ValueWin!A148</f>
        <v>1.2</v>
      </c>
      <c r="B148">
        <f>ValueWin!B148</f>
        <v>4.5</v>
      </c>
      <c r="C148">
        <f t="shared" si="13"/>
        <v>0.83333333333333337</v>
      </c>
      <c r="D148">
        <f t="shared" si="13"/>
        <v>0.22222222222222221</v>
      </c>
      <c r="E148">
        <f>ValueWin!E148</f>
        <v>0.68700000000000006</v>
      </c>
      <c r="F148">
        <f t="shared" si="12"/>
        <v>0.31299999999999994</v>
      </c>
      <c r="G148" cm="1">
        <f t="array" ref="G148">_xlfn.IFS(AND(I148&gt;J148,I148&gt;0), 1, AND(J148&gt;I148,J148&gt;0), 2, AND(I148&lt;0,J148&lt;0), 0)</f>
        <v>2</v>
      </c>
      <c r="H148">
        <f>ValueWin!H148</f>
        <v>1</v>
      </c>
      <c r="I148">
        <f t="shared" si="10"/>
        <v>-0.87800000000000011</v>
      </c>
      <c r="J148">
        <f t="shared" si="11"/>
        <v>0.05</v>
      </c>
      <c r="K148" cm="1">
        <f t="array" ref="K148">_xlfn.IFS(AND(G148=H148,G148=1),K147-K147*I148+K147*I148*A148, AND(G148=H148,G148=2), K147-K147*J148+K147*J148*B148, AND(G148&lt;&gt;H148,G148=1), K147-K147*I148,AND(G148&lt;&gt;H148,G148=2),K147-K147*J148,G148=0,K147)</f>
        <v>122.77722551086778</v>
      </c>
      <c r="L148" t="str">
        <f>ValueWin!L148</f>
        <v>Ilya Ivashka</v>
      </c>
      <c r="M148" t="str">
        <f>ValueWin!M148</f>
        <v>Albert Ramos</v>
      </c>
      <c r="N148">
        <f>ValueWin!N148</f>
        <v>0.82099999999999995</v>
      </c>
    </row>
    <row r="149" spans="1:14" x14ac:dyDescent="0.25">
      <c r="A149">
        <f>ValueWin!A149</f>
        <v>3.4</v>
      </c>
      <c r="B149">
        <f>ValueWin!B149</f>
        <v>1.33</v>
      </c>
      <c r="C149">
        <f t="shared" si="13"/>
        <v>0.29411764705882354</v>
      </c>
      <c r="D149">
        <f t="shared" si="13"/>
        <v>0.75187969924812026</v>
      </c>
      <c r="E149">
        <f>ValueWin!E149</f>
        <v>0.32900000000000001</v>
      </c>
      <c r="F149">
        <f t="shared" si="12"/>
        <v>0.67100000000000004</v>
      </c>
      <c r="G149" cm="1">
        <f t="array" ref="G149">_xlfn.IFS(AND(I149&gt;J149,I149&gt;0), 1, AND(J149&gt;I149,J149&gt;0), 2, AND(I149&lt;0,J149&lt;0), 0)</f>
        <v>1</v>
      </c>
      <c r="H149">
        <f>ValueWin!H149</f>
        <v>1</v>
      </c>
      <c r="I149">
        <f t="shared" si="10"/>
        <v>4.9416666666666664E-2</v>
      </c>
      <c r="J149">
        <f t="shared" si="11"/>
        <v>-0.3259696969696968</v>
      </c>
      <c r="K149" cm="1">
        <f t="array" ref="K149">_xlfn.IFS(AND(G149=H149,G149=1),K148-K148*I149+K148*I149*A149, AND(G149=H149,G149=2), K148-K148*J149+K148*J149*B149, AND(G149&lt;&gt;H149,G149=1), K148-K148*I149,AND(G149&lt;&gt;H149,G149=2),K148-K148*J149,G149=0,K148)</f>
        <v>137.33860445645669</v>
      </c>
      <c r="L149" t="str">
        <f>ValueWin!L149</f>
        <v>James Duckworth</v>
      </c>
      <c r="M149" t="str">
        <f>ValueWin!M149</f>
        <v>Roberto Bautista Agut</v>
      </c>
      <c r="N149">
        <f>ValueWin!N149</f>
        <v>0.84199999999999997</v>
      </c>
    </row>
    <row r="150" spans="1:14" x14ac:dyDescent="0.25">
      <c r="A150">
        <f>ValueWin!A150</f>
        <v>3.5</v>
      </c>
      <c r="B150">
        <f>ValueWin!B150</f>
        <v>1.3</v>
      </c>
      <c r="C150">
        <f t="shared" si="13"/>
        <v>0.2857142857142857</v>
      </c>
      <c r="D150">
        <f t="shared" si="13"/>
        <v>0.76923076923076916</v>
      </c>
      <c r="E150">
        <f>ValueWin!E150</f>
        <v>0.27500000000000002</v>
      </c>
      <c r="F150">
        <f t="shared" si="12"/>
        <v>0.72499999999999998</v>
      </c>
      <c r="G150" cm="1">
        <f t="array" ref="G150">_xlfn.IFS(AND(I150&gt;J150,I150&gt;0), 1, AND(J150&gt;I150,J150&gt;0), 2, AND(I150&lt;0,J150&lt;0), 0)</f>
        <v>0</v>
      </c>
      <c r="H150">
        <f>ValueWin!H150</f>
        <v>2</v>
      </c>
      <c r="I150">
        <f t="shared" si="10"/>
        <v>-1.4999999999999958E-2</v>
      </c>
      <c r="J150">
        <f t="shared" si="11"/>
        <v>-0.19166666666666665</v>
      </c>
      <c r="K150" cm="1">
        <f t="array" ref="K150">_xlfn.IFS(AND(G150=H150,G150=1),K149-K149*I150+K149*I150*A150, AND(G150=H150,G150=2), K149-K149*J150+K149*J150*B150, AND(G150&lt;&gt;H150,G150=1), K149-K149*I150,AND(G150&lt;&gt;H150,G150=2),K149-K149*J150,G150=0,K149)</f>
        <v>137.33860445645669</v>
      </c>
      <c r="L150" t="str">
        <f>ValueWin!L150</f>
        <v>John Millman</v>
      </c>
      <c r="M150" t="str">
        <f>ValueWin!M150</f>
        <v>Diego Schwartzman</v>
      </c>
      <c r="N150">
        <f>ValueWin!N150</f>
        <v>0.86599999999999999</v>
      </c>
    </row>
    <row r="151" spans="1:14" x14ac:dyDescent="0.25">
      <c r="A151">
        <f>ValueWin!A151</f>
        <v>1.66</v>
      </c>
      <c r="B151">
        <f>ValueWin!B151</f>
        <v>2.2000000000000002</v>
      </c>
      <c r="C151">
        <f t="shared" si="13"/>
        <v>0.60240963855421692</v>
      </c>
      <c r="D151">
        <f t="shared" si="13"/>
        <v>0.45454545454545453</v>
      </c>
      <c r="E151">
        <f>ValueWin!E151</f>
        <v>0.60199999999999998</v>
      </c>
      <c r="F151">
        <f t="shared" si="12"/>
        <v>0.39800000000000002</v>
      </c>
      <c r="G151" cm="1">
        <f t="array" ref="G151">_xlfn.IFS(AND(I151&gt;J151,I151&gt;0), 1, AND(J151&gt;I151,J151&gt;0), 2, AND(I151&lt;0,J151&lt;0), 0)</f>
        <v>0</v>
      </c>
      <c r="H151">
        <f>ValueWin!H151</f>
        <v>0</v>
      </c>
      <c r="I151">
        <f t="shared" si="10"/>
        <v>-1.0303030303031591E-3</v>
      </c>
      <c r="J151">
        <f t="shared" si="11"/>
        <v>-0.10366666666666657</v>
      </c>
      <c r="K151" cm="1">
        <f t="array" ref="K151">_xlfn.IFS(AND(G151=H151,G151=1),K150-K150*I151+K150*I151*A151, AND(G151=H151,G151=2), K150-K150*J151+K150*J151*B151, AND(G151&lt;&gt;H151,G151=1), K150-K150*I151,AND(G151&lt;&gt;H151,G151=2),K150-K150*J151,G151=0,K150)</f>
        <v>137.33860445645669</v>
      </c>
      <c r="L151" t="str">
        <f>ValueWin!L151</f>
        <v>Lloyd Harris</v>
      </c>
      <c r="M151" t="str">
        <f>ValueWin!M151</f>
        <v>Alex De Minaur</v>
      </c>
      <c r="N151">
        <f>ValueWin!N151</f>
        <v>0.86699999999999999</v>
      </c>
    </row>
    <row r="152" spans="1:14" x14ac:dyDescent="0.25">
      <c r="A152">
        <f>ValueWin!A152</f>
        <v>1.57</v>
      </c>
      <c r="B152">
        <f>ValueWin!B152</f>
        <v>2.37</v>
      </c>
      <c r="C152">
        <f t="shared" si="13"/>
        <v>0.63694267515923564</v>
      </c>
      <c r="D152">
        <f t="shared" si="13"/>
        <v>0.42194092827004215</v>
      </c>
      <c r="E152">
        <f>ValueWin!E152</f>
        <v>0.48799999999999999</v>
      </c>
      <c r="F152">
        <f t="shared" si="12"/>
        <v>0.51200000000000001</v>
      </c>
      <c r="G152" cm="1">
        <f t="array" ref="G152">_xlfn.IFS(AND(I152&gt;J152,I152&gt;0), 1, AND(J152&gt;I152,J152&gt;0), 2, AND(I152&lt;0,J152&lt;0), 0)</f>
        <v>2</v>
      </c>
      <c r="H152">
        <f>ValueWin!H152</f>
        <v>1</v>
      </c>
      <c r="I152">
        <f t="shared" si="10"/>
        <v>-0.41024561403508764</v>
      </c>
      <c r="J152">
        <f t="shared" si="11"/>
        <v>0.05</v>
      </c>
      <c r="K152" cm="1">
        <f t="array" ref="K152">_xlfn.IFS(AND(G152=H152,G152=1),K151-K151*I152+K151*I152*A152, AND(G152=H152,G152=2), K151-K151*J152+K151*J152*B152, AND(G152&lt;&gt;H152,G152=1), K151-K151*I152,AND(G152&lt;&gt;H152,G152=2),K151-K151*J152,G152=0,K151)</f>
        <v>130.47167423363385</v>
      </c>
      <c r="L152" t="str">
        <f>ValueWin!L152</f>
        <v>Marton Fucsovics</v>
      </c>
      <c r="M152" t="str">
        <f>ValueWin!M152</f>
        <v>Fabio Fognini</v>
      </c>
      <c r="N152">
        <f>ValueWin!N152</f>
        <v>0.871</v>
      </c>
    </row>
    <row r="153" spans="1:14" x14ac:dyDescent="0.25">
      <c r="A153">
        <f>ValueWin!A153</f>
        <v>3.5</v>
      </c>
      <c r="B153">
        <f>ValueWin!B153</f>
        <v>1.3</v>
      </c>
      <c r="C153">
        <f t="shared" si="13"/>
        <v>0.2857142857142857</v>
      </c>
      <c r="D153">
        <f t="shared" si="13"/>
        <v>0.76923076923076916</v>
      </c>
      <c r="E153">
        <f>ValueWin!E153</f>
        <v>0.40600000000000003</v>
      </c>
      <c r="F153">
        <f t="shared" si="12"/>
        <v>0.59399999999999997</v>
      </c>
      <c r="G153" cm="1">
        <f t="array" ref="G153">_xlfn.IFS(AND(I153&gt;J153,I153&gt;0), 1, AND(J153&gt;I153,J153&gt;0), 2, AND(I153&lt;0,J153&lt;0), 0)</f>
        <v>1</v>
      </c>
      <c r="H153">
        <f>ValueWin!H153</f>
        <v>0</v>
      </c>
      <c r="I153">
        <f t="shared" si="10"/>
        <v>0.05</v>
      </c>
      <c r="J153">
        <f t="shared" si="11"/>
        <v>-0.7593333333333333</v>
      </c>
      <c r="K153" cm="1">
        <f t="array" ref="K153">_xlfn.IFS(AND(G153=H153,G153=1),K152-K152*I153+K152*I153*A153, AND(G153=H153,G153=2), K152-K152*J153+K152*J153*B153, AND(G153&lt;&gt;H153,G153=1), K152-K152*I153,AND(G153&lt;&gt;H153,G153=2),K152-K152*J153,G153=0,K152)</f>
        <v>123.94809052195215</v>
      </c>
      <c r="L153" t="str">
        <f>ValueWin!L153</f>
        <v>Pierre Herbert</v>
      </c>
      <c r="M153" t="str">
        <f>ValueWin!M153</f>
        <v>Carlos Garfia</v>
      </c>
      <c r="N153">
        <f>ValueWin!N153</f>
        <v>0.81200000000000006</v>
      </c>
    </row>
    <row r="154" spans="1:14" x14ac:dyDescent="0.25">
      <c r="A154">
        <f>ValueWin!A154</f>
        <v>2.2999999999999998</v>
      </c>
      <c r="B154">
        <f>ValueWin!B154</f>
        <v>1.61</v>
      </c>
      <c r="C154">
        <f t="shared" si="13"/>
        <v>0.43478260869565222</v>
      </c>
      <c r="D154">
        <f t="shared" si="13"/>
        <v>0.6211180124223602</v>
      </c>
      <c r="E154">
        <f>ValueWin!E154</f>
        <v>0.439</v>
      </c>
      <c r="F154">
        <f t="shared" si="12"/>
        <v>0.56099999999999994</v>
      </c>
      <c r="G154" cm="1">
        <f t="array" ref="G154">_xlfn.IFS(AND(I154&gt;J154,I154&gt;0), 1, AND(J154&gt;I154,J154&gt;0), 2, AND(I154&lt;0,J154&lt;0), 0)</f>
        <v>1</v>
      </c>
      <c r="H154">
        <f>ValueWin!H154</f>
        <v>1</v>
      </c>
      <c r="I154">
        <f t="shared" si="10"/>
        <v>7.4615384615384639E-3</v>
      </c>
      <c r="J154">
        <f t="shared" si="11"/>
        <v>-0.15867213114754097</v>
      </c>
      <c r="K154" cm="1">
        <f t="array" ref="K154">_xlfn.IFS(AND(G154=H154,G154=1),K153-K153*I154+K153*I154*A154, AND(G154=H154,G154=2), K153-K153*J154+K153*J154*B154, AND(G154&lt;&gt;H154,G154=1), K153-K153*I154,AND(G154&lt;&gt;H154,G154=2),K153-K153*J154,G154=0,K153)</f>
        <v>125.15038700001509</v>
      </c>
      <c r="L154" t="str">
        <f>ValueWin!L154</f>
        <v>Hugo Gaston</v>
      </c>
      <c r="M154" t="str">
        <f>ValueWin!M154</f>
        <v>Arthur Rinderknech</v>
      </c>
      <c r="N154">
        <f>ValueWin!N154</f>
        <v>0.754</v>
      </c>
    </row>
    <row r="155" spans="1:14" x14ac:dyDescent="0.25">
      <c r="A155">
        <f>ValueWin!A155</f>
        <v>2.2000000000000002</v>
      </c>
      <c r="B155">
        <f>ValueWin!B155</f>
        <v>1.66</v>
      </c>
      <c r="C155">
        <f t="shared" si="13"/>
        <v>0.45454545454545453</v>
      </c>
      <c r="D155">
        <f t="shared" si="13"/>
        <v>0.60240963855421692</v>
      </c>
      <c r="E155">
        <f>ValueWin!E155</f>
        <v>0.45400000000000001</v>
      </c>
      <c r="F155">
        <f t="shared" si="12"/>
        <v>0.54600000000000004</v>
      </c>
      <c r="G155" cm="1">
        <f t="array" ref="G155">_xlfn.IFS(AND(I155&gt;J155,I155&gt;0), 1, AND(J155&gt;I155,J155&gt;0), 2, AND(I155&lt;0,J155&lt;0), 0)</f>
        <v>0</v>
      </c>
      <c r="H155">
        <f>ValueWin!H155</f>
        <v>2</v>
      </c>
      <c r="I155">
        <f t="shared" si="10"/>
        <v>-9.9999999999994538E-4</v>
      </c>
      <c r="J155">
        <f t="shared" si="11"/>
        <v>-0.14187878787878794</v>
      </c>
      <c r="K155" cm="1">
        <f t="array" ref="K155">_xlfn.IFS(AND(G155=H155,G155=1),K154-K154*I155+K154*I155*A155, AND(G155=H155,G155=2), K154-K154*J155+K154*J155*B155, AND(G155&lt;&gt;H155,G155=1), K154-K154*I155,AND(G155&lt;&gt;H155,G155=2),K154-K154*J155,G155=0,K154)</f>
        <v>125.15038700001509</v>
      </c>
      <c r="L155" t="str">
        <f>ValueWin!L155</f>
        <v>Laslo Djere</v>
      </c>
      <c r="M155" t="str">
        <f>ValueWin!M155</f>
        <v>Lorenzo Musetti</v>
      </c>
      <c r="N155">
        <f>ValueWin!N155</f>
        <v>0.86099999999999999</v>
      </c>
    </row>
    <row r="156" spans="1:14" x14ac:dyDescent="0.25">
      <c r="A156">
        <f>ValueWin!A156</f>
        <v>1.57</v>
      </c>
      <c r="B156">
        <f>ValueWin!B156</f>
        <v>2.37</v>
      </c>
      <c r="C156">
        <f t="shared" si="13"/>
        <v>0.63694267515923564</v>
      </c>
      <c r="D156">
        <f t="shared" si="13"/>
        <v>0.42194092827004215</v>
      </c>
      <c r="E156">
        <f>ValueWin!E156</f>
        <v>0.52900000000000003</v>
      </c>
      <c r="F156">
        <f t="shared" si="12"/>
        <v>0.47099999999999997</v>
      </c>
      <c r="G156" cm="1">
        <f t="array" ref="G156">_xlfn.IFS(AND(I156&gt;J156,I156&gt;0), 1, AND(J156&gt;I156,J156&gt;0), 2, AND(I156&lt;0,J156&lt;0), 0)</f>
        <v>2</v>
      </c>
      <c r="H156">
        <f>ValueWin!H156</f>
        <v>0</v>
      </c>
      <c r="I156">
        <f t="shared" si="10"/>
        <v>-0.29731578947368409</v>
      </c>
      <c r="J156">
        <f t="shared" si="11"/>
        <v>0.05</v>
      </c>
      <c r="K156" cm="1">
        <f t="array" ref="K156">_xlfn.IFS(AND(G156=H156,G156=1),K155-K155*I156+K155*I156*A156, AND(G156=H156,G156=2), K155-K155*J156+K155*J156*B156, AND(G156&lt;&gt;H156,G156=1), K155-K155*I156,AND(G156&lt;&gt;H156,G156=2),K155-K155*J156,G156=0,K155)</f>
        <v>118.89286765001434</v>
      </c>
      <c r="L156" t="str">
        <f>ValueWin!L156</f>
        <v>Andy Murray</v>
      </c>
      <c r="M156" t="str">
        <f>ValueWin!M156</f>
        <v>Jenson Brooksby</v>
      </c>
      <c r="N156">
        <f>ValueWin!N156</f>
        <v>0.81</v>
      </c>
    </row>
    <row r="157" spans="1:14" x14ac:dyDescent="0.25">
      <c r="A157">
        <f>ValueWin!A157</f>
        <v>1.1599999999999999</v>
      </c>
      <c r="B157">
        <f>ValueWin!B157</f>
        <v>5</v>
      </c>
      <c r="C157">
        <f t="shared" si="13"/>
        <v>0.86206896551724144</v>
      </c>
      <c r="D157">
        <f t="shared" si="13"/>
        <v>0.2</v>
      </c>
      <c r="E157">
        <f>ValueWin!E157</f>
        <v>0.78</v>
      </c>
      <c r="F157">
        <f t="shared" si="12"/>
        <v>0.21999999999999997</v>
      </c>
      <c r="G157" cm="1">
        <f t="array" ref="G157">_xlfn.IFS(AND(I157&gt;J157,I157&gt;0), 1, AND(J157&gt;I157,J157&gt;0), 2, AND(I157&lt;0,J157&lt;0), 0)</f>
        <v>2</v>
      </c>
      <c r="H157">
        <f>ValueWin!H157</f>
        <v>1</v>
      </c>
      <c r="I157">
        <f t="shared" si="10"/>
        <v>-0.59500000000000042</v>
      </c>
      <c r="J157">
        <f t="shared" si="11"/>
        <v>2.4999999999999967E-2</v>
      </c>
      <c r="K157" cm="1">
        <f t="array" ref="K157">_xlfn.IFS(AND(G157=H157,G157=1),K156-K156*I157+K156*I157*A157, AND(G157=H157,G157=2), K156-K156*J157+K156*J157*B157, AND(G157&lt;&gt;H157,G157=1), K156-K156*I157,AND(G157&lt;&gt;H157,G157=2),K156-K156*J157,G157=0,K156)</f>
        <v>115.92054595876398</v>
      </c>
      <c r="L157" t="str">
        <f>ValueWin!L157</f>
        <v>Felix Auger Aliassime</v>
      </c>
      <c r="M157" t="str">
        <f>ValueWin!M157</f>
        <v>Gianluca Mager</v>
      </c>
      <c r="N157">
        <f>ValueWin!N157</f>
        <v>0.82499999999999996</v>
      </c>
    </row>
    <row r="158" spans="1:14" x14ac:dyDescent="0.25">
      <c r="A158">
        <f>ValueWin!A158</f>
        <v>1.72</v>
      </c>
      <c r="B158">
        <f>ValueWin!B158</f>
        <v>2.1</v>
      </c>
      <c r="C158">
        <f t="shared" si="13"/>
        <v>0.58139534883720934</v>
      </c>
      <c r="D158">
        <f t="shared" si="13"/>
        <v>0.47619047619047616</v>
      </c>
      <c r="E158">
        <f>ValueWin!E158</f>
        <v>0.48899999999999999</v>
      </c>
      <c r="F158">
        <f t="shared" si="12"/>
        <v>0.51100000000000001</v>
      </c>
      <c r="G158" cm="1">
        <f t="array" ref="G158">_xlfn.IFS(AND(I158&gt;J158,I158&gt;0), 1, AND(J158&gt;I158,J158&gt;0), 2, AND(I158&lt;0,J158&lt;0), 0)</f>
        <v>2</v>
      </c>
      <c r="H158">
        <f>ValueWin!H158</f>
        <v>1</v>
      </c>
      <c r="I158">
        <f t="shared" si="10"/>
        <v>-0.22072222222222226</v>
      </c>
      <c r="J158">
        <f t="shared" si="11"/>
        <v>0.05</v>
      </c>
      <c r="K158" cm="1">
        <f t="array" ref="K158">_xlfn.IFS(AND(G158=H158,G158=1),K157-K157*I158+K157*I158*A158, AND(G158=H158,G158=2), K157-K157*J158+K157*J158*B158, AND(G158&lt;&gt;H158,G158=1), K157-K157*I158,AND(G158&lt;&gt;H158,G158=2),K157-K157*J158,G158=0,K157)</f>
        <v>110.12451866082579</v>
      </c>
      <c r="L158" t="str">
        <f>ValueWin!L158</f>
        <v>Tommy Paul</v>
      </c>
      <c r="M158" t="str">
        <f>ValueWin!M158</f>
        <v>Jan Lennard Struff</v>
      </c>
      <c r="N158">
        <f>ValueWin!N158</f>
        <v>0.85499999999999998</v>
      </c>
    </row>
    <row r="159" spans="1:14" x14ac:dyDescent="0.25">
      <c r="A159">
        <f>ValueWin!A159</f>
        <v>1.28</v>
      </c>
      <c r="B159">
        <f>ValueWin!B159</f>
        <v>3.75</v>
      </c>
      <c r="C159">
        <f t="shared" si="13"/>
        <v>0.78125</v>
      </c>
      <c r="D159">
        <f t="shared" si="13"/>
        <v>0.26666666666666666</v>
      </c>
      <c r="E159">
        <f>ValueWin!E159</f>
        <v>0.68200000000000005</v>
      </c>
      <c r="F159">
        <f t="shared" si="12"/>
        <v>0.31799999999999995</v>
      </c>
      <c r="G159" cm="1">
        <f t="array" ref="G159">_xlfn.IFS(AND(I159&gt;J159,I159&gt;0), 1, AND(J159&gt;I159,J159&gt;0), 2, AND(I159&lt;0,J159&lt;0), 0)</f>
        <v>2</v>
      </c>
      <c r="H159">
        <f>ValueWin!H159</f>
        <v>1</v>
      </c>
      <c r="I159">
        <f t="shared" si="10"/>
        <v>-0.4537142857142854</v>
      </c>
      <c r="J159">
        <f t="shared" si="11"/>
        <v>0.05</v>
      </c>
      <c r="K159" cm="1">
        <f t="array" ref="K159">_xlfn.IFS(AND(G159=H159,G159=1),K158-K158*I159+K158*I159*A159, AND(G159=H159,G159=2), K158-K158*J159+K158*J159*B159, AND(G159&lt;&gt;H159,G159=1), K158-K158*I159,AND(G159&lt;&gt;H159,G159=2),K158-K158*J159,G159=0,K158)</f>
        <v>104.61829272778449</v>
      </c>
      <c r="L159" t="str">
        <f>ValueWin!L159</f>
        <v>Karen Khachanov</v>
      </c>
      <c r="M159" t="str">
        <f>ValueWin!M159</f>
        <v>Mikael Ymer</v>
      </c>
      <c r="N159">
        <f>ValueWin!N159</f>
        <v>0.83799999999999997</v>
      </c>
    </row>
    <row r="160" spans="1:14" x14ac:dyDescent="0.25">
      <c r="A160">
        <f>ValueWin!A160</f>
        <v>2.2999999999999998</v>
      </c>
      <c r="B160">
        <f>ValueWin!B160</f>
        <v>1.61</v>
      </c>
      <c r="C160">
        <f t="shared" si="13"/>
        <v>0.43478260869565222</v>
      </c>
      <c r="D160">
        <f t="shared" si="13"/>
        <v>0.6211180124223602</v>
      </c>
      <c r="E160">
        <f>ValueWin!E160</f>
        <v>0.43</v>
      </c>
      <c r="F160">
        <f t="shared" si="12"/>
        <v>0.57000000000000006</v>
      </c>
      <c r="G160" cm="1">
        <f t="array" ref="G160">_xlfn.IFS(AND(I160&gt;J160,I160&gt;0), 1, AND(J160&gt;I160,J160&gt;0), 2, AND(I160&lt;0,J160&lt;0), 0)</f>
        <v>0</v>
      </c>
      <c r="H160">
        <f>ValueWin!H160</f>
        <v>2</v>
      </c>
      <c r="I160">
        <f t="shared" si="10"/>
        <v>-8.4615384615385758E-3</v>
      </c>
      <c r="J160">
        <f t="shared" si="11"/>
        <v>-0.13491803278688508</v>
      </c>
      <c r="K160" cm="1">
        <f t="array" ref="K160">_xlfn.IFS(AND(G160=H160,G160=1),K159-K159*I160+K159*I160*A160, AND(G160=H160,G160=2), K159-K159*J160+K159*J160*B160, AND(G160&lt;&gt;H160,G160=1), K159-K159*I160,AND(G160&lt;&gt;H160,G160=2),K159-K159*J160,G160=0,K159)</f>
        <v>104.61829272778449</v>
      </c>
      <c r="L160" t="str">
        <f>ValueWin!L160</f>
        <v>Lorenzo Sonego</v>
      </c>
      <c r="M160" t="str">
        <f>ValueWin!M160</f>
        <v>Taylor Fritz</v>
      </c>
      <c r="N160">
        <f>ValueWin!N160</f>
        <v>0.86899999999999999</v>
      </c>
    </row>
    <row r="161" spans="1:14" x14ac:dyDescent="0.25">
      <c r="A161">
        <f>ValueWin!A161</f>
        <v>3.5</v>
      </c>
      <c r="B161">
        <f>ValueWin!B161</f>
        <v>1.3</v>
      </c>
      <c r="C161">
        <f t="shared" si="13"/>
        <v>0.2857142857142857</v>
      </c>
      <c r="D161">
        <f t="shared" si="13"/>
        <v>0.76923076923076916</v>
      </c>
      <c r="E161">
        <f>ValueWin!E161</f>
        <v>0.36199999999999999</v>
      </c>
      <c r="F161">
        <f t="shared" si="12"/>
        <v>0.63800000000000001</v>
      </c>
      <c r="G161" cm="1">
        <f t="array" ref="G161">_xlfn.IFS(AND(I161&gt;J161,I161&gt;0), 1, AND(J161&gt;I161,J161&gt;0), 2, AND(I161&lt;0,J161&lt;0), 0)</f>
        <v>1</v>
      </c>
      <c r="H161">
        <f>ValueWin!H161</f>
        <v>2</v>
      </c>
      <c r="I161">
        <f t="shared" si="10"/>
        <v>0.05</v>
      </c>
      <c r="J161">
        <f t="shared" si="11"/>
        <v>-0.56866666666666654</v>
      </c>
      <c r="K161" cm="1">
        <f t="array" ref="K161">_xlfn.IFS(AND(G161=H161,G161=1),K160-K160*I161+K160*I161*A161, AND(G161=H161,G161=2), K160-K160*J161+K160*J161*B161, AND(G161&lt;&gt;H161,G161=1), K160-K160*I161,AND(G161&lt;&gt;H161,G161=2),K160-K160*J161,G161=0,K160)</f>
        <v>99.387378091395263</v>
      </c>
      <c r="L161" t="str">
        <f>ValueWin!L161</f>
        <v>Pierre Hubert</v>
      </c>
      <c r="M161" t="str">
        <f>ValueWin!M161</f>
        <v>Carlos Alcaraz</v>
      </c>
      <c r="N161">
        <f>ValueWin!N161</f>
        <v>0.81200000000000006</v>
      </c>
    </row>
    <row r="162" spans="1:14" x14ac:dyDescent="0.25">
      <c r="A162">
        <f>ValueWin!A162</f>
        <v>1.53</v>
      </c>
      <c r="B162">
        <f>ValueWin!B162</f>
        <v>2.5</v>
      </c>
      <c r="C162">
        <f t="shared" si="13"/>
        <v>0.65359477124183007</v>
      </c>
      <c r="D162">
        <f t="shared" si="13"/>
        <v>0.4</v>
      </c>
      <c r="E162">
        <f>ValueWin!E162</f>
        <v>0.62</v>
      </c>
      <c r="F162">
        <f t="shared" si="12"/>
        <v>0.38</v>
      </c>
      <c r="G162" cm="1">
        <f t="array" ref="G162">_xlfn.IFS(AND(I162&gt;J162,I162&gt;0), 1, AND(J162&gt;I162,J162&gt;0), 2, AND(I162&lt;0,J162&lt;0), 0)</f>
        <v>0</v>
      </c>
      <c r="H162">
        <f>ValueWin!H162</f>
        <v>1</v>
      </c>
      <c r="I162">
        <f t="shared" si="10"/>
        <v>-9.6981132075471654E-2</v>
      </c>
      <c r="J162">
        <f t="shared" si="11"/>
        <v>-3.3333333333333326E-2</v>
      </c>
      <c r="K162" cm="1">
        <f t="array" ref="K162">_xlfn.IFS(AND(G162=H162,G162=1),K161-K161*I162+K161*I162*A162, AND(G162=H162,G162=2), K161-K161*J162+K161*J162*B162, AND(G162&lt;&gt;H162,G162=1), K161-K161*I162,AND(G162&lt;&gt;H162,G162=2),K161-K161*J162,G162=0,K161)</f>
        <v>99.387378091395263</v>
      </c>
      <c r="L162" t="str">
        <f>ValueWin!L162</f>
        <v>Marin Cilic</v>
      </c>
      <c r="M162" t="str">
        <f>ValueWin!M162</f>
        <v>Alejandro Davidovich Fokina</v>
      </c>
      <c r="N162">
        <f>ValueWin!N162</f>
        <v>0.86599999999999999</v>
      </c>
    </row>
    <row r="163" spans="1:14" x14ac:dyDescent="0.25">
      <c r="A163">
        <f>ValueWin!A163</f>
        <v>3.4</v>
      </c>
      <c r="B163">
        <f>ValueWin!B163</f>
        <v>1.33</v>
      </c>
      <c r="C163">
        <f t="shared" si="13"/>
        <v>0.29411764705882354</v>
      </c>
      <c r="D163">
        <f t="shared" si="13"/>
        <v>0.75187969924812026</v>
      </c>
      <c r="E163">
        <f>ValueWin!E163</f>
        <v>0.252</v>
      </c>
      <c r="F163">
        <f t="shared" si="12"/>
        <v>0.748</v>
      </c>
      <c r="G163" cm="1">
        <f t="array" ref="G163">_xlfn.IFS(AND(I163&gt;J163,I163&gt;0), 1, AND(J163&gt;I163,J163&gt;0), 2, AND(I163&lt;0,J163&lt;0), 0)</f>
        <v>0</v>
      </c>
      <c r="H163">
        <f>ValueWin!H163</f>
        <v>2</v>
      </c>
      <c r="I163">
        <f t="shared" si="10"/>
        <v>-5.9666666666666701E-2</v>
      </c>
      <c r="J163">
        <f t="shared" si="11"/>
        <v>-1.5636363636363448E-2</v>
      </c>
      <c r="K163" cm="1">
        <f t="array" ref="K163">_xlfn.IFS(AND(G163=H163,G163=1),K162-K162*I163+K162*I163*A163, AND(G163=H163,G163=2), K162-K162*J163+K162*J163*B163, AND(G163&lt;&gt;H163,G163=1), K162-K162*I163,AND(G163&lt;&gt;H163,G163=2),K162-K162*J163,G163=0,K162)</f>
        <v>99.387378091395263</v>
      </c>
      <c r="L163" t="str">
        <f>ValueWin!L163</f>
        <v>Miomir Kecmanovic</v>
      </c>
      <c r="M163" t="str">
        <f>ValueWin!M163</f>
        <v>Gael Monfils</v>
      </c>
      <c r="N163">
        <f>ValueWin!N163</f>
        <v>0.84899999999999998</v>
      </c>
    </row>
    <row r="164" spans="1:14" x14ac:dyDescent="0.25">
      <c r="A164">
        <f>ValueWin!A164</f>
        <v>1.5</v>
      </c>
      <c r="B164">
        <f>ValueWin!B164</f>
        <v>2.62</v>
      </c>
      <c r="C164">
        <f t="shared" si="13"/>
        <v>0.66666666666666663</v>
      </c>
      <c r="D164">
        <f t="shared" si="13"/>
        <v>0.38167938931297707</v>
      </c>
      <c r="E164">
        <f>ValueWin!E164</f>
        <v>0.64700000000000002</v>
      </c>
      <c r="F164">
        <f t="shared" si="12"/>
        <v>0.35299999999999998</v>
      </c>
      <c r="G164" cm="1">
        <f t="array" ref="G164">_xlfn.IFS(AND(I164&gt;J164,I164&gt;0), 1, AND(J164&gt;I164,J164&gt;0), 2, AND(I164&lt;0,J164&lt;0), 0)</f>
        <v>0</v>
      </c>
      <c r="H164">
        <f>ValueWin!H164</f>
        <v>2</v>
      </c>
      <c r="I164">
        <f t="shared" si="10"/>
        <v>-5.8999999999999941E-2</v>
      </c>
      <c r="J164">
        <f t="shared" si="11"/>
        <v>-4.6382716049382711E-2</v>
      </c>
      <c r="K164" cm="1">
        <f t="array" ref="K164">_xlfn.IFS(AND(G164=H164,G164=1),K163-K163*I164+K163*I164*A164, AND(G164=H164,G164=2), K163-K163*J164+K163*J164*B164, AND(G164&lt;&gt;H164,G164=1), K163-K163*I164,AND(G164&lt;&gt;H164,G164=2),K163-K163*J164,G164=0,K163)</f>
        <v>99.387378091395263</v>
      </c>
      <c r="L164" t="str">
        <f>ValueWin!L164</f>
        <v>Frances Tiafoe</v>
      </c>
      <c r="M164" t="str">
        <f>ValueWin!M164</f>
        <v>Marcos Giron</v>
      </c>
      <c r="N164">
        <f>ValueWin!N164</f>
        <v>0.85</v>
      </c>
    </row>
    <row r="165" spans="1:14" x14ac:dyDescent="0.25">
      <c r="A165">
        <f>ValueWin!A165</f>
        <v>1.083</v>
      </c>
      <c r="B165">
        <f>ValueWin!B165</f>
        <v>8</v>
      </c>
      <c r="C165">
        <f t="shared" si="13"/>
        <v>0.92336103416435833</v>
      </c>
      <c r="D165">
        <f t="shared" si="13"/>
        <v>0.125</v>
      </c>
      <c r="E165">
        <f>ValueWin!E165</f>
        <v>0.89600000000000002</v>
      </c>
      <c r="F165">
        <f t="shared" si="12"/>
        <v>0.10399999999999998</v>
      </c>
      <c r="G165" cm="1">
        <f t="array" ref="G165">_xlfn.IFS(AND(I165&gt;J165,I165&gt;0), 1, AND(J165&gt;I165,J165&gt;0), 2, AND(I165&lt;0,J165&lt;0), 0)</f>
        <v>0</v>
      </c>
      <c r="H165">
        <f>ValueWin!H165</f>
        <v>1</v>
      </c>
      <c r="I165">
        <f t="shared" si="10"/>
        <v>-0.35701204819277133</v>
      </c>
      <c r="J165">
        <f t="shared" si="11"/>
        <v>-2.4000000000000021E-2</v>
      </c>
      <c r="K165" cm="1">
        <f t="array" ref="K165">_xlfn.IFS(AND(G165=H165,G165=1),K164-K164*I165+K164*I165*A165, AND(G165=H165,G165=2), K164-K164*J165+K164*J165*B165, AND(G165&lt;&gt;H165,G165=1), K164-K164*I165,AND(G165&lt;&gt;H165,G165=2),K164-K164*J165,G165=0,K164)</f>
        <v>99.387378091395263</v>
      </c>
      <c r="L165" t="str">
        <f>ValueWin!L165</f>
        <v>Novak Djokovic</v>
      </c>
      <c r="M165" t="str">
        <f>ValueWin!M165</f>
        <v>Marton Fucsovics</v>
      </c>
      <c r="N165">
        <f>ValueWin!N165</f>
        <v>0.879</v>
      </c>
    </row>
    <row r="166" spans="1:14" x14ac:dyDescent="0.25">
      <c r="A166">
        <f>ValueWin!A166</f>
        <v>1.3</v>
      </c>
      <c r="B166">
        <f>ValueWin!B166</f>
        <v>3.5</v>
      </c>
      <c r="C166">
        <f t="shared" si="13"/>
        <v>0.76923076923076916</v>
      </c>
      <c r="D166">
        <f t="shared" si="13"/>
        <v>0.2857142857142857</v>
      </c>
      <c r="E166">
        <f>ValueWin!E166</f>
        <v>0.71799999999999997</v>
      </c>
      <c r="F166">
        <f t="shared" si="12"/>
        <v>0.28200000000000003</v>
      </c>
      <c r="G166" cm="1">
        <f t="array" ref="G166">_xlfn.IFS(AND(I166&gt;J166,I166&gt;0), 1, AND(J166&gt;I166,J166&gt;0), 2, AND(I166&lt;0,J166&lt;0), 0)</f>
        <v>0</v>
      </c>
      <c r="H166">
        <f>ValueWin!H166</f>
        <v>1</v>
      </c>
      <c r="I166">
        <f t="shared" si="10"/>
        <v>-0.22199999999999998</v>
      </c>
      <c r="J166">
        <f t="shared" si="11"/>
        <v>-5.1999999999999824E-3</v>
      </c>
      <c r="K166" cm="1">
        <f t="array" ref="K166">_xlfn.IFS(AND(G166=H166,G166=1),K165-K165*I166+K165*I166*A166, AND(G166=H166,G166=2), K165-K165*J166+K165*J166*B166, AND(G166&lt;&gt;H166,G166=1), K165-K165*I166,AND(G166&lt;&gt;H166,G166=2),K165-K165*J166,G166=0,K165)</f>
        <v>99.387378091395263</v>
      </c>
      <c r="L166" t="str">
        <f>ValueWin!L166</f>
        <v>Casper Ruud</v>
      </c>
      <c r="M166" t="str">
        <f>ValueWin!M166</f>
        <v>Alexander Bublik</v>
      </c>
      <c r="N166">
        <f>ValueWin!N166</f>
        <v>0.872</v>
      </c>
    </row>
    <row r="167" spans="1:14" x14ac:dyDescent="0.25">
      <c r="A167">
        <f>ValueWin!A167</f>
        <v>3</v>
      </c>
      <c r="B167">
        <f>ValueWin!B167</f>
        <v>1.4</v>
      </c>
      <c r="C167">
        <f t="shared" si="13"/>
        <v>0.33333333333333331</v>
      </c>
      <c r="D167">
        <f t="shared" si="13"/>
        <v>0.7142857142857143</v>
      </c>
      <c r="E167">
        <f>ValueWin!E167</f>
        <v>0.28399999999999997</v>
      </c>
      <c r="F167">
        <f t="shared" si="12"/>
        <v>0.71599999999999997</v>
      </c>
      <c r="G167" cm="1">
        <f t="array" ref="G167">_xlfn.IFS(AND(I167&gt;J167,I167&gt;0), 1, AND(J167&gt;I167,J167&gt;0), 2, AND(I167&lt;0,J167&lt;0), 0)</f>
        <v>2</v>
      </c>
      <c r="H167">
        <f>ValueWin!H167</f>
        <v>2</v>
      </c>
      <c r="I167">
        <f t="shared" si="10"/>
        <v>-7.400000000000001E-2</v>
      </c>
      <c r="J167">
        <f t="shared" si="11"/>
        <v>5.9999999999998943E-3</v>
      </c>
      <c r="K167" cm="1">
        <f t="array" ref="K167">_xlfn.IFS(AND(G167=H167,G167=1),K166-K166*I167+K166*I167*A167, AND(G167=H167,G167=2), K166-K166*J167+K166*J167*B167, AND(G167&lt;&gt;H167,G167=1), K166-K166*I167,AND(G167&lt;&gt;H167,G167=2),K166-K166*J167,G167=0,K166)</f>
        <v>99.625907798814609</v>
      </c>
      <c r="L167" t="str">
        <f>ValueWin!L167</f>
        <v>Tommy Paul</v>
      </c>
      <c r="M167" t="str">
        <f>ValueWin!M167</f>
        <v>Hubert Hurkacz</v>
      </c>
      <c r="N167">
        <f>ValueWin!N167</f>
        <v>0.84899999999999998</v>
      </c>
    </row>
    <row r="168" spans="1:14" x14ac:dyDescent="0.25">
      <c r="A168">
        <f>ValueWin!A168</f>
        <v>1.8</v>
      </c>
      <c r="B168">
        <f>ValueWin!B168</f>
        <v>2</v>
      </c>
      <c r="C168">
        <f t="shared" si="13"/>
        <v>0.55555555555555558</v>
      </c>
      <c r="D168">
        <f t="shared" si="13"/>
        <v>0.5</v>
      </c>
      <c r="E168">
        <f>ValueWin!E168</f>
        <v>0.51200000000000001</v>
      </c>
      <c r="F168">
        <f t="shared" si="12"/>
        <v>0.48799999999999999</v>
      </c>
      <c r="G168" cm="1">
        <f t="array" ref="G168">_xlfn.IFS(AND(I168&gt;J168,I168&gt;0), 1, AND(J168&gt;I168,J168&gt;0), 2, AND(I168&lt;0,J168&lt;0), 0)</f>
        <v>0</v>
      </c>
      <c r="H168">
        <f>ValueWin!H168</f>
        <v>1</v>
      </c>
      <c r="I168">
        <f t="shared" si="10"/>
        <v>-9.7999999999999976E-2</v>
      </c>
      <c r="J168">
        <f t="shared" si="11"/>
        <v>-2.4000000000000021E-2</v>
      </c>
      <c r="K168" cm="1">
        <f t="array" ref="K168">_xlfn.IFS(AND(G168=H168,G168=1),K167-K167*I168+K167*I168*A168, AND(G168=H168,G168=2), K167-K167*J168+K167*J168*B168, AND(G168&lt;&gt;H168,G168=1), K167-K167*I168,AND(G168&lt;&gt;H168,G168=2),K167-K167*J168,G168=0,K167)</f>
        <v>99.625907798814609</v>
      </c>
      <c r="L168" t="str">
        <f>ValueWin!L168</f>
        <v>Grigor Dimitrov</v>
      </c>
      <c r="M168" t="str">
        <f>ValueWin!M168</f>
        <v>Karen Khachanov</v>
      </c>
      <c r="N168">
        <f>ValueWin!N168</f>
        <v>0.86399999999999999</v>
      </c>
    </row>
    <row r="169" spans="1:14" x14ac:dyDescent="0.25">
      <c r="A169">
        <f>ValueWin!A169</f>
        <v>1.44</v>
      </c>
      <c r="B169">
        <f>ValueWin!B169</f>
        <v>2.75</v>
      </c>
      <c r="C169">
        <f t="shared" si="13"/>
        <v>0.69444444444444442</v>
      </c>
      <c r="D169">
        <f t="shared" si="13"/>
        <v>0.36363636363636365</v>
      </c>
      <c r="E169">
        <f>ValueWin!E169</f>
        <v>0.59699999999999998</v>
      </c>
      <c r="F169">
        <f t="shared" si="12"/>
        <v>0.40300000000000002</v>
      </c>
      <c r="G169" cm="1">
        <f t="array" ref="G169">_xlfn.IFS(AND(I169&gt;J169,I169&gt;0), 1, AND(J169&gt;I169,J169&gt;0), 2, AND(I169&lt;0,J169&lt;0), 0)</f>
        <v>2</v>
      </c>
      <c r="H169">
        <f>ValueWin!H169</f>
        <v>1</v>
      </c>
      <c r="I169">
        <f t="shared" si="10"/>
        <v>-0.31890909090909114</v>
      </c>
      <c r="J169">
        <f t="shared" si="11"/>
        <v>0.05</v>
      </c>
      <c r="K169" cm="1">
        <f t="array" ref="K169">_xlfn.IFS(AND(G169=H169,G169=1),K168-K168*I169+K168*I169*A169, AND(G169=H169,G169=2), K168-K168*J169+K168*J169*B169, AND(G169&lt;&gt;H169,G169=1), K168-K168*I169,AND(G169&lt;&gt;H169,G169=2),K168-K168*J169,G169=0,K168)</f>
        <v>94.644612408873883</v>
      </c>
      <c r="L169" t="str">
        <f>ValueWin!L169</f>
        <v>Cameron Norrie</v>
      </c>
      <c r="M169" t="str">
        <f>ValueWin!M169</f>
        <v>Reilly Opelka</v>
      </c>
      <c r="N169">
        <f>ValueWin!N169</f>
        <v>0.86199999999999999</v>
      </c>
    </row>
    <row r="170" spans="1:14" x14ac:dyDescent="0.25">
      <c r="A170">
        <f>ValueWin!A170</f>
        <v>1.1599999999999999</v>
      </c>
      <c r="B170">
        <f>ValueWin!B170</f>
        <v>5</v>
      </c>
      <c r="C170">
        <f t="shared" ref="C170:D188" si="14">1/A170</f>
        <v>0.86206896551724144</v>
      </c>
      <c r="D170">
        <f t="shared" si="14"/>
        <v>0.2</v>
      </c>
      <c r="E170">
        <f>ValueWin!E170</f>
        <v>0.79200000000000004</v>
      </c>
      <c r="F170">
        <f t="shared" si="12"/>
        <v>0.20799999999999996</v>
      </c>
      <c r="G170" cm="1">
        <f t="array" ref="G170">_xlfn.IFS(AND(I170&gt;J170,I170&gt;0), 1, AND(J170&gt;I170,J170&gt;0), 2, AND(I170&lt;0,J170&lt;0), 0)</f>
        <v>2</v>
      </c>
      <c r="H170">
        <f>ValueWin!H170</f>
        <v>2</v>
      </c>
      <c r="I170">
        <f t="shared" si="10"/>
        <v>-0.50800000000000045</v>
      </c>
      <c r="J170">
        <f t="shared" si="11"/>
        <v>9.9999999999999534E-3</v>
      </c>
      <c r="K170" cm="1">
        <f t="array" ref="K170">_xlfn.IFS(AND(G170=H170,G170=1),K169-K169*I170+K169*I170*A170, AND(G170=H170,G170=2), K169-K169*J170+K169*J170*B170, AND(G170&lt;&gt;H170,G170=1), K169-K169*I170,AND(G170&lt;&gt;H170,G170=2),K169-K169*J170,G170=0,K169)</f>
        <v>98.430396905228818</v>
      </c>
      <c r="L170" t="str">
        <f>ValueWin!L170</f>
        <v>Stefanos Tsitsipas</v>
      </c>
      <c r="M170" t="str">
        <f>ValueWin!M170</f>
        <v>Alexei Popyrin</v>
      </c>
      <c r="N170">
        <f>ValueWin!N170</f>
        <v>0.84799999999999998</v>
      </c>
    </row>
    <row r="171" spans="1:14" x14ac:dyDescent="0.25">
      <c r="A171">
        <f>ValueWin!A171</f>
        <v>1.36</v>
      </c>
      <c r="B171">
        <f>ValueWin!B171</f>
        <v>3.2</v>
      </c>
      <c r="C171">
        <f t="shared" si="14"/>
        <v>0.73529411764705876</v>
      </c>
      <c r="D171">
        <f t="shared" si="14"/>
        <v>0.3125</v>
      </c>
      <c r="E171">
        <f>ValueWin!E171</f>
        <v>0.66600000000000004</v>
      </c>
      <c r="F171">
        <f t="shared" si="12"/>
        <v>0.33399999999999996</v>
      </c>
      <c r="G171" cm="1">
        <f t="array" ref="G171">_xlfn.IFS(AND(I171&gt;J171,I171&gt;0), 1, AND(J171&gt;I171,J171&gt;0), 2, AND(I171&lt;0,J171&lt;0), 0)</f>
        <v>2</v>
      </c>
      <c r="H171">
        <f>ValueWin!H171</f>
        <v>2</v>
      </c>
      <c r="I171">
        <f t="shared" si="10"/>
        <v>-0.26177777777777744</v>
      </c>
      <c r="J171">
        <f t="shared" si="11"/>
        <v>3.127272727272723E-2</v>
      </c>
      <c r="K171" cm="1">
        <f t="array" ref="K171">_xlfn.IFS(AND(G171=H171,G171=1),K170-K170*I171+K170*I171*A171, AND(G171=H171,G171=2), K170-K170*J171+K170*J171*B171, AND(G171&lt;&gt;H171,G171=1), K170-K170*I171,AND(G171&lt;&gt;H171,G171=2),K170-K170*J171,G171=0,K170)</f>
        <v>105.20240821230854</v>
      </c>
      <c r="L171" t="str">
        <f>ValueWin!L171</f>
        <v>Jannik Sinner</v>
      </c>
      <c r="M171" t="str">
        <f>ValueWin!M171</f>
        <v>Carlos Alcaraz</v>
      </c>
      <c r="N171">
        <f>ValueWin!N171</f>
        <v>0.82899999999999996</v>
      </c>
    </row>
    <row r="172" spans="1:14" x14ac:dyDescent="0.25">
      <c r="A172">
        <f>ValueWin!A172</f>
        <v>3.5</v>
      </c>
      <c r="B172">
        <f>ValueWin!B172</f>
        <v>1.3</v>
      </c>
      <c r="C172">
        <f t="shared" si="14"/>
        <v>0.2857142857142857</v>
      </c>
      <c r="D172">
        <f t="shared" si="14"/>
        <v>0.76923076923076916</v>
      </c>
      <c r="E172">
        <f>ValueWin!E172</f>
        <v>0.309</v>
      </c>
      <c r="F172">
        <f t="shared" si="12"/>
        <v>0.69100000000000006</v>
      </c>
      <c r="G172" cm="1">
        <f t="array" ref="G172">_xlfn.IFS(AND(I172&gt;J172,I172&gt;0), 1, AND(J172&gt;I172,J172&gt;0), 2, AND(I172&lt;0,J172&lt;0), 0)</f>
        <v>1</v>
      </c>
      <c r="H172">
        <f>ValueWin!H172</f>
        <v>2</v>
      </c>
      <c r="I172">
        <f t="shared" si="10"/>
        <v>3.2599999999999962E-2</v>
      </c>
      <c r="J172">
        <f t="shared" si="11"/>
        <v>-0.33899999999999975</v>
      </c>
      <c r="K172" cm="1">
        <f t="array" ref="K172">_xlfn.IFS(AND(G172=H172,G172=1),K171-K171*I172+K171*I172*A172, AND(G172=H172,G172=2), K171-K171*J172+K171*J172*B172, AND(G172&lt;&gt;H172,G172=1), K171-K171*I172,AND(G172&lt;&gt;H172,G172=2),K171-K171*J172,G172=0,K171)</f>
        <v>101.77280970458729</v>
      </c>
      <c r="L172" t="str">
        <f>ValueWin!L172</f>
        <v>Adrian Mannarino</v>
      </c>
      <c r="M172" t="str">
        <f>ValueWin!M172</f>
        <v>Gael Monfils</v>
      </c>
      <c r="N172">
        <f>ValueWin!N172</f>
        <v>0.86399999999999999</v>
      </c>
    </row>
    <row r="173" spans="1:14" x14ac:dyDescent="0.25">
      <c r="A173">
        <f>ValueWin!A173</f>
        <v>3.2</v>
      </c>
      <c r="B173">
        <f>ValueWin!B173</f>
        <v>1.36</v>
      </c>
      <c r="C173">
        <f t="shared" si="14"/>
        <v>0.3125</v>
      </c>
      <c r="D173">
        <f t="shared" si="14"/>
        <v>0.73529411764705876</v>
      </c>
      <c r="E173">
        <f>ValueWin!E173</f>
        <v>0.32</v>
      </c>
      <c r="F173">
        <f t="shared" si="12"/>
        <v>0.67999999999999994</v>
      </c>
      <c r="G173" cm="1">
        <f t="array" ref="G173">_xlfn.IFS(AND(I173&gt;J173,I173&gt;0), 1, AND(J173&gt;I173,J173&gt;0), 2, AND(I173&lt;0,J173&lt;0), 0)</f>
        <v>1</v>
      </c>
      <c r="H173">
        <f>ValueWin!H173</f>
        <v>1</v>
      </c>
      <c r="I173">
        <f t="shared" si="10"/>
        <v>1.0909090909090979E-2</v>
      </c>
      <c r="J173">
        <f t="shared" si="11"/>
        <v>-0.20888888888888868</v>
      </c>
      <c r="K173" cm="1">
        <f t="array" ref="K173">_xlfn.IFS(AND(G173=H173,G173=1),K172-K172*I173+K172*I173*A173, AND(G173=H173,G173=2), K172-K172*J173+K172*J173*B173, AND(G173&lt;&gt;H173,G173=1), K172-K172*I173,AND(G173&lt;&gt;H173,G173=2),K172-K172*J173,G173=0,K172)</f>
        <v>104.21535713749741</v>
      </c>
      <c r="L173" t="str">
        <f>ValueWin!L173</f>
        <v>Marcos Giron</v>
      </c>
      <c r="M173" t="str">
        <f>ValueWin!M173</f>
        <v>Diego Schwartzman</v>
      </c>
      <c r="N173">
        <f>ValueWin!N173</f>
        <v>0.85199999999999998</v>
      </c>
    </row>
    <row r="174" spans="1:14" x14ac:dyDescent="0.25">
      <c r="A174">
        <f>ValueWin!A174</f>
        <v>2</v>
      </c>
      <c r="B174">
        <f>ValueWin!B174</f>
        <v>1.8</v>
      </c>
      <c r="C174">
        <f t="shared" si="14"/>
        <v>0.5</v>
      </c>
      <c r="D174">
        <f t="shared" si="14"/>
        <v>0.55555555555555558</v>
      </c>
      <c r="E174">
        <f>ValueWin!E174</f>
        <v>0.42899999999999999</v>
      </c>
      <c r="F174">
        <f t="shared" si="12"/>
        <v>0.57099999999999995</v>
      </c>
      <c r="G174" cm="1">
        <f t="array" ref="G174">_xlfn.IFS(AND(I174&gt;J174,I174&gt;0), 1, AND(J174&gt;I174,J174&gt;0), 2, AND(I174&lt;0,J174&lt;0), 0)</f>
        <v>2</v>
      </c>
      <c r="H174">
        <f>ValueWin!H174</f>
        <v>1</v>
      </c>
      <c r="I174">
        <f t="shared" si="10"/>
        <v>-0.14199999999999996</v>
      </c>
      <c r="J174">
        <f t="shared" si="11"/>
        <v>3.4749999999999948E-2</v>
      </c>
      <c r="K174" cm="1">
        <f t="array" ref="K174">_xlfn.IFS(AND(G174=H174,G174=1),K173-K173*I174+K173*I174*A174, AND(G174=H174,G174=2), K173-K173*J174+K173*J174*B174, AND(G174&lt;&gt;H174,G174=1), K173-K173*I174,AND(G174&lt;&gt;H174,G174=2),K173-K173*J174,G174=0,K173)</f>
        <v>100.59387347696938</v>
      </c>
      <c r="L174" t="str">
        <f>ValueWin!L174</f>
        <v>Sebastian Korda</v>
      </c>
      <c r="M174" t="str">
        <f>ValueWin!M174</f>
        <v>Marin Cilic</v>
      </c>
      <c r="N174">
        <f>ValueWin!N174</f>
        <v>0.86099999999999999</v>
      </c>
    </row>
    <row r="175" spans="1:14" x14ac:dyDescent="0.25">
      <c r="A175">
        <f>ValueWin!A175</f>
        <v>10</v>
      </c>
      <c r="B175">
        <f>ValueWin!B175</f>
        <v>1.06</v>
      </c>
      <c r="C175">
        <f t="shared" si="14"/>
        <v>0.1</v>
      </c>
      <c r="D175">
        <f t="shared" si="14"/>
        <v>0.94339622641509424</v>
      </c>
      <c r="E175">
        <f>ValueWin!E175</f>
        <v>9.5000000000000001E-2</v>
      </c>
      <c r="F175">
        <f t="shared" si="12"/>
        <v>0.90500000000000003</v>
      </c>
      <c r="G175" cm="1">
        <f t="array" ref="G175">_xlfn.IFS(AND(I175&gt;J175,I175&gt;0), 1, AND(J175&gt;I175,J175&gt;0), 2, AND(I175&lt;0,J175&lt;0), 0)</f>
        <v>0</v>
      </c>
      <c r="H175">
        <f>ValueWin!H175</f>
        <v>2</v>
      </c>
      <c r="I175">
        <f t="shared" si="10"/>
        <v>-5.5555555555555636E-3</v>
      </c>
      <c r="J175">
        <f t="shared" si="11"/>
        <v>-0.6783333333333319</v>
      </c>
      <c r="K175" cm="1">
        <f t="array" ref="K175">_xlfn.IFS(AND(G175=H175,G175=1),K174-K174*I175+K174*I175*A175, AND(G175=H175,G175=2), K174-K174*J175+K174*J175*B175, AND(G175&lt;&gt;H175,G175=1), K174-K174*I175,AND(G175&lt;&gt;H175,G175=2),K174-K174*J175,G175=0,K174)</f>
        <v>100.59387347696938</v>
      </c>
      <c r="L175" t="str">
        <f>ValueWin!L175</f>
        <v>Dusan Lajovic</v>
      </c>
      <c r="M175" t="str">
        <f>ValueWin!M175</f>
        <v>Alexander Zverev</v>
      </c>
      <c r="N175">
        <f>ValueWin!N175</f>
        <v>0.871</v>
      </c>
    </row>
    <row r="176" spans="1:14" x14ac:dyDescent="0.25">
      <c r="A176">
        <f>ValueWin!A176</f>
        <v>6</v>
      </c>
      <c r="B176">
        <f>ValueWin!B176</f>
        <v>1.1200000000000001</v>
      </c>
      <c r="C176">
        <f t="shared" si="14"/>
        <v>0.16666666666666666</v>
      </c>
      <c r="D176">
        <f t="shared" si="14"/>
        <v>0.89285714285714279</v>
      </c>
      <c r="E176">
        <f>ValueWin!E176</f>
        <v>0.20499999999999999</v>
      </c>
      <c r="F176">
        <f t="shared" si="12"/>
        <v>0.79500000000000004</v>
      </c>
      <c r="G176" cm="1">
        <f t="array" ref="G176">_xlfn.IFS(AND(I176&gt;J176,I176&gt;0), 1, AND(J176&gt;I176,J176&gt;0), 2, AND(I176&lt;0,J176&lt;0), 0)</f>
        <v>1</v>
      </c>
      <c r="H176">
        <f>ValueWin!H176</f>
        <v>2</v>
      </c>
      <c r="I176">
        <f t="shared" si="10"/>
        <v>4.5999999999999985E-2</v>
      </c>
      <c r="J176">
        <f t="shared" si="11"/>
        <v>-0.91333333333333167</v>
      </c>
      <c r="K176" cm="1">
        <f t="array" ref="K176">_xlfn.IFS(AND(G176=H176,G176=1),K175-K175*I176+K175*I176*A176, AND(G176=H176,G176=2), K175-K175*J176+K175*J176*B176, AND(G176&lt;&gt;H176,G176=1), K175-K175*I176,AND(G176&lt;&gt;H176,G176=2),K175-K175*J176,G176=0,K175)</f>
        <v>95.966555297028791</v>
      </c>
      <c r="L176" t="str">
        <f>ValueWin!L176</f>
        <v>Ilya Ivashka</v>
      </c>
      <c r="M176" t="str">
        <f>ValueWin!M176</f>
        <v>Daniil Medvedev</v>
      </c>
      <c r="N176">
        <f>ValueWin!N176</f>
        <v>0.83299999999999996</v>
      </c>
    </row>
    <row r="177" spans="1:14" x14ac:dyDescent="0.25">
      <c r="A177">
        <f>ValueWin!A177</f>
        <v>1.57</v>
      </c>
      <c r="B177">
        <f>ValueWin!B177</f>
        <v>2.37</v>
      </c>
      <c r="C177">
        <f t="shared" si="14"/>
        <v>0.63694267515923564</v>
      </c>
      <c r="D177">
        <f t="shared" si="14"/>
        <v>0.42194092827004215</v>
      </c>
      <c r="E177">
        <f>ValueWin!E177</f>
        <v>0.52300000000000002</v>
      </c>
      <c r="F177">
        <f t="shared" si="12"/>
        <v>0.47699999999999998</v>
      </c>
      <c r="G177" cm="1">
        <f t="array" ref="G177">_xlfn.IFS(AND(I177&gt;J177,I177&gt;0), 1, AND(J177&gt;I177,J177&gt;0), 2, AND(I177&lt;0,J177&lt;0), 0)</f>
        <v>2</v>
      </c>
      <c r="H177">
        <f>ValueWin!H177</f>
        <v>2</v>
      </c>
      <c r="I177">
        <f t="shared" si="10"/>
        <v>-0.3138421052631577</v>
      </c>
      <c r="J177">
        <f t="shared" si="11"/>
        <v>0.05</v>
      </c>
      <c r="K177" cm="1">
        <f t="array" ref="K177">_xlfn.IFS(AND(G177=H177,G177=1),K176-K176*I177+K176*I177*A177, AND(G177=H177,G177=2), K176-K176*J177+K176*J177*B177, AND(G177&lt;&gt;H177,G177=1), K176-K176*I177,AND(G177&lt;&gt;H177,G177=2),K176-K176*J177,G177=0,K176)</f>
        <v>102.54026433487527</v>
      </c>
      <c r="L177" t="str">
        <f>ValueWin!L177</f>
        <v>Alexei Popyrin</v>
      </c>
      <c r="M177" t="str">
        <f>ValueWin!M177</f>
        <v>James Duckworth</v>
      </c>
      <c r="N177">
        <f>ValueWin!N177</f>
        <v>0.84799999999999998</v>
      </c>
    </row>
    <row r="178" spans="1:14" x14ac:dyDescent="0.25">
      <c r="A178">
        <f>ValueWin!A178</f>
        <v>4</v>
      </c>
      <c r="B178">
        <f>ValueWin!B178</f>
        <v>1.25</v>
      </c>
      <c r="C178">
        <f t="shared" si="14"/>
        <v>0.25</v>
      </c>
      <c r="D178">
        <f t="shared" si="14"/>
        <v>0.8</v>
      </c>
      <c r="E178">
        <f>ValueWin!E178</f>
        <v>0.26900000000000002</v>
      </c>
      <c r="F178">
        <f t="shared" si="12"/>
        <v>0.73099999999999998</v>
      </c>
      <c r="G178" cm="1">
        <f t="array" ref="G178">_xlfn.IFS(AND(I178&gt;J178,I178&gt;0), 1, AND(J178&gt;I178,J178&gt;0), 2, AND(I178&lt;0,J178&lt;0), 0)</f>
        <v>1</v>
      </c>
      <c r="H178">
        <f>ValueWin!H178</f>
        <v>2</v>
      </c>
      <c r="I178">
        <f t="shared" si="10"/>
        <v>2.5333333333333347E-2</v>
      </c>
      <c r="J178">
        <f t="shared" si="11"/>
        <v>-0.34500000000000008</v>
      </c>
      <c r="K178" cm="1">
        <f t="array" ref="K178">_xlfn.IFS(AND(G178=H178,G178=1),K177-K177*I178+K177*I178*A178, AND(G178=H178,G178=2), K177-K177*J178+K177*J178*B178, AND(G178&lt;&gt;H178,G178=1), K177-K177*I178,AND(G178&lt;&gt;H178,G178=2),K177-K177*J178,G178=0,K177)</f>
        <v>99.942577638391768</v>
      </c>
      <c r="L178" t="str">
        <f>ValueWin!L178</f>
        <v>Dominik Koepfer</v>
      </c>
      <c r="M178" t="str">
        <f>ValueWin!M178</f>
        <v>Hubert Hurkacz</v>
      </c>
      <c r="N178">
        <f>ValueWin!N178</f>
        <v>0.84899999999999998</v>
      </c>
    </row>
    <row r="179" spans="1:14" x14ac:dyDescent="0.25">
      <c r="A179">
        <f>ValueWin!A179</f>
        <v>1.61</v>
      </c>
      <c r="B179">
        <f>ValueWin!B179</f>
        <v>2.2999999999999998</v>
      </c>
      <c r="C179">
        <f t="shared" si="14"/>
        <v>0.6211180124223602</v>
      </c>
      <c r="D179">
        <f t="shared" si="14"/>
        <v>0.43478260869565222</v>
      </c>
      <c r="E179">
        <f>ValueWin!E179</f>
        <v>0.60199999999999998</v>
      </c>
      <c r="F179">
        <f t="shared" si="12"/>
        <v>0.39800000000000002</v>
      </c>
      <c r="G179" cm="1">
        <f t="array" ref="G179">_xlfn.IFS(AND(I179&gt;J179,I179&gt;0), 1, AND(J179&gt;I179,J179&gt;0), 2, AND(I179&lt;0,J179&lt;0), 0)</f>
        <v>0</v>
      </c>
      <c r="H179">
        <f>ValueWin!H179</f>
        <v>2</v>
      </c>
      <c r="I179">
        <f t="shared" si="10"/>
        <v>-5.0459016393442524E-2</v>
      </c>
      <c r="J179">
        <f t="shared" si="11"/>
        <v>-6.5076923076923088E-2</v>
      </c>
      <c r="K179" cm="1">
        <f t="array" ref="K179">_xlfn.IFS(AND(G179=H179,G179=1),K178-K178*I179+K178*I179*A179, AND(G179=H179,G179=2), K178-K178*J179+K178*J179*B179, AND(G179&lt;&gt;H179,G179=1), K178-K178*I179,AND(G179&lt;&gt;H179,G179=2),K178-K178*J179,G179=0,K178)</f>
        <v>99.942577638391768</v>
      </c>
      <c r="L179" t="str">
        <f>ValueWin!L179</f>
        <v>Cameron Norrie</v>
      </c>
      <c r="M179" t="str">
        <f>ValueWin!M179</f>
        <v>Taylor Fritz</v>
      </c>
      <c r="N179">
        <f>ValueWin!N179</f>
        <v>0.93300000000000005</v>
      </c>
    </row>
    <row r="180" spans="1:14" x14ac:dyDescent="0.25">
      <c r="A180">
        <f>ValueWin!A180</f>
        <v>1.1399999999999999</v>
      </c>
      <c r="B180">
        <f>ValueWin!B180</f>
        <v>5.5</v>
      </c>
      <c r="C180">
        <f t="shared" si="14"/>
        <v>0.87719298245614041</v>
      </c>
      <c r="D180">
        <f t="shared" si="14"/>
        <v>0.18181818181818182</v>
      </c>
      <c r="E180">
        <f>ValueWin!E180</f>
        <v>0.85</v>
      </c>
      <c r="F180">
        <f t="shared" si="12"/>
        <v>0.15000000000000002</v>
      </c>
      <c r="G180" cm="1">
        <f t="array" ref="G180">_xlfn.IFS(AND(I180&gt;J180,I180&gt;0), 1, AND(J180&gt;I180,J180&gt;0), 2, AND(I180&lt;0,J180&lt;0), 0)</f>
        <v>0</v>
      </c>
      <c r="H180">
        <f>ValueWin!H180</f>
        <v>1</v>
      </c>
      <c r="I180">
        <f t="shared" si="10"/>
        <v>-0.22142857142857231</v>
      </c>
      <c r="J180">
        <f t="shared" si="11"/>
        <v>-3.8888888888888862E-2</v>
      </c>
      <c r="K180" cm="1">
        <f t="array" ref="K180">_xlfn.IFS(AND(G180=H180,G180=1),K179-K179*I180+K179*I180*A180, AND(G180=H180,G180=2), K179-K179*J180+K179*J180*B180, AND(G180&lt;&gt;H180,G180=1), K179-K179*I180,AND(G180&lt;&gt;H180,G180=2),K179-K179*J180,G180=0,K179)</f>
        <v>99.942577638391768</v>
      </c>
      <c r="L180" t="str">
        <f>ValueWin!L180</f>
        <v>Novak Djokovic</v>
      </c>
      <c r="M180" t="str">
        <f>ValueWin!M180</f>
        <v>Gael Monfils</v>
      </c>
      <c r="N180">
        <f>ValueWin!N180</f>
        <v>0.89700000000000002</v>
      </c>
    </row>
    <row r="181" spans="1:14" x14ac:dyDescent="0.25">
      <c r="A181">
        <f>ValueWin!A181</f>
        <v>4</v>
      </c>
      <c r="B181">
        <f>ValueWin!B181</f>
        <v>1.25</v>
      </c>
      <c r="C181">
        <f t="shared" si="14"/>
        <v>0.25</v>
      </c>
      <c r="D181">
        <f t="shared" si="14"/>
        <v>0.8</v>
      </c>
      <c r="E181">
        <f>ValueWin!E181</f>
        <v>0.217</v>
      </c>
      <c r="F181">
        <f t="shared" si="12"/>
        <v>0.78300000000000003</v>
      </c>
      <c r="G181" cm="1">
        <f t="array" ref="G181">_xlfn.IFS(AND(I181&gt;J181,I181&gt;0), 1, AND(J181&gt;I181,J181&gt;0), 2, AND(I181&lt;0,J181&lt;0), 0)</f>
        <v>0</v>
      </c>
      <c r="H181">
        <f>ValueWin!H181</f>
        <v>2</v>
      </c>
      <c r="I181">
        <f t="shared" si="10"/>
        <v>-4.4000000000000011E-2</v>
      </c>
      <c r="J181">
        <f t="shared" si="11"/>
        <v>-8.4999999999999964E-2</v>
      </c>
      <c r="K181" cm="1">
        <f t="array" ref="K181">_xlfn.IFS(AND(G181=H181,G181=1),K180-K180*I181+K180*I181*A181, AND(G181=H181,G181=2), K180-K180*J181+K180*J181*B181, AND(G181&lt;&gt;H181,G181=1), K180-K180*I181,AND(G181&lt;&gt;H181,G181=2),K180-K180*J181,G181=0,K180)</f>
        <v>99.942577638391768</v>
      </c>
      <c r="L181" t="str">
        <f>ValueWin!L181</f>
        <v>Grigor Dimitrov</v>
      </c>
      <c r="M181" t="str">
        <f>ValueWin!M181</f>
        <v>Alexander Zverev</v>
      </c>
      <c r="N181">
        <f>ValueWin!N181</f>
        <v>0.86599999999999999</v>
      </c>
    </row>
    <row r="182" spans="1:14" x14ac:dyDescent="0.25">
      <c r="A182">
        <f>ValueWin!A182</f>
        <v>1.33</v>
      </c>
      <c r="B182">
        <f>ValueWin!B182</f>
        <v>3.4</v>
      </c>
      <c r="C182">
        <f t="shared" si="14"/>
        <v>0.75187969924812026</v>
      </c>
      <c r="D182">
        <f t="shared" si="14"/>
        <v>0.29411764705882354</v>
      </c>
      <c r="E182">
        <f>ValueWin!E182</f>
        <v>0.69299999999999995</v>
      </c>
      <c r="F182">
        <f t="shared" si="12"/>
        <v>0.30700000000000005</v>
      </c>
      <c r="G182" cm="1">
        <f t="array" ref="G182">_xlfn.IFS(AND(I182&gt;J182,I182&gt;0), 1, AND(J182&gt;I182,J182&gt;0), 2, AND(I182&lt;0,J182&lt;0), 0)</f>
        <v>2</v>
      </c>
      <c r="H182">
        <f>ValueWin!H182</f>
        <v>1</v>
      </c>
      <c r="I182">
        <f t="shared" si="10"/>
        <v>-0.23730303030303035</v>
      </c>
      <c r="J182">
        <f t="shared" si="11"/>
        <v>1.8250000000000044E-2</v>
      </c>
      <c r="K182" cm="1">
        <f t="array" ref="K182">_xlfn.IFS(AND(G182=H182,G182=1),K181-K181*I182+K181*I182*A182, AND(G182=H182,G182=2), K181-K181*J182+K181*J182*B182, AND(G182&lt;&gt;H182,G182=1), K181-K181*I182,AND(G182&lt;&gt;H182,G182=2),K181-K181*J182,G182=0,K181)</f>
        <v>98.118625596491114</v>
      </c>
      <c r="L182" t="str">
        <f>ValueWin!L182</f>
        <v>Casper Ruud</v>
      </c>
      <c r="M182" t="str">
        <f>ValueWin!M182</f>
        <v>Marcos Giron</v>
      </c>
      <c r="N182">
        <f>ValueWin!N182</f>
        <v>0.85099999999999998</v>
      </c>
    </row>
    <row r="183" spans="1:14" x14ac:dyDescent="0.25">
      <c r="A183">
        <f>ValueWin!A183</f>
        <v>5</v>
      </c>
      <c r="B183">
        <f>ValueWin!B183</f>
        <v>1.1599999999999999</v>
      </c>
      <c r="C183">
        <f t="shared" si="14"/>
        <v>0.2</v>
      </c>
      <c r="D183">
        <f t="shared" si="14"/>
        <v>0.86206896551724144</v>
      </c>
      <c r="E183">
        <f>ValueWin!E183</f>
        <v>0.17499999999999999</v>
      </c>
      <c r="F183">
        <f t="shared" si="12"/>
        <v>0.82499999999999996</v>
      </c>
      <c r="G183" cm="1">
        <f t="array" ref="G183">_xlfn.IFS(AND(I183&gt;J183,I183&gt;0), 1, AND(J183&gt;I183,J183&gt;0), 2, AND(I183&lt;0,J183&lt;0), 0)</f>
        <v>0</v>
      </c>
      <c r="H183">
        <f>ValueWin!H183</f>
        <v>2</v>
      </c>
      <c r="I183">
        <f t="shared" si="10"/>
        <v>-3.125E-2</v>
      </c>
      <c r="J183">
        <f t="shared" si="11"/>
        <v>-0.26875000000000049</v>
      </c>
      <c r="K183" cm="1">
        <f t="array" ref="K183">_xlfn.IFS(AND(G183=H183,G183=1),K182-K182*I183+K182*I183*A183, AND(G183=H183,G183=2), K182-K182*J183+K182*J183*B183, AND(G183&lt;&gt;H183,G183=1), K182-K182*I183,AND(G183&lt;&gt;H183,G183=2),K182-K182*J183,G183=0,K182)</f>
        <v>98.118625596491114</v>
      </c>
      <c r="L183" t="str">
        <f>ValueWin!L183</f>
        <v>Sebastian Korda</v>
      </c>
      <c r="M183" t="str">
        <f>ValueWin!M183</f>
        <v>Daniil Medvedev</v>
      </c>
      <c r="N183">
        <f>ValueWin!N183</f>
        <v>0.84899999999999998</v>
      </c>
    </row>
    <row r="184" spans="1:14" x14ac:dyDescent="0.25">
      <c r="A184">
        <f>ValueWin!A184</f>
        <v>1.2</v>
      </c>
      <c r="B184">
        <f>ValueWin!B184</f>
        <v>4.5</v>
      </c>
      <c r="C184">
        <f t="shared" si="14"/>
        <v>0.83333333333333337</v>
      </c>
      <c r="D184">
        <f t="shared" si="14"/>
        <v>0.22222222222222221</v>
      </c>
      <c r="E184">
        <f>ValueWin!E184</f>
        <v>0.67500000000000004</v>
      </c>
      <c r="F184">
        <f t="shared" si="12"/>
        <v>0.32499999999999996</v>
      </c>
      <c r="G184" cm="1">
        <f t="array" ref="G184">_xlfn.IFS(AND(I184&gt;J184,I184&gt;0), 1, AND(J184&gt;I184,J184&gt;0), 2, AND(I184&lt;0,J184&lt;0), 0)</f>
        <v>2</v>
      </c>
      <c r="H184">
        <f>ValueWin!H184</f>
        <v>2</v>
      </c>
      <c r="I184">
        <f t="shared" si="10"/>
        <v>-0.95000000000000018</v>
      </c>
      <c r="J184">
        <f t="shared" si="11"/>
        <v>0.05</v>
      </c>
      <c r="K184" cm="1">
        <f t="array" ref="K184">_xlfn.IFS(AND(G184=H184,G184=1),K183-K183*I184+K183*I184*A184, AND(G184=H184,G184=2), K183-K183*J184+K183*J184*B184, AND(G184&lt;&gt;H184,G184=1), K183-K183*I184,AND(G184&lt;&gt;H184,G184=2),K183-K183*J184,G184=0,K183)</f>
        <v>115.28938507587706</v>
      </c>
      <c r="L184" t="str">
        <f>ValueWin!L184</f>
        <v>Carlos Alcaraz</v>
      </c>
      <c r="M184" t="str">
        <f>ValueWin!M184</f>
        <v>Hugo Gaston</v>
      </c>
      <c r="N184">
        <f>ValueWin!N184</f>
        <v>0.81200000000000006</v>
      </c>
    </row>
    <row r="185" spans="1:14" x14ac:dyDescent="0.25">
      <c r="A185">
        <f>ValueWin!A185</f>
        <v>3.75</v>
      </c>
      <c r="B185">
        <f>ValueWin!B185</f>
        <v>1.28</v>
      </c>
      <c r="C185">
        <f t="shared" si="14"/>
        <v>0.26666666666666666</v>
      </c>
      <c r="D185">
        <f t="shared" si="14"/>
        <v>0.78125</v>
      </c>
      <c r="E185">
        <f>ValueWin!E185</f>
        <v>0.29099999999999998</v>
      </c>
      <c r="F185">
        <f t="shared" si="12"/>
        <v>0.70900000000000007</v>
      </c>
      <c r="G185" cm="1">
        <f t="array" ref="G185">_xlfn.IFS(AND(I185&gt;J185,I185&gt;0), 1, AND(J185&gt;I185,J185&gt;0), 2, AND(I185&lt;0,J185&lt;0), 0)</f>
        <v>1</v>
      </c>
      <c r="H185">
        <f>ValueWin!H185</f>
        <v>2</v>
      </c>
      <c r="I185">
        <f t="shared" si="10"/>
        <v>3.3181818181818146E-2</v>
      </c>
      <c r="J185">
        <f t="shared" si="11"/>
        <v>-0.33028571428571407</v>
      </c>
      <c r="K185" cm="1">
        <f t="array" ref="K185">_xlfn.IFS(AND(G185=H185,G185=1),K184-K184*I185+K184*I185*A185, AND(G185=H185,G185=2), K184-K184*J185+K184*J185*B185, AND(G185&lt;&gt;H185,G185=1), K184-K184*I185,AND(G185&lt;&gt;H185,G185=2),K184-K184*J185,G185=0,K184)</f>
        <v>111.46387366199569</v>
      </c>
      <c r="L185" t="str">
        <f>ValueWin!L185</f>
        <v>James Duckworth</v>
      </c>
      <c r="M185" t="str">
        <f>ValueWin!M185</f>
        <v>Hubert Hurkacz</v>
      </c>
      <c r="N185">
        <f>ValueWin!N185</f>
        <v>0.84699999999999998</v>
      </c>
    </row>
    <row r="186" spans="1:14" x14ac:dyDescent="0.25">
      <c r="A186">
        <f>ValueWin!A186</f>
        <v>1.1599999999999999</v>
      </c>
      <c r="B186">
        <f>ValueWin!B186</f>
        <v>5</v>
      </c>
      <c r="C186">
        <f t="shared" si="14"/>
        <v>0.86206896551724144</v>
      </c>
      <c r="D186">
        <f t="shared" si="14"/>
        <v>0.2</v>
      </c>
      <c r="E186">
        <f>ValueWin!E186</f>
        <v>0.83099999999999996</v>
      </c>
      <c r="F186">
        <f t="shared" si="12"/>
        <v>0.16900000000000004</v>
      </c>
      <c r="G186" cm="1">
        <f t="array" ref="G186">_xlfn.IFS(AND(I186&gt;J186,I186&gt;0), 1, AND(J186&gt;I186,J186&gt;0), 2, AND(I186&lt;0,J186&lt;0), 0)</f>
        <v>0</v>
      </c>
      <c r="H186">
        <f>ValueWin!H186</f>
        <v>1</v>
      </c>
      <c r="I186">
        <f t="shared" si="10"/>
        <v>-0.22525000000000084</v>
      </c>
      <c r="J186">
        <f t="shared" si="11"/>
        <v>-3.8749999999999951E-2</v>
      </c>
      <c r="K186" cm="1">
        <f t="array" ref="K186">_xlfn.IFS(AND(G186=H186,G186=1),K185-K185*I186+K185*I186*A186, AND(G186=H186,G186=2), K185-K185*J186+K185*J186*B186, AND(G186&lt;&gt;H186,G186=1), K185-K185*I186,AND(G186&lt;&gt;H186,G186=2),K185-K185*J186,G186=0,K185)</f>
        <v>111.46387366199569</v>
      </c>
      <c r="L186" t="str">
        <f>ValueWin!L186</f>
        <v>Novak Djokovic</v>
      </c>
      <c r="M186" t="str">
        <f>ValueWin!M186</f>
        <v>Taylor Fritz</v>
      </c>
      <c r="N186">
        <f>ValueWin!N186</f>
        <v>0.9</v>
      </c>
    </row>
    <row r="187" spans="1:14" x14ac:dyDescent="0.25">
      <c r="A187">
        <f>ValueWin!A187</f>
        <v>10</v>
      </c>
      <c r="B187">
        <f>ValueWin!B187</f>
        <v>1.0620000000000001</v>
      </c>
      <c r="C187">
        <f t="shared" si="14"/>
        <v>0.1</v>
      </c>
      <c r="D187">
        <f t="shared" si="14"/>
        <v>0.94161958568738224</v>
      </c>
      <c r="E187">
        <f>ValueWin!E187</f>
        <v>0.13100000000000001</v>
      </c>
      <c r="F187">
        <f t="shared" si="12"/>
        <v>0.86899999999999999</v>
      </c>
      <c r="G187" cm="1">
        <f t="array" ref="G187">_xlfn.IFS(AND(I187&gt;J187,I187&gt;0), 1, AND(J187&gt;I187,J187&gt;0), 2, AND(I187&lt;0,J187&lt;0), 0)</f>
        <v>1</v>
      </c>
      <c r="H187">
        <f>ValueWin!H187</f>
        <v>2</v>
      </c>
      <c r="I187">
        <f t="shared" si="10"/>
        <v>3.4444444444444444E-2</v>
      </c>
      <c r="J187">
        <f t="shared" si="11"/>
        <v>-1.2439032258064497</v>
      </c>
      <c r="K187" cm="1">
        <f t="array" ref="K187">_xlfn.IFS(AND(G187=H187,G187=1),K186-K186*I187+K186*I187*A187, AND(G187=H187,G187=2), K186-K186*J187+K186*J187*B187, AND(G187&lt;&gt;H187,G187=1), K186-K186*I187,AND(G187&lt;&gt;H187,G187=2),K186-K186*J187,G187=0,K186)</f>
        <v>107.62456245808251</v>
      </c>
      <c r="L187" t="str">
        <f>ValueWin!L187</f>
        <v>Hugo Gaston</v>
      </c>
      <c r="M187" t="str">
        <f>ValueWin!M187</f>
        <v>Daniil Medvedev</v>
      </c>
      <c r="N187">
        <f>ValueWin!N187</f>
        <v>0.82299999999999995</v>
      </c>
    </row>
    <row r="188" spans="1:14" x14ac:dyDescent="0.25">
      <c r="A188">
        <f>ValueWin!A188</f>
        <v>3</v>
      </c>
      <c r="B188">
        <f>ValueWin!B188</f>
        <v>1.4</v>
      </c>
      <c r="C188">
        <f t="shared" si="14"/>
        <v>0.33333333333333331</v>
      </c>
      <c r="D188">
        <f t="shared" si="14"/>
        <v>0.7142857142857143</v>
      </c>
      <c r="E188">
        <f>ValueWin!E188</f>
        <v>0.26800000000000002</v>
      </c>
      <c r="F188">
        <f t="shared" si="12"/>
        <v>0.73199999999999998</v>
      </c>
      <c r="G188" cm="1">
        <f t="array" ref="G188">_xlfn.IFS(AND(I188&gt;J188,I188&gt;0), 1, AND(J188&gt;I188,J188&gt;0), 2, AND(I188&lt;0,J188&lt;0), 0)</f>
        <v>2</v>
      </c>
      <c r="H188">
        <f>ValueWin!H188</f>
        <v>2</v>
      </c>
      <c r="I188">
        <f t="shared" si="10"/>
        <v>-9.7999999999999976E-2</v>
      </c>
      <c r="J188">
        <f t="shared" si="11"/>
        <v>0.05</v>
      </c>
      <c r="K188" cm="1">
        <f t="array" ref="K188">_xlfn.IFS(AND(G188=H188,G188=1),K187-K187*I188+K187*I188*A188, AND(G188=H188,G188=2), K187-K187*J188+K187*J188*B188, AND(G188&lt;&gt;H188,G188=1), K187-K187*I188,AND(G188&lt;&gt;H188,G188=2),K187-K187*J188,G188=0,K187)</f>
        <v>109.77705370724416</v>
      </c>
      <c r="L188" t="str">
        <f>ValueWin!L188</f>
        <v>Casper Ruud</v>
      </c>
      <c r="M188" t="str">
        <f>ValueWin!M188</f>
        <v>Alexander Zverev</v>
      </c>
      <c r="N188">
        <f>ValueWin!N188</f>
        <v>0.86899999999999999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C5A6C-D4E4-4E28-90D3-0B264B795C10}">
  <dimension ref="A1:Q226"/>
  <sheetViews>
    <sheetView topLeftCell="A201" zoomScale="76" workbookViewId="0">
      <selection activeCell="P50" sqref="P50"/>
    </sheetView>
  </sheetViews>
  <sheetFormatPr defaultRowHeight="15" x14ac:dyDescent="0.25"/>
  <cols>
    <col min="12" max="12" width="19" customWidth="1"/>
    <col min="13" max="13" width="20.5703125" customWidth="1"/>
  </cols>
  <sheetData>
    <row r="1" spans="1:17" x14ac:dyDescent="0.25">
      <c r="A1" t="s">
        <v>0</v>
      </c>
      <c r="B1" t="s">
        <v>1</v>
      </c>
      <c r="C1" t="s">
        <v>3</v>
      </c>
      <c r="D1" t="s">
        <v>4</v>
      </c>
      <c r="E1" t="s">
        <v>2</v>
      </c>
      <c r="F1" t="s">
        <v>5</v>
      </c>
      <c r="G1" t="s">
        <v>7</v>
      </c>
      <c r="H1" t="s">
        <v>8</v>
      </c>
      <c r="I1" t="s">
        <v>57</v>
      </c>
      <c r="J1" t="s">
        <v>58</v>
      </c>
      <c r="K1" t="s">
        <v>6</v>
      </c>
      <c r="L1" t="s">
        <v>9</v>
      </c>
      <c r="M1" t="s">
        <v>10</v>
      </c>
      <c r="N1" t="s">
        <v>142</v>
      </c>
    </row>
    <row r="2" spans="1:17" x14ac:dyDescent="0.25">
      <c r="K2">
        <v>100</v>
      </c>
    </row>
    <row r="3" spans="1:17" x14ac:dyDescent="0.25">
      <c r="A3">
        <f>ValueWin!A3</f>
        <v>2.0499999999999998</v>
      </c>
      <c r="B3">
        <f>ValueWin!B3</f>
        <v>1.8</v>
      </c>
      <c r="C3">
        <f>1/A3</f>
        <v>0.48780487804878053</v>
      </c>
      <c r="D3">
        <f>1/B3</f>
        <v>0.55555555555555558</v>
      </c>
      <c r="E3">
        <f>ValueWin!E3</f>
        <v>0.67500000000000004</v>
      </c>
      <c r="F3">
        <f>ValueWin!F3</f>
        <v>0.32499999999999996</v>
      </c>
      <c r="G3" cm="1">
        <f t="array" ref="G3">_xlfn.IFS(AND(I3&gt;J3,I3&gt;0), 1, AND(J3&gt;I3,J3&gt;0), 2, AND(I3&lt;0,J3&lt;0), 0)</f>
        <v>1</v>
      </c>
      <c r="H3">
        <f>ValueWin!H3</f>
        <v>1</v>
      </c>
      <c r="I3">
        <f>IF(E3-(F3/(A3-1))&gt;0.1, 0.1, E3-(F3/(A3-1)))</f>
        <v>0.1</v>
      </c>
      <c r="J3">
        <f>IF(F3-(E3/(B3-1))&gt;0.1, 0.1, F3-(E3/(B3-1)))</f>
        <v>-0.51875000000000004</v>
      </c>
      <c r="K3" cm="1">
        <f t="array" ref="K3">_xlfn.IFS(AND(G3=H3,G3=1),K2-K2*I3+K2*I3*A3, AND(G3=H3,G3=2), K2-K2*J3+K2*J3*B3, AND(G3&lt;&gt;H3,G3=1), K2-K2*I3,AND(G3&lt;&gt;H3,G3=2),K2-K2*J3,G3=0,K2)</f>
        <v>110.5</v>
      </c>
      <c r="L3" t="str">
        <f>ValueWin!L3</f>
        <v>John Millman</v>
      </c>
      <c r="M3" t="str">
        <f>ValueWin!M3</f>
        <v>Benjamin Bonzi</v>
      </c>
      <c r="P3">
        <v>0.3</v>
      </c>
      <c r="Q3">
        <v>104</v>
      </c>
    </row>
    <row r="4" spans="1:17" x14ac:dyDescent="0.25">
      <c r="A4">
        <f>ValueWin!A4</f>
        <v>2.61</v>
      </c>
      <c r="B4">
        <f>ValueWin!B4</f>
        <v>1.46</v>
      </c>
      <c r="C4">
        <f t="shared" ref="C4:C67" si="0">1/A4</f>
        <v>0.38314176245210729</v>
      </c>
      <c r="D4">
        <f t="shared" ref="D4:D67" si="1">1/B4</f>
        <v>0.68493150684931503</v>
      </c>
      <c r="E4">
        <f>ValueWin!E4</f>
        <v>0.24099999999999999</v>
      </c>
      <c r="F4">
        <f>ValueWin!F4</f>
        <v>0.75900000000000001</v>
      </c>
      <c r="G4" cm="1">
        <f t="array" ref="G4">_xlfn.IFS(AND(I4&gt;J4,I4&gt;0), 1, AND(J4&gt;I4,J4&gt;0), 2, AND(I4&lt;0,J4&lt;0), 0)</f>
        <v>2</v>
      </c>
      <c r="H4">
        <f>ValueWin!H4</f>
        <v>2</v>
      </c>
      <c r="I4">
        <f t="shared" ref="I4:I67" si="2">IF(E4-(F4/(A4-1))&gt;0.1, 0.1, E4-(F4/(A4-1)))</f>
        <v>-0.23042857142857148</v>
      </c>
      <c r="J4">
        <f t="shared" ref="J4:J67" si="3">IF(F4-(E4/(B4-1))&gt;0.1, 0.1, F4-(E4/(B4-1)))</f>
        <v>0.1</v>
      </c>
      <c r="K4" cm="1">
        <f t="array" ref="K4">_xlfn.IFS(AND(G4=H4,G4=1),K3-K3*I4+K3*I4*A4, AND(G4=H4,G4=2), K3-K3*J4+K3*J4*B4, AND(G4&lt;&gt;H4,G4=1), K3-K3*I4,AND(G4&lt;&gt;H4,G4=2),K3-K3*J4,G4=0,K3)</f>
        <v>115.583</v>
      </c>
      <c r="L4" t="str">
        <f>ValueWin!L4</f>
        <v>Damir Dzumhur</v>
      </c>
      <c r="M4" t="str">
        <f>ValueWin!M4</f>
        <v>Marin Cilic</v>
      </c>
      <c r="P4">
        <v>0.25</v>
      </c>
      <c r="Q4">
        <v>121</v>
      </c>
    </row>
    <row r="5" spans="1:17" x14ac:dyDescent="0.25">
      <c r="A5">
        <f>ValueWin!A5</f>
        <v>1.29</v>
      </c>
      <c r="B5">
        <f>ValueWin!B5</f>
        <v>3.3</v>
      </c>
      <c r="C5">
        <f t="shared" si="0"/>
        <v>0.77519379844961234</v>
      </c>
      <c r="D5">
        <f t="shared" si="1"/>
        <v>0.30303030303030304</v>
      </c>
      <c r="E5">
        <f>ValueWin!E5</f>
        <v>0.87</v>
      </c>
      <c r="F5">
        <f>ValueWin!F5</f>
        <v>0.13</v>
      </c>
      <c r="G5" cm="1">
        <f t="array" ref="G5">_xlfn.IFS(AND(I5&gt;J5,I5&gt;0), 1, AND(J5&gt;I5,J5&gt;0), 2, AND(I5&lt;0,J5&lt;0), 0)</f>
        <v>1</v>
      </c>
      <c r="H5">
        <f>ValueWin!H5</f>
        <v>1</v>
      </c>
      <c r="I5">
        <f t="shared" si="2"/>
        <v>0.1</v>
      </c>
      <c r="J5">
        <f t="shared" si="3"/>
        <v>-0.24826086956521742</v>
      </c>
      <c r="K5" cm="1">
        <f t="array" ref="K5">_xlfn.IFS(AND(G5=H5,G5=1),K4-K4*I5+K4*I5*A5, AND(G5=H5,G5=2), K4-K4*J5+K4*J5*B5, AND(G5&lt;&gt;H5,G5=1), K4-K4*I5,AND(G5&lt;&gt;H5,G5=2),K4-K4*J5,G5=0,K4)</f>
        <v>118.934907</v>
      </c>
      <c r="L5" t="str">
        <f>ValueWin!L5</f>
        <v>James Duckworth</v>
      </c>
      <c r="M5" t="str">
        <f>ValueWin!M5</f>
        <v>Borna Gojo</v>
      </c>
      <c r="P5">
        <v>0.2</v>
      </c>
      <c r="Q5">
        <v>145</v>
      </c>
    </row>
    <row r="6" spans="1:17" x14ac:dyDescent="0.25">
      <c r="A6">
        <f>ValueWin!A6</f>
        <v>1.47</v>
      </c>
      <c r="B6">
        <f>ValueWin!B6</f>
        <v>2.56</v>
      </c>
      <c r="C6">
        <f t="shared" si="0"/>
        <v>0.68027210884353739</v>
      </c>
      <c r="D6">
        <f t="shared" si="1"/>
        <v>0.390625</v>
      </c>
      <c r="E6">
        <f>ValueWin!E6</f>
        <v>0.55800000000000005</v>
      </c>
      <c r="F6">
        <f>ValueWin!F6</f>
        <v>0.44199999999999995</v>
      </c>
      <c r="G6" cm="1">
        <f t="array" ref="G6">_xlfn.IFS(AND(I6&gt;J6,I6&gt;0), 1, AND(J6&gt;I6,J6&gt;0), 2, AND(I6&lt;0,J6&lt;0), 0)</f>
        <v>2</v>
      </c>
      <c r="H6">
        <f>ValueWin!H6</f>
        <v>2</v>
      </c>
      <c r="I6">
        <f t="shared" si="2"/>
        <v>-0.38242553191489348</v>
      </c>
      <c r="J6">
        <f t="shared" si="3"/>
        <v>8.430769230769225E-2</v>
      </c>
      <c r="K6" cm="1">
        <f t="array" ref="K6">_xlfn.IFS(AND(G6=H6,G6=1),K5-K5*I6+K5*I6*A6, AND(G6=H6,G6=2), K5-K5*J6+K5*J6*B6, AND(G6&lt;&gt;H6,G6=1), K5-K5*I6,AND(G6&lt;&gt;H6,G6=2),K5-K5*J6,G6=0,K5)</f>
        <v>134.57722596863999</v>
      </c>
      <c r="L6" t="str">
        <f>ValueWin!L6</f>
        <v>Richard Gasquet</v>
      </c>
      <c r="M6" t="str">
        <f>ValueWin!M6</f>
        <v>Dusan Lajovic</v>
      </c>
      <c r="P6">
        <v>0.15</v>
      </c>
      <c r="Q6">
        <v>164</v>
      </c>
    </row>
    <row r="7" spans="1:17" x14ac:dyDescent="0.25">
      <c r="A7">
        <f>ValueWin!A7</f>
        <v>1.35</v>
      </c>
      <c r="B7">
        <f>ValueWin!B7</f>
        <v>3.05</v>
      </c>
      <c r="C7">
        <f t="shared" si="0"/>
        <v>0.7407407407407407</v>
      </c>
      <c r="D7">
        <f t="shared" si="1"/>
        <v>0.32786885245901642</v>
      </c>
      <c r="E7">
        <f>ValueWin!E7</f>
        <v>0.80500000000000005</v>
      </c>
      <c r="F7">
        <f>ValueWin!F7</f>
        <v>0.19499999999999995</v>
      </c>
      <c r="G7" cm="1">
        <f t="array" ref="G7">_xlfn.IFS(AND(I7&gt;J7,I7&gt;0), 1, AND(J7&gt;I7,J7&gt;0), 2, AND(I7&lt;0,J7&lt;0), 0)</f>
        <v>1</v>
      </c>
      <c r="H7">
        <f>ValueWin!H7</f>
        <v>1</v>
      </c>
      <c r="I7">
        <f t="shared" si="2"/>
        <v>0.1</v>
      </c>
      <c r="J7">
        <f t="shared" si="3"/>
        <v>-0.19768292682926841</v>
      </c>
      <c r="K7" cm="1">
        <f t="array" ref="K7">_xlfn.IFS(AND(G7=H7,G7=1),K6-K6*I7+K6*I7*A7, AND(G7=H7,G7=2), K6-K6*J7+K6*J7*B7, AND(G7&lt;&gt;H7,G7=1), K6-K6*I7,AND(G7&lt;&gt;H7,G7=2),K6-K6*J7,G7=0,K6)</f>
        <v>139.2874288775424</v>
      </c>
      <c r="L7" t="str">
        <f>ValueWin!L7</f>
        <v>Frederico Coria</v>
      </c>
      <c r="M7" t="str">
        <f>ValueWin!M7</f>
        <v>Alibek Kachmazov</v>
      </c>
      <c r="P7">
        <v>0.1</v>
      </c>
      <c r="Q7">
        <v>199</v>
      </c>
    </row>
    <row r="8" spans="1:17" x14ac:dyDescent="0.25">
      <c r="A8">
        <f>ValueWin!A8</f>
        <v>1.33</v>
      </c>
      <c r="B8">
        <f>ValueWin!B8</f>
        <v>3.14</v>
      </c>
      <c r="C8">
        <f t="shared" si="0"/>
        <v>0.75187969924812026</v>
      </c>
      <c r="D8">
        <f t="shared" si="1"/>
        <v>0.31847133757961782</v>
      </c>
      <c r="E8">
        <f>ValueWin!E8</f>
        <v>0.626</v>
      </c>
      <c r="F8">
        <f>ValueWin!F8</f>
        <v>0.374</v>
      </c>
      <c r="G8" cm="1">
        <f t="array" ref="G8">_xlfn.IFS(AND(I8&gt;J8,I8&gt;0), 1, AND(J8&gt;I8,J8&gt;0), 2, AND(I8&lt;0,J8&lt;0), 0)</f>
        <v>2</v>
      </c>
      <c r="H8">
        <f>ValueWin!H8</f>
        <v>1</v>
      </c>
      <c r="I8">
        <f t="shared" si="2"/>
        <v>-0.50733333333333308</v>
      </c>
      <c r="J8">
        <f t="shared" si="3"/>
        <v>8.147663551401868E-2</v>
      </c>
      <c r="K8" cm="1">
        <f t="array" ref="K8">_xlfn.IFS(AND(G8=H8,G8=1),K7-K7*I8+K7*I8*A8, AND(G8=H8,G8=2), K7-K7*J8+K7*J8*B8, AND(G8&lt;&gt;H8,G8=1), K7-K7*I8,AND(G8&lt;&gt;H8,G8=2),K7-K7*J8,G8=0,K7)</f>
        <v>127.93875780320208</v>
      </c>
      <c r="L8" t="str">
        <f>ValueWin!L8</f>
        <v>Mackenzie McDonald</v>
      </c>
      <c r="M8" t="str">
        <f>ValueWin!M8</f>
        <v>Yoshihito Nishioka</v>
      </c>
      <c r="P8">
        <v>0.05</v>
      </c>
      <c r="Q8">
        <v>171</v>
      </c>
    </row>
    <row r="9" spans="1:17" x14ac:dyDescent="0.25">
      <c r="A9">
        <f>ValueWin!A9</f>
        <v>1.85</v>
      </c>
      <c r="B9">
        <f>ValueWin!B9</f>
        <v>1.95</v>
      </c>
      <c r="C9">
        <f t="shared" si="0"/>
        <v>0.54054054054054046</v>
      </c>
      <c r="D9">
        <f t="shared" si="1"/>
        <v>0.51282051282051289</v>
      </c>
      <c r="E9">
        <f>ValueWin!E9</f>
        <v>0.23100000000000001</v>
      </c>
      <c r="F9">
        <f>ValueWin!F9</f>
        <v>0.76900000000000002</v>
      </c>
      <c r="G9" cm="1">
        <f t="array" ref="G9">_xlfn.IFS(AND(I9&gt;J9,I9&gt;0), 1, AND(J9&gt;I9,J9&gt;0), 2, AND(I9&lt;0,J9&lt;0), 0)</f>
        <v>2</v>
      </c>
      <c r="H9">
        <f>ValueWin!H9</f>
        <v>2</v>
      </c>
      <c r="I9">
        <f t="shared" si="2"/>
        <v>-0.67370588235294115</v>
      </c>
      <c r="J9">
        <f t="shared" si="3"/>
        <v>0.1</v>
      </c>
      <c r="K9" cm="1">
        <f t="array" ref="K9">_xlfn.IFS(AND(G9=H9,G9=1),K8-K8*I9+K8*I9*A9, AND(G9=H9,G9=2), K8-K8*J9+K8*J9*B9, AND(G9&lt;&gt;H9,G9=1), K8-K8*I9,AND(G9&lt;&gt;H9,G9=2),K8-K8*J9,G9=0,K8)</f>
        <v>140.09293979450626</v>
      </c>
      <c r="L9" t="str">
        <f>ValueWin!L9</f>
        <v>Roman Safiullin</v>
      </c>
      <c r="M9" t="str">
        <f>ValueWin!M9</f>
        <v>Adrian Mannarino</v>
      </c>
    </row>
    <row r="10" spans="1:17" x14ac:dyDescent="0.25">
      <c r="A10">
        <f>ValueWin!A10</f>
        <v>2.1</v>
      </c>
      <c r="B10">
        <f>ValueWin!B10</f>
        <v>1.72</v>
      </c>
      <c r="C10">
        <f t="shared" si="0"/>
        <v>0.47619047619047616</v>
      </c>
      <c r="D10">
        <f t="shared" si="1"/>
        <v>0.58139534883720934</v>
      </c>
      <c r="E10">
        <f>ValueWin!E10</f>
        <v>0.51400000000000001</v>
      </c>
      <c r="F10">
        <f>ValueWin!F10</f>
        <v>0.48599999999999999</v>
      </c>
      <c r="G10" cm="1">
        <f t="array" ref="G10">_xlfn.IFS(AND(I10&gt;J10,I10&gt;0), 1, AND(J10&gt;I10,J10&gt;0), 2, AND(I10&lt;0,J10&lt;0), 0)</f>
        <v>1</v>
      </c>
      <c r="H10">
        <f>ValueWin!H10</f>
        <v>2</v>
      </c>
      <c r="I10">
        <f t="shared" si="2"/>
        <v>7.2181818181818236E-2</v>
      </c>
      <c r="J10">
        <f t="shared" si="3"/>
        <v>-0.22788888888888892</v>
      </c>
      <c r="K10" cm="1">
        <f t="array" ref="K10">_xlfn.IFS(AND(G10=H10,G10=1),K9-K9*I10+K9*I10*A10, AND(G10=H10,G10=2), K9-K9*J10+K9*J10*B10, AND(G10&lt;&gt;H10,G10=1), K9-K9*I10,AND(G10&lt;&gt;H10,G10=2),K9-K9*J10,G10=0,K9)</f>
        <v>129.98077668570281</v>
      </c>
      <c r="L10" t="str">
        <f>ValueWin!L10</f>
        <v>Alexei Popyrin</v>
      </c>
      <c r="M10" t="str">
        <f>ValueWin!M10</f>
        <v>Botic Van De Zandschulp</v>
      </c>
    </row>
    <row r="11" spans="1:17" x14ac:dyDescent="0.25">
      <c r="A11">
        <f>ValueWin!A11</f>
        <v>1.53</v>
      </c>
      <c r="B11">
        <f>ValueWin!B11</f>
        <v>2.46</v>
      </c>
      <c r="C11">
        <f t="shared" si="0"/>
        <v>0.65359477124183007</v>
      </c>
      <c r="D11">
        <f t="shared" si="1"/>
        <v>0.4065040650406504</v>
      </c>
      <c r="E11">
        <f>ValueWin!E11</f>
        <v>0.5</v>
      </c>
      <c r="F11">
        <f>ValueWin!F11</f>
        <v>0.5</v>
      </c>
      <c r="G11" cm="1">
        <f t="array" ref="G11">_xlfn.IFS(AND(I11&gt;J11,I11&gt;0), 1, AND(J11&gt;I11,J11&gt;0), 2, AND(I11&lt;0,J11&lt;0), 0)</f>
        <v>2</v>
      </c>
      <c r="H11">
        <f>ValueWin!H11</f>
        <v>1</v>
      </c>
      <c r="I11">
        <f t="shared" si="2"/>
        <v>-0.44339622641509424</v>
      </c>
      <c r="J11">
        <f t="shared" si="3"/>
        <v>0.1</v>
      </c>
      <c r="K11" cm="1">
        <f t="array" ref="K11">_xlfn.IFS(AND(G11=H11,G11=1),K10-K10*I11+K10*I11*A11, AND(G11=H11,G11=2), K10-K10*J11+K10*J11*B11, AND(G11&lt;&gt;H11,G11=1), K10-K10*I11,AND(G11&lt;&gt;H11,G11=2),K10-K10*J11,G11=0,K10)</f>
        <v>116.98269901713252</v>
      </c>
      <c r="L11" t="str">
        <f>ValueWin!L11</f>
        <v>Tommy Paul</v>
      </c>
      <c r="M11" t="str">
        <f>ValueWin!M11</f>
        <v>Mikael Ymer</v>
      </c>
    </row>
    <row r="12" spans="1:17" x14ac:dyDescent="0.25">
      <c r="A12">
        <f>ValueWin!A12</f>
        <v>1.37</v>
      </c>
      <c r="B12">
        <f>ValueWin!B12</f>
        <v>3.02</v>
      </c>
      <c r="C12">
        <f t="shared" si="0"/>
        <v>0.72992700729927007</v>
      </c>
      <c r="D12">
        <f t="shared" si="1"/>
        <v>0.33112582781456956</v>
      </c>
      <c r="E12">
        <f>ValueWin!E12</f>
        <v>0.72</v>
      </c>
      <c r="F12">
        <f>ValueWin!F12</f>
        <v>0.28000000000000003</v>
      </c>
      <c r="G12" cm="1">
        <f t="array" ref="G12">_xlfn.IFS(AND(I12&gt;J12,I12&gt;0), 1, AND(J12&gt;I12,J12&gt;0), 2, AND(I12&lt;0,J12&lt;0), 0)</f>
        <v>0</v>
      </c>
      <c r="H12">
        <f>ValueWin!H12</f>
        <v>2</v>
      </c>
      <c r="I12">
        <f t="shared" si="2"/>
        <v>-3.6756756756756603E-2</v>
      </c>
      <c r="J12">
        <f t="shared" si="3"/>
        <v>-7.6435643564356393E-2</v>
      </c>
      <c r="K12" cm="1">
        <f t="array" ref="K12">_xlfn.IFS(AND(G12=H12,G12=1),K11-K11*I12+K11*I12*A12, AND(G12=H12,G12=2), K11-K11*J12+K11*J12*B12, AND(G12&lt;&gt;H12,G12=1), K11-K11*I12,AND(G12&lt;&gt;H12,G12=2),K11-K11*J12,G12=0,K11)</f>
        <v>116.98269901713252</v>
      </c>
      <c r="L12" t="str">
        <f>ValueWin!L12</f>
        <v>Alexander Bublik</v>
      </c>
      <c r="M12" t="str">
        <f>ValueWin!M12</f>
        <v>Ilya Marchenko</v>
      </c>
    </row>
    <row r="13" spans="1:17" x14ac:dyDescent="0.25">
      <c r="A13">
        <f>ValueWin!A13</f>
        <v>2.37</v>
      </c>
      <c r="B13">
        <f>ValueWin!B13</f>
        <v>1.54</v>
      </c>
      <c r="C13">
        <f t="shared" si="0"/>
        <v>0.42194092827004215</v>
      </c>
      <c r="D13">
        <f t="shared" si="1"/>
        <v>0.64935064935064934</v>
      </c>
      <c r="E13">
        <f>ValueWin!E13</f>
        <v>0.46800000000000003</v>
      </c>
      <c r="F13">
        <f>ValueWin!F13</f>
        <v>0.53200000000000003</v>
      </c>
      <c r="G13" cm="1">
        <f t="array" ref="G13">_xlfn.IFS(AND(I13&gt;J13,I13&gt;0), 1, AND(J13&gt;I13,J13&gt;0), 2, AND(I13&lt;0,J13&lt;0), 0)</f>
        <v>1</v>
      </c>
      <c r="H13">
        <f>ValueWin!H13</f>
        <v>2</v>
      </c>
      <c r="I13">
        <f t="shared" si="2"/>
        <v>7.9678832116788334E-2</v>
      </c>
      <c r="J13">
        <f t="shared" si="3"/>
        <v>-0.33466666666666667</v>
      </c>
      <c r="K13" cm="1">
        <f t="array" ref="K13">_xlfn.IFS(AND(G13=H13,G13=1),K12-K12*I13+K12*I13*A13, AND(G13=H13,G13=2), K12-K12*J13+K12*J13*B13, AND(G13&lt;&gt;H13,G13=1), K12-K12*I13,AND(G13&lt;&gt;H13,G13=2),K12-K12*J13,G13=0,K12)</f>
        <v>107.66165418157763</v>
      </c>
      <c r="L13" t="str">
        <f>ValueWin!L13</f>
        <v>Guido Pella</v>
      </c>
      <c r="M13" t="str">
        <f>ValueWin!M13</f>
        <v>Pedro Martinez</v>
      </c>
    </row>
    <row r="14" spans="1:17" x14ac:dyDescent="0.25">
      <c r="A14">
        <f>ValueWin!A14</f>
        <v>1.88</v>
      </c>
      <c r="B14">
        <f>ValueWin!B14</f>
        <v>1.92</v>
      </c>
      <c r="C14">
        <f t="shared" si="0"/>
        <v>0.53191489361702127</v>
      </c>
      <c r="D14">
        <f t="shared" si="1"/>
        <v>0.52083333333333337</v>
      </c>
      <c r="E14">
        <f>ValueWin!E14</f>
        <v>0.504</v>
      </c>
      <c r="F14">
        <f>ValueWin!F14</f>
        <v>0.496</v>
      </c>
      <c r="G14" cm="1">
        <f t="array" ref="G14">_xlfn.IFS(AND(I14&gt;J14,I14&gt;0), 1, AND(J14&gt;I14,J14&gt;0), 2, AND(I14&lt;0,J14&lt;0), 0)</f>
        <v>0</v>
      </c>
      <c r="H14">
        <f>ValueWin!H14</f>
        <v>2</v>
      </c>
      <c r="I14">
        <f t="shared" si="2"/>
        <v>-5.963636363636371E-2</v>
      </c>
      <c r="J14">
        <f t="shared" si="3"/>
        <v>-5.18260869565218E-2</v>
      </c>
      <c r="K14" cm="1">
        <f t="array" ref="K14">_xlfn.IFS(AND(G14=H14,G14=1),K13-K13*I14+K13*I14*A14, AND(G14=H14,G14=2), K13-K13*J14+K13*J14*B14, AND(G14&lt;&gt;H14,G14=1), K13-K13*I14,AND(G14&lt;&gt;H14,G14=2),K13-K13*J14,G14=0,K13)</f>
        <v>107.66165418157763</v>
      </c>
      <c r="L14" t="str">
        <f>ValueWin!L14</f>
        <v>Miomir Kecmanovic</v>
      </c>
      <c r="M14" t="str">
        <f>ValueWin!M14</f>
        <v>Egor Gerasimov</v>
      </c>
    </row>
    <row r="15" spans="1:17" x14ac:dyDescent="0.25">
      <c r="A15">
        <f>ValueWin!A15</f>
        <v>1.55</v>
      </c>
      <c r="B15">
        <f>ValueWin!B15</f>
        <v>2.35</v>
      </c>
      <c r="C15">
        <f t="shared" si="0"/>
        <v>0.64516129032258063</v>
      </c>
      <c r="D15">
        <f t="shared" si="1"/>
        <v>0.42553191489361702</v>
      </c>
      <c r="E15">
        <f>ValueWin!E15</f>
        <v>0.57499999999999996</v>
      </c>
      <c r="F15">
        <f>ValueWin!F15</f>
        <v>0.42500000000000004</v>
      </c>
      <c r="G15" cm="1">
        <f t="array" ref="G15">_xlfn.IFS(AND(I15&gt;J15,I15&gt;0), 1, AND(J15&gt;I15,J15&gt;0), 2, AND(I15&lt;0,J15&lt;0), 0)</f>
        <v>0</v>
      </c>
      <c r="H15">
        <f>ValueWin!H15</f>
        <v>1</v>
      </c>
      <c r="I15">
        <f t="shared" si="2"/>
        <v>-0.19772727272727275</v>
      </c>
      <c r="J15">
        <f t="shared" si="3"/>
        <v>-9.2592592592583012E-4</v>
      </c>
      <c r="K15" cm="1">
        <f t="array" ref="K15">_xlfn.IFS(AND(G15=H15,G15=1),K14-K14*I15+K14*I15*A15, AND(G15=H15,G15=2), K14-K14*J15+K14*J15*B15, AND(G15&lt;&gt;H15,G15=1), K14-K14*I15,AND(G15&lt;&gt;H15,G15=2),K14-K14*J15,G15=0,K14)</f>
        <v>107.66165418157763</v>
      </c>
      <c r="L15" t="str">
        <f>ValueWin!L15</f>
        <v>Alejandro Davidovich Fokina</v>
      </c>
      <c r="M15" t="str">
        <f>ValueWin!M15</f>
        <v>Jordan Thompson</v>
      </c>
    </row>
    <row r="16" spans="1:17" x14ac:dyDescent="0.25">
      <c r="A16">
        <f>ValueWin!A16</f>
        <v>1.47</v>
      </c>
      <c r="B16">
        <f>ValueWin!B16</f>
        <v>2.56</v>
      </c>
      <c r="C16">
        <f t="shared" si="0"/>
        <v>0.68027210884353739</v>
      </c>
      <c r="D16">
        <f t="shared" si="1"/>
        <v>0.390625</v>
      </c>
      <c r="E16">
        <f>ValueWin!E16</f>
        <v>0.55800000000000005</v>
      </c>
      <c r="F16">
        <f>ValueWin!F16</f>
        <v>0.44199999999999995</v>
      </c>
      <c r="G16" cm="1">
        <f t="array" ref="G16">_xlfn.IFS(AND(I16&gt;J16,I16&gt;0), 1, AND(J16&gt;I16,J16&gt;0), 2, AND(I16&lt;0,J16&lt;0), 0)</f>
        <v>2</v>
      </c>
      <c r="H16">
        <f>ValueWin!H16</f>
        <v>2</v>
      </c>
      <c r="I16">
        <f t="shared" si="2"/>
        <v>-0.38242553191489348</v>
      </c>
      <c r="J16">
        <f t="shared" si="3"/>
        <v>8.430769230769225E-2</v>
      </c>
      <c r="K16" cm="1">
        <f t="array" ref="K16">_xlfn.IFS(AND(G16=H16,G16=1),K15-K15*I16+K15*I16*A16, AND(G16=H16,G16=2), K15-K15*J16+K15*J16*B16, AND(G16&lt;&gt;H16,G16=1), K15-K15*I16,AND(G16&lt;&gt;H16,G16=2),K15-K15*J16,G16=0,K15)</f>
        <v>121.82131493953872</v>
      </c>
      <c r="L16" t="str">
        <f>ValueWin!L16</f>
        <v>Laslo Djere</v>
      </c>
      <c r="M16" t="str">
        <f>ValueWin!M16</f>
        <v>Gilles Simon</v>
      </c>
    </row>
    <row r="17" spans="1:13" x14ac:dyDescent="0.25">
      <c r="A17">
        <f>ValueWin!A17</f>
        <v>1.76</v>
      </c>
      <c r="B17">
        <f>ValueWin!B17</f>
        <v>2.0499999999999998</v>
      </c>
      <c r="C17">
        <f t="shared" si="0"/>
        <v>0.56818181818181823</v>
      </c>
      <c r="D17">
        <f t="shared" si="1"/>
        <v>0.48780487804878053</v>
      </c>
      <c r="E17">
        <f>ValueWin!E17</f>
        <v>0.56200000000000006</v>
      </c>
      <c r="F17">
        <f>ValueWin!F17</f>
        <v>0.43799999999999994</v>
      </c>
      <c r="G17" cm="1">
        <f t="array" ref="G17">_xlfn.IFS(AND(I17&gt;J17,I17&gt;0), 1, AND(J17&gt;I17,J17&gt;0), 2, AND(I17&lt;0,J17&lt;0), 0)</f>
        <v>0</v>
      </c>
      <c r="H17">
        <f>ValueWin!H17</f>
        <v>2</v>
      </c>
      <c r="I17">
        <f t="shared" si="2"/>
        <v>-1.431578947368406E-2</v>
      </c>
      <c r="J17">
        <f t="shared" si="3"/>
        <v>-9.7238095238095457E-2</v>
      </c>
      <c r="K17" cm="1">
        <f t="array" ref="K17">_xlfn.IFS(AND(G17=H17,G17=1),K16-K16*I17+K16*I17*A17, AND(G17=H17,G17=2), K16-K16*J17+K16*J17*B17, AND(G17&lt;&gt;H17,G17=1), K16-K16*I17,AND(G17&lt;&gt;H17,G17=2),K16-K16*J17,G17=0,K16)</f>
        <v>121.82131493953872</v>
      </c>
      <c r="L17" t="str">
        <f>ValueWin!L17</f>
        <v>Alex De Minaur</v>
      </c>
      <c r="M17" t="str">
        <f>ValueWin!M17</f>
        <v>Brandon Nakashima</v>
      </c>
    </row>
    <row r="18" spans="1:13" x14ac:dyDescent="0.25">
      <c r="A18">
        <f>ValueWin!A18</f>
        <v>1.47</v>
      </c>
      <c r="B18">
        <f>ValueWin!B18</f>
        <v>2.58</v>
      </c>
      <c r="C18">
        <f t="shared" si="0"/>
        <v>0.68027210884353739</v>
      </c>
      <c r="D18">
        <f t="shared" si="1"/>
        <v>0.38759689922480617</v>
      </c>
      <c r="E18">
        <f>ValueWin!E18</f>
        <v>0.49199999999999999</v>
      </c>
      <c r="F18">
        <f>ValueWin!F18</f>
        <v>0.50800000000000001</v>
      </c>
      <c r="G18" cm="1">
        <f t="array" ref="G18">_xlfn.IFS(AND(I18&gt;J18,I18&gt;0), 1, AND(J18&gt;I18,J18&gt;0), 2, AND(I18&lt;0,J18&lt;0), 0)</f>
        <v>2</v>
      </c>
      <c r="H18">
        <f>ValueWin!H18</f>
        <v>1</v>
      </c>
      <c r="I18">
        <f t="shared" si="2"/>
        <v>-0.58885106382978725</v>
      </c>
      <c r="J18">
        <f t="shared" si="3"/>
        <v>0.1</v>
      </c>
      <c r="K18" cm="1">
        <f t="array" ref="K18">_xlfn.IFS(AND(G18=H18,G18=1),K17-K17*I18+K17*I18*A18, AND(G18=H18,G18=2), K17-K17*J18+K17*J18*B18, AND(G18&lt;&gt;H18,G18=1), K17-K17*I18,AND(G18&lt;&gt;H18,G18=2),K17-K17*J18,G18=0,K17)</f>
        <v>109.63918344558485</v>
      </c>
      <c r="L18" t="str">
        <f>ValueWin!L18</f>
        <v>Henri Laaksonen</v>
      </c>
      <c r="M18" t="str">
        <f>ValueWin!M18</f>
        <v>Benoit Paire</v>
      </c>
    </row>
    <row r="19" spans="1:13" x14ac:dyDescent="0.25">
      <c r="A19">
        <f>ValueWin!A19</f>
        <v>2.08</v>
      </c>
      <c r="B19">
        <f>ValueWin!B19</f>
        <v>1.75</v>
      </c>
      <c r="C19">
        <f t="shared" si="0"/>
        <v>0.48076923076923073</v>
      </c>
      <c r="D19">
        <f t="shared" si="1"/>
        <v>0.5714285714285714</v>
      </c>
      <c r="E19">
        <f>ValueWin!E19</f>
        <v>0.49299999999999999</v>
      </c>
      <c r="F19">
        <f>ValueWin!F19</f>
        <v>0.50700000000000001</v>
      </c>
      <c r="G19" cm="1">
        <f t="array" ref="G19">_xlfn.IFS(AND(I19&gt;J19,I19&gt;0), 1, AND(J19&gt;I19,J19&gt;0), 2, AND(I19&lt;0,J19&lt;0), 0)</f>
        <v>1</v>
      </c>
      <c r="H19">
        <f>ValueWin!H19</f>
        <v>1</v>
      </c>
      <c r="I19">
        <f t="shared" si="2"/>
        <v>2.3555555555555552E-2</v>
      </c>
      <c r="J19">
        <f t="shared" si="3"/>
        <v>-0.15033333333333332</v>
      </c>
      <c r="K19" cm="1">
        <f t="array" ref="K19">_xlfn.IFS(AND(G19=H19,G19=1),K18-K18*I19+K18*I19*A19, AND(G19=H19,G19=2), K18-K18*J19+K18*J19*B19, AND(G19&lt;&gt;H19,G19=1), K18-K18*I19,AND(G19&lt;&gt;H19,G19=2),K18-K18*J19,G19=0,K18)</f>
        <v>112.42840427244053</v>
      </c>
      <c r="L19" t="str">
        <f>ValueWin!L19</f>
        <v>Lorenzo Musetti</v>
      </c>
      <c r="M19" t="str">
        <f>ValueWin!M19</f>
        <v>Gianluca Mager</v>
      </c>
    </row>
    <row r="20" spans="1:13" x14ac:dyDescent="0.25">
      <c r="A20">
        <f>ValueWin!A20</f>
        <v>2.1</v>
      </c>
      <c r="B20">
        <f>ValueWin!B20</f>
        <v>1.72</v>
      </c>
      <c r="C20">
        <f t="shared" si="0"/>
        <v>0.47619047619047616</v>
      </c>
      <c r="D20">
        <f t="shared" si="1"/>
        <v>0.58139534883720934</v>
      </c>
      <c r="E20">
        <f>ValueWin!E20</f>
        <v>0.59899999999999998</v>
      </c>
      <c r="F20">
        <f>ValueWin!F20</f>
        <v>0.40100000000000002</v>
      </c>
      <c r="G20" cm="1">
        <f t="array" ref="G20">_xlfn.IFS(AND(I20&gt;J20,I20&gt;0), 1, AND(J20&gt;I20,J20&gt;0), 2, AND(I20&lt;0,J20&lt;0), 0)</f>
        <v>1</v>
      </c>
      <c r="H20">
        <f>ValueWin!H20</f>
        <v>2</v>
      </c>
      <c r="I20">
        <f t="shared" si="2"/>
        <v>0.1</v>
      </c>
      <c r="J20">
        <f t="shared" si="3"/>
        <v>-0.43094444444444446</v>
      </c>
      <c r="K20" cm="1">
        <f t="array" ref="K20">_xlfn.IFS(AND(G20=H20,G20=1),K19-K19*I20+K19*I20*A20, AND(G20=H20,G20=2), K19-K19*J20+K19*J20*B20, AND(G20&lt;&gt;H20,G20=1), K19-K19*I20,AND(G20&lt;&gt;H20,G20=2),K19-K19*J20,G20=0,K19)</f>
        <v>101.18556384519647</v>
      </c>
      <c r="L20" t="str">
        <f>ValueWin!L20</f>
        <v>Reilly Opelka</v>
      </c>
      <c r="M20" t="str">
        <f>ValueWin!M20</f>
        <v>Jenson Brooksby</v>
      </c>
    </row>
    <row r="21" spans="1:13" x14ac:dyDescent="0.25">
      <c r="A21">
        <f>ValueWin!A21</f>
        <v>1.55</v>
      </c>
      <c r="B21">
        <f>ValueWin!B21</f>
        <v>2.4</v>
      </c>
      <c r="C21">
        <f t="shared" si="0"/>
        <v>0.64516129032258063</v>
      </c>
      <c r="D21">
        <f t="shared" si="1"/>
        <v>0.41666666666666669</v>
      </c>
      <c r="E21">
        <f>ValueWin!E21</f>
        <v>0.496</v>
      </c>
      <c r="F21">
        <f>ValueWin!F21</f>
        <v>0.504</v>
      </c>
      <c r="G21" cm="1">
        <f t="array" ref="G21">_xlfn.IFS(AND(I21&gt;J21,I21&gt;0), 1, AND(J21&gt;I21,J21&gt;0), 2, AND(I21&lt;0,J21&lt;0), 0)</f>
        <v>2</v>
      </c>
      <c r="H21">
        <f>ValueWin!H21</f>
        <v>1</v>
      </c>
      <c r="I21">
        <f t="shared" si="2"/>
        <v>-0.42036363636363627</v>
      </c>
      <c r="J21">
        <f t="shared" si="3"/>
        <v>0.1</v>
      </c>
      <c r="K21" cm="1">
        <f t="array" ref="K21">_xlfn.IFS(AND(G21=H21,G21=1),K20-K20*I21+K20*I21*A21, AND(G21=H21,G21=2), K20-K20*J21+K20*J21*B21, AND(G21&lt;&gt;H21,G21=1), K20-K20*I21,AND(G21&lt;&gt;H21,G21=2),K20-K20*J21,G21=0,K20)</f>
        <v>91.06700746067682</v>
      </c>
      <c r="L21" t="str">
        <f>ValueWin!L21</f>
        <v>Jan Lennard Struff</v>
      </c>
      <c r="M21" t="str">
        <f>ValueWin!M21</f>
        <v>Albert Ramos</v>
      </c>
    </row>
    <row r="22" spans="1:13" x14ac:dyDescent="0.25">
      <c r="A22">
        <f>ValueWin!A22</f>
        <v>4.8499999999999996</v>
      </c>
      <c r="B22">
        <f>ValueWin!B22</f>
        <v>1.17</v>
      </c>
      <c r="C22">
        <f t="shared" si="0"/>
        <v>0.2061855670103093</v>
      </c>
      <c r="D22">
        <f t="shared" si="1"/>
        <v>0.85470085470085477</v>
      </c>
      <c r="E22">
        <f>ValueWin!E22</f>
        <v>0.14899999999999999</v>
      </c>
      <c r="F22">
        <f>ValueWin!F22</f>
        <v>0.85099999999999998</v>
      </c>
      <c r="G22" cm="1">
        <f t="array" ref="G22">_xlfn.IFS(AND(I22&gt;J22,I22&gt;0), 1, AND(J22&gt;I22,J22&gt;0), 2, AND(I22&lt;0,J22&lt;0), 0)</f>
        <v>0</v>
      </c>
      <c r="H22">
        <f>ValueWin!H22</f>
        <v>0</v>
      </c>
      <c r="I22">
        <f t="shared" si="2"/>
        <v>-7.2038961038961069E-2</v>
      </c>
      <c r="J22">
        <f t="shared" si="3"/>
        <v>-2.5470588235294467E-2</v>
      </c>
      <c r="K22" cm="1">
        <f t="array" ref="K22">_xlfn.IFS(AND(G22=H22,G22=1),K21-K21*I22+K21*I22*A22, AND(G22=H22,G22=2), K21-K21*J22+K21*J22*B22, AND(G22&lt;&gt;H22,G22=1), K21-K21*I22,AND(G22&lt;&gt;H22,G22=2),K21-K21*J22,G22=0,K21)</f>
        <v>91.06700746067682</v>
      </c>
      <c r="L22" t="str">
        <f>ValueWin!L22</f>
        <v>Evgeny Donskoy</v>
      </c>
      <c r="M22" t="str">
        <f>ValueWin!M22</f>
        <v>Ilya Ivashka</v>
      </c>
    </row>
    <row r="23" spans="1:13" x14ac:dyDescent="0.25">
      <c r="A23">
        <f>ValueWin!A23</f>
        <v>2.15</v>
      </c>
      <c r="B23">
        <f>ValueWin!B23</f>
        <v>1.68</v>
      </c>
      <c r="C23">
        <f t="shared" si="0"/>
        <v>0.46511627906976744</v>
      </c>
      <c r="D23">
        <f t="shared" si="1"/>
        <v>0.59523809523809523</v>
      </c>
      <c r="E23">
        <f>ValueWin!E23</f>
        <v>0.49</v>
      </c>
      <c r="F23">
        <f>ValueWin!F23</f>
        <v>0.51</v>
      </c>
      <c r="G23" cm="1">
        <f t="array" ref="G23">_xlfn.IFS(AND(I23&gt;J23,I23&gt;0), 1, AND(J23&gt;I23,J23&gt;0), 2, AND(I23&lt;0,J23&lt;0), 0)</f>
        <v>1</v>
      </c>
      <c r="H23">
        <f>ValueWin!H23</f>
        <v>2</v>
      </c>
      <c r="I23">
        <f t="shared" si="2"/>
        <v>4.6521739130434725E-2</v>
      </c>
      <c r="J23">
        <f t="shared" si="3"/>
        <v>-0.21058823529411774</v>
      </c>
      <c r="K23" cm="1">
        <f t="array" ref="K23">_xlfn.IFS(AND(G23=H23,G23=1),K22-K22*I23+K22*I23*A23, AND(G23=H23,G23=2), K22-K22*J23+K22*J23*B23, AND(G23&lt;&gt;H23,G23=1), K22-K22*I23,AND(G23&lt;&gt;H23,G23=2),K22-K22*J23,G23=0,K22)</f>
        <v>86.830411896201866</v>
      </c>
      <c r="L23" t="str">
        <f>ValueWin!L23</f>
        <v>Frances Tiafoe</v>
      </c>
      <c r="M23" t="str">
        <f>ValueWin!M23</f>
        <v>Andy Murray</v>
      </c>
    </row>
    <row r="24" spans="1:13" x14ac:dyDescent="0.25">
      <c r="A24">
        <f>ValueWin!A24</f>
        <v>2.46</v>
      </c>
      <c r="B24">
        <f>ValueWin!B24</f>
        <v>1.53</v>
      </c>
      <c r="C24">
        <f t="shared" si="0"/>
        <v>0.4065040650406504</v>
      </c>
      <c r="D24">
        <f t="shared" si="1"/>
        <v>0.65359477124183007</v>
      </c>
      <c r="E24">
        <f>ValueWin!E24</f>
        <v>0.26</v>
      </c>
      <c r="F24">
        <f>ValueWin!F24</f>
        <v>0.74</v>
      </c>
      <c r="G24" cm="1">
        <f t="array" ref="G24">_xlfn.IFS(AND(I24&gt;J24,I24&gt;0), 1, AND(J24&gt;I24,J24&gt;0), 2, AND(I24&lt;0,J24&lt;0), 0)</f>
        <v>2</v>
      </c>
      <c r="H24">
        <f>ValueWin!H24</f>
        <v>2</v>
      </c>
      <c r="I24">
        <f t="shared" si="2"/>
        <v>-0.24684931506849317</v>
      </c>
      <c r="J24">
        <f t="shared" si="3"/>
        <v>0.1</v>
      </c>
      <c r="K24" cm="1">
        <f t="array" ref="K24">_xlfn.IFS(AND(G24=H24,G24=1),K23-K23*I24+K23*I24*A24, AND(G24=H24,G24=2), K23-K23*J24+K23*J24*B24, AND(G24&lt;&gt;H24,G24=1), K23-K23*I24,AND(G24&lt;&gt;H24,G24=2),K23-K23*J24,G24=0,K23)</f>
        <v>91.432423726700563</v>
      </c>
      <c r="L24" t="str">
        <f>ValueWin!L24</f>
        <v>Dennis Novak</v>
      </c>
      <c r="M24" t="str">
        <f>ValueWin!M24</f>
        <v>Marton Fucsovics</v>
      </c>
    </row>
    <row r="25" spans="1:13" x14ac:dyDescent="0.25">
      <c r="A25">
        <f>ValueWin!A25</f>
        <v>4.4000000000000004</v>
      </c>
      <c r="B25">
        <f>ValueWin!B25</f>
        <v>1.2</v>
      </c>
      <c r="C25">
        <f t="shared" si="0"/>
        <v>0.22727272727272727</v>
      </c>
      <c r="D25">
        <f t="shared" si="1"/>
        <v>0.83333333333333337</v>
      </c>
      <c r="E25">
        <f>ValueWin!E25</f>
        <v>0.19600000000000001</v>
      </c>
      <c r="F25">
        <f>ValueWin!F25</f>
        <v>0.80400000000000005</v>
      </c>
      <c r="G25" cm="1">
        <f t="array" ref="G25">_xlfn.IFS(AND(I25&gt;J25,I25&gt;0), 1, AND(J25&gt;I25,J25&gt;0), 2, AND(I25&lt;0,J25&lt;0), 0)</f>
        <v>0</v>
      </c>
      <c r="H25">
        <f>ValueWin!H25</f>
        <v>2</v>
      </c>
      <c r="I25">
        <f t="shared" si="2"/>
        <v>-4.0470588235294092E-2</v>
      </c>
      <c r="J25">
        <f t="shared" si="3"/>
        <v>-0.17600000000000016</v>
      </c>
      <c r="K25" cm="1">
        <f t="array" ref="K25">_xlfn.IFS(AND(G25=H25,G25=1),K24-K24*I25+K24*I25*A25, AND(G25=H25,G25=2), K24-K24*J25+K24*J25*B25, AND(G25&lt;&gt;H25,G25=1), K24-K24*I25,AND(G25&lt;&gt;H25,G25=2),K24-K24*J25,G25=0,K24)</f>
        <v>91.432423726700563</v>
      </c>
      <c r="L25" t="str">
        <f>ValueWin!L25</f>
        <v>Zizou Bergs</v>
      </c>
      <c r="M25" t="str">
        <f>ValueWin!M25</f>
        <v>Lloyd Harris</v>
      </c>
    </row>
    <row r="26" spans="1:13" x14ac:dyDescent="0.25">
      <c r="A26">
        <f>ValueWin!A26</f>
        <v>1.35</v>
      </c>
      <c r="B26">
        <f>ValueWin!B26</f>
        <v>3</v>
      </c>
      <c r="C26">
        <f t="shared" si="0"/>
        <v>0.7407407407407407</v>
      </c>
      <c r="D26">
        <f t="shared" si="1"/>
        <v>0.33333333333333331</v>
      </c>
      <c r="E26">
        <f>ValueWin!E26</f>
        <v>0.54300000000000004</v>
      </c>
      <c r="F26">
        <f>ValueWin!F26</f>
        <v>0.45699999999999996</v>
      </c>
      <c r="G26" cm="1">
        <f t="array" ref="G26">_xlfn.IFS(AND(I26&gt;J26,I26&gt;0), 1, AND(J26&gt;I26,J26&gt;0), 2, AND(I26&lt;0,J26&lt;0), 0)</f>
        <v>2</v>
      </c>
      <c r="H26">
        <f>ValueWin!H26</f>
        <v>2</v>
      </c>
      <c r="I26">
        <f t="shared" si="2"/>
        <v>-0.76271428571428534</v>
      </c>
      <c r="J26">
        <f t="shared" si="3"/>
        <v>0.1</v>
      </c>
      <c r="K26" cm="1">
        <f t="array" ref="K26">_xlfn.IFS(AND(G26=H26,G26=1),K25-K25*I26+K25*I26*A26, AND(G26=H26,G26=2), K25-K25*J26+K25*J26*B26, AND(G26&lt;&gt;H26,G26=1), K25-K25*I26,AND(G26&lt;&gt;H26,G26=2),K25-K25*J26,G26=0,K25)</f>
        <v>109.71890847204068</v>
      </c>
      <c r="L26" t="str">
        <f>ValueWin!L26</f>
        <v>Filip Krajinovic</v>
      </c>
      <c r="M26" t="str">
        <f>ValueWin!M26</f>
        <v>Pedro Martinez</v>
      </c>
    </row>
    <row r="27" spans="1:13" x14ac:dyDescent="0.25">
      <c r="A27">
        <f>ValueWin!A27</f>
        <v>4.5</v>
      </c>
      <c r="B27">
        <f>ValueWin!B27</f>
        <v>1.17</v>
      </c>
      <c r="C27">
        <f t="shared" si="0"/>
        <v>0.22222222222222221</v>
      </c>
      <c r="D27">
        <f t="shared" si="1"/>
        <v>0.85470085470085477</v>
      </c>
      <c r="E27">
        <f>ValueWin!E27</f>
        <v>0.442</v>
      </c>
      <c r="F27">
        <f>ValueWin!F27</f>
        <v>0.55800000000000005</v>
      </c>
      <c r="G27" cm="1">
        <f t="array" ref="G27">_xlfn.IFS(AND(I27&gt;J27,I27&gt;0), 1, AND(J27&gt;I27,J27&gt;0), 2, AND(I27&lt;0,J27&lt;0), 0)</f>
        <v>1</v>
      </c>
      <c r="H27">
        <f>ValueWin!H27</f>
        <v>2</v>
      </c>
      <c r="I27">
        <f t="shared" si="2"/>
        <v>0.1</v>
      </c>
      <c r="J27">
        <f t="shared" si="3"/>
        <v>-2.0420000000000007</v>
      </c>
      <c r="K27" cm="1">
        <f t="array" ref="K27">_xlfn.IFS(AND(G27=H27,G27=1),K26-K26*I27+K26*I27*A27, AND(G27=H27,G27=2), K26-K26*J27+K26*J27*B27, AND(G27&lt;&gt;H27,G27=1), K26-K26*I27,AND(G27&lt;&gt;H27,G27=2),K26-K26*J27,G27=0,K26)</f>
        <v>98.747017624836616</v>
      </c>
      <c r="L27" t="str">
        <f>ValueWin!L27</f>
        <v>Frederico Coria</v>
      </c>
      <c r="M27" t="str">
        <f>ValueWin!M27</f>
        <v>Ricardas Berankis</v>
      </c>
    </row>
    <row r="28" spans="1:13" x14ac:dyDescent="0.25">
      <c r="A28">
        <f>ValueWin!A28</f>
        <v>2.66</v>
      </c>
      <c r="B28">
        <f>ValueWin!B28</f>
        <v>1.44</v>
      </c>
      <c r="C28">
        <f t="shared" si="0"/>
        <v>0.37593984962406013</v>
      </c>
      <c r="D28">
        <f t="shared" si="1"/>
        <v>0.69444444444444442</v>
      </c>
      <c r="E28">
        <f>ValueWin!E28</f>
        <v>0.35599999999999998</v>
      </c>
      <c r="F28">
        <f>ValueWin!F28</f>
        <v>0.64400000000000002</v>
      </c>
      <c r="G28" cm="1">
        <f t="array" ref="G28">_xlfn.IFS(AND(I28&gt;J28,I28&gt;0), 1, AND(J28&gt;I28,J28&gt;0), 2, AND(I28&lt;0,J28&lt;0), 0)</f>
        <v>0</v>
      </c>
      <c r="H28">
        <f>ValueWin!H28</f>
        <v>2</v>
      </c>
      <c r="I28">
        <f t="shared" si="2"/>
        <v>-3.1951807228915663E-2</v>
      </c>
      <c r="J28">
        <f t="shared" si="3"/>
        <v>-0.16509090909090918</v>
      </c>
      <c r="K28" cm="1">
        <f t="array" ref="K28">_xlfn.IFS(AND(G28=H28,G28=1),K27-K27*I28+K27*I28*A28, AND(G28=H28,G28=2), K27-K27*J28+K27*J28*B28, AND(G28&lt;&gt;H28,G28=1), K27-K27*I28,AND(G28&lt;&gt;H28,G28=2),K27-K27*J28,G28=0,K27)</f>
        <v>98.747017624836616</v>
      </c>
      <c r="L28" t="str">
        <f>ValueWin!L28</f>
        <v>Jan Lennard Struff</v>
      </c>
      <c r="M28" t="str">
        <f>ValueWin!M28</f>
        <v>Lloyd Harris</v>
      </c>
    </row>
    <row r="29" spans="1:13" x14ac:dyDescent="0.25">
      <c r="A29">
        <f>ValueWin!A29</f>
        <v>1.05</v>
      </c>
      <c r="B29">
        <f>ValueWin!B29</f>
        <v>8.5</v>
      </c>
      <c r="C29">
        <f t="shared" si="0"/>
        <v>0.95238095238095233</v>
      </c>
      <c r="D29">
        <f t="shared" si="1"/>
        <v>0.11764705882352941</v>
      </c>
      <c r="E29">
        <f>ValueWin!E29</f>
        <v>0.81599999999999995</v>
      </c>
      <c r="F29">
        <f>ValueWin!F29</f>
        <v>0.18400000000000005</v>
      </c>
      <c r="G29" cm="1">
        <f t="array" ref="G29">_xlfn.IFS(AND(I29&gt;J29,I29&gt;0), 1, AND(J29&gt;I29,J29&gt;0), 2, AND(I29&lt;0,J29&lt;0), 0)</f>
        <v>2</v>
      </c>
      <c r="H29">
        <f>ValueWin!H29</f>
        <v>2</v>
      </c>
      <c r="I29">
        <f t="shared" si="2"/>
        <v>-2.8639999999999981</v>
      </c>
      <c r="J29">
        <f t="shared" si="3"/>
        <v>7.5200000000000058E-2</v>
      </c>
      <c r="K29" cm="1">
        <f t="array" ref="K29">_xlfn.IFS(AND(G29=H29,G29=1),K28-K28*I29+K28*I29*A29, AND(G29=H29,G29=2), K28-K28*J29+K28*J29*B29, AND(G29&lt;&gt;H29,G29=1), K28-K28*I29,AND(G29&lt;&gt;H29,G29=2),K28-K28*J29,G29=0,K28)</f>
        <v>154.44033556524451</v>
      </c>
      <c r="L29" t="str">
        <f>ValueWin!L29</f>
        <v>Andrey Rublev</v>
      </c>
      <c r="M29" t="str">
        <f>ValueWin!M29</f>
        <v>Adrian Mannarino</v>
      </c>
    </row>
    <row r="30" spans="1:13" x14ac:dyDescent="0.25">
      <c r="A30">
        <f>ValueWin!A30</f>
        <v>1.51</v>
      </c>
      <c r="B30">
        <f>ValueWin!B30</f>
        <v>2.44</v>
      </c>
      <c r="C30">
        <f t="shared" si="0"/>
        <v>0.66225165562913912</v>
      </c>
      <c r="D30">
        <f t="shared" si="1"/>
        <v>0.4098360655737705</v>
      </c>
      <c r="E30">
        <f>ValueWin!E30</f>
        <v>0.63500000000000001</v>
      </c>
      <c r="F30">
        <f>ValueWin!F30</f>
        <v>0.36499999999999999</v>
      </c>
      <c r="G30" cm="1">
        <f t="array" ref="G30">_xlfn.IFS(AND(I30&gt;J30,I30&gt;0), 1, AND(J30&gt;I30,J30&gt;0), 2, AND(I30&lt;0,J30&lt;0), 0)</f>
        <v>0</v>
      </c>
      <c r="H30">
        <f>ValueWin!H30</f>
        <v>2</v>
      </c>
      <c r="I30">
        <f t="shared" si="2"/>
        <v>-8.0686274509803924E-2</v>
      </c>
      <c r="J30">
        <f t="shared" si="3"/>
        <v>-7.5972222222222274E-2</v>
      </c>
      <c r="K30" cm="1">
        <f t="array" ref="K30">_xlfn.IFS(AND(G30=H30,G30=1),K29-K29*I30+K29*I30*A30, AND(G30=H30,G30=2), K29-K29*J30+K29*J30*B30, AND(G30&lt;&gt;H30,G30=1), K29-K29*I30,AND(G30&lt;&gt;H30,G30=2),K29-K29*J30,G30=0,K29)</f>
        <v>154.44033556524451</v>
      </c>
      <c r="L30" t="str">
        <f>ValueWin!L30</f>
        <v>Roberto Bautista Agut</v>
      </c>
      <c r="M30" t="str">
        <f>ValueWin!M30</f>
        <v>Marton Fucsovics</v>
      </c>
    </row>
    <row r="31" spans="1:13" x14ac:dyDescent="0.25">
      <c r="A31">
        <f>ValueWin!A31</f>
        <v>3.02</v>
      </c>
      <c r="B31">
        <f>ValueWin!B31</f>
        <v>1.35</v>
      </c>
      <c r="C31">
        <f t="shared" si="0"/>
        <v>0.33112582781456956</v>
      </c>
      <c r="D31">
        <f t="shared" si="1"/>
        <v>0.7407407407407407</v>
      </c>
      <c r="E31">
        <f>ValueWin!E31</f>
        <v>0.313</v>
      </c>
      <c r="F31">
        <f>ValueWin!F31</f>
        <v>0.68700000000000006</v>
      </c>
      <c r="G31" cm="1">
        <f t="array" ref="G31">_xlfn.IFS(AND(I31&gt;J31,I31&gt;0), 1, AND(J31&gt;I31,J31&gt;0), 2, AND(I31&lt;0,J31&lt;0), 0)</f>
        <v>0</v>
      </c>
      <c r="H31">
        <f>ValueWin!H31</f>
        <v>2</v>
      </c>
      <c r="I31">
        <f t="shared" si="2"/>
        <v>-2.7099009900990123E-2</v>
      </c>
      <c r="J31">
        <f t="shared" si="3"/>
        <v>-0.20728571428571396</v>
      </c>
      <c r="K31" cm="1">
        <f t="array" ref="K31">_xlfn.IFS(AND(G31=H31,G31=1),K30-K30*I31+K30*I31*A31, AND(G31=H31,G31=2), K30-K30*J31+K30*J31*B31, AND(G31&lt;&gt;H31,G31=1), K30-K30*I31,AND(G31&lt;&gt;H31,G31=2),K30-K30*J31,G31=0,K30)</f>
        <v>154.44033556524451</v>
      </c>
      <c r="L31" t="str">
        <f>ValueWin!L31</f>
        <v>Egor Gerasimov</v>
      </c>
      <c r="M31" t="str">
        <f>ValueWin!M31</f>
        <v>Aslan Karatsev</v>
      </c>
    </row>
    <row r="32" spans="1:13" x14ac:dyDescent="0.25">
      <c r="A32">
        <f>ValueWin!A32</f>
        <v>1.8</v>
      </c>
      <c r="B32">
        <f>ValueWin!B32</f>
        <v>1.98</v>
      </c>
      <c r="C32">
        <f t="shared" si="0"/>
        <v>0.55555555555555558</v>
      </c>
      <c r="D32">
        <f t="shared" si="1"/>
        <v>0.50505050505050508</v>
      </c>
      <c r="E32">
        <f>ValueWin!E32</f>
        <v>0.45</v>
      </c>
      <c r="F32">
        <f>ValueWin!F32</f>
        <v>0.55000000000000004</v>
      </c>
      <c r="G32" cm="1">
        <f t="array" ref="G32">_xlfn.IFS(AND(I32&gt;J32,I32&gt;0), 1, AND(J32&gt;I32,J32&gt;0), 2, AND(I32&lt;0,J32&lt;0), 0)</f>
        <v>2</v>
      </c>
      <c r="H32">
        <f>ValueWin!H32</f>
        <v>2</v>
      </c>
      <c r="I32">
        <f t="shared" si="2"/>
        <v>-0.23749999999999999</v>
      </c>
      <c r="J32">
        <f t="shared" si="3"/>
        <v>9.0816326530612279E-2</v>
      </c>
      <c r="K32" cm="1">
        <f t="array" ref="K32">_xlfn.IFS(AND(G32=H32,G32=1),K31-K31*I32+K31*I32*A32, AND(G32=H32,G32=2), K31-K31*J32+K31*J32*B32, AND(G32&lt;&gt;H32,G32=1), K31-K31*I32,AND(G32&lt;&gt;H32,G32=2),K31-K31*J32,G32=0,K31)</f>
        <v>168.18552543055128</v>
      </c>
      <c r="L32" t="str">
        <f>ValueWin!L32</f>
        <v>Andy Murray</v>
      </c>
      <c r="M32" t="str">
        <f>ValueWin!M32</f>
        <v>Diego Schwartzman</v>
      </c>
    </row>
    <row r="33" spans="1:15" x14ac:dyDescent="0.25">
      <c r="A33">
        <f>ValueWin!A33</f>
        <v>4</v>
      </c>
      <c r="B33">
        <f>ValueWin!B33</f>
        <v>1.22</v>
      </c>
      <c r="C33">
        <f t="shared" si="0"/>
        <v>0.25</v>
      </c>
      <c r="D33">
        <f t="shared" si="1"/>
        <v>0.81967213114754101</v>
      </c>
      <c r="E33">
        <f>ValueWin!E33</f>
        <v>0.33</v>
      </c>
      <c r="F33">
        <f>ValueWin!F33</f>
        <v>0.66999999999999993</v>
      </c>
      <c r="G33" cm="1">
        <f t="array" ref="G33">_xlfn.IFS(AND(I33&gt;J33,I33&gt;0), 1, AND(J33&gt;I33,J33&gt;0), 2, AND(I33&lt;0,J33&lt;0), 0)</f>
        <v>1</v>
      </c>
      <c r="H33">
        <f>ValueWin!H33</f>
        <v>1</v>
      </c>
      <c r="I33">
        <f t="shared" si="2"/>
        <v>0.1</v>
      </c>
      <c r="J33">
        <f t="shared" si="3"/>
        <v>-0.83000000000000029</v>
      </c>
      <c r="K33" cm="1">
        <f t="array" ref="K33">_xlfn.IFS(AND(G33=H33,G33=1),K32-K32*I33+K32*I33*A33, AND(G33=H33,G33=2), K32-K32*J33+K32*J33*B33, AND(G33&lt;&gt;H33,G33=1), K32-K32*I33,AND(G33&lt;&gt;H33,G33=2),K32-K32*J33,G33=0,K32)</f>
        <v>218.6411830597167</v>
      </c>
      <c r="L33" t="str">
        <f>ValueWin!L33</f>
        <v>Gilles Simon</v>
      </c>
      <c r="M33" t="str">
        <f>ValueWin!M33</f>
        <v>Mackenzie McDonald</v>
      </c>
    </row>
    <row r="34" spans="1:15" x14ac:dyDescent="0.25">
      <c r="A34">
        <f>ValueWin!A34</f>
        <v>1.41</v>
      </c>
      <c r="B34">
        <f>ValueWin!B34</f>
        <v>2.78</v>
      </c>
      <c r="C34">
        <f t="shared" si="0"/>
        <v>0.70921985815602839</v>
      </c>
      <c r="D34">
        <f t="shared" si="1"/>
        <v>0.35971223021582738</v>
      </c>
      <c r="E34">
        <f>ValueWin!E34</f>
        <v>0.59499999999999997</v>
      </c>
      <c r="F34">
        <f>ValueWin!F34</f>
        <v>0.40500000000000003</v>
      </c>
      <c r="G34" cm="1">
        <f t="array" ref="G34">_xlfn.IFS(AND(I34&gt;J34,I34&gt;0), 1, AND(J34&gt;I34,J34&gt;0), 2, AND(I34&lt;0,J34&lt;0), 0)</f>
        <v>2</v>
      </c>
      <c r="H34">
        <f>ValueWin!H34</f>
        <v>1</v>
      </c>
      <c r="I34">
        <f t="shared" si="2"/>
        <v>-0.39280487804878073</v>
      </c>
      <c r="J34">
        <f t="shared" si="3"/>
        <v>7.0730337078651673E-2</v>
      </c>
      <c r="K34" cm="1">
        <f t="array" ref="K34">_xlfn.IFS(AND(G34=H34,G34=1),K33-K33*I34+K33*I34*A34, AND(G34=H34,G34=2), K33-K33*J34+K33*J34*B34, AND(G34&lt;&gt;H34,G34=1), K33-K33*I34,AND(G34&lt;&gt;H34,G34=2),K33-K33*J34,G34=0,K33)</f>
        <v>203.17661848262776</v>
      </c>
      <c r="L34" t="str">
        <f>ValueWin!L34</f>
        <v>Brandon Nakashima</v>
      </c>
      <c r="M34" t="str">
        <f>ValueWin!M34</f>
        <v>Henri Laaksonen</v>
      </c>
    </row>
    <row r="35" spans="1:15" x14ac:dyDescent="0.25">
      <c r="A35">
        <f>ValueWin!A35</f>
        <v>1.1399999999999999</v>
      </c>
      <c r="B35">
        <f>ValueWin!B35</f>
        <v>5</v>
      </c>
      <c r="C35">
        <f t="shared" si="0"/>
        <v>0.87719298245614041</v>
      </c>
      <c r="D35">
        <f t="shared" si="1"/>
        <v>0.2</v>
      </c>
      <c r="E35">
        <f>ValueWin!E35</f>
        <v>0.63300000000000001</v>
      </c>
      <c r="F35">
        <f>ValueWin!F35</f>
        <v>0.36699999999999999</v>
      </c>
      <c r="G35" cm="1">
        <f t="array" ref="G35">_xlfn.IFS(AND(I35&gt;J35,I35&gt;0), 1, AND(J35&gt;I35,J35&gt;0), 2, AND(I35&lt;0,J35&lt;0), 0)</f>
        <v>2</v>
      </c>
      <c r="H35">
        <f>ValueWin!H35</f>
        <v>2</v>
      </c>
      <c r="I35">
        <f t="shared" si="2"/>
        <v>-1.9884285714285732</v>
      </c>
      <c r="J35">
        <f t="shared" si="3"/>
        <v>0.1</v>
      </c>
      <c r="K35" cm="1">
        <f t="array" ref="K35">_xlfn.IFS(AND(G35=H35,G35=1),K34-K34*I35+K34*I35*A35, AND(G35=H35,G35=2), K34-K34*J35+K34*J35*B35, AND(G35&lt;&gt;H35,G35=1), K34-K34*I35,AND(G35&lt;&gt;H35,G35=2),K34-K34*J35,G35=0,K34)</f>
        <v>284.44726587567885</v>
      </c>
      <c r="L35" t="str">
        <f>ValueWin!L35</f>
        <v>Enzo Couacaud</v>
      </c>
      <c r="M35" t="str">
        <f>ValueWin!M35</f>
        <v>Nicolas Barrientos</v>
      </c>
    </row>
    <row r="36" spans="1:15" x14ac:dyDescent="0.25">
      <c r="A36">
        <f>ValueWin!A36</f>
        <v>2.25</v>
      </c>
      <c r="B36">
        <f>ValueWin!B36</f>
        <v>1.57</v>
      </c>
      <c r="C36">
        <f t="shared" si="0"/>
        <v>0.44444444444444442</v>
      </c>
      <c r="D36">
        <f t="shared" si="1"/>
        <v>0.63694267515923564</v>
      </c>
      <c r="E36">
        <f>ValueWin!E36</f>
        <v>0.51700000000000002</v>
      </c>
      <c r="F36">
        <f>ValueWin!F36</f>
        <v>0.48299999999999998</v>
      </c>
      <c r="G36" cm="1">
        <f t="array" ref="G36">_xlfn.IFS(AND(I36&gt;J36,I36&gt;0), 1, AND(J36&gt;I36,J36&gt;0), 2, AND(I36&lt;0,J36&lt;0), 0)</f>
        <v>1</v>
      </c>
      <c r="H36">
        <f>ValueWin!H36</f>
        <v>2</v>
      </c>
      <c r="I36">
        <f t="shared" si="2"/>
        <v>0.1</v>
      </c>
      <c r="J36">
        <f t="shared" si="3"/>
        <v>-0.42401754385964907</v>
      </c>
      <c r="K36" cm="1">
        <f t="array" ref="K36">_xlfn.IFS(AND(G36=H36,G36=1),K35-K35*I36+K35*I36*A36, AND(G36=H36,G36=2), K35-K35*J36+K35*J36*B36, AND(G36&lt;&gt;H36,G36=1), K35-K35*I36,AND(G36&lt;&gt;H36,G36=2),K35-K35*J36,G36=0,K35)</f>
        <v>256.00253928811094</v>
      </c>
      <c r="L36" t="str">
        <f>ValueWin!L36</f>
        <v>Goncalo Oliveira</v>
      </c>
      <c r="M36" t="str">
        <f>ValueWin!M36</f>
        <v>Oriol Roca Batalla</v>
      </c>
    </row>
    <row r="37" spans="1:15" x14ac:dyDescent="0.25">
      <c r="A37">
        <f>ValueWin!A37</f>
        <v>1.22</v>
      </c>
      <c r="B37">
        <f>ValueWin!B37</f>
        <v>3.75</v>
      </c>
      <c r="C37">
        <f t="shared" si="0"/>
        <v>0.81967213114754101</v>
      </c>
      <c r="D37">
        <f t="shared" si="1"/>
        <v>0.26666666666666666</v>
      </c>
      <c r="E37">
        <f>ValueWin!E37</f>
        <v>0.81799999999999995</v>
      </c>
      <c r="F37">
        <f>ValueWin!F37</f>
        <v>0.18200000000000005</v>
      </c>
      <c r="G37" cm="1">
        <f t="array" ref="G37">_xlfn.IFS(AND(I37&gt;J37,I37&gt;0), 1, AND(J37&gt;I37,J37&gt;0), 2, AND(I37&lt;0,J37&lt;0), 0)</f>
        <v>0</v>
      </c>
      <c r="H37">
        <f>ValueWin!H37</f>
        <v>1</v>
      </c>
      <c r="I37">
        <f t="shared" si="2"/>
        <v>-9.2727272727276544E-3</v>
      </c>
      <c r="J37">
        <f t="shared" si="3"/>
        <v>-0.11545454545454537</v>
      </c>
      <c r="K37" cm="1">
        <f t="array" ref="K37">_xlfn.IFS(AND(G37=H37,G37=1),K36-K36*I37+K36*I37*A37, AND(G37=H37,G37=2), K36-K36*J37+K36*J37*B37, AND(G37&lt;&gt;H37,G37=1), K36-K36*I37,AND(G37&lt;&gt;H37,G37=2),K36-K36*J37,G37=0,K36)</f>
        <v>256.00253928811094</v>
      </c>
      <c r="L37" t="str">
        <f>ValueWin!L37</f>
        <v>Facundo Mena</v>
      </c>
      <c r="M37" t="str">
        <f>ValueWin!M37</f>
        <v>Alejandro Gomez</v>
      </c>
    </row>
    <row r="38" spans="1:15" x14ac:dyDescent="0.25">
      <c r="A38">
        <f>ValueWin!A38</f>
        <v>8.5</v>
      </c>
      <c r="B38">
        <f>ValueWin!B38</f>
        <v>1.05</v>
      </c>
      <c r="C38">
        <f t="shared" si="0"/>
        <v>0.11764705882352941</v>
      </c>
      <c r="D38">
        <f t="shared" si="1"/>
        <v>0.95238095238095233</v>
      </c>
      <c r="E38">
        <f>ValueWin!E38</f>
        <v>0.15</v>
      </c>
      <c r="F38">
        <f>ValueWin!F38</f>
        <v>0.85</v>
      </c>
      <c r="G38" cm="1">
        <f t="array" ref="G38">_xlfn.IFS(AND(I38&gt;J38,I38&gt;0), 1, AND(J38&gt;I38,J38&gt;0), 2, AND(I38&lt;0,J38&lt;0), 0)</f>
        <v>1</v>
      </c>
      <c r="H38">
        <f>ValueWin!H38</f>
        <v>1</v>
      </c>
      <c r="I38">
        <f t="shared" si="2"/>
        <v>3.6666666666666667E-2</v>
      </c>
      <c r="J38">
        <f t="shared" si="3"/>
        <v>-2.1499999999999972</v>
      </c>
      <c r="K38" cm="1">
        <f t="array" ref="K38">_xlfn.IFS(AND(G38=H38,G38=1),K37-K37*I38+K37*I38*A38, AND(G38=H38,G38=2), K37-K37*J38+K37*J38*B38, AND(G38&lt;&gt;H38,G38=1), K37-K37*I38,AND(G38&lt;&gt;H38,G38=2),K37-K37*J38,G38=0,K37)</f>
        <v>326.40323759234144</v>
      </c>
      <c r="L38" t="str">
        <f>ValueWin!L38</f>
        <v>Alexis Galarneau</v>
      </c>
      <c r="M38" t="str">
        <f>ValueWin!M38</f>
        <v>Daniel Altmaier</v>
      </c>
    </row>
    <row r="39" spans="1:15" x14ac:dyDescent="0.25">
      <c r="A39">
        <f>ValueWin!A39</f>
        <v>4.5</v>
      </c>
      <c r="B39">
        <f>ValueWin!B39</f>
        <v>1.1599999999999999</v>
      </c>
      <c r="C39">
        <f t="shared" si="0"/>
        <v>0.22222222222222221</v>
      </c>
      <c r="D39">
        <f t="shared" si="1"/>
        <v>0.86206896551724144</v>
      </c>
      <c r="E39">
        <f>ValueWin!E39</f>
        <v>0.2</v>
      </c>
      <c r="F39">
        <f>ValueWin!F39</f>
        <v>0.8</v>
      </c>
      <c r="G39" cm="1">
        <f t="array" ref="G39">_xlfn.IFS(AND(I39&gt;J39,I39&gt;0), 1, AND(J39&gt;I39,J39&gt;0), 2, AND(I39&lt;0,J39&lt;0), 0)</f>
        <v>0</v>
      </c>
      <c r="H39">
        <f>ValueWin!H39</f>
        <v>2</v>
      </c>
      <c r="I39">
        <f t="shared" si="2"/>
        <v>-2.8571428571428581E-2</v>
      </c>
      <c r="J39">
        <f t="shared" si="3"/>
        <v>-0.45000000000000062</v>
      </c>
      <c r="K39" cm="1">
        <f t="array" ref="K39">_xlfn.IFS(AND(G39=H39,G39=1),K38-K38*I39+K38*I39*A39, AND(G39=H39,G39=2), K38-K38*J39+K38*J39*B39, AND(G39&lt;&gt;H39,G39=1), K38-K38*I39,AND(G39&lt;&gt;H39,G39=2),K38-K38*J39,G39=0,K38)</f>
        <v>326.40323759234144</v>
      </c>
      <c r="L39" t="str">
        <f>ValueWin!L39</f>
        <v>Santiago Fa Rodriguez Taverna</v>
      </c>
      <c r="M39" t="str">
        <f>ValueWin!M39</f>
        <v>Juan Pablo Varillas</v>
      </c>
    </row>
    <row r="40" spans="1:15" x14ac:dyDescent="0.25">
      <c r="A40">
        <f>ValueWin!A40</f>
        <v>1.72</v>
      </c>
      <c r="B40">
        <f>ValueWin!B40</f>
        <v>2</v>
      </c>
      <c r="C40">
        <f t="shared" si="0"/>
        <v>0.58139534883720934</v>
      </c>
      <c r="D40">
        <f t="shared" si="1"/>
        <v>0.5</v>
      </c>
      <c r="E40">
        <f>ValueWin!E40</f>
        <v>0.66400000000000003</v>
      </c>
      <c r="F40">
        <f>ValueWin!F40</f>
        <v>0.33599999999999997</v>
      </c>
      <c r="G40" cm="1">
        <f t="array" ref="G40">_xlfn.IFS(AND(I40&gt;J40,I40&gt;0), 1, AND(J40&gt;I40,J40&gt;0), 2, AND(I40&lt;0,J40&lt;0), 0)</f>
        <v>1</v>
      </c>
      <c r="H40">
        <f>ValueWin!H40</f>
        <v>1</v>
      </c>
      <c r="I40">
        <f t="shared" si="2"/>
        <v>0.1</v>
      </c>
      <c r="J40">
        <f t="shared" si="3"/>
        <v>-0.32800000000000007</v>
      </c>
      <c r="K40" cm="1">
        <f t="array" ref="K40">_xlfn.IFS(AND(G40=H40,G40=1),K39-K39*I40+K39*I40*A40, AND(G40=H40,G40=2), K39-K39*J40+K39*J40*B40, AND(G40&lt;&gt;H40,G40=1), K39-K39*I40,AND(G40&lt;&gt;H40,G40=2),K39-K39*J40,G40=0,K39)</f>
        <v>349.90427069898999</v>
      </c>
      <c r="L40" t="str">
        <f>ValueWin!L40</f>
        <v>Martin Cuevas</v>
      </c>
      <c r="M40" t="str">
        <f>ValueWin!M40</f>
        <v>Mariano Navone</v>
      </c>
    </row>
    <row r="41" spans="1:15" x14ac:dyDescent="0.25">
      <c r="A41">
        <f>ValueWin!A41</f>
        <v>4.6500000000000004</v>
      </c>
      <c r="B41">
        <f>ValueWin!B41</f>
        <v>1.1599999999999999</v>
      </c>
      <c r="C41">
        <f t="shared" si="0"/>
        <v>0.21505376344086019</v>
      </c>
      <c r="D41">
        <f t="shared" si="1"/>
        <v>0.86206896551724144</v>
      </c>
      <c r="E41">
        <f>ValueWin!E41</f>
        <v>0.23799999999999999</v>
      </c>
      <c r="F41">
        <f>ValueWin!F41</f>
        <v>0.76200000000000001</v>
      </c>
      <c r="G41" cm="1">
        <f t="array" ref="G41">_xlfn.IFS(AND(I41&gt;J41,I41&gt;0), 1, AND(J41&gt;I41,J41&gt;0), 2, AND(I41&lt;0,J41&lt;0), 0)</f>
        <v>1</v>
      </c>
      <c r="H41">
        <f>ValueWin!H41</f>
        <v>2</v>
      </c>
      <c r="I41">
        <f t="shared" si="2"/>
        <v>2.923287671232877E-2</v>
      </c>
      <c r="J41">
        <f t="shared" si="3"/>
        <v>-0.7255000000000007</v>
      </c>
      <c r="K41" cm="1">
        <f t="array" ref="K41">_xlfn.IFS(AND(G41=H41,G41=1),K40-K40*I41+K40*I41*A41, AND(G41=H41,G41=2), K40-K40*J41+K40*J41*B41, AND(G41&lt;&gt;H41,G41=1), K40-K40*I41,AND(G41&lt;&gt;H41,G41=2),K40-K40*J41,G41=0,K40)</f>
        <v>339.67556229252909</v>
      </c>
      <c r="L41" t="str">
        <f>ValueWin!L41</f>
        <v>Geoffrey Blancaneaux</v>
      </c>
      <c r="M41" t="str">
        <f>ValueWin!M41</f>
        <v>Carlos Taberner</v>
      </c>
    </row>
    <row r="42" spans="1:15" x14ac:dyDescent="0.25">
      <c r="A42">
        <f>ValueWin!A42</f>
        <v>2.2000000000000002</v>
      </c>
      <c r="B42">
        <f>ValueWin!B42</f>
        <v>1.61</v>
      </c>
      <c r="C42">
        <f t="shared" si="0"/>
        <v>0.45454545454545453</v>
      </c>
      <c r="D42">
        <f t="shared" si="1"/>
        <v>0.6211180124223602</v>
      </c>
      <c r="E42">
        <f>ValueWin!E42</f>
        <v>0.53700000000000003</v>
      </c>
      <c r="F42">
        <f>ValueWin!F42</f>
        <v>0.46299999999999997</v>
      </c>
      <c r="G42" cm="1">
        <f t="array" ref="G42">_xlfn.IFS(AND(I42&gt;J42,I42&gt;0), 1, AND(J42&gt;I42,J42&gt;0), 2, AND(I42&lt;0,J42&lt;0), 0)</f>
        <v>1</v>
      </c>
      <c r="H42">
        <f>ValueWin!H42</f>
        <v>1</v>
      </c>
      <c r="I42">
        <f t="shared" si="2"/>
        <v>0.1</v>
      </c>
      <c r="J42">
        <f t="shared" si="3"/>
        <v>-0.41732786885245898</v>
      </c>
      <c r="K42" cm="1">
        <f t="array" ref="K42">_xlfn.IFS(AND(G42=H42,G42=1),K41-K41*I42+K41*I42*A42, AND(G42=H42,G42=2), K41-K41*J42+K41*J42*B42, AND(G42&lt;&gt;H42,G42=1), K41-K41*I42,AND(G42&lt;&gt;H42,G42=2),K41-K41*J42,G42=0,K41)</f>
        <v>380.43662976763261</v>
      </c>
      <c r="L42" t="str">
        <f>ValueWin!L42</f>
        <v>Andrea Arnaboldi</v>
      </c>
      <c r="M42" t="str">
        <f>ValueWin!M42</f>
        <v>Jonas Forejtek</v>
      </c>
    </row>
    <row r="43" spans="1:15" x14ac:dyDescent="0.25">
      <c r="A43">
        <f>ValueWin!A43</f>
        <v>1.6</v>
      </c>
      <c r="B43">
        <f>ValueWin!B43</f>
        <v>2.25</v>
      </c>
      <c r="C43">
        <f t="shared" si="0"/>
        <v>0.625</v>
      </c>
      <c r="D43">
        <f t="shared" si="1"/>
        <v>0.44444444444444442</v>
      </c>
      <c r="E43">
        <f>ValueWin!E43</f>
        <v>0.499</v>
      </c>
      <c r="F43">
        <f>ValueWin!F43</f>
        <v>0.501</v>
      </c>
      <c r="G43" cm="1">
        <f t="array" ref="G43">_xlfn.IFS(AND(I43&gt;J43,I43&gt;0), 1, AND(J43&gt;I43,J43&gt;0), 2, AND(I43&lt;0,J43&lt;0), 0)</f>
        <v>2</v>
      </c>
      <c r="H43">
        <f>ValueWin!H43</f>
        <v>1</v>
      </c>
      <c r="I43">
        <f t="shared" si="2"/>
        <v>-0.33599999999999985</v>
      </c>
      <c r="J43">
        <f t="shared" si="3"/>
        <v>0.1</v>
      </c>
      <c r="K43" cm="1">
        <f t="array" ref="K43">_xlfn.IFS(AND(G43=H43,G43=1),K42-K42*I43+K42*I43*A43, AND(G43=H43,G43=2), K42-K42*J43+K42*J43*B43, AND(G43&lt;&gt;H43,G43=1), K42-K42*I43,AND(G43&lt;&gt;H43,G43=2),K42-K42*J43,G43=0,K42)</f>
        <v>342.39296679086937</v>
      </c>
      <c r="L43" t="str">
        <f>ValueWin!L43</f>
        <v>Nerman Fatic</v>
      </c>
      <c r="M43" t="str">
        <f>ValueWin!M43</f>
        <v>Georgii Kravchenko</v>
      </c>
    </row>
    <row r="44" spans="1:15" x14ac:dyDescent="0.25">
      <c r="A44">
        <f>ValueWin!A44</f>
        <v>2.06</v>
      </c>
      <c r="B44">
        <f>ValueWin!B44</f>
        <v>1.71</v>
      </c>
      <c r="C44">
        <f t="shared" si="0"/>
        <v>0.4854368932038835</v>
      </c>
      <c r="D44">
        <f t="shared" si="1"/>
        <v>0.58479532163742687</v>
      </c>
      <c r="E44">
        <f>ValueWin!E44</f>
        <v>0.79100000000000004</v>
      </c>
      <c r="F44">
        <f>ValueWin!F44</f>
        <v>0.20899999999999996</v>
      </c>
      <c r="G44" cm="1">
        <f t="array" ref="G44">_xlfn.IFS(AND(I44&gt;J44,I44&gt;0), 1, AND(J44&gt;I44,J44&gt;0), 2, AND(I44&lt;0,J44&lt;0), 0)</f>
        <v>1</v>
      </c>
      <c r="H44">
        <f>ValueWin!H44</f>
        <v>2</v>
      </c>
      <c r="I44">
        <f t="shared" si="2"/>
        <v>0.1</v>
      </c>
      <c r="J44">
        <f t="shared" si="3"/>
        <v>-0.90508450704225363</v>
      </c>
      <c r="K44" cm="1">
        <f t="array" ref="K44">_xlfn.IFS(AND(G44=H44,G44=1),K43-K43*I44+K43*I44*A44, AND(G44=H44,G44=2), K43-K43*J44+K43*J44*B44, AND(G44&lt;&gt;H44,G44=1), K43-K43*I44,AND(G44&lt;&gt;H44,G44=2),K43-K43*J44,G44=0,K43)</f>
        <v>308.15367011178245</v>
      </c>
      <c r="L44" t="str">
        <f>ValueWin!L44</f>
        <v>Andrej Martin</v>
      </c>
      <c r="M44" t="str">
        <f>ValueWin!M44</f>
        <v>Filip Misolic</v>
      </c>
      <c r="O44">
        <f>MAX(K2:K190)</f>
        <v>380.43662976763261</v>
      </c>
    </row>
    <row r="45" spans="1:15" x14ac:dyDescent="0.25">
      <c r="A45">
        <f>ValueWin!A45</f>
        <v>1.64</v>
      </c>
      <c r="B45">
        <f>ValueWin!B45</f>
        <v>2.2000000000000002</v>
      </c>
      <c r="C45">
        <f t="shared" si="0"/>
        <v>0.6097560975609756</v>
      </c>
      <c r="D45">
        <f t="shared" si="1"/>
        <v>0.45454545454545453</v>
      </c>
      <c r="E45">
        <f>ValueWin!E45</f>
        <v>0.55900000000000005</v>
      </c>
      <c r="F45">
        <f>ValueWin!F45</f>
        <v>0.44099999999999995</v>
      </c>
      <c r="G45" cm="1">
        <f t="array" ref="G45">_xlfn.IFS(AND(I45&gt;J45,I45&gt;0), 1, AND(J45&gt;I45,J45&gt;0), 2, AND(I45&lt;0,J45&lt;0), 0)</f>
        <v>0</v>
      </c>
      <c r="H45">
        <f>ValueWin!H45</f>
        <v>2</v>
      </c>
      <c r="I45">
        <f t="shared" si="2"/>
        <v>-0.13006249999999997</v>
      </c>
      <c r="J45">
        <f t="shared" si="3"/>
        <v>-2.4833333333333374E-2</v>
      </c>
      <c r="K45" cm="1">
        <f t="array" ref="K45">_xlfn.IFS(AND(G45=H45,G45=1),K44-K44*I45+K44*I45*A45, AND(G45=H45,G45=2), K44-K44*J45+K44*J45*B45, AND(G45&lt;&gt;H45,G45=1), K44-K44*I45,AND(G45&lt;&gt;H45,G45=2),K44-K44*J45,G45=0,K44)</f>
        <v>308.15367011178245</v>
      </c>
      <c r="L45" t="str">
        <f>ValueWin!L45</f>
        <v>Adrian Mannarino</v>
      </c>
      <c r="M45" t="str">
        <f>ValueWin!M45</f>
        <v>Ricardas Berankis</v>
      </c>
    </row>
    <row r="46" spans="1:15" x14ac:dyDescent="0.25">
      <c r="A46">
        <f>ValueWin!A46</f>
        <v>2.91</v>
      </c>
      <c r="B46">
        <f>ValueWin!B46</f>
        <v>1.38</v>
      </c>
      <c r="C46">
        <f t="shared" si="0"/>
        <v>0.3436426116838488</v>
      </c>
      <c r="D46">
        <f t="shared" si="1"/>
        <v>0.7246376811594204</v>
      </c>
      <c r="E46">
        <f>ValueWin!E46</f>
        <v>5.8999999999999997E-2</v>
      </c>
      <c r="F46">
        <f>ValueWin!F46</f>
        <v>0.94100000000000006</v>
      </c>
      <c r="G46" cm="1">
        <f t="array" ref="G46">_xlfn.IFS(AND(I46&gt;J46,I46&gt;0), 1, AND(J46&gt;I46,J46&gt;0), 2, AND(I46&lt;0,J46&lt;0), 0)</f>
        <v>2</v>
      </c>
      <c r="H46">
        <f>ValueWin!H46</f>
        <v>2</v>
      </c>
      <c r="I46">
        <f t="shared" si="2"/>
        <v>-0.43367015706806283</v>
      </c>
      <c r="J46">
        <f t="shared" si="3"/>
        <v>0.1</v>
      </c>
      <c r="K46" cm="1">
        <f t="array" ref="K46">_xlfn.IFS(AND(G46=H46,G46=1),K45-K45*I46+K45*I46*A46, AND(G46=H46,G46=2), K45-K45*J46+K45*J46*B46, AND(G46&lt;&gt;H46,G46=1), K45-K45*I46,AND(G46&lt;&gt;H46,G46=2),K45-K45*J46,G46=0,K45)</f>
        <v>319.8635095760302</v>
      </c>
      <c r="L46" t="str">
        <f>ValueWin!L46</f>
        <v>Pedro Martinez</v>
      </c>
      <c r="M46" t="str">
        <f>ValueWin!M46</f>
        <v>Marin Cilic</v>
      </c>
    </row>
    <row r="47" spans="1:15" x14ac:dyDescent="0.25">
      <c r="A47">
        <f>ValueWin!A47</f>
        <v>3.45</v>
      </c>
      <c r="B47">
        <f>ValueWin!B47</f>
        <v>1.28</v>
      </c>
      <c r="C47">
        <f t="shared" si="0"/>
        <v>0.28985507246376813</v>
      </c>
      <c r="D47">
        <f t="shared" si="1"/>
        <v>0.78125</v>
      </c>
      <c r="E47">
        <f>ValueWin!E47</f>
        <v>0.311</v>
      </c>
      <c r="F47">
        <f>ValueWin!F47</f>
        <v>0.68900000000000006</v>
      </c>
      <c r="G47" cm="1">
        <f t="array" ref="G47">_xlfn.IFS(AND(I47&gt;J47,I47&gt;0), 1, AND(J47&gt;I47,J47&gt;0), 2, AND(I47&lt;0,J47&lt;0), 0)</f>
        <v>1</v>
      </c>
      <c r="H47">
        <f>ValueWin!H47</f>
        <v>2</v>
      </c>
      <c r="I47">
        <f t="shared" si="2"/>
        <v>2.9775510204081646E-2</v>
      </c>
      <c r="J47">
        <f t="shared" si="3"/>
        <v>-0.42171428571428549</v>
      </c>
      <c r="K47" cm="1">
        <f t="array" ref="K47">_xlfn.IFS(AND(G47=H47,G47=1),K46-K46*I47+K46*I47*A47, AND(G47=H47,G47=2), K46-K46*J47+K46*J47*B47, AND(G47&lt;&gt;H47,G47=1), K46-K46*I47,AND(G47&lt;&gt;H47,G47=2),K46-K46*J47,G47=0,K46)</f>
        <v>310.33941038273576</v>
      </c>
      <c r="L47" t="str">
        <f>ValueWin!L47</f>
        <v>Gilles Simon</v>
      </c>
      <c r="M47" t="str">
        <f>ValueWin!M47</f>
        <v>Aslan Karatsev</v>
      </c>
    </row>
    <row r="48" spans="1:15" x14ac:dyDescent="0.25">
      <c r="A48">
        <f>ValueWin!A48</f>
        <v>2.25</v>
      </c>
      <c r="B48">
        <f>ValueWin!B48</f>
        <v>1.61</v>
      </c>
      <c r="C48">
        <f t="shared" si="0"/>
        <v>0.44444444444444442</v>
      </c>
      <c r="D48">
        <f t="shared" si="1"/>
        <v>0.6211180124223602</v>
      </c>
      <c r="E48">
        <f>ValueWin!E48</f>
        <v>0.432</v>
      </c>
      <c r="F48">
        <f>ValueWin!F48</f>
        <v>0.56800000000000006</v>
      </c>
      <c r="G48" cm="1">
        <f t="array" ref="G48">_xlfn.IFS(AND(I48&gt;J48,I48&gt;0), 1, AND(J48&gt;I48,J48&gt;0), 2, AND(I48&lt;0,J48&lt;0), 0)</f>
        <v>0</v>
      </c>
      <c r="H48">
        <f>ValueWin!H48</f>
        <v>2</v>
      </c>
      <c r="I48">
        <f t="shared" si="2"/>
        <v>-2.2400000000000031E-2</v>
      </c>
      <c r="J48">
        <f t="shared" si="3"/>
        <v>-0.1401967213114752</v>
      </c>
      <c r="K48" cm="1">
        <f t="array" ref="K48">_xlfn.IFS(AND(G48=H48,G48=1),K47-K47*I48+K47*I48*A48, AND(G48=H48,G48=2), K47-K47*J48+K47*J48*B48, AND(G48&lt;&gt;H48,G48=1), K47-K47*I48,AND(G48&lt;&gt;H48,G48=2),K47-K47*J48,G48=0,K47)</f>
        <v>310.33941038273576</v>
      </c>
      <c r="L48" t="str">
        <f>ValueWin!L48</f>
        <v>Marton Fucsovics</v>
      </c>
      <c r="M48" t="str">
        <f>ValueWin!M48</f>
        <v>Lloyd Harris</v>
      </c>
    </row>
    <row r="49" spans="1:13" x14ac:dyDescent="0.25">
      <c r="A49">
        <f>ValueWin!A49</f>
        <v>1.2</v>
      </c>
      <c r="B49">
        <f>ValueWin!B49</f>
        <v>4.25</v>
      </c>
      <c r="C49">
        <f t="shared" si="0"/>
        <v>0.83333333333333337</v>
      </c>
      <c r="D49">
        <f t="shared" si="1"/>
        <v>0.23529411764705882</v>
      </c>
      <c r="E49">
        <f>ValueWin!E49</f>
        <v>0.754</v>
      </c>
      <c r="F49">
        <f>ValueWin!F49</f>
        <v>0.246</v>
      </c>
      <c r="G49" cm="1">
        <f t="array" ref="G49">_xlfn.IFS(AND(I49&gt;J49,I49&gt;0), 1, AND(J49&gt;I49,J49&gt;0), 2, AND(I49&lt;0,J49&lt;0), 0)</f>
        <v>2</v>
      </c>
      <c r="H49">
        <f>ValueWin!H49</f>
        <v>1</v>
      </c>
      <c r="I49">
        <f t="shared" si="2"/>
        <v>-0.4760000000000002</v>
      </c>
      <c r="J49">
        <f t="shared" si="3"/>
        <v>1.3999999999999985E-2</v>
      </c>
      <c r="K49" cm="1">
        <f t="array" ref="K49">_xlfn.IFS(AND(G49=H49,G49=1),K48-K48*I49+K48*I49*A49, AND(G49=H49,G49=2), K48-K48*J49+K48*J49*B49, AND(G49&lt;&gt;H49,G49=1), K48-K48*I49,AND(G49&lt;&gt;H49,G49=2),K48-K48*J49,G49=0,K48)</f>
        <v>305.99465863737748</v>
      </c>
      <c r="L49" t="str">
        <f>ValueWin!L49</f>
        <v>Jannik Sinner</v>
      </c>
      <c r="M49" t="str">
        <f>ValueWin!M49</f>
        <v>Arthur Rinderknech</v>
      </c>
    </row>
    <row r="50" spans="1:13" x14ac:dyDescent="0.25">
      <c r="A50">
        <f>ValueWin!A50</f>
        <v>2.1800000000000002</v>
      </c>
      <c r="B50">
        <f>ValueWin!B50</f>
        <v>1.65</v>
      </c>
      <c r="C50">
        <f t="shared" si="0"/>
        <v>0.4587155963302752</v>
      </c>
      <c r="D50">
        <f t="shared" si="1"/>
        <v>0.60606060606060608</v>
      </c>
      <c r="E50">
        <f>ValueWin!E50</f>
        <v>0.34200000000000003</v>
      </c>
      <c r="F50">
        <f>ValueWin!F50</f>
        <v>0.65799999999999992</v>
      </c>
      <c r="G50" cm="1">
        <f t="array" ref="G50">_xlfn.IFS(AND(I50&gt;J50,I50&gt;0), 1, AND(J50&gt;I50,J50&gt;0), 2, AND(I50&lt;0,J50&lt;0), 0)</f>
        <v>2</v>
      </c>
      <c r="H50">
        <f>ValueWin!H50</f>
        <v>2</v>
      </c>
      <c r="I50">
        <f t="shared" si="2"/>
        <v>-0.21562711864406764</v>
      </c>
      <c r="J50">
        <f t="shared" si="3"/>
        <v>0.1</v>
      </c>
      <c r="K50" cm="1">
        <f t="array" ref="K50">_xlfn.IFS(AND(G50=H50,G50=1),K49-K49*I50+K49*I50*A50, AND(G50=H50,G50=2), K49-K49*J50+K49*J50*B50, AND(G50&lt;&gt;H50,G50=1), K49-K49*I50,AND(G50&lt;&gt;H50,G50=2),K49-K49*J50,G50=0,K49)</f>
        <v>325.88431144880701</v>
      </c>
      <c r="L50" t="str">
        <f>ValueWin!L50</f>
        <v>Brandon Nakashima</v>
      </c>
      <c r="M50" t="str">
        <f>ValueWin!M50</f>
        <v>Diego Schwartzman</v>
      </c>
    </row>
    <row r="51" spans="1:13" x14ac:dyDescent="0.25">
      <c r="A51">
        <f>ValueWin!A51</f>
        <v>1.3</v>
      </c>
      <c r="B51">
        <f>ValueWin!B51</f>
        <v>3.32</v>
      </c>
      <c r="C51">
        <f t="shared" si="0"/>
        <v>0.76923076923076916</v>
      </c>
      <c r="D51">
        <f t="shared" si="1"/>
        <v>0.30120481927710846</v>
      </c>
      <c r="E51">
        <f>ValueWin!E51</f>
        <v>0.53500000000000003</v>
      </c>
      <c r="F51">
        <f>ValueWin!F51</f>
        <v>0.46499999999999997</v>
      </c>
      <c r="G51" cm="1">
        <f t="array" ref="G51">_xlfn.IFS(AND(I51&gt;J51,I51&gt;0), 1, AND(J51&gt;I51,J51&gt;0), 2, AND(I51&lt;0,J51&lt;0), 0)</f>
        <v>2</v>
      </c>
      <c r="H51">
        <f>ValueWin!H51</f>
        <v>1</v>
      </c>
      <c r="I51">
        <f t="shared" si="2"/>
        <v>-1.0149999999999997</v>
      </c>
      <c r="J51">
        <f t="shared" si="3"/>
        <v>0.1</v>
      </c>
      <c r="K51" cm="1">
        <f t="array" ref="K51">_xlfn.IFS(AND(G51=H51,G51=1),K50-K50*I51+K50*I51*A51, AND(G51=H51,G51=2), K50-K50*J51+K50*J51*B51, AND(G51&lt;&gt;H51,G51=1), K50-K50*I51,AND(G51&lt;&gt;H51,G51=2),K50-K50*J51,G51=0,K50)</f>
        <v>293.29588030392631</v>
      </c>
      <c r="L51" t="str">
        <f>ValueWin!L51</f>
        <v>Jenson Brooksby</v>
      </c>
      <c r="M51" t="str">
        <f>ValueWin!M51</f>
        <v>Alejandro Davidovich Fokina</v>
      </c>
    </row>
    <row r="52" spans="1:13" x14ac:dyDescent="0.25">
      <c r="A52">
        <f>ValueWin!A52</f>
        <v>1.66</v>
      </c>
      <c r="B52">
        <f>ValueWin!B52</f>
        <v>2.1</v>
      </c>
      <c r="C52">
        <f t="shared" si="0"/>
        <v>0.60240963855421692</v>
      </c>
      <c r="D52">
        <f t="shared" si="1"/>
        <v>0.47619047619047616</v>
      </c>
      <c r="E52">
        <f>ValueWin!E52</f>
        <v>0.71099999999999997</v>
      </c>
      <c r="F52">
        <f>ValueWin!F52</f>
        <v>0.28900000000000003</v>
      </c>
      <c r="G52" cm="1">
        <f t="array" ref="G52">_xlfn.IFS(AND(I52&gt;J52,I52&gt;0), 1, AND(J52&gt;I52,J52&gt;0), 2, AND(I52&lt;0,J52&lt;0), 0)</f>
        <v>1</v>
      </c>
      <c r="H52">
        <f>ValueWin!H52</f>
        <v>1</v>
      </c>
      <c r="I52">
        <f t="shared" si="2"/>
        <v>0.1</v>
      </c>
      <c r="J52">
        <f t="shared" si="3"/>
        <v>-0.35736363636363622</v>
      </c>
      <c r="K52" cm="1">
        <f t="array" ref="K52">_xlfn.IFS(AND(G52=H52,G52=1),K51-K51*I52+K51*I52*A52, AND(G52=H52,G52=2), K51-K51*J52+K51*J52*B52, AND(G52&lt;&gt;H52,G52=1), K51-K51*I52,AND(G52&lt;&gt;H52,G52=2),K51-K51*J52,G52=0,K51)</f>
        <v>312.65340840398545</v>
      </c>
      <c r="L52" t="str">
        <f>ValueWin!L52</f>
        <v>Alessandro Giannessi</v>
      </c>
      <c r="M52" t="str">
        <f>ValueWin!M52</f>
        <v>Raul Brancaccio</v>
      </c>
    </row>
    <row r="53" spans="1:13" x14ac:dyDescent="0.25">
      <c r="A53">
        <f>ValueWin!A53</f>
        <v>1.4</v>
      </c>
      <c r="B53">
        <f>ValueWin!B53</f>
        <v>2.75</v>
      </c>
      <c r="C53">
        <f t="shared" si="0"/>
        <v>0.7142857142857143</v>
      </c>
      <c r="D53">
        <f t="shared" si="1"/>
        <v>0.36363636363636365</v>
      </c>
      <c r="E53">
        <f>ValueWin!E53</f>
        <v>0.754</v>
      </c>
      <c r="F53">
        <f>ValueWin!F53</f>
        <v>0.246</v>
      </c>
      <c r="G53" cm="1">
        <f t="array" ref="G53">_xlfn.IFS(AND(I53&gt;J53,I53&gt;0), 1, AND(J53&gt;I53,J53&gt;0), 2, AND(I53&lt;0,J53&lt;0), 0)</f>
        <v>1</v>
      </c>
      <c r="H53">
        <f>ValueWin!H53</f>
        <v>1</v>
      </c>
      <c r="I53">
        <f t="shared" si="2"/>
        <v>0.1</v>
      </c>
      <c r="J53">
        <f t="shared" si="3"/>
        <v>-0.18485714285714289</v>
      </c>
      <c r="K53" cm="1">
        <f t="array" ref="K53">_xlfn.IFS(AND(G53=H53,G53=1),K52-K52*I53+K52*I53*A53, AND(G53=H53,G53=2), K52-K52*J53+K52*J53*B53, AND(G53&lt;&gt;H53,G53=1), K52-K52*I53,AND(G53&lt;&gt;H53,G53=2),K52-K52*J53,G53=0,K52)</f>
        <v>325.15954474014484</v>
      </c>
      <c r="L53" t="str">
        <f>ValueWin!L53</f>
        <v>Marco Cecchinato</v>
      </c>
      <c r="M53" t="str">
        <f>ValueWin!M53</f>
        <v>Mathias Bourgue</v>
      </c>
    </row>
    <row r="54" spans="1:13" x14ac:dyDescent="0.25">
      <c r="A54">
        <f>ValueWin!A54</f>
        <v>2.15</v>
      </c>
      <c r="B54">
        <f>ValueWin!B54</f>
        <v>1.67</v>
      </c>
      <c r="C54">
        <f t="shared" si="0"/>
        <v>0.46511627906976744</v>
      </c>
      <c r="D54">
        <f t="shared" si="1"/>
        <v>0.5988023952095809</v>
      </c>
      <c r="E54">
        <f>ValueWin!E54</f>
        <v>0.49299999999999999</v>
      </c>
      <c r="F54">
        <f>ValueWin!F54</f>
        <v>0.50700000000000001</v>
      </c>
      <c r="G54" cm="1">
        <f t="array" ref="G54">_xlfn.IFS(AND(I54&gt;J54,I54&gt;0), 1, AND(J54&gt;I54,J54&gt;0), 2, AND(I54&lt;0,J54&lt;0), 0)</f>
        <v>1</v>
      </c>
      <c r="H54">
        <f>ValueWin!H54</f>
        <v>2</v>
      </c>
      <c r="I54">
        <f t="shared" si="2"/>
        <v>5.2130434782608648E-2</v>
      </c>
      <c r="J54">
        <f t="shared" si="3"/>
        <v>-0.22882089552238816</v>
      </c>
      <c r="K54" cm="1">
        <f t="array" ref="K54">_xlfn.IFS(AND(G54=H54,G54=1),K53-K53*I54+K53*I54*A54, AND(G54=H54,G54=2), K53-K53*J54+K53*J54*B54, AND(G54&lt;&gt;H54,G54=1), K53-K53*I54,AND(G54&lt;&gt;H54,G54=2),K53-K53*J54,G54=0,K53)</f>
        <v>308.20883629912601</v>
      </c>
      <c r="L54" t="str">
        <f>ValueWin!L54</f>
        <v>Marin Cilic</v>
      </c>
      <c r="M54" t="str">
        <f>ValueWin!M54</f>
        <v>Aslan Karatsev</v>
      </c>
    </row>
    <row r="55" spans="1:13" x14ac:dyDescent="0.25">
      <c r="A55">
        <f>ValueWin!A55</f>
        <v>1.37</v>
      </c>
      <c r="B55">
        <f>ValueWin!B55</f>
        <v>2.92</v>
      </c>
      <c r="C55">
        <f t="shared" si="0"/>
        <v>0.72992700729927007</v>
      </c>
      <c r="D55">
        <f t="shared" si="1"/>
        <v>0.34246575342465752</v>
      </c>
      <c r="E55">
        <f>ValueWin!E55</f>
        <v>0.54600000000000004</v>
      </c>
      <c r="F55">
        <f>ValueWin!F55</f>
        <v>0.45399999999999996</v>
      </c>
      <c r="G55" cm="1">
        <f t="array" ref="G55">_xlfn.IFS(AND(I55&gt;J55,I55&gt;0), 1, AND(J55&gt;I55,J55&gt;0), 2, AND(I55&lt;0,J55&lt;0), 0)</f>
        <v>2</v>
      </c>
      <c r="H55">
        <f>ValueWin!H55</f>
        <v>1</v>
      </c>
      <c r="I55">
        <f t="shared" si="2"/>
        <v>-0.68102702702702644</v>
      </c>
      <c r="J55">
        <f t="shared" si="3"/>
        <v>0.1</v>
      </c>
      <c r="K55" cm="1">
        <f t="array" ref="K55">_xlfn.IFS(AND(G55=H55,G55=1),K54-K54*I55+K54*I55*A55, AND(G55=H55,G55=2), K54-K54*J55+K54*J55*B55, AND(G55&lt;&gt;H55,G55=1), K54-K54*I55,AND(G55&lt;&gt;H55,G55=2),K54-K54*J55,G55=0,K54)</f>
        <v>277.3879526692134</v>
      </c>
      <c r="L55" t="str">
        <f>ValueWin!L55</f>
        <v>Jannik Sinner</v>
      </c>
      <c r="M55" t="str">
        <f>ValueWin!M55</f>
        <v>Diego Schwartzman</v>
      </c>
    </row>
    <row r="56" spans="1:13" x14ac:dyDescent="0.25">
      <c r="A56">
        <f>ValueWin!A56</f>
        <v>2.65</v>
      </c>
      <c r="B56">
        <f>ValueWin!B56</f>
        <v>1.47</v>
      </c>
      <c r="C56">
        <f t="shared" si="0"/>
        <v>0.37735849056603776</v>
      </c>
      <c r="D56">
        <f t="shared" si="1"/>
        <v>0.68027210884353739</v>
      </c>
      <c r="E56">
        <f>ValueWin!E56</f>
        <v>0.51800000000000002</v>
      </c>
      <c r="F56">
        <f>ValueWin!F56</f>
        <v>0.48199999999999998</v>
      </c>
      <c r="G56" cm="1">
        <f t="array" ref="G56">_xlfn.IFS(AND(I56&gt;J56,I56&gt;0), 1, AND(J56&gt;I56,J56&gt;0), 2, AND(I56&lt;0,J56&lt;0), 0)</f>
        <v>1</v>
      </c>
      <c r="H56">
        <f>ValueWin!H56</f>
        <v>2</v>
      </c>
      <c r="I56">
        <f t="shared" si="2"/>
        <v>0.1</v>
      </c>
      <c r="J56">
        <f t="shared" si="3"/>
        <v>-0.62012765957446825</v>
      </c>
      <c r="K56" cm="1">
        <f t="array" ref="K56">_xlfn.IFS(AND(G56=H56,G56=1),K55-K55*I56+K55*I56*A56, AND(G56=H56,G56=2), K55-K55*J56+K55*J56*B56, AND(G56&lt;&gt;H56,G56=1), K55-K55*I56,AND(G56&lt;&gt;H56,G56=2),K55-K55*J56,G56=0,K55)</f>
        <v>249.64915740229208</v>
      </c>
      <c r="L56" t="str">
        <f>ValueWin!L56</f>
        <v>Federico Coria</v>
      </c>
      <c r="M56" t="str">
        <f>ValueWin!M56</f>
        <v>Radu Albot</v>
      </c>
    </row>
    <row r="57" spans="1:13" x14ac:dyDescent="0.25">
      <c r="A57">
        <f>ValueWin!A57</f>
        <v>2.35</v>
      </c>
      <c r="B57">
        <f>ValueWin!B57</f>
        <v>1.57</v>
      </c>
      <c r="C57">
        <f t="shared" si="0"/>
        <v>0.42553191489361702</v>
      </c>
      <c r="D57">
        <f t="shared" si="1"/>
        <v>0.63694267515923564</v>
      </c>
      <c r="E57">
        <f>ValueWin!E57</f>
        <v>0.40300000000000002</v>
      </c>
      <c r="F57">
        <f>ValueWin!F57</f>
        <v>0.59699999999999998</v>
      </c>
      <c r="G57" cm="1">
        <f t="array" ref="G57">_xlfn.IFS(AND(I57&gt;J57,I57&gt;0), 1, AND(J57&gt;I57,J57&gt;0), 2, AND(I57&lt;0,J57&lt;0), 0)</f>
        <v>0</v>
      </c>
      <c r="H57">
        <f>ValueWin!H57</f>
        <v>2</v>
      </c>
      <c r="I57">
        <f t="shared" si="2"/>
        <v>-3.9222222222222158E-2</v>
      </c>
      <c r="J57">
        <f t="shared" si="3"/>
        <v>-0.11001754385964913</v>
      </c>
      <c r="K57" cm="1">
        <f t="array" ref="K57">_xlfn.IFS(AND(G57=H57,G57=1),K56-K56*I57+K56*I57*A57, AND(G57=H57,G57=2), K56-K56*J57+K56*J57*B57, AND(G57&lt;&gt;H57,G57=1), K56-K56*I57,AND(G57&lt;&gt;H57,G57=2),K56-K56*J57,G57=0,K56)</f>
        <v>249.64915740229208</v>
      </c>
      <c r="L57" t="str">
        <f>ValueWin!L57</f>
        <v>Damir Dzumhur</v>
      </c>
      <c r="M57" t="str">
        <f>ValueWin!M57</f>
        <v>Egor Gerasimov</v>
      </c>
    </row>
    <row r="58" spans="1:13" x14ac:dyDescent="0.25">
      <c r="A58">
        <f>ValueWin!A58</f>
        <v>1.75</v>
      </c>
      <c r="B58">
        <f>ValueWin!B58</f>
        <v>2.04</v>
      </c>
      <c r="C58">
        <f t="shared" si="0"/>
        <v>0.5714285714285714</v>
      </c>
      <c r="D58">
        <f t="shared" si="1"/>
        <v>0.49019607843137253</v>
      </c>
      <c r="E58">
        <f>ValueWin!E58</f>
        <v>0.26600000000000001</v>
      </c>
      <c r="F58">
        <f>ValueWin!F58</f>
        <v>0.73399999999999999</v>
      </c>
      <c r="G58" cm="1">
        <f t="array" ref="G58">_xlfn.IFS(AND(I58&gt;J58,I58&gt;0), 1, AND(J58&gt;I58,J58&gt;0), 2, AND(I58&lt;0,J58&lt;0), 0)</f>
        <v>2</v>
      </c>
      <c r="H58">
        <f>ValueWin!H58</f>
        <v>2</v>
      </c>
      <c r="I58">
        <f t="shared" si="2"/>
        <v>-0.71266666666666667</v>
      </c>
      <c r="J58">
        <f t="shared" si="3"/>
        <v>0.1</v>
      </c>
      <c r="K58" cm="1">
        <f t="array" ref="K58">_xlfn.IFS(AND(G58=H58,G58=1),K57-K57*I58+K57*I58*A58, AND(G58=H58,G58=2), K57-K57*J58+K57*J58*B58, AND(G58&lt;&gt;H58,G58=1), K57-K57*I58,AND(G58&lt;&gt;H58,G58=2),K57-K57*J58,G58=0,K57)</f>
        <v>275.61266977213046</v>
      </c>
      <c r="L58" t="str">
        <f>ValueWin!L58</f>
        <v>Roman Safiullin</v>
      </c>
      <c r="M58" t="str">
        <f>ValueWin!M58</f>
        <v>Yoshihito Nishioka</v>
      </c>
    </row>
    <row r="59" spans="1:13" x14ac:dyDescent="0.25">
      <c r="A59">
        <f>ValueWin!A59</f>
        <v>3.15</v>
      </c>
      <c r="B59">
        <f>ValueWin!B59</f>
        <v>1.35</v>
      </c>
      <c r="C59">
        <f t="shared" si="0"/>
        <v>0.31746031746031744</v>
      </c>
      <c r="D59">
        <f t="shared" si="1"/>
        <v>0.7407407407407407</v>
      </c>
      <c r="E59">
        <f>ValueWin!E59</f>
        <v>0.27700000000000002</v>
      </c>
      <c r="F59">
        <f>ValueWin!F59</f>
        <v>0.72299999999999998</v>
      </c>
      <c r="G59" cm="1">
        <f t="array" ref="G59">_xlfn.IFS(AND(I59&gt;J59,I59&gt;0), 1, AND(J59&gt;I59,J59&gt;0), 2, AND(I59&lt;0,J59&lt;0), 0)</f>
        <v>0</v>
      </c>
      <c r="H59">
        <f>ValueWin!H59</f>
        <v>1</v>
      </c>
      <c r="I59">
        <f t="shared" si="2"/>
        <v>-5.927906976744185E-2</v>
      </c>
      <c r="J59">
        <f t="shared" si="3"/>
        <v>-6.8428571428571283E-2</v>
      </c>
      <c r="K59" cm="1">
        <f t="array" ref="K59">_xlfn.IFS(AND(G59=H59,G59=1),K58-K58*I59+K58*I59*A59, AND(G59=H59,G59=2), K58-K58*J59+K58*J59*B59, AND(G59&lt;&gt;H59,G59=1), K58-K58*I59,AND(G59&lt;&gt;H59,G59=2),K58-K58*J59,G59=0,K58)</f>
        <v>275.61266977213046</v>
      </c>
      <c r="L59" t="str">
        <f>ValueWin!L59</f>
        <v>Evgeny Donskoy</v>
      </c>
      <c r="M59" t="str">
        <f>ValueWin!M59</f>
        <v>Mikael Ymer</v>
      </c>
    </row>
    <row r="60" spans="1:13" x14ac:dyDescent="0.25">
      <c r="A60">
        <f>ValueWin!A60</f>
        <v>1.23</v>
      </c>
      <c r="B60">
        <f>ValueWin!B60</f>
        <v>4</v>
      </c>
      <c r="C60">
        <f t="shared" si="0"/>
        <v>0.81300813008130079</v>
      </c>
      <c r="D60">
        <f t="shared" si="1"/>
        <v>0.25</v>
      </c>
      <c r="E60">
        <f>ValueWin!E60</f>
        <v>0.72899999999999998</v>
      </c>
      <c r="F60">
        <f>ValueWin!F60</f>
        <v>0.27100000000000002</v>
      </c>
      <c r="G60" cm="1">
        <f t="array" ref="G60">_xlfn.IFS(AND(I60&gt;J60,I60&gt;0), 1, AND(J60&gt;I60,J60&gt;0), 2, AND(I60&lt;0,J60&lt;0), 0)</f>
        <v>2</v>
      </c>
      <c r="H60">
        <f>ValueWin!H60</f>
        <v>1</v>
      </c>
      <c r="I60">
        <f t="shared" si="2"/>
        <v>-0.44926086956521749</v>
      </c>
      <c r="J60">
        <f t="shared" si="3"/>
        <v>2.8000000000000025E-2</v>
      </c>
      <c r="K60" cm="1">
        <f t="array" ref="K60">_xlfn.IFS(AND(G60=H60,G60=1),K59-K59*I60+K59*I60*A60, AND(G60=H60,G60=2), K59-K59*J60+K59*J60*B60, AND(G60&lt;&gt;H60,G60=1), K59-K59*I60,AND(G60&lt;&gt;H60,G60=2),K59-K59*J60,G60=0,K59)</f>
        <v>267.89551501851082</v>
      </c>
      <c r="L60" t="str">
        <f>ValueWin!L60</f>
        <v>Botic Van De Zandschulp</v>
      </c>
      <c r="M60" t="str">
        <f>ValueWin!M60</f>
        <v>Marc Polmans</v>
      </c>
    </row>
    <row r="61" spans="1:13" x14ac:dyDescent="0.25">
      <c r="A61">
        <f>ValueWin!A61</f>
        <v>3</v>
      </c>
      <c r="B61">
        <f>ValueWin!B61</f>
        <v>1.37</v>
      </c>
      <c r="C61">
        <f t="shared" si="0"/>
        <v>0.33333333333333331</v>
      </c>
      <c r="D61">
        <f t="shared" si="1"/>
        <v>0.72992700729927007</v>
      </c>
      <c r="E61">
        <f>ValueWin!E61</f>
        <v>0.36699999999999999</v>
      </c>
      <c r="F61">
        <f>ValueWin!F61</f>
        <v>0.63300000000000001</v>
      </c>
      <c r="G61" cm="1">
        <f t="array" ref="G61">_xlfn.IFS(AND(I61&gt;J61,I61&gt;0), 1, AND(J61&gt;I61,J61&gt;0), 2, AND(I61&lt;0,J61&lt;0), 0)</f>
        <v>1</v>
      </c>
      <c r="H61">
        <f>ValueWin!H61</f>
        <v>2</v>
      </c>
      <c r="I61">
        <f t="shared" si="2"/>
        <v>5.0499999999999989E-2</v>
      </c>
      <c r="J61">
        <f t="shared" si="3"/>
        <v>-0.35889189189189163</v>
      </c>
      <c r="K61" cm="1">
        <f t="array" ref="K61">_xlfn.IFS(AND(G61=H61,G61=1),K60-K60*I61+K60*I61*A61, AND(G61=H61,G61=2), K60-K60*J61+K60*J61*B61, AND(G61&lt;&gt;H61,G61=1), K60-K60*I61,AND(G61&lt;&gt;H61,G61=2),K60-K60*J61,G61=0,K60)</f>
        <v>254.36679151007604</v>
      </c>
      <c r="L61" t="str">
        <f>ValueWin!L61</f>
        <v>Gilles Simon</v>
      </c>
      <c r="M61" t="str">
        <f>ValueWin!M61</f>
        <v>Emil Ruusuvuori</v>
      </c>
    </row>
    <row r="62" spans="1:13" x14ac:dyDescent="0.25">
      <c r="A62">
        <f>ValueWin!A62</f>
        <v>1.57</v>
      </c>
      <c r="B62">
        <f>ValueWin!B62</f>
        <v>2.25</v>
      </c>
      <c r="C62">
        <f t="shared" si="0"/>
        <v>0.63694267515923564</v>
      </c>
      <c r="D62">
        <f t="shared" si="1"/>
        <v>0.44444444444444442</v>
      </c>
      <c r="E62">
        <f>ValueWin!E62</f>
        <v>0.51600000000000001</v>
      </c>
      <c r="F62">
        <f>ValueWin!F62</f>
        <v>0.48399999999999999</v>
      </c>
      <c r="G62" cm="1">
        <f t="array" ref="G62">_xlfn.IFS(AND(I62&gt;J62,I62&gt;0), 1, AND(J62&gt;I62,J62&gt;0), 2, AND(I62&lt;0,J62&lt;0), 0)</f>
        <v>2</v>
      </c>
      <c r="H62">
        <f>ValueWin!H62</f>
        <v>2</v>
      </c>
      <c r="I62">
        <f t="shared" si="2"/>
        <v>-0.33312280701754371</v>
      </c>
      <c r="J62">
        <f t="shared" si="3"/>
        <v>7.1199999999999986E-2</v>
      </c>
      <c r="K62" cm="1">
        <f t="array" ref="K62">_xlfn.IFS(AND(G62=H62,G62=1),K61-K61*I62+K61*I62*A62, AND(G62=H62,G62=2), K61-K61*J62+K61*J62*B62, AND(G62&lt;&gt;H62,G62=1), K61-K61*I62,AND(G62&lt;&gt;H62,G62=2),K61-K61*J62,G62=0,K61)</f>
        <v>277.00543595447283</v>
      </c>
      <c r="L62" t="str">
        <f>ValueWin!L62</f>
        <v>Dominik Koepfer</v>
      </c>
      <c r="M62" t="str">
        <f>ValueWin!M62</f>
        <v>Gianluca Mager</v>
      </c>
    </row>
    <row r="63" spans="1:13" x14ac:dyDescent="0.25">
      <c r="A63">
        <f>ValueWin!A63</f>
        <v>1.07</v>
      </c>
      <c r="B63">
        <f>ValueWin!B63</f>
        <v>7</v>
      </c>
      <c r="C63">
        <f t="shared" si="0"/>
        <v>0.93457943925233644</v>
      </c>
      <c r="D63">
        <f t="shared" si="1"/>
        <v>0.14285714285714285</v>
      </c>
      <c r="E63">
        <f>ValueWin!E63</f>
        <v>0.92</v>
      </c>
      <c r="F63">
        <f>ValueWin!F63</f>
        <v>7.999999999999996E-2</v>
      </c>
      <c r="G63" cm="1">
        <f t="array" ref="G63">_xlfn.IFS(AND(I63&gt;J63,I63&gt;0), 1, AND(J63&gt;I63,J63&gt;0), 2, AND(I63&lt;0,J63&lt;0), 0)</f>
        <v>0</v>
      </c>
      <c r="H63">
        <f>ValueWin!H63</f>
        <v>1</v>
      </c>
      <c r="I63">
        <f t="shared" si="2"/>
        <v>-0.2228571428571412</v>
      </c>
      <c r="J63">
        <f t="shared" si="3"/>
        <v>-7.3333333333333389E-2</v>
      </c>
      <c r="K63" cm="1">
        <f t="array" ref="K63">_xlfn.IFS(AND(G63=H63,G63=1),K62-K62*I63+K62*I63*A63, AND(G63=H63,G63=2), K62-K62*J63+K62*J63*B63, AND(G63&lt;&gt;H63,G63=1), K62-K62*I63,AND(G63&lt;&gt;H63,G63=2),K62-K62*J63,G63=0,K62)</f>
        <v>277.00543595447283</v>
      </c>
      <c r="L63" t="str">
        <f>ValueWin!L63</f>
        <v>Frances Tiafoe</v>
      </c>
      <c r="M63" t="str">
        <f>ValueWin!M63</f>
        <v>Lucas Miedler</v>
      </c>
    </row>
    <row r="64" spans="1:13" x14ac:dyDescent="0.25">
      <c r="A64">
        <f>ValueWin!A64</f>
        <v>1.25</v>
      </c>
      <c r="B64">
        <f>ValueWin!B64</f>
        <v>3.5</v>
      </c>
      <c r="C64">
        <f t="shared" si="0"/>
        <v>0.8</v>
      </c>
      <c r="D64">
        <f t="shared" si="1"/>
        <v>0.2857142857142857</v>
      </c>
      <c r="E64">
        <f>ValueWin!E64</f>
        <v>0.66</v>
      </c>
      <c r="F64">
        <f>ValueWin!F64</f>
        <v>0.33999999999999997</v>
      </c>
      <c r="G64" cm="1">
        <f t="array" ref="G64">_xlfn.IFS(AND(I64&gt;J64,I64&gt;0), 1, AND(J64&gt;I64,J64&gt;0), 2, AND(I64&lt;0,J64&lt;0), 0)</f>
        <v>2</v>
      </c>
      <c r="H64">
        <f>ValueWin!H64</f>
        <v>2</v>
      </c>
      <c r="I64">
        <f t="shared" si="2"/>
        <v>-0.69999999999999984</v>
      </c>
      <c r="J64">
        <f t="shared" si="3"/>
        <v>7.5999999999999956E-2</v>
      </c>
      <c r="K64" cm="1">
        <f t="array" ref="K64">_xlfn.IFS(AND(G64=H64,G64=1),K63-K63*I64+K63*I64*A64, AND(G64=H64,G64=2), K63-K63*J64+K63*J64*B64, AND(G64&lt;&gt;H64,G64=1), K63-K63*I64,AND(G64&lt;&gt;H64,G64=2),K63-K63*J64,G64=0,K63)</f>
        <v>329.63646878582261</v>
      </c>
      <c r="L64" t="str">
        <f>ValueWin!L64</f>
        <v>Kevin Anderson</v>
      </c>
      <c r="M64" t="str">
        <f>ValueWin!M64</f>
        <v>Roberto Carballes Baena</v>
      </c>
    </row>
    <row r="65" spans="1:13" x14ac:dyDescent="0.25">
      <c r="A65">
        <f>ValueWin!A65</f>
        <v>2.37</v>
      </c>
      <c r="B65">
        <f>ValueWin!B65</f>
        <v>1.53</v>
      </c>
      <c r="C65">
        <f t="shared" si="0"/>
        <v>0.42194092827004215</v>
      </c>
      <c r="D65">
        <f t="shared" si="1"/>
        <v>0.65359477124183007</v>
      </c>
      <c r="E65">
        <f>ValueWin!E65</f>
        <v>0.318</v>
      </c>
      <c r="F65">
        <f>ValueWin!F65</f>
        <v>0.68199999999999994</v>
      </c>
      <c r="G65" cm="1">
        <f t="array" ref="G65">_xlfn.IFS(AND(I65&gt;J65,I65&gt;0), 1, AND(J65&gt;I65,J65&gt;0), 2, AND(I65&lt;0,J65&lt;0), 0)</f>
        <v>2</v>
      </c>
      <c r="H65">
        <f>ValueWin!H65</f>
        <v>2</v>
      </c>
      <c r="I65">
        <f t="shared" si="2"/>
        <v>-0.17981021897810212</v>
      </c>
      <c r="J65">
        <f t="shared" si="3"/>
        <v>8.1999999999999962E-2</v>
      </c>
      <c r="K65" cm="1">
        <f t="array" ref="K65">_xlfn.IFS(AND(G65=H65,G65=1),K64-K64*I65+K64*I65*A65, AND(G65=H65,G65=2), K64-K64*J65+K64*J65*B65, AND(G65&lt;&gt;H65,G65=1), K64-K64*I65,AND(G65&lt;&gt;H65,G65=2),K64-K64*J65,G65=0,K64)</f>
        <v>343.9624697192545</v>
      </c>
      <c r="L65" t="str">
        <f>ValueWin!L65</f>
        <v>Norbert Gombos</v>
      </c>
      <c r="M65" t="str">
        <f>ValueWin!M65</f>
        <v>Alexei Popyrin</v>
      </c>
    </row>
    <row r="66" spans="1:13" x14ac:dyDescent="0.25">
      <c r="A66">
        <f>ValueWin!A66</f>
        <v>3.45</v>
      </c>
      <c r="B66">
        <f>ValueWin!B66</f>
        <v>1.29</v>
      </c>
      <c r="C66">
        <f t="shared" si="0"/>
        <v>0.28985507246376813</v>
      </c>
      <c r="D66">
        <f t="shared" si="1"/>
        <v>0.77519379844961234</v>
      </c>
      <c r="E66">
        <f>ValueWin!E66</f>
        <v>0.40899999999999997</v>
      </c>
      <c r="F66">
        <f>ValueWin!F66</f>
        <v>0.59099999999999997</v>
      </c>
      <c r="G66" cm="1">
        <f t="array" ref="G66">_xlfn.IFS(AND(I66&gt;J66,I66&gt;0), 1, AND(J66&gt;I66,J66&gt;0), 2, AND(I66&lt;0,J66&lt;0), 0)</f>
        <v>1</v>
      </c>
      <c r="H66">
        <f>ValueWin!H66</f>
        <v>2</v>
      </c>
      <c r="I66">
        <f t="shared" si="2"/>
        <v>0.1</v>
      </c>
      <c r="J66">
        <f t="shared" si="3"/>
        <v>-0.81934482758620675</v>
      </c>
      <c r="K66" cm="1">
        <f t="array" ref="K66">_xlfn.IFS(AND(G66=H66,G66=1),K65-K65*I66+K65*I66*A66, AND(G66=H66,G66=2), K65-K65*J66+K65*J66*B66, AND(G66&lt;&gt;H66,G66=1), K65-K65*I66,AND(G66&lt;&gt;H66,G66=2),K65-K65*J66,G66=0,K65)</f>
        <v>309.56622274732905</v>
      </c>
      <c r="L66" t="str">
        <f>ValueWin!L66</f>
        <v>Radu Albot</v>
      </c>
      <c r="M66" t="str">
        <f>ValueWin!M66</f>
        <v>Egor Gerasimov</v>
      </c>
    </row>
    <row r="67" spans="1:13" x14ac:dyDescent="0.25">
      <c r="A67">
        <f>ValueWin!A67</f>
        <v>1.72</v>
      </c>
      <c r="B67">
        <f>ValueWin!B67</f>
        <v>2</v>
      </c>
      <c r="C67">
        <f t="shared" si="0"/>
        <v>0.58139534883720934</v>
      </c>
      <c r="D67">
        <f t="shared" si="1"/>
        <v>0.5</v>
      </c>
      <c r="E67">
        <f>ValueWin!E67</f>
        <v>0.51300000000000001</v>
      </c>
      <c r="F67">
        <f>ValueWin!F67</f>
        <v>0.48699999999999999</v>
      </c>
      <c r="G67" cm="1">
        <f t="array" ref="G67">_xlfn.IFS(AND(I67&gt;J67,I67&gt;0), 1, AND(J67&gt;I67,J67&gt;0), 2, AND(I67&lt;0,J67&lt;0), 0)</f>
        <v>0</v>
      </c>
      <c r="H67">
        <f>ValueWin!H67</f>
        <v>2</v>
      </c>
      <c r="I67">
        <f t="shared" si="2"/>
        <v>-0.16338888888888892</v>
      </c>
      <c r="J67">
        <f t="shared" si="3"/>
        <v>-2.6000000000000023E-2</v>
      </c>
      <c r="K67" cm="1">
        <f t="array" ref="K67">_xlfn.IFS(AND(G67=H67,G67=1),K66-K66*I67+K66*I67*A67, AND(G67=H67,G67=2), K66-K66*J67+K66*J67*B67, AND(G67&lt;&gt;H67,G67=1), K66-K66*I67,AND(G67&lt;&gt;H67,G67=2),K66-K66*J67,G67=0,K66)</f>
        <v>309.56622274732905</v>
      </c>
      <c r="L67" t="str">
        <f>ValueWin!L67</f>
        <v>Miomir Kecmanovic</v>
      </c>
      <c r="M67" t="str">
        <f>ValueWin!M67</f>
        <v>Yoshihito Nishioka</v>
      </c>
    </row>
    <row r="68" spans="1:13" x14ac:dyDescent="0.25">
      <c r="A68">
        <f>ValueWin!A68</f>
        <v>1.28</v>
      </c>
      <c r="B68">
        <f>ValueWin!B68</f>
        <v>3.25</v>
      </c>
      <c r="C68">
        <f t="shared" ref="C68:C131" si="4">1/A68</f>
        <v>0.78125</v>
      </c>
      <c r="D68">
        <f t="shared" ref="D68:D131" si="5">1/B68</f>
        <v>0.30769230769230771</v>
      </c>
      <c r="E68">
        <f>ValueWin!E68</f>
        <v>0.73799999999999999</v>
      </c>
      <c r="F68">
        <f>ValueWin!F68</f>
        <v>0.26200000000000001</v>
      </c>
      <c r="G68" cm="1">
        <f t="array" ref="G68">_xlfn.IFS(AND(I68&gt;J68,I68&gt;0), 1, AND(J68&gt;I68,J68&gt;0), 2, AND(I68&lt;0,J68&lt;0), 0)</f>
        <v>0</v>
      </c>
      <c r="H68">
        <f>ValueWin!H68</f>
        <v>1</v>
      </c>
      <c r="I68">
        <f t="shared" ref="I68:I131" si="6">IF(E68-(F68/(A68-1))&gt;0.1, 0.1, E68-(F68/(A68-1)))</f>
        <v>-0.19771428571428562</v>
      </c>
      <c r="J68">
        <f t="shared" ref="J68:J131" si="7">IF(F68-(E68/(B68-1))&gt;0.1, 0.1, F68-(E68/(B68-1)))</f>
        <v>-6.6000000000000003E-2</v>
      </c>
      <c r="K68" cm="1">
        <f t="array" ref="K68">_xlfn.IFS(AND(G68=H68,G68=1),K67-K67*I68+K67*I68*A68, AND(G68=H68,G68=2), K67-K67*J68+K67*J68*B68, AND(G68&lt;&gt;H68,G68=1), K67-K67*I68,AND(G68&lt;&gt;H68,G68=2),K67-K67*J68,G68=0,K67)</f>
        <v>309.56622274732905</v>
      </c>
      <c r="L68" t="str">
        <f>ValueWin!L68</f>
        <v>Botic Van De Zandschulp</v>
      </c>
      <c r="M68" t="str">
        <f>ValueWin!M68</f>
        <v>Evgeny Donskoy</v>
      </c>
    </row>
    <row r="69" spans="1:13" x14ac:dyDescent="0.25">
      <c r="A69">
        <f>ValueWin!A69</f>
        <v>1.66</v>
      </c>
      <c r="B69">
        <f>ValueWin!B69</f>
        <v>2.1</v>
      </c>
      <c r="C69">
        <f t="shared" si="4"/>
        <v>0.60240963855421692</v>
      </c>
      <c r="D69">
        <f t="shared" si="5"/>
        <v>0.47619047619047616</v>
      </c>
      <c r="E69">
        <f>ValueWin!E69</f>
        <v>0.56899999999999995</v>
      </c>
      <c r="F69">
        <f>ValueWin!F69</f>
        <v>0.43100000000000005</v>
      </c>
      <c r="G69" cm="1">
        <f t="array" ref="G69">_xlfn.IFS(AND(I69&gt;J69,I69&gt;0), 1, AND(J69&gt;I69,J69&gt;0), 2, AND(I69&lt;0,J69&lt;0), 0)</f>
        <v>0</v>
      </c>
      <c r="H69">
        <f>ValueWin!H69</f>
        <v>2</v>
      </c>
      <c r="I69">
        <f t="shared" si="6"/>
        <v>-8.4030303030303233E-2</v>
      </c>
      <c r="J69">
        <f t="shared" si="7"/>
        <v>-8.6272727272727168E-2</v>
      </c>
      <c r="K69" cm="1">
        <f t="array" ref="K69">_xlfn.IFS(AND(G69=H69,G69=1),K68-K68*I69+K68*I69*A69, AND(G69=H69,G69=2), K68-K68*J69+K68*J69*B69, AND(G69&lt;&gt;H69,G69=1), K68-K68*I69,AND(G69&lt;&gt;H69,G69=2),K68-K68*J69,G69=0,K68)</f>
        <v>309.56622274732905</v>
      </c>
      <c r="L69" t="str">
        <f>ValueWin!L69</f>
        <v>Duje Ajdukovic</v>
      </c>
      <c r="M69" t="str">
        <f>ValueWin!M69</f>
        <v>Zsombor Piros</v>
      </c>
    </row>
    <row r="70" spans="1:13" x14ac:dyDescent="0.25">
      <c r="A70">
        <f>ValueWin!A70</f>
        <v>2.2000000000000002</v>
      </c>
      <c r="B70">
        <f>ValueWin!B70</f>
        <v>1.61</v>
      </c>
      <c r="C70">
        <f t="shared" si="4"/>
        <v>0.45454545454545453</v>
      </c>
      <c r="D70">
        <f t="shared" si="5"/>
        <v>0.6211180124223602</v>
      </c>
      <c r="E70">
        <f>ValueWin!E70</f>
        <v>0.40799999999999997</v>
      </c>
      <c r="F70">
        <f>ValueWin!F70</f>
        <v>0.59200000000000008</v>
      </c>
      <c r="G70" cm="1">
        <f t="array" ref="G70">_xlfn.IFS(AND(I70&gt;J70,I70&gt;0), 1, AND(J70&gt;I70,J70&gt;0), 2, AND(I70&lt;0,J70&lt;0), 0)</f>
        <v>0</v>
      </c>
      <c r="H70">
        <f>ValueWin!H70</f>
        <v>2</v>
      </c>
      <c r="I70">
        <f t="shared" si="6"/>
        <v>-8.5333333333333372E-2</v>
      </c>
      <c r="J70">
        <f t="shared" si="7"/>
        <v>-7.685245901639326E-2</v>
      </c>
      <c r="K70" cm="1">
        <f t="array" ref="K70">_xlfn.IFS(AND(G70=H70,G70=1),K69-K69*I70+K69*I70*A70, AND(G70=H70,G70=2), K69-K69*J70+K69*J70*B70, AND(G70&lt;&gt;H70,G70=1), K69-K69*I70,AND(G70&lt;&gt;H70,G70=2),K69-K69*J70,G70=0,K69)</f>
        <v>309.56622274732905</v>
      </c>
      <c r="L70" t="str">
        <f>ValueWin!L70</f>
        <v>Fabien Reboul</v>
      </c>
      <c r="M70" t="str">
        <f>ValueWin!M70</f>
        <v>Aleksandr Nedovyesov</v>
      </c>
    </row>
    <row r="71" spans="1:13" x14ac:dyDescent="0.25">
      <c r="A71">
        <f>ValueWin!A71</f>
        <v>1.4</v>
      </c>
      <c r="B71">
        <f>ValueWin!B71</f>
        <v>2.75</v>
      </c>
      <c r="C71">
        <f t="shared" si="4"/>
        <v>0.7142857142857143</v>
      </c>
      <c r="D71">
        <f t="shared" si="5"/>
        <v>0.36363636363636365</v>
      </c>
      <c r="E71">
        <f>ValueWin!E71</f>
        <v>0.63100000000000001</v>
      </c>
      <c r="F71">
        <f>ValueWin!F71</f>
        <v>0.36899999999999999</v>
      </c>
      <c r="G71" cm="1">
        <f t="array" ref="G71">_xlfn.IFS(AND(I71&gt;J71,I71&gt;0), 1, AND(J71&gt;I71,J71&gt;0), 2, AND(I71&lt;0,J71&lt;0), 0)</f>
        <v>2</v>
      </c>
      <c r="H71">
        <f>ValueWin!H71</f>
        <v>1</v>
      </c>
      <c r="I71">
        <f t="shared" si="6"/>
        <v>-0.2915000000000002</v>
      </c>
      <c r="J71">
        <f t="shared" si="7"/>
        <v>8.4285714285713964E-3</v>
      </c>
      <c r="K71" cm="1">
        <f t="array" ref="K71">_xlfn.IFS(AND(G71=H71,G71=1),K70-K70*I71+K70*I71*A71, AND(G71=H71,G71=2), K70-K70*J71+K70*J71*B71, AND(G71&lt;&gt;H71,G71=1), K70-K70*I71,AND(G71&lt;&gt;H71,G71=2),K70-K70*J71,G71=0,K70)</f>
        <v>306.95702172703017</v>
      </c>
      <c r="L71" t="str">
        <f>ValueWin!L71</f>
        <v>Matthias Bachinger</v>
      </c>
      <c r="M71" t="str">
        <f>ValueWin!M71</f>
        <v>Hiroki Moriya</v>
      </c>
    </row>
    <row r="72" spans="1:13" x14ac:dyDescent="0.25">
      <c r="A72">
        <f>ValueWin!A72</f>
        <v>1.9</v>
      </c>
      <c r="B72">
        <f>ValueWin!B72</f>
        <v>1.8</v>
      </c>
      <c r="C72">
        <f t="shared" si="4"/>
        <v>0.52631578947368418</v>
      </c>
      <c r="D72">
        <f t="shared" si="5"/>
        <v>0.55555555555555558</v>
      </c>
      <c r="E72">
        <f>ValueWin!E72</f>
        <v>0.47699999999999998</v>
      </c>
      <c r="F72">
        <f>ValueWin!F72</f>
        <v>0.52300000000000002</v>
      </c>
      <c r="G72" cm="1">
        <f t="array" ref="G72">_xlfn.IFS(AND(I72&gt;J72,I72&gt;0), 1, AND(J72&gt;I72,J72&gt;0), 2, AND(I72&lt;0,J72&lt;0), 0)</f>
        <v>0</v>
      </c>
      <c r="H72">
        <f>ValueWin!H72</f>
        <v>1</v>
      </c>
      <c r="I72">
        <f t="shared" si="6"/>
        <v>-0.10411111111111127</v>
      </c>
      <c r="J72">
        <f t="shared" si="7"/>
        <v>-7.3249999999999926E-2</v>
      </c>
      <c r="K72" cm="1">
        <f t="array" ref="K72">_xlfn.IFS(AND(G72=H72,G72=1),K71-K71*I72+K71*I72*A72, AND(G72=H72,G72=2), K71-K71*J72+K71*J72*B72, AND(G72&lt;&gt;H72,G72=1), K71-K71*I72,AND(G72&lt;&gt;H72,G72=2),K71-K71*J72,G72=0,K71)</f>
        <v>306.95702172703017</v>
      </c>
      <c r="L72" t="str">
        <f>ValueWin!L72</f>
        <v>Jonas Forejtek</v>
      </c>
      <c r="M72" t="str">
        <f>ValueWin!M72</f>
        <v>Evan Furness</v>
      </c>
    </row>
    <row r="73" spans="1:13" x14ac:dyDescent="0.25">
      <c r="A73">
        <f>ValueWin!A73</f>
        <v>2.25</v>
      </c>
      <c r="B73">
        <f>ValueWin!B73</f>
        <v>1.57</v>
      </c>
      <c r="C73">
        <f t="shared" si="4"/>
        <v>0.44444444444444442</v>
      </c>
      <c r="D73">
        <f t="shared" si="5"/>
        <v>0.63694267515923564</v>
      </c>
      <c r="E73">
        <f>ValueWin!E73</f>
        <v>0.75</v>
      </c>
      <c r="F73">
        <f>ValueWin!F73</f>
        <v>0.25</v>
      </c>
      <c r="G73" cm="1">
        <f t="array" ref="G73">_xlfn.IFS(AND(I73&gt;J73,I73&gt;0), 1, AND(J73&gt;I73,J73&gt;0), 2, AND(I73&lt;0,J73&lt;0), 0)</f>
        <v>1</v>
      </c>
      <c r="H73">
        <f>ValueWin!H73</f>
        <v>2</v>
      </c>
      <c r="I73">
        <f t="shared" si="6"/>
        <v>0.1</v>
      </c>
      <c r="J73">
        <f t="shared" si="7"/>
        <v>-1.0657894736842104</v>
      </c>
      <c r="K73" cm="1">
        <f t="array" ref="K73">_xlfn.IFS(AND(G73=H73,G73=1),K72-K72*I73+K72*I73*A73, AND(G73=H73,G73=2), K72-K72*J73+K72*J73*B73, AND(G73&lt;&gt;H73,G73=1), K72-K72*I73,AND(G73&lt;&gt;H73,G73=2),K72-K72*J73,G73=0,K72)</f>
        <v>276.26131955432714</v>
      </c>
      <c r="L73" t="str">
        <f>ValueWin!L73</f>
        <v>Mischa Zverev</v>
      </c>
      <c r="M73" t="str">
        <f>ValueWin!M73</f>
        <v>Julian Lenz</v>
      </c>
    </row>
    <row r="74" spans="1:13" x14ac:dyDescent="0.25">
      <c r="A74">
        <f>ValueWin!A74</f>
        <v>1.4</v>
      </c>
      <c r="B74">
        <f>ValueWin!B74</f>
        <v>2.75</v>
      </c>
      <c r="C74">
        <f t="shared" si="4"/>
        <v>0.7142857142857143</v>
      </c>
      <c r="D74">
        <f t="shared" si="5"/>
        <v>0.36363636363636365</v>
      </c>
      <c r="E74">
        <f>ValueWin!E74</f>
        <v>0.36599999999999999</v>
      </c>
      <c r="F74">
        <f>ValueWin!F74</f>
        <v>0.63400000000000001</v>
      </c>
      <c r="G74" cm="1">
        <f t="array" ref="G74">_xlfn.IFS(AND(I74&gt;J74,I74&gt;0), 1, AND(J74&gt;I74,J74&gt;0), 2, AND(I74&lt;0,J74&lt;0), 0)</f>
        <v>2</v>
      </c>
      <c r="H74">
        <f>ValueWin!H74</f>
        <v>1</v>
      </c>
      <c r="I74">
        <f t="shared" si="6"/>
        <v>-1.2190000000000003</v>
      </c>
      <c r="J74">
        <f t="shared" si="7"/>
        <v>0.1</v>
      </c>
      <c r="K74" cm="1">
        <f t="array" ref="K74">_xlfn.IFS(AND(G74=H74,G74=1),K73-K73*I74+K73*I74*A74, AND(G74=H74,G74=2), K73-K73*J74+K73*J74*B74, AND(G74&lt;&gt;H74,G74=1), K73-K73*I74,AND(G74&lt;&gt;H74,G74=2),K73-K73*J74,G74=0,K73)</f>
        <v>248.63518759889442</v>
      </c>
      <c r="L74" t="str">
        <f>ValueWin!L74</f>
        <v>Otto Virtanen</v>
      </c>
      <c r="M74" t="str">
        <f>ValueWin!M74</f>
        <v>Johannes Haerteis</v>
      </c>
    </row>
    <row r="75" spans="1:13" x14ac:dyDescent="0.25">
      <c r="A75">
        <f>ValueWin!A75</f>
        <v>1.67</v>
      </c>
      <c r="B75">
        <f>ValueWin!B75</f>
        <v>2.15</v>
      </c>
      <c r="C75">
        <f t="shared" si="4"/>
        <v>0.5988023952095809</v>
      </c>
      <c r="D75">
        <f t="shared" si="5"/>
        <v>0.46511627906976744</v>
      </c>
      <c r="E75">
        <f>ValueWin!E75</f>
        <v>0.503</v>
      </c>
      <c r="F75">
        <f>ValueWin!F75</f>
        <v>0.497</v>
      </c>
      <c r="G75" cm="1">
        <f t="array" ref="G75">_xlfn.IFS(AND(I75&gt;J75,I75&gt;0), 1, AND(J75&gt;I75,J75&gt;0), 2, AND(I75&lt;0,J75&lt;0), 0)</f>
        <v>2</v>
      </c>
      <c r="H75">
        <f>ValueWin!H75</f>
        <v>1</v>
      </c>
      <c r="I75">
        <f t="shared" si="6"/>
        <v>-0.23879104477611945</v>
      </c>
      <c r="J75">
        <f t="shared" si="7"/>
        <v>5.960869565217386E-2</v>
      </c>
      <c r="K75" cm="1">
        <f t="array" ref="K75">_xlfn.IFS(AND(G75=H75,G75=1),K74-K74*I75+K74*I75*A75, AND(G75=H75,G75=2), K74-K74*J75+K74*J75*B75, AND(G75&lt;&gt;H75,G75=1), K74-K74*I75,AND(G75&lt;&gt;H75,G75=2),K74-K74*J75,G75=0,K74)</f>
        <v>233.81436837289078</v>
      </c>
      <c r="L75" t="str">
        <f>ValueWin!L75</f>
        <v>Carlos Alcaraz</v>
      </c>
      <c r="M75" t="str">
        <f>ValueWin!M75</f>
        <v>Daniel Evans</v>
      </c>
    </row>
    <row r="76" spans="1:13" x14ac:dyDescent="0.25">
      <c r="A76">
        <f>ValueWin!A76</f>
        <v>2.08</v>
      </c>
      <c r="B76">
        <f>ValueWin!B76</f>
        <v>1.75</v>
      </c>
      <c r="C76">
        <f t="shared" si="4"/>
        <v>0.48076923076923073</v>
      </c>
      <c r="D76">
        <f t="shared" si="5"/>
        <v>0.5714285714285714</v>
      </c>
      <c r="E76">
        <f>ValueWin!E76</f>
        <v>0.52</v>
      </c>
      <c r="F76">
        <f>ValueWin!F76</f>
        <v>0.48</v>
      </c>
      <c r="G76" cm="1">
        <f t="array" ref="G76">_xlfn.IFS(AND(I76&gt;J76,I76&gt;0), 1, AND(J76&gt;I76,J76&gt;0), 2, AND(I76&lt;0,J76&lt;0), 0)</f>
        <v>1</v>
      </c>
      <c r="H76">
        <f>ValueWin!H76</f>
        <v>1</v>
      </c>
      <c r="I76">
        <f t="shared" si="6"/>
        <v>7.5555555555555598E-2</v>
      </c>
      <c r="J76">
        <f t="shared" si="7"/>
        <v>-0.21333333333333337</v>
      </c>
      <c r="K76" cm="1">
        <f t="array" ref="K76">_xlfn.IFS(AND(G76=H76,G76=1),K75-K75*I76+K75*I76*A76, AND(G76=H76,G76=2), K75-K75*J76+K75*J76*B76, AND(G76&lt;&gt;H76,G76=1), K75-K75*I76,AND(G76&lt;&gt;H76,G76=2),K75-K75*J76,G76=0,K75)</f>
        <v>252.8936208321187</v>
      </c>
      <c r="L76" t="str">
        <f>ValueWin!L76</f>
        <v>Alex De Minaur</v>
      </c>
      <c r="M76" t="str">
        <f>ValueWin!M76</f>
        <v>Kevin Anderson</v>
      </c>
    </row>
    <row r="77" spans="1:13" x14ac:dyDescent="0.25">
      <c r="A77">
        <f>ValueWin!A77</f>
        <v>1.64</v>
      </c>
      <c r="B77">
        <f>ValueWin!B77</f>
        <v>2.2000000000000002</v>
      </c>
      <c r="C77">
        <f t="shared" si="4"/>
        <v>0.6097560975609756</v>
      </c>
      <c r="D77">
        <f t="shared" si="5"/>
        <v>0.45454545454545453</v>
      </c>
      <c r="E77">
        <f>ValueWin!E77</f>
        <v>0.64300000000000002</v>
      </c>
      <c r="F77">
        <f>ValueWin!F77</f>
        <v>0.35699999999999998</v>
      </c>
      <c r="G77" cm="1">
        <f t="array" ref="G77">_xlfn.IFS(AND(I77&gt;J77,I77&gt;0), 1, AND(J77&gt;I77,J77&gt;0), 2, AND(I77&lt;0,J77&lt;0), 0)</f>
        <v>1</v>
      </c>
      <c r="H77">
        <f>ValueWin!H77</f>
        <v>2</v>
      </c>
      <c r="I77">
        <f t="shared" si="6"/>
        <v>8.5187499999999972E-2</v>
      </c>
      <c r="J77">
        <f t="shared" si="7"/>
        <v>-0.17883333333333329</v>
      </c>
      <c r="K77" cm="1">
        <f t="array" ref="K77">_xlfn.IFS(AND(G77=H77,G77=1),K76-K76*I77+K76*I77*A77, AND(G77=H77,G77=2), K76-K76*J77+K76*J77*B77, AND(G77&lt;&gt;H77,G77=1), K76-K76*I77,AND(G77&lt;&gt;H77,G77=2),K76-K76*J77,G77=0,K76)</f>
        <v>231.35024550748258</v>
      </c>
      <c r="L77" t="str">
        <f>ValueWin!L77</f>
        <v>Hubert Hurkacz</v>
      </c>
      <c r="M77" t="str">
        <f>ValueWin!M77</f>
        <v>Andy Murray</v>
      </c>
    </row>
    <row r="78" spans="1:13" x14ac:dyDescent="0.25">
      <c r="A78">
        <f>ValueWin!A78</f>
        <v>3.45</v>
      </c>
      <c r="B78">
        <f>ValueWin!B78</f>
        <v>1.28</v>
      </c>
      <c r="C78">
        <f t="shared" si="4"/>
        <v>0.28985507246376813</v>
      </c>
      <c r="D78">
        <f t="shared" si="5"/>
        <v>0.78125</v>
      </c>
      <c r="E78">
        <f>ValueWin!E78</f>
        <v>0.219</v>
      </c>
      <c r="F78">
        <f>ValueWin!F78</f>
        <v>0.78100000000000003</v>
      </c>
      <c r="G78" cm="1">
        <f t="array" ref="G78">_xlfn.IFS(AND(I78&gt;J78,I78&gt;0), 1, AND(J78&gt;I78,J78&gt;0), 2, AND(I78&lt;0,J78&lt;0), 0)</f>
        <v>0</v>
      </c>
      <c r="H78">
        <f>ValueWin!H78</f>
        <v>2</v>
      </c>
      <c r="I78">
        <f t="shared" si="6"/>
        <v>-9.9775510204081624E-2</v>
      </c>
      <c r="J78">
        <f t="shared" si="7"/>
        <v>-1.1428571428570011E-3</v>
      </c>
      <c r="K78" cm="1">
        <f t="array" ref="K78">_xlfn.IFS(AND(G78=H78,G78=1),K77-K77*I78+K77*I78*A78, AND(G78=H78,G78=2), K77-K77*J78+K77*J78*B78, AND(G78&lt;&gt;H78,G78=1), K77-K77*I78,AND(G78&lt;&gt;H78,G78=2),K77-K77*J78,G78=0,K77)</f>
        <v>231.35024550748258</v>
      </c>
      <c r="L78" t="str">
        <f>ValueWin!L78</f>
        <v>Alexei Popyrin</v>
      </c>
      <c r="M78" t="str">
        <f>ValueWin!M78</f>
        <v>Matteo Berrettini</v>
      </c>
    </row>
    <row r="79" spans="1:13" x14ac:dyDescent="0.25">
      <c r="A79">
        <f>ValueWin!A79</f>
        <v>1.3</v>
      </c>
      <c r="B79">
        <f>ValueWin!B79</f>
        <v>3.32</v>
      </c>
      <c r="C79">
        <f t="shared" si="4"/>
        <v>0.76923076923076916</v>
      </c>
      <c r="D79">
        <f t="shared" si="5"/>
        <v>0.30120481927710846</v>
      </c>
      <c r="E79">
        <f>ValueWin!E79</f>
        <v>0.77700000000000002</v>
      </c>
      <c r="F79">
        <f>ValueWin!F79</f>
        <v>0.22299999999999998</v>
      </c>
      <c r="G79" cm="1">
        <f t="array" ref="G79">_xlfn.IFS(AND(I79&gt;J79,I79&gt;0), 1, AND(J79&gt;I79,J79&gt;0), 2, AND(I79&lt;0,J79&lt;0), 0)</f>
        <v>1</v>
      </c>
      <c r="H79">
        <f>ValueWin!H79</f>
        <v>1</v>
      </c>
      <c r="I79">
        <f t="shared" si="6"/>
        <v>3.3666666666666845E-2</v>
      </c>
      <c r="J79">
        <f t="shared" si="7"/>
        <v>-0.11191379310344834</v>
      </c>
      <c r="K79" cm="1">
        <f t="array" ref="K79">_xlfn.IFS(AND(G79=H79,G79=1),K78-K78*I79+K78*I79*A79, AND(G79=H79,G79=2), K78-K78*J79+K78*J79*B79, AND(G79&lt;&gt;H79,G79=1), K78-K78*I79,AND(G79&lt;&gt;H79,G79=2),K78-K78*J79,G79=0,K78)</f>
        <v>233.68688298710819</v>
      </c>
      <c r="L79" t="str">
        <f>ValueWin!L79</f>
        <v>Felix Auger Aliassime</v>
      </c>
      <c r="M79" t="str">
        <f>ValueWin!M79</f>
        <v>Ricardas Berankis</v>
      </c>
    </row>
    <row r="80" spans="1:13" x14ac:dyDescent="0.25">
      <c r="A80">
        <f>ValueWin!A80</f>
        <v>3.32</v>
      </c>
      <c r="B80">
        <f>ValueWin!B80</f>
        <v>1.3</v>
      </c>
      <c r="C80">
        <f t="shared" si="4"/>
        <v>0.30120481927710846</v>
      </c>
      <c r="D80">
        <f t="shared" si="5"/>
        <v>0.76923076923076916</v>
      </c>
      <c r="E80">
        <f>ValueWin!E80</f>
        <v>0.34399999999999997</v>
      </c>
      <c r="F80">
        <f>ValueWin!F80</f>
        <v>0.65600000000000003</v>
      </c>
      <c r="G80" cm="1">
        <f t="array" ref="G80">_xlfn.IFS(AND(I80&gt;J80,I80&gt;0), 1, AND(J80&gt;I80,J80&gt;0), 2, AND(I80&lt;0,J80&lt;0), 0)</f>
        <v>1</v>
      </c>
      <c r="H80">
        <f>ValueWin!H80</f>
        <v>2</v>
      </c>
      <c r="I80">
        <f t="shared" si="6"/>
        <v>6.124137931034479E-2</v>
      </c>
      <c r="J80">
        <f t="shared" si="7"/>
        <v>-0.49066666666666647</v>
      </c>
      <c r="K80" cm="1">
        <f t="array" ref="K80">_xlfn.IFS(AND(G80=H80,G80=1),K79-K79*I80+K79*I80*A80, AND(G80=H80,G80=2), K79-K79*J80+K79*J80*B80, AND(G80&lt;&gt;H80,G80=1), K79-K79*I80,AND(G80&lt;&gt;H80,G80=2),K79-K79*J80,G80=0,K79)</f>
        <v>219.37557594624255</v>
      </c>
      <c r="L80" t="str">
        <f>ValueWin!L80</f>
        <v>Fabio Fognini</v>
      </c>
      <c r="M80" t="str">
        <f>ValueWin!M80</f>
        <v>Diego Schwartzman</v>
      </c>
    </row>
    <row r="81" spans="1:13" x14ac:dyDescent="0.25">
      <c r="A81">
        <f>ValueWin!A81</f>
        <v>6</v>
      </c>
      <c r="B81">
        <f>ValueWin!B81</f>
        <v>1.1000000000000001</v>
      </c>
      <c r="C81">
        <f t="shared" si="4"/>
        <v>0.16666666666666666</v>
      </c>
      <c r="D81">
        <f t="shared" si="5"/>
        <v>0.90909090909090906</v>
      </c>
      <c r="E81">
        <f>ValueWin!E81</f>
        <v>0.16500000000000001</v>
      </c>
      <c r="F81">
        <f>ValueWin!F81</f>
        <v>0.83499999999999996</v>
      </c>
      <c r="G81" cm="1">
        <f t="array" ref="G81">_xlfn.IFS(AND(I81&gt;J81,I81&gt;0), 1, AND(J81&gt;I81,J81&gt;0), 2, AND(I81&lt;0,J81&lt;0), 0)</f>
        <v>0</v>
      </c>
      <c r="H81">
        <f>ValueWin!H81</f>
        <v>2</v>
      </c>
      <c r="I81">
        <f t="shared" si="6"/>
        <v>-1.999999999999974E-3</v>
      </c>
      <c r="J81">
        <f t="shared" si="7"/>
        <v>-0.81499999999999861</v>
      </c>
      <c r="K81" cm="1">
        <f t="array" ref="K81">_xlfn.IFS(AND(G81=H81,G81=1),K80-K80*I81+K80*I81*A81, AND(G81=H81,G81=2), K80-K80*J81+K80*J81*B81, AND(G81&lt;&gt;H81,G81=1), K80-K80*I81,AND(G81&lt;&gt;H81,G81=2),K80-K80*J81,G81=0,K80)</f>
        <v>219.37557594624255</v>
      </c>
      <c r="L81" t="str">
        <f>ValueWin!L81</f>
        <v>Filip Krajinovic</v>
      </c>
      <c r="M81" t="str">
        <f>ValueWin!M81</f>
        <v>Alexander Zverev</v>
      </c>
    </row>
    <row r="82" spans="1:13" x14ac:dyDescent="0.25">
      <c r="A82">
        <f>ValueWin!A82</f>
        <v>3.45</v>
      </c>
      <c r="B82">
        <f>ValueWin!B82</f>
        <v>1.28</v>
      </c>
      <c r="C82">
        <f t="shared" si="4"/>
        <v>0.28985507246376813</v>
      </c>
      <c r="D82">
        <f t="shared" si="5"/>
        <v>0.78125</v>
      </c>
      <c r="E82">
        <f>ValueWin!E82</f>
        <v>0.308</v>
      </c>
      <c r="F82">
        <f>ValueWin!F82</f>
        <v>0.69199999999999995</v>
      </c>
      <c r="G82" cm="1">
        <f t="array" ref="G82">_xlfn.IFS(AND(I82&gt;J82,I82&gt;0), 1, AND(J82&gt;I82,J82&gt;0), 2, AND(I82&lt;0,J82&lt;0), 0)</f>
        <v>1</v>
      </c>
      <c r="H82">
        <f>ValueWin!H82</f>
        <v>2</v>
      </c>
      <c r="I82">
        <f t="shared" si="6"/>
        <v>2.5551020408163316E-2</v>
      </c>
      <c r="J82">
        <f t="shared" si="7"/>
        <v>-0.40799999999999992</v>
      </c>
      <c r="K82" cm="1">
        <f t="array" ref="K82">_xlfn.IFS(AND(G82=H82,G82=1),K81-K81*I82+K81*I82*A82, AND(G82=H82,G82=2), K81-K81*J82+K81*J82*B82, AND(G82&lt;&gt;H82,G82=1), K81-K81*I82,AND(G82&lt;&gt;H82,G82=2),K81-K81*J82,G82=0,K81)</f>
        <v>213.77030612818751</v>
      </c>
      <c r="L82" t="str">
        <f>ValueWin!L82</f>
        <v>Dusan Lajovic</v>
      </c>
      <c r="M82" t="str">
        <f>ValueWin!M82</f>
        <v>Frances Tiafoe</v>
      </c>
    </row>
    <row r="83" spans="1:13" x14ac:dyDescent="0.25">
      <c r="A83">
        <f>ValueWin!A83</f>
        <v>1.22</v>
      </c>
      <c r="B83">
        <f>ValueWin!B83</f>
        <v>4.05</v>
      </c>
      <c r="C83">
        <f t="shared" si="4"/>
        <v>0.81967213114754101</v>
      </c>
      <c r="D83">
        <f t="shared" si="5"/>
        <v>0.24691358024691359</v>
      </c>
      <c r="E83">
        <f>ValueWin!E83</f>
        <v>0.70199999999999996</v>
      </c>
      <c r="F83">
        <f>ValueWin!F83</f>
        <v>0.29800000000000004</v>
      </c>
      <c r="G83" cm="1">
        <f t="array" ref="G83">_xlfn.IFS(AND(I83&gt;J83,I83&gt;0), 1, AND(J83&gt;I83,J83&gt;0), 2, AND(I83&lt;0,J83&lt;0), 0)</f>
        <v>2</v>
      </c>
      <c r="H83">
        <f>ValueWin!H83</f>
        <v>1</v>
      </c>
      <c r="I83">
        <f t="shared" si="6"/>
        <v>-0.65254545454545498</v>
      </c>
      <c r="J83">
        <f t="shared" si="7"/>
        <v>6.7836065573770532E-2</v>
      </c>
      <c r="K83" cm="1">
        <f t="array" ref="K83">_xlfn.IFS(AND(G83=H83,G83=1),K82-K82*I83+K82*I83*A83, AND(G83=H83,G83=2), K82-K82*J83+K82*J83*B83, AND(G83&lt;&gt;H83,G83=1), K82-K82*I83,AND(G83&lt;&gt;H83,G83=2),K82-K82*J83,G83=0,K82)</f>
        <v>199.2689696239508</v>
      </c>
      <c r="L83" t="str">
        <f>ValueWin!L83</f>
        <v>Gael Monfils</v>
      </c>
      <c r="M83" t="str">
        <f>ValueWin!M83</f>
        <v>Lorenzo Musetti</v>
      </c>
    </row>
    <row r="84" spans="1:13" x14ac:dyDescent="0.25">
      <c r="A84">
        <f>ValueWin!A84</f>
        <v>1.52</v>
      </c>
      <c r="B84">
        <f>ValueWin!B84</f>
        <v>2.42</v>
      </c>
      <c r="C84">
        <f t="shared" si="4"/>
        <v>0.65789473684210531</v>
      </c>
      <c r="D84">
        <f t="shared" si="5"/>
        <v>0.41322314049586778</v>
      </c>
      <c r="E84">
        <f>ValueWin!E84</f>
        <v>0.67900000000000005</v>
      </c>
      <c r="F84">
        <f>ValueWin!F84</f>
        <v>0.32099999999999995</v>
      </c>
      <c r="G84" cm="1">
        <f t="array" ref="G84">_xlfn.IFS(AND(I84&gt;J84,I84&gt;0), 1, AND(J84&gt;I84,J84&gt;0), 2, AND(I84&lt;0,J84&lt;0), 0)</f>
        <v>1</v>
      </c>
      <c r="H84">
        <f>ValueWin!H84</f>
        <v>1</v>
      </c>
      <c r="I84">
        <f t="shared" si="6"/>
        <v>6.1692307692307824E-2</v>
      </c>
      <c r="J84">
        <f t="shared" si="7"/>
        <v>-0.15716901408450717</v>
      </c>
      <c r="K84" cm="1">
        <f t="array" ref="K84">_xlfn.IFS(AND(G84=H84,G84=1),K83-K83*I84+K83*I84*A84, AND(G84=H84,G84=2), K83-K83*J84+K83*J84*B84, AND(G84&lt;&gt;H84,G84=1), K83-K83*I84,AND(G84&lt;&gt;H84,G84=2),K83-K83*J84,G84=0,K83)</f>
        <v>205.66151816948715</v>
      </c>
      <c r="L84" t="str">
        <f>ValueWin!L84</f>
        <v>Cameron Norrie</v>
      </c>
      <c r="M84" t="str">
        <f>ValueWin!M84</f>
        <v>Marton Fucsovics</v>
      </c>
    </row>
    <row r="85" spans="1:13" x14ac:dyDescent="0.25">
      <c r="A85">
        <f>ValueWin!A85</f>
        <v>1.58</v>
      </c>
      <c r="B85">
        <f>ValueWin!B85</f>
        <v>2.2799999999999998</v>
      </c>
      <c r="C85">
        <f t="shared" si="4"/>
        <v>0.63291139240506322</v>
      </c>
      <c r="D85">
        <f t="shared" si="5"/>
        <v>0.43859649122807021</v>
      </c>
      <c r="E85">
        <f>ValueWin!E85</f>
        <v>0.35299999999999998</v>
      </c>
      <c r="F85">
        <f>ValueWin!F85</f>
        <v>0.64700000000000002</v>
      </c>
      <c r="G85" cm="1">
        <f t="array" ref="G85">_xlfn.IFS(AND(I85&gt;J85,I85&gt;0), 1, AND(J85&gt;I85,J85&gt;0), 2, AND(I85&lt;0,J85&lt;0), 0)</f>
        <v>2</v>
      </c>
      <c r="H85">
        <f>ValueWin!H85</f>
        <v>1</v>
      </c>
      <c r="I85">
        <f t="shared" si="6"/>
        <v>-0.76251724137931021</v>
      </c>
      <c r="J85">
        <f t="shared" si="7"/>
        <v>0.1</v>
      </c>
      <c r="K85" cm="1">
        <f t="array" ref="K85">_xlfn.IFS(AND(G85=H85,G85=1),K84-K84*I85+K84*I85*A85, AND(G85=H85,G85=2), K84-K84*J85+K84*J85*B85, AND(G85&lt;&gt;H85,G85=1), K84-K84*I85,AND(G85&lt;&gt;H85,G85=2),K84-K84*J85,G85=0,K84)</f>
        <v>185.09536635253843</v>
      </c>
      <c r="L85" t="str">
        <f>ValueWin!L85</f>
        <v>Dennis Novak</v>
      </c>
      <c r="M85" t="str">
        <f>ValueWin!M85</f>
        <v>Gianluca Mager</v>
      </c>
    </row>
    <row r="86" spans="1:13" x14ac:dyDescent="0.25">
      <c r="A86">
        <f>ValueWin!A86</f>
        <v>3.7</v>
      </c>
      <c r="B86">
        <f>ValueWin!B86</f>
        <v>1.25</v>
      </c>
      <c r="C86">
        <f t="shared" si="4"/>
        <v>0.27027027027027023</v>
      </c>
      <c r="D86">
        <f t="shared" si="5"/>
        <v>0.8</v>
      </c>
      <c r="E86">
        <f>ValueWin!E86</f>
        <v>0.39600000000000002</v>
      </c>
      <c r="F86">
        <f>ValueWin!F86</f>
        <v>0.60399999999999998</v>
      </c>
      <c r="G86" cm="1">
        <f t="array" ref="G86">_xlfn.IFS(AND(I86&gt;J86,I86&gt;0), 1, AND(J86&gt;I86,J86&gt;0), 2, AND(I86&lt;0,J86&lt;0), 0)</f>
        <v>1</v>
      </c>
      <c r="H86">
        <f>ValueWin!H86</f>
        <v>2</v>
      </c>
      <c r="I86">
        <f t="shared" si="6"/>
        <v>0.1</v>
      </c>
      <c r="J86">
        <f t="shared" si="7"/>
        <v>-0.98000000000000009</v>
      </c>
      <c r="K86" cm="1">
        <f t="array" ref="K86">_xlfn.IFS(AND(G86=H86,G86=1),K85-K85*I86+K85*I86*A86, AND(G86=H86,G86=2), K85-K85*J86+K85*J86*B86, AND(G86&lt;&gt;H86,G86=1), K85-K85*I86,AND(G86&lt;&gt;H86,G86=2),K85-K85*J86,G86=0,K85)</f>
        <v>166.58582971728458</v>
      </c>
      <c r="L86" t="str">
        <f>ValueWin!L86</f>
        <v>Reilly Opelka</v>
      </c>
      <c r="M86" t="str">
        <f>ValueWin!M86</f>
        <v>Jannik Sinner</v>
      </c>
    </row>
    <row r="87" spans="1:13" x14ac:dyDescent="0.25">
      <c r="A87">
        <f>ValueWin!A87</f>
        <v>1.65</v>
      </c>
      <c r="B87">
        <f>ValueWin!B87</f>
        <v>2.1800000000000002</v>
      </c>
      <c r="C87">
        <f t="shared" si="4"/>
        <v>0.60606060606060608</v>
      </c>
      <c r="D87">
        <f t="shared" si="5"/>
        <v>0.4587155963302752</v>
      </c>
      <c r="E87">
        <f>ValueWin!E87</f>
        <v>0.61599999999999999</v>
      </c>
      <c r="F87">
        <f>ValueWin!F87</f>
        <v>0.38400000000000001</v>
      </c>
      <c r="G87" cm="1">
        <f t="array" ref="G87">_xlfn.IFS(AND(I87&gt;J87,I87&gt;0), 1, AND(J87&gt;I87,J87&gt;0), 2, AND(I87&lt;0,J87&lt;0), 0)</f>
        <v>1</v>
      </c>
      <c r="H87">
        <f>ValueWin!H87</f>
        <v>1</v>
      </c>
      <c r="I87">
        <f t="shared" si="6"/>
        <v>2.5230769230769168E-2</v>
      </c>
      <c r="J87">
        <f t="shared" si="7"/>
        <v>-0.13803389830508461</v>
      </c>
      <c r="K87" cm="1">
        <f t="array" ref="K87">_xlfn.IFS(AND(G87=H87,G87=1),K86-K86*I87+K86*I87*A87, AND(G87=H87,G87=2), K86-K86*J87+K86*J87*B87, AND(G87&lt;&gt;H87,G87=1), K86-K86*I87,AND(G87&lt;&gt;H87,G87=2),K86-K86*J87,G87=0,K86)</f>
        <v>169.31783732464802</v>
      </c>
      <c r="L87" t="str">
        <f>ValueWin!L87</f>
        <v>Casper Ruud</v>
      </c>
      <c r="M87" t="str">
        <f>ValueWin!M87</f>
        <v>Lloyd Harris</v>
      </c>
    </row>
    <row r="88" spans="1:13" x14ac:dyDescent="0.25">
      <c r="A88">
        <f>ValueWin!A88</f>
        <v>1.38</v>
      </c>
      <c r="B88">
        <f>ValueWin!B88</f>
        <v>2.91</v>
      </c>
      <c r="C88">
        <f t="shared" si="4"/>
        <v>0.7246376811594204</v>
      </c>
      <c r="D88">
        <f t="shared" si="5"/>
        <v>0.3436426116838488</v>
      </c>
      <c r="E88">
        <f>ValueWin!E88</f>
        <v>0.54300000000000004</v>
      </c>
      <c r="F88">
        <f>ValueWin!F88</f>
        <v>0.45699999999999996</v>
      </c>
      <c r="G88" cm="1">
        <f t="array" ref="G88">_xlfn.IFS(AND(I88&gt;J88,I88&gt;0), 1, AND(J88&gt;I88,J88&gt;0), 2, AND(I88&lt;0,J88&lt;0), 0)</f>
        <v>2</v>
      </c>
      <c r="H88">
        <f>ValueWin!H88</f>
        <v>0</v>
      </c>
      <c r="I88">
        <f t="shared" si="6"/>
        <v>-0.65963157894736868</v>
      </c>
      <c r="J88">
        <f t="shared" si="7"/>
        <v>0.1</v>
      </c>
      <c r="K88" cm="1">
        <f t="array" ref="K88">_xlfn.IFS(AND(G88=H88,G88=1),K87-K87*I88+K87*I88*A88, AND(G88=H88,G88=2), K87-K87*J88+K87*J88*B88, AND(G88&lt;&gt;H88,G88=1), K87-K87*I88,AND(G88&lt;&gt;H88,G88=2),K87-K87*J88,G88=0,K87)</f>
        <v>152.38605359218323</v>
      </c>
      <c r="L88" t="str">
        <f>ValueWin!L88</f>
        <v>Lorenzo Sonego</v>
      </c>
      <c r="M88" t="str">
        <f>ValueWin!M88</f>
        <v>Christian Garin</v>
      </c>
    </row>
    <row r="89" spans="1:13" x14ac:dyDescent="0.25">
      <c r="A89">
        <f>ValueWin!A89</f>
        <v>1.34</v>
      </c>
      <c r="B89">
        <f>ValueWin!B89</f>
        <v>3.06</v>
      </c>
      <c r="C89">
        <f t="shared" si="4"/>
        <v>0.74626865671641784</v>
      </c>
      <c r="D89">
        <f t="shared" si="5"/>
        <v>0.32679738562091504</v>
      </c>
      <c r="E89">
        <f>ValueWin!E89</f>
        <v>0.65300000000000002</v>
      </c>
      <c r="F89">
        <f>ValueWin!F89</f>
        <v>0.34699999999999998</v>
      </c>
      <c r="G89" cm="1">
        <f t="array" ref="G89">_xlfn.IFS(AND(I89&gt;J89,I89&gt;0), 1, AND(J89&gt;I89,J89&gt;0), 2, AND(I89&lt;0,J89&lt;0), 0)</f>
        <v>2</v>
      </c>
      <c r="H89">
        <f>ValueWin!H89</f>
        <v>1</v>
      </c>
      <c r="I89">
        <f t="shared" si="6"/>
        <v>-0.36758823529411733</v>
      </c>
      <c r="J89">
        <f t="shared" si="7"/>
        <v>3.0009708737864071E-2</v>
      </c>
      <c r="K89" cm="1">
        <f t="array" ref="K89">_xlfn.IFS(AND(G89=H89,G89=1),K88-K88*I89+K88*I89*A89, AND(G89=H89,G89=2), K88-K88*J89+K88*J89*B89, AND(G89&lt;&gt;H89,G89=1), K88-K88*I89,AND(G89&lt;&gt;H89,G89=2),K88-K88*J89,G89=0,K88)</f>
        <v>147.81299250816926</v>
      </c>
      <c r="L89" t="str">
        <f>ValueWin!L89</f>
        <v>Stefanos Tsitsipas</v>
      </c>
      <c r="M89" t="str">
        <f>ValueWin!M89</f>
        <v>Grigor Dimitrov</v>
      </c>
    </row>
    <row r="90" spans="1:13" x14ac:dyDescent="0.25">
      <c r="A90">
        <f>ValueWin!A90</f>
        <v>1.1399999999999999</v>
      </c>
      <c r="B90">
        <f>ValueWin!B90</f>
        <v>5.5</v>
      </c>
      <c r="C90">
        <f t="shared" si="4"/>
        <v>0.87719298245614041</v>
      </c>
      <c r="D90">
        <f t="shared" si="5"/>
        <v>0.18181818181818182</v>
      </c>
      <c r="E90">
        <f>ValueWin!E90</f>
        <v>0.93100000000000005</v>
      </c>
      <c r="F90">
        <f>ValueWin!F90</f>
        <v>6.899999999999995E-2</v>
      </c>
      <c r="G90" cm="1">
        <f t="array" ref="G90">_xlfn.IFS(AND(I90&gt;J90,I90&gt;0), 1, AND(J90&gt;I90,J90&gt;0), 2, AND(I90&lt;0,J90&lt;0), 0)</f>
        <v>1</v>
      </c>
      <c r="H90">
        <f>ValueWin!H90</f>
        <v>1</v>
      </c>
      <c r="I90">
        <f t="shared" si="6"/>
        <v>0.1</v>
      </c>
      <c r="J90">
        <f t="shared" si="7"/>
        <v>-0.13788888888888895</v>
      </c>
      <c r="K90" cm="1">
        <f t="array" ref="K90">_xlfn.IFS(AND(G90=H90,G90=1),K89-K89*I90+K89*I90*A90, AND(G90=H90,G90=2), K89-K89*J90+K89*J90*B90, AND(G90&lt;&gt;H90,G90=1), K89-K89*I90,AND(G90&lt;&gt;H90,G90=2),K89-K89*J90,G90=0,K89)</f>
        <v>149.88237440328365</v>
      </c>
      <c r="L90" t="str">
        <f>ValueWin!L90</f>
        <v>Alexander Bublik</v>
      </c>
      <c r="M90" t="str">
        <f>ValueWin!M90</f>
        <v>Evgeny Tyurnev</v>
      </c>
    </row>
    <row r="91" spans="1:13" x14ac:dyDescent="0.25">
      <c r="A91">
        <f>ValueWin!A91</f>
        <v>1.33</v>
      </c>
      <c r="B91">
        <f>ValueWin!B91</f>
        <v>3.4</v>
      </c>
      <c r="C91">
        <f t="shared" si="4"/>
        <v>0.75187969924812026</v>
      </c>
      <c r="D91">
        <f t="shared" si="5"/>
        <v>0.29411764705882354</v>
      </c>
      <c r="E91">
        <f>ValueWin!E91</f>
        <v>0.60799999999999998</v>
      </c>
      <c r="F91">
        <f>ValueWin!F91</f>
        <v>0.39200000000000002</v>
      </c>
      <c r="G91" cm="1">
        <f t="array" ref="G91">_xlfn.IFS(AND(I91&gt;J91,I91&gt;0), 1, AND(J91&gt;I91,J91&gt;0), 2, AND(I91&lt;0,J91&lt;0), 0)</f>
        <v>2</v>
      </c>
      <c r="H91">
        <f>ValueWin!H91</f>
        <v>1</v>
      </c>
      <c r="I91">
        <f t="shared" si="6"/>
        <v>-0.57987878787878777</v>
      </c>
      <c r="J91">
        <f t="shared" si="7"/>
        <v>0.1</v>
      </c>
      <c r="K91" cm="1">
        <f t="array" ref="K91">_xlfn.IFS(AND(G91=H91,G91=1),K90-K90*I91+K90*I91*A91, AND(G91=H91,G91=2), K90-K90*J91+K90*J91*B91, AND(G91&lt;&gt;H91,G91=1), K90-K90*I91,AND(G91&lt;&gt;H91,G91=2),K90-K90*J91,G91=0,K90)</f>
        <v>134.89413696295529</v>
      </c>
      <c r="L91" t="str">
        <f>ValueWin!L91</f>
        <v>Marin Cilic</v>
      </c>
      <c r="M91" t="str">
        <f>ValueWin!M91</f>
        <v>Albert Ramos</v>
      </c>
    </row>
    <row r="92" spans="1:13" x14ac:dyDescent="0.25">
      <c r="A92">
        <f>ValueWin!A92</f>
        <v>1.72</v>
      </c>
      <c r="B92">
        <f>ValueWin!B92</f>
        <v>2.1</v>
      </c>
      <c r="C92">
        <f t="shared" si="4"/>
        <v>0.58139534883720934</v>
      </c>
      <c r="D92">
        <f t="shared" si="5"/>
        <v>0.47619047619047616</v>
      </c>
      <c r="E92">
        <f>ValueWin!E92</f>
        <v>0.50800000000000001</v>
      </c>
      <c r="F92">
        <f>ValueWin!F92</f>
        <v>0.49199999999999999</v>
      </c>
      <c r="G92" cm="1">
        <f t="array" ref="G92">_xlfn.IFS(AND(I92&gt;J92,I92&gt;0), 1, AND(J92&gt;I92,J92&gt;0), 2, AND(I92&lt;0,J92&lt;0), 0)</f>
        <v>2</v>
      </c>
      <c r="H92">
        <f>ValueWin!H92</f>
        <v>2</v>
      </c>
      <c r="I92">
        <f t="shared" si="6"/>
        <v>-0.17533333333333334</v>
      </c>
      <c r="J92">
        <f t="shared" si="7"/>
        <v>3.0181818181818199E-2</v>
      </c>
      <c r="K92" cm="1">
        <f t="array" ref="K92">_xlfn.IFS(AND(G92=H92,G92=1),K91-K91*I92+K91*I92*A92, AND(G92=H92,G92=2), K91-K91*J92+K91*J92*B92, AND(G92&lt;&gt;H92,G92=1), K91-K91*I92,AND(G92&lt;&gt;H92,G92=2),K91-K91*J92,G92=0,K91)</f>
        <v>139.37262231012539</v>
      </c>
      <c r="L92" t="str">
        <f>ValueWin!L92</f>
        <v>Frederico Delbonis</v>
      </c>
      <c r="M92" t="str">
        <f>ValueWin!M92</f>
        <v>Pablo Andujar</v>
      </c>
    </row>
    <row r="93" spans="1:13" x14ac:dyDescent="0.25">
      <c r="A93">
        <f>ValueWin!A93</f>
        <v>3.5</v>
      </c>
      <c r="B93">
        <f>ValueWin!B93</f>
        <v>1.3</v>
      </c>
      <c r="C93">
        <f t="shared" si="4"/>
        <v>0.2857142857142857</v>
      </c>
      <c r="D93">
        <f t="shared" si="5"/>
        <v>0.76923076923076916</v>
      </c>
      <c r="E93">
        <f>ValueWin!E93</f>
        <v>0.27600000000000002</v>
      </c>
      <c r="F93">
        <f>ValueWin!F93</f>
        <v>0.72399999999999998</v>
      </c>
      <c r="G93" cm="1">
        <f t="array" ref="G93">_xlfn.IFS(AND(I93&gt;J93,I93&gt;0), 1, AND(J93&gt;I93,J93&gt;0), 2, AND(I93&lt;0,J93&lt;0), 0)</f>
        <v>0</v>
      </c>
      <c r="H93">
        <f>ValueWin!H93</f>
        <v>2</v>
      </c>
      <c r="I93">
        <f t="shared" si="6"/>
        <v>-1.3599999999999945E-2</v>
      </c>
      <c r="J93">
        <f t="shared" si="7"/>
        <v>-0.19599999999999995</v>
      </c>
      <c r="K93" cm="1">
        <f t="array" ref="K93">_xlfn.IFS(AND(G93=H93,G93=1),K92-K92*I93+K92*I93*A93, AND(G93=H93,G93=2), K92-K92*J93+K92*J93*B93, AND(G93&lt;&gt;H93,G93=1), K92-K92*I93,AND(G93&lt;&gt;H93,G93=2),K92-K92*J93,G93=0,K92)</f>
        <v>139.37262231012539</v>
      </c>
      <c r="L93" t="str">
        <f>ValueWin!L93</f>
        <v>Laslo Djere</v>
      </c>
      <c r="M93" t="str">
        <f>ValueWin!M93</f>
        <v>Ilya Ivashka</v>
      </c>
    </row>
    <row r="94" spans="1:13" x14ac:dyDescent="0.25">
      <c r="A94">
        <f>ValueWin!A94</f>
        <v>4</v>
      </c>
      <c r="B94">
        <f>ValueWin!B94</f>
        <v>1.25</v>
      </c>
      <c r="C94">
        <f t="shared" si="4"/>
        <v>0.25</v>
      </c>
      <c r="D94">
        <f t="shared" si="5"/>
        <v>0.8</v>
      </c>
      <c r="E94">
        <f>ValueWin!E94</f>
        <v>0.30599999999999999</v>
      </c>
      <c r="F94">
        <f>ValueWin!F94</f>
        <v>0.69399999999999995</v>
      </c>
      <c r="G94" cm="1">
        <f t="array" ref="G94">_xlfn.IFS(AND(I94&gt;J94,I94&gt;0), 1, AND(J94&gt;I94,J94&gt;0), 2, AND(I94&lt;0,J94&lt;0), 0)</f>
        <v>1</v>
      </c>
      <c r="H94">
        <f>ValueWin!H94</f>
        <v>2</v>
      </c>
      <c r="I94">
        <f t="shared" si="6"/>
        <v>7.4666666666666687E-2</v>
      </c>
      <c r="J94">
        <f t="shared" si="7"/>
        <v>-0.53</v>
      </c>
      <c r="K94" cm="1">
        <f t="array" ref="K94">_xlfn.IFS(AND(G94=H94,G94=1),K93-K93*I94+K93*I94*A94, AND(G94=H94,G94=2), K93-K93*J94+K93*J94*B94, AND(G94&lt;&gt;H94,G94=1), K93-K93*I94,AND(G94&lt;&gt;H94,G94=2),K93-K93*J94,G94=0,K93)</f>
        <v>128.96613317763604</v>
      </c>
      <c r="L94" t="str">
        <f>ValueWin!L94</f>
        <v>Adrian Mannarino</v>
      </c>
      <c r="M94" t="str">
        <f>ValueWin!M94</f>
        <v>Karen Khachanov</v>
      </c>
    </row>
    <row r="95" spans="1:13" x14ac:dyDescent="0.25">
      <c r="A95">
        <f>ValueWin!A95</f>
        <v>2.62</v>
      </c>
      <c r="B95">
        <f>ValueWin!B95</f>
        <v>1.5</v>
      </c>
      <c r="C95">
        <f t="shared" si="4"/>
        <v>0.38167938931297707</v>
      </c>
      <c r="D95">
        <f t="shared" si="5"/>
        <v>0.66666666666666663</v>
      </c>
      <c r="E95">
        <f>ValueWin!E95</f>
        <v>0.46200000000000002</v>
      </c>
      <c r="F95">
        <f>ValueWin!F95</f>
        <v>0.53800000000000003</v>
      </c>
      <c r="G95" cm="1">
        <f t="array" ref="G95">_xlfn.IFS(AND(I95&gt;J95,I95&gt;0), 1, AND(J95&gt;I95,J95&gt;0), 2, AND(I95&lt;0,J95&lt;0), 0)</f>
        <v>1</v>
      </c>
      <c r="H95">
        <f>ValueWin!H95</f>
        <v>2</v>
      </c>
      <c r="I95">
        <f t="shared" si="6"/>
        <v>0.1</v>
      </c>
      <c r="J95">
        <f t="shared" si="7"/>
        <v>-0.38600000000000001</v>
      </c>
      <c r="K95" cm="1">
        <f t="array" ref="K95">_xlfn.IFS(AND(G95=H95,G95=1),K94-K94*I95+K94*I95*A95, AND(G95=H95,G95=2), K94-K94*J95+K94*J95*B95, AND(G95&lt;&gt;H95,G95=1), K94-K94*I95,AND(G95&lt;&gt;H95,G95=2),K94-K94*J95,G95=0,K94)</f>
        <v>116.06951985987243</v>
      </c>
      <c r="L95" t="str">
        <f>ValueWin!L95</f>
        <v>Pedro Martinez</v>
      </c>
      <c r="M95" t="str">
        <f>ValueWin!M95</f>
        <v>Tommy Paul</v>
      </c>
    </row>
    <row r="96" spans="1:13" x14ac:dyDescent="0.25">
      <c r="A96">
        <f>ValueWin!A96</f>
        <v>1.1200000000000001</v>
      </c>
      <c r="B96">
        <f>ValueWin!B96</f>
        <v>6</v>
      </c>
      <c r="C96">
        <f t="shared" si="4"/>
        <v>0.89285714285714279</v>
      </c>
      <c r="D96">
        <f t="shared" si="5"/>
        <v>0.16666666666666666</v>
      </c>
      <c r="E96">
        <f>ValueWin!E96</f>
        <v>0.88200000000000001</v>
      </c>
      <c r="F96">
        <f>ValueWin!F96</f>
        <v>0.11799999999999999</v>
      </c>
      <c r="G96" cm="1">
        <f t="array" ref="G96">_xlfn.IFS(AND(I96&gt;J96,I96&gt;0), 1, AND(J96&gt;I96,J96&gt;0), 2, AND(I96&lt;0,J96&lt;0), 0)</f>
        <v>0</v>
      </c>
      <c r="H96">
        <f>ValueWin!H96</f>
        <v>1</v>
      </c>
      <c r="I96">
        <f t="shared" si="6"/>
        <v>-0.10133333333333239</v>
      </c>
      <c r="J96">
        <f t="shared" si="7"/>
        <v>-5.8400000000000007E-2</v>
      </c>
      <c r="K96" cm="1">
        <f t="array" ref="K96">_xlfn.IFS(AND(G96=H96,G96=1),K95-K95*I96+K95*I96*A96, AND(G96=H96,G96=2), K95-K95*J96+K95*J96*B96, AND(G96&lt;&gt;H96,G96=1), K95-K95*I96,AND(G96&lt;&gt;H96,G96=2),K95-K95*J96,G96=0,K95)</f>
        <v>116.06951985987243</v>
      </c>
      <c r="L96" t="str">
        <f>ValueWin!L96</f>
        <v>John Millman</v>
      </c>
      <c r="M96" t="str">
        <f>ValueWin!M96</f>
        <v>Yshai Oliel</v>
      </c>
    </row>
    <row r="97" spans="1:14" x14ac:dyDescent="0.25">
      <c r="A97">
        <f>ValueWin!A97</f>
        <v>5.5</v>
      </c>
      <c r="B97">
        <f>ValueWin!B97</f>
        <v>1.1399999999999999</v>
      </c>
      <c r="C97">
        <f t="shared" si="4"/>
        <v>0.18181818181818182</v>
      </c>
      <c r="D97">
        <f t="shared" si="5"/>
        <v>0.87719298245614041</v>
      </c>
      <c r="E97">
        <f>ValueWin!E97</f>
        <v>9.5000000000000001E-2</v>
      </c>
      <c r="F97">
        <f>ValueWin!F97</f>
        <v>0.90500000000000003</v>
      </c>
      <c r="G97" cm="1">
        <f t="array" ref="G97">_xlfn.IFS(AND(I97&gt;J97,I97&gt;0), 1, AND(J97&gt;I97,J97&gt;0), 2, AND(I97&lt;0,J97&lt;0), 0)</f>
        <v>2</v>
      </c>
      <c r="H97">
        <f>ValueWin!H97</f>
        <v>2</v>
      </c>
      <c r="I97">
        <f t="shared" si="6"/>
        <v>-0.10611111111111113</v>
      </c>
      <c r="J97">
        <f t="shared" si="7"/>
        <v>0.1</v>
      </c>
      <c r="K97" cm="1">
        <f t="array" ref="K97">_xlfn.IFS(AND(G97=H97,G97=1),K96-K96*I97+K96*I97*A97, AND(G97=H97,G97=2), K96-K96*J97+K96*J97*B97, AND(G97&lt;&gt;H97,G97=1), K96-K96*I97,AND(G97&lt;&gt;H97,G97=2),K96-K96*J97,G97=0,K96)</f>
        <v>117.69449313791064</v>
      </c>
      <c r="L97" t="str">
        <f>ValueWin!L97</f>
        <v>Nino Serdarusic</v>
      </c>
      <c r="M97" t="str">
        <f>ValueWin!M97</f>
        <v>Sebastian Korda</v>
      </c>
    </row>
    <row r="98" spans="1:14" x14ac:dyDescent="0.25">
      <c r="A98">
        <f>ValueWin!A98</f>
        <v>1.9</v>
      </c>
      <c r="B98">
        <f>ValueWin!B98</f>
        <v>1.9</v>
      </c>
      <c r="C98">
        <f t="shared" si="4"/>
        <v>0.52631578947368418</v>
      </c>
      <c r="D98">
        <f t="shared" si="5"/>
        <v>0.52631578947368418</v>
      </c>
      <c r="E98">
        <f>ValueWin!E98</f>
        <v>0.48399999999999999</v>
      </c>
      <c r="F98">
        <f>ValueWin!F98</f>
        <v>0.51600000000000001</v>
      </c>
      <c r="G98" cm="1">
        <f t="array" ref="G98">_xlfn.IFS(AND(I98&gt;J98,I98&gt;0), 1, AND(J98&gt;I98,J98&gt;0), 2, AND(I98&lt;0,J98&lt;0), 0)</f>
        <v>0</v>
      </c>
      <c r="H98">
        <f>ValueWin!H98</f>
        <v>2</v>
      </c>
      <c r="I98">
        <f t="shared" si="6"/>
        <v>-8.9333333333333376E-2</v>
      </c>
      <c r="J98">
        <f t="shared" si="7"/>
        <v>-2.1777777777777785E-2</v>
      </c>
      <c r="K98" cm="1">
        <f t="array" ref="K98">_xlfn.IFS(AND(G98=H98,G98=1),K97-K97*I98+K97*I98*A98, AND(G98=H98,G98=2), K97-K97*J98+K97*J98*B98, AND(G98&lt;&gt;H98,G98=1), K97-K97*I98,AND(G98&lt;&gt;H98,G98=2),K97-K97*J98,G98=0,K97)</f>
        <v>117.69449313791064</v>
      </c>
      <c r="L98" t="str">
        <f>ValueWin!L98</f>
        <v>Jan Lennard Struff</v>
      </c>
      <c r="M98" t="str">
        <f>ValueWin!M98</f>
        <v>James Duckworth</v>
      </c>
    </row>
    <row r="99" spans="1:14" x14ac:dyDescent="0.25">
      <c r="A99">
        <f>ValueWin!A99</f>
        <v>7.5</v>
      </c>
      <c r="B99">
        <f>ValueWin!B99</f>
        <v>1.06</v>
      </c>
      <c r="C99">
        <f t="shared" si="4"/>
        <v>0.13333333333333333</v>
      </c>
      <c r="D99">
        <f t="shared" si="5"/>
        <v>0.94339622641509424</v>
      </c>
      <c r="E99">
        <f>ValueWin!E99</f>
        <v>0.27400000000000002</v>
      </c>
      <c r="F99">
        <f>ValueWin!F99</f>
        <v>0.72599999999999998</v>
      </c>
      <c r="G99" cm="1">
        <f t="array" ref="G99">_xlfn.IFS(AND(I99&gt;J99,I99&gt;0), 1, AND(J99&gt;I99,J99&gt;0), 2, AND(I99&lt;0,J99&lt;0), 0)</f>
        <v>1</v>
      </c>
      <c r="H99">
        <f>ValueWin!H99</f>
        <v>2</v>
      </c>
      <c r="I99">
        <f t="shared" si="6"/>
        <v>0.1</v>
      </c>
      <c r="J99">
        <f t="shared" si="7"/>
        <v>-3.8406666666666629</v>
      </c>
      <c r="K99" cm="1">
        <f t="array" ref="K99">_xlfn.IFS(AND(G99=H99,G99=1),K98-K98*I99+K98*I99*A99, AND(G99=H99,G99=2), K98-K98*J99+K98*J99*B99, AND(G99&lt;&gt;H99,G99=1), K98-K98*I99,AND(G99&lt;&gt;H99,G99=2),K98-K98*J99,G99=0,K98)</f>
        <v>105.92504382411957</v>
      </c>
      <c r="L99" t="str">
        <f>ValueWin!L99</f>
        <v>Pablo Andujar</v>
      </c>
      <c r="M99" t="str">
        <f>ValueWin!M99</f>
        <v>Denis Shapovalov</v>
      </c>
    </row>
    <row r="100" spans="1:14" x14ac:dyDescent="0.25">
      <c r="A100">
        <f>ValueWin!A100</f>
        <v>1.42</v>
      </c>
      <c r="B100">
        <f>ValueWin!B100</f>
        <v>2.74</v>
      </c>
      <c r="C100">
        <f t="shared" si="4"/>
        <v>0.70422535211267612</v>
      </c>
      <c r="D100">
        <f t="shared" si="5"/>
        <v>0.36496350364963503</v>
      </c>
      <c r="E100">
        <f>ValueWin!E100</f>
        <v>0.60899999999999999</v>
      </c>
      <c r="F100">
        <f>ValueWin!F100</f>
        <v>0.39100000000000001</v>
      </c>
      <c r="G100" cm="1">
        <f t="array" ref="G100">_xlfn.IFS(AND(I100&gt;J100,I100&gt;0), 1, AND(J100&gt;I100,J100&gt;0), 2, AND(I100&lt;0,J100&lt;0), 0)</f>
        <v>2</v>
      </c>
      <c r="H100">
        <f>ValueWin!H100</f>
        <v>1</v>
      </c>
      <c r="I100">
        <f t="shared" si="6"/>
        <v>-0.32195238095238121</v>
      </c>
      <c r="J100">
        <f t="shared" si="7"/>
        <v>4.1000000000000092E-2</v>
      </c>
      <c r="K100" cm="1">
        <f t="array" ref="K100">_xlfn.IFS(AND(G100=H100,G100=1),K99-K99*I100+K99*I100*A100, AND(G100=H100,G100=2), K99-K99*J100+K99*J100*B100, AND(G100&lt;&gt;H100,G100=1), K99-K99*I100,AND(G100&lt;&gt;H100,G100=2),K99-K99*J100,G100=0,K99)</f>
        <v>101.58211702733065</v>
      </c>
      <c r="L100" t="str">
        <f>ValueWin!L100</f>
        <v>Lorenzo Sonego</v>
      </c>
      <c r="M100" t="str">
        <f>ValueWin!M100</f>
        <v>Dominik Koepfer</v>
      </c>
    </row>
    <row r="101" spans="1:14" x14ac:dyDescent="0.25">
      <c r="A101">
        <f>ValueWin!A101</f>
        <v>2.2000000000000002</v>
      </c>
      <c r="B101">
        <f>ValueWin!B101</f>
        <v>1.61</v>
      </c>
      <c r="C101">
        <f t="shared" si="4"/>
        <v>0.45454545454545453</v>
      </c>
      <c r="D101">
        <f t="shared" si="5"/>
        <v>0.6211180124223602</v>
      </c>
      <c r="E101">
        <f>ValueWin!E101</f>
        <v>0.625</v>
      </c>
      <c r="F101">
        <f>ValueWin!F101</f>
        <v>0.375</v>
      </c>
      <c r="G101" cm="1">
        <f t="array" ref="G101">_xlfn.IFS(AND(I101&gt;J101,I101&gt;0), 1, AND(J101&gt;I101,J101&gt;0), 2, AND(I101&lt;0,J101&lt;0), 0)</f>
        <v>1</v>
      </c>
      <c r="H101">
        <f>ValueWin!H101</f>
        <v>1</v>
      </c>
      <c r="I101">
        <f t="shared" si="6"/>
        <v>0.1</v>
      </c>
      <c r="J101">
        <f t="shared" si="7"/>
        <v>-0.64959016393442615</v>
      </c>
      <c r="K101" cm="1">
        <f t="array" ref="K101">_xlfn.IFS(AND(G101=H101,G101=1),K100-K100*I101+K100*I101*A101, AND(G101=H101,G101=2), K100-K100*J101+K100*J101*B101, AND(G101&lt;&gt;H101,G101=1), K100-K100*I101,AND(G101&lt;&gt;H101,G101=2),K100-K100*J101,G101=0,K100)</f>
        <v>113.77197107061033</v>
      </c>
      <c r="L101" t="str">
        <f>ValueWin!L101</f>
        <v>Joao Sousa</v>
      </c>
      <c r="M101" t="str">
        <f>ValueWin!M101</f>
        <v>Hugo Grenier</v>
      </c>
    </row>
    <row r="102" spans="1:14" x14ac:dyDescent="0.25">
      <c r="A102">
        <f>ValueWin!A102</f>
        <v>2.1</v>
      </c>
      <c r="B102">
        <f>ValueWin!B102</f>
        <v>1.66</v>
      </c>
      <c r="C102">
        <f t="shared" si="4"/>
        <v>0.47619047619047616</v>
      </c>
      <c r="D102">
        <f t="shared" si="5"/>
        <v>0.60240963855421692</v>
      </c>
      <c r="E102">
        <f>ValueWin!E102</f>
        <v>0.95699999999999996</v>
      </c>
      <c r="F102">
        <f>ValueWin!F102</f>
        <v>4.3000000000000038E-2</v>
      </c>
      <c r="G102" cm="1">
        <f t="array" ref="G102">_xlfn.IFS(AND(I102&gt;J102,I102&gt;0), 1, AND(J102&gt;I102,J102&gt;0), 2, AND(I102&lt;0,J102&lt;0), 0)</f>
        <v>1</v>
      </c>
      <c r="H102">
        <f>ValueWin!H102</f>
        <v>2</v>
      </c>
      <c r="I102">
        <f t="shared" si="6"/>
        <v>0.1</v>
      </c>
      <c r="J102">
        <f t="shared" si="7"/>
        <v>-1.407</v>
      </c>
      <c r="K102" cm="1">
        <f t="array" ref="K102">_xlfn.IFS(AND(G102=H102,G102=1),K101-K101*I102+K101*I102*A102, AND(G102=H102,G102=2), K101-K101*J102+K101*J102*B102, AND(G102&lt;&gt;H102,G102=1), K101-K101*I102,AND(G102&lt;&gt;H102,G102=2),K101-K101*J102,G102=0,K101)</f>
        <v>102.3947739635493</v>
      </c>
      <c r="L102" t="str">
        <f>ValueWin!L102</f>
        <v>Filip Horansky</v>
      </c>
      <c r="M102" t="str">
        <f>ValueWin!M102</f>
        <v>Luca van Assche</v>
      </c>
    </row>
    <row r="103" spans="1:14" x14ac:dyDescent="0.25">
      <c r="A103">
        <f>ValueWin!A103</f>
        <v>1.25</v>
      </c>
      <c r="B103">
        <f>ValueWin!B103</f>
        <v>3.5</v>
      </c>
      <c r="C103">
        <f t="shared" si="4"/>
        <v>0.8</v>
      </c>
      <c r="D103">
        <f t="shared" si="5"/>
        <v>0.2857142857142857</v>
      </c>
      <c r="E103">
        <f>ValueWin!E103</f>
        <v>0.85399999999999998</v>
      </c>
      <c r="F103">
        <f>ValueWin!F103</f>
        <v>0.14600000000000002</v>
      </c>
      <c r="G103" cm="1">
        <f t="array" ref="G103">_xlfn.IFS(AND(I103&gt;J103,I103&gt;0), 1, AND(J103&gt;I103,J103&gt;0), 2, AND(I103&lt;0,J103&lt;0), 0)</f>
        <v>1</v>
      </c>
      <c r="H103">
        <f>ValueWin!H103</f>
        <v>2</v>
      </c>
      <c r="I103">
        <f t="shared" si="6"/>
        <v>0.1</v>
      </c>
      <c r="J103">
        <f t="shared" si="7"/>
        <v>-0.1956</v>
      </c>
      <c r="K103" cm="1">
        <f t="array" ref="K103">_xlfn.IFS(AND(G103=H103,G103=1),K102-K102*I103+K102*I103*A103, AND(G103=H103,G103=2), K102-K102*J103+K102*J103*B103, AND(G103&lt;&gt;H103,G103=1), K102-K102*I103,AND(G103&lt;&gt;H103,G103=2),K102-K102*J103,G103=0,K102)</f>
        <v>92.15529656719437</v>
      </c>
      <c r="L103" t="str">
        <f>ValueWin!L103</f>
        <v>Carlos Taberner</v>
      </c>
      <c r="M103" t="str">
        <f>ValueWin!M103</f>
        <v>Kenny De Schepper</v>
      </c>
    </row>
    <row r="104" spans="1:14" x14ac:dyDescent="0.25">
      <c r="A104">
        <f>ValueWin!A104</f>
        <v>1.08</v>
      </c>
      <c r="B104">
        <f>ValueWin!B104</f>
        <v>6.5</v>
      </c>
      <c r="C104">
        <f t="shared" si="4"/>
        <v>0.92592592592592582</v>
      </c>
      <c r="D104">
        <f t="shared" si="5"/>
        <v>0.15384615384615385</v>
      </c>
      <c r="E104">
        <f>ValueWin!E104</f>
        <v>0.48799999999999999</v>
      </c>
      <c r="F104">
        <f>ValueWin!F104</f>
        <v>0.51200000000000001</v>
      </c>
      <c r="G104" cm="1">
        <f t="array" ref="G104">_xlfn.IFS(AND(I104&gt;J104,I104&gt;0), 1, AND(J104&gt;I104,J104&gt;0), 2, AND(I104&lt;0,J104&lt;0), 0)</f>
        <v>2</v>
      </c>
      <c r="H104">
        <f>ValueWin!H104</f>
        <v>2</v>
      </c>
      <c r="I104">
        <f t="shared" si="6"/>
        <v>-5.9119999999999937</v>
      </c>
      <c r="J104">
        <f t="shared" si="7"/>
        <v>0.1</v>
      </c>
      <c r="K104" cm="1">
        <f t="array" ref="K104">_xlfn.IFS(AND(G104=H104,G104=1),K103-K103*I104+K103*I104*A104, AND(G104=H104,G104=2), K103-K103*J104+K103*J104*B104, AND(G104&lt;&gt;H104,G104=1), K103-K103*I104,AND(G104&lt;&gt;H104,G104=2),K103-K103*J104,G104=0,K103)</f>
        <v>142.84070967915127</v>
      </c>
      <c r="L104" t="str">
        <f>ValueWin!L104</f>
        <v>Mats Moraing</v>
      </c>
      <c r="M104" t="str">
        <f>ValueWin!M104</f>
        <v>Yannick Maden</v>
      </c>
    </row>
    <row r="105" spans="1:14" x14ac:dyDescent="0.25">
      <c r="A105">
        <f>ValueWin!A105</f>
        <v>1.3</v>
      </c>
      <c r="B105">
        <f>ValueWin!B105</f>
        <v>3.2</v>
      </c>
      <c r="C105">
        <f t="shared" si="4"/>
        <v>0.76923076923076916</v>
      </c>
      <c r="D105">
        <f t="shared" si="5"/>
        <v>0.3125</v>
      </c>
      <c r="E105">
        <f>ValueWin!E105</f>
        <v>0.58199999999999996</v>
      </c>
      <c r="F105">
        <f>ValueWin!F105</f>
        <v>0.41800000000000004</v>
      </c>
      <c r="G105" cm="1">
        <f t="array" ref="G105">_xlfn.IFS(AND(I105&gt;J105,I105&gt;0), 1, AND(J105&gt;I105,J105&gt;0), 2, AND(I105&lt;0,J105&lt;0), 0)</f>
        <v>2</v>
      </c>
      <c r="H105">
        <f>ValueWin!H105</f>
        <v>1</v>
      </c>
      <c r="I105">
        <f t="shared" si="6"/>
        <v>-0.81133333333333335</v>
      </c>
      <c r="J105">
        <f t="shared" si="7"/>
        <v>0.1</v>
      </c>
      <c r="K105" cm="1">
        <f t="array" ref="K105">_xlfn.IFS(AND(G105=H105,G105=1),K104-K104*I105+K104*I105*A105, AND(G105=H105,G105=2), K104-K104*J105+K104*J105*B105, AND(G105&lt;&gt;H105,G105=1), K104-K104*I105,AND(G105&lt;&gt;H105,G105=2),K104-K104*J105,G105=0,K104)</f>
        <v>128.55663871123613</v>
      </c>
      <c r="L105" t="str">
        <f>ValueWin!L105</f>
        <v>Oscar Otte</v>
      </c>
      <c r="M105" t="str">
        <f>ValueWin!M105</f>
        <v>Robin Haase</v>
      </c>
      <c r="N105">
        <f>ValueWin!N105</f>
        <v>0.73199999999999998</v>
      </c>
    </row>
    <row r="106" spans="1:14" x14ac:dyDescent="0.25">
      <c r="A106">
        <f>ValueWin!A106</f>
        <v>2.25</v>
      </c>
      <c r="B106">
        <f>ValueWin!B106</f>
        <v>1.57</v>
      </c>
      <c r="C106">
        <f t="shared" si="4"/>
        <v>0.44444444444444442</v>
      </c>
      <c r="D106">
        <f t="shared" si="5"/>
        <v>0.63694267515923564</v>
      </c>
      <c r="E106">
        <f>ValueWin!E106</f>
        <v>6.4000000000000001E-2</v>
      </c>
      <c r="F106">
        <f>ValueWin!F106</f>
        <v>0.93599999999999994</v>
      </c>
      <c r="G106" cm="1">
        <f t="array" ref="G106">_xlfn.IFS(AND(I106&gt;J106,I106&gt;0), 1, AND(J106&gt;I106,J106&gt;0), 2, AND(I106&lt;0,J106&lt;0), 0)</f>
        <v>2</v>
      </c>
      <c r="H106">
        <f>ValueWin!H106</f>
        <v>2</v>
      </c>
      <c r="I106">
        <f t="shared" si="6"/>
        <v>-0.68479999999999985</v>
      </c>
      <c r="J106">
        <f t="shared" si="7"/>
        <v>0.1</v>
      </c>
      <c r="K106" cm="1">
        <f t="array" ref="K106">_xlfn.IFS(AND(G106=H106,G106=1),K105-K105*I106+K105*I106*A106, AND(G106=H106,G106=2), K105-K105*J106+K105*J106*B106, AND(G106&lt;&gt;H106,G106=1), K105-K105*I106,AND(G106&lt;&gt;H106,G106=2),K105-K105*J106,G106=0,K105)</f>
        <v>135.88436711777661</v>
      </c>
      <c r="L106" t="str">
        <f>ValueWin!L106</f>
        <v>Henri Squire</v>
      </c>
      <c r="M106" t="str">
        <f>ValueWin!M106</f>
        <v>Ruben Bemelmans</v>
      </c>
      <c r="N106">
        <f>ValueWin!N106</f>
        <v>0.27200000000000002</v>
      </c>
    </row>
    <row r="107" spans="1:14" x14ac:dyDescent="0.25">
      <c r="A107">
        <f>ValueWin!A107</f>
        <v>1.3</v>
      </c>
      <c r="B107">
        <f>ValueWin!B107</f>
        <v>3.32</v>
      </c>
      <c r="C107">
        <f t="shared" si="4"/>
        <v>0.76923076923076916</v>
      </c>
      <c r="D107">
        <f t="shared" si="5"/>
        <v>0.30120481927710846</v>
      </c>
      <c r="E107">
        <f>ValueWin!E107</f>
        <v>0.60799999999999998</v>
      </c>
      <c r="F107">
        <f>ValueWin!F107</f>
        <v>0.39200000000000002</v>
      </c>
      <c r="G107" cm="1">
        <f t="array" ref="G107">_xlfn.IFS(AND(I107&gt;J107,I107&gt;0), 1, AND(J107&gt;I107,J107&gt;0), 2, AND(I107&lt;0,J107&lt;0), 0)</f>
        <v>2</v>
      </c>
      <c r="H107">
        <f>ValueWin!H107</f>
        <v>1</v>
      </c>
      <c r="I107">
        <f t="shared" si="6"/>
        <v>-0.69866666666666644</v>
      </c>
      <c r="J107">
        <f t="shared" si="7"/>
        <v>0.1</v>
      </c>
      <c r="K107" cm="1">
        <f t="array" ref="K107">_xlfn.IFS(AND(G107=H107,G107=1),K106-K106*I107+K106*I107*A107, AND(G107=H107,G107=2), K106-K106*J107+K106*J107*B107, AND(G107&lt;&gt;H107,G107=1), K106-K106*I107,AND(G107&lt;&gt;H107,G107=2),K106-K106*J107,G107=0,K106)</f>
        <v>122.29593040599894</v>
      </c>
      <c r="L107" t="str">
        <f>ValueWin!L107</f>
        <v>Andrey Rublev</v>
      </c>
      <c r="M107" t="str">
        <f>ValueWin!M107</f>
        <v>Ilya Ivashka</v>
      </c>
      <c r="N107">
        <f>ValueWin!N107</f>
        <v>0.86199999999999999</v>
      </c>
    </row>
    <row r="108" spans="1:14" x14ac:dyDescent="0.25">
      <c r="A108">
        <f>ValueWin!A108</f>
        <v>1.76</v>
      </c>
      <c r="B108">
        <f>ValueWin!B108</f>
        <v>2.0499999999999998</v>
      </c>
      <c r="C108">
        <f t="shared" si="4"/>
        <v>0.56818181818181823</v>
      </c>
      <c r="D108">
        <f t="shared" si="5"/>
        <v>0.48780487804878053</v>
      </c>
      <c r="E108">
        <f>ValueWin!E108</f>
        <v>0.53900000000000003</v>
      </c>
      <c r="F108">
        <f>ValueWin!F108</f>
        <v>0.46099999999999997</v>
      </c>
      <c r="G108" cm="1">
        <f t="array" ref="G108">_xlfn.IFS(AND(I108&gt;J108,I108&gt;0), 1, AND(J108&gt;I108,J108&gt;0), 2, AND(I108&lt;0,J108&lt;0), 0)</f>
        <v>0</v>
      </c>
      <c r="H108">
        <f>ValueWin!H108</f>
        <v>2</v>
      </c>
      <c r="I108">
        <f t="shared" si="6"/>
        <v>-6.7578947368420961E-2</v>
      </c>
      <c r="J108">
        <f t="shared" si="7"/>
        <v>-5.2333333333333454E-2</v>
      </c>
      <c r="K108" cm="1">
        <f t="array" ref="K108">_xlfn.IFS(AND(G108=H108,G108=1),K107-K107*I108+K107*I108*A108, AND(G108=H108,G108=2), K107-K107*J108+K107*J108*B108, AND(G108&lt;&gt;H108,G108=1), K107-K107*I108,AND(G108&lt;&gt;H108,G108=2),K107-K107*J108,G108=0,K107)</f>
        <v>122.29593040599894</v>
      </c>
      <c r="L108" t="str">
        <f>ValueWin!L108</f>
        <v>Alexander Bublik</v>
      </c>
      <c r="M108" t="str">
        <f>ValueWin!M108</f>
        <v>Jan Lennard Struff</v>
      </c>
      <c r="N108">
        <f>ValueWin!N108</f>
        <v>0.84499999999999997</v>
      </c>
    </row>
    <row r="109" spans="1:14" x14ac:dyDescent="0.25">
      <c r="A109">
        <f>ValueWin!A109</f>
        <v>1.61</v>
      </c>
      <c r="B109">
        <f>ValueWin!B109</f>
        <v>2.25</v>
      </c>
      <c r="C109">
        <f t="shared" si="4"/>
        <v>0.6211180124223602</v>
      </c>
      <c r="D109">
        <f t="shared" si="5"/>
        <v>0.44444444444444442</v>
      </c>
      <c r="E109">
        <f>ValueWin!E109</f>
        <v>0.59499999999999997</v>
      </c>
      <c r="F109">
        <f>ValueWin!F109</f>
        <v>0.40500000000000003</v>
      </c>
      <c r="G109" cm="1">
        <f t="array" ref="G109">_xlfn.IFS(AND(I109&gt;J109,I109&gt;0), 1, AND(J109&gt;I109,J109&gt;0), 2, AND(I109&lt;0,J109&lt;0), 0)</f>
        <v>0</v>
      </c>
      <c r="H109">
        <f>ValueWin!H109</f>
        <v>1</v>
      </c>
      <c r="I109">
        <f t="shared" si="6"/>
        <v>-6.8934426229508183E-2</v>
      </c>
      <c r="J109">
        <f t="shared" si="7"/>
        <v>-7.0999999999999952E-2</v>
      </c>
      <c r="K109" cm="1">
        <f t="array" ref="K109">_xlfn.IFS(AND(G109=H109,G109=1),K108-K108*I109+K108*I109*A109, AND(G109=H109,G109=2), K108-K108*J109+K108*J109*B109, AND(G109&lt;&gt;H109,G109=1), K108-K108*I109,AND(G109&lt;&gt;H109,G109=2),K108-K108*J109,G109=0,K108)</f>
        <v>122.29593040599894</v>
      </c>
      <c r="L109" t="str">
        <f>ValueWin!L109</f>
        <v>Roberto Bautista Agut</v>
      </c>
      <c r="M109" t="str">
        <f>ValueWin!M109</f>
        <v>Mackenzie McDonald</v>
      </c>
      <c r="N109">
        <f>ValueWin!N109</f>
        <v>0.85199999999999998</v>
      </c>
    </row>
    <row r="110" spans="1:14" x14ac:dyDescent="0.25">
      <c r="A110">
        <f>ValueWin!A110</f>
        <v>1.59</v>
      </c>
      <c r="B110">
        <f>ValueWin!B110</f>
        <v>2.2599999999999998</v>
      </c>
      <c r="C110">
        <f t="shared" si="4"/>
        <v>0.62893081761006286</v>
      </c>
      <c r="D110">
        <f t="shared" si="5"/>
        <v>0.44247787610619471</v>
      </c>
      <c r="E110">
        <f>ValueWin!E110</f>
        <v>0.60699999999999998</v>
      </c>
      <c r="F110">
        <f>ValueWin!F110</f>
        <v>0.39300000000000002</v>
      </c>
      <c r="G110" cm="1">
        <f t="array" ref="G110">_xlfn.IFS(AND(I110&gt;J110,I110&gt;0), 1, AND(J110&gt;I110,J110&gt;0), 2, AND(I110&lt;0,J110&lt;0), 0)</f>
        <v>0</v>
      </c>
      <c r="H110">
        <f>ValueWin!H110</f>
        <v>1</v>
      </c>
      <c r="I110">
        <f t="shared" si="6"/>
        <v>-5.9101694915254188E-2</v>
      </c>
      <c r="J110">
        <f t="shared" si="7"/>
        <v>-8.8746031746031795E-2</v>
      </c>
      <c r="K110" cm="1">
        <f t="array" ref="K110">_xlfn.IFS(AND(G110=H110,G110=1),K109-K109*I110+K109*I110*A110, AND(G110=H110,G110=2), K109-K109*J110+K109*J110*B110, AND(G110&lt;&gt;H110,G110=1), K109-K109*I110,AND(G110&lt;&gt;H110,G110=2),K109-K109*J110,G110=0,K109)</f>
        <v>122.29593040599894</v>
      </c>
      <c r="L110" t="str">
        <f>ValueWin!L110</f>
        <v>Taylor Fritz</v>
      </c>
      <c r="M110" t="str">
        <f>ValueWin!M110</f>
        <v>Tommy Paul</v>
      </c>
      <c r="N110">
        <f>ValueWin!N110</f>
        <v>0.84499999999999997</v>
      </c>
    </row>
    <row r="111" spans="1:14" x14ac:dyDescent="0.25">
      <c r="A111">
        <f>ValueWin!A111</f>
        <v>3.69</v>
      </c>
      <c r="B111">
        <f>ValueWin!B111</f>
        <v>1.25</v>
      </c>
      <c r="C111">
        <f t="shared" si="4"/>
        <v>0.2710027100271003</v>
      </c>
      <c r="D111">
        <f t="shared" si="5"/>
        <v>0.8</v>
      </c>
      <c r="E111">
        <f>ValueWin!E111</f>
        <v>0.31900000000000001</v>
      </c>
      <c r="F111">
        <f>ValueWin!F111</f>
        <v>0.68100000000000005</v>
      </c>
      <c r="G111" cm="1">
        <f t="array" ref="G111">_xlfn.IFS(AND(I111&gt;J111,I111&gt;0), 1, AND(J111&gt;I111,J111&gt;0), 2, AND(I111&lt;0,J111&lt;0), 0)</f>
        <v>1</v>
      </c>
      <c r="H111">
        <f>ValueWin!H111</f>
        <v>1</v>
      </c>
      <c r="I111">
        <f t="shared" si="6"/>
        <v>6.5840148698884715E-2</v>
      </c>
      <c r="J111">
        <f t="shared" si="7"/>
        <v>-0.59499999999999997</v>
      </c>
      <c r="K111" cm="1">
        <f t="array" ref="K111">_xlfn.IFS(AND(G111=H111,G111=1),K110-K110*I111+K110*I111*A111, AND(G111=H111,G111=2), K110-K110*J111+K110*J111*B111, AND(G111&lt;&gt;H111,G111=1), K110-K110*I111,AND(G111&lt;&gt;H111,G111=2),K110-K110*J111,G111=0,K110)</f>
        <v>143.95576264020539</v>
      </c>
      <c r="L111" t="str">
        <f>ValueWin!L111</f>
        <v>John Millman</v>
      </c>
      <c r="M111" t="str">
        <f>ValueWin!M111</f>
        <v>Aslan Karatsev</v>
      </c>
      <c r="N111">
        <f>ValueWin!N111</f>
        <v>0.84499999999999997</v>
      </c>
    </row>
    <row r="112" spans="1:14" x14ac:dyDescent="0.25">
      <c r="A112">
        <f>ValueWin!A112</f>
        <v>1.96</v>
      </c>
      <c r="B112">
        <f>ValueWin!B112</f>
        <v>1.84</v>
      </c>
      <c r="C112">
        <f t="shared" si="4"/>
        <v>0.51020408163265307</v>
      </c>
      <c r="D112">
        <f t="shared" si="5"/>
        <v>0.54347826086956519</v>
      </c>
      <c r="E112">
        <f>ValueWin!E112</f>
        <v>0.41299999999999998</v>
      </c>
      <c r="F112">
        <f>ValueWin!F112</f>
        <v>0.58699999999999997</v>
      </c>
      <c r="G112" cm="1">
        <f t="array" ref="G112">_xlfn.IFS(AND(I112&gt;J112,I112&gt;0), 1, AND(J112&gt;I112,J112&gt;0), 2, AND(I112&lt;0,J112&lt;0), 0)</f>
        <v>2</v>
      </c>
      <c r="H112">
        <f>ValueWin!H112</f>
        <v>1</v>
      </c>
      <c r="I112">
        <f t="shared" si="6"/>
        <v>-0.19845833333333335</v>
      </c>
      <c r="J112">
        <f t="shared" si="7"/>
        <v>9.5333333333333381E-2</v>
      </c>
      <c r="K112" cm="1">
        <f t="array" ref="K112">_xlfn.IFS(AND(G112=H112,G112=1),K111-K111*I112+K111*I112*A112, AND(G112=H112,G112=2), K111-K111*J112+K111*J112*B112, AND(G112&lt;&gt;H112,G112=1), K111-K111*I112,AND(G112&lt;&gt;H112,G112=2),K111-K111*J112,G112=0,K111)</f>
        <v>130.23197993517246</v>
      </c>
      <c r="L112" t="str">
        <f>ValueWin!L112</f>
        <v>Botic Van De Zandschulp</v>
      </c>
      <c r="M112" t="str">
        <f>ValueWin!M112</f>
        <v>Sebastian Korda</v>
      </c>
      <c r="N112">
        <f>ValueWin!N112</f>
        <v>0.83799999999999997</v>
      </c>
    </row>
    <row r="113" spans="1:14" x14ac:dyDescent="0.25">
      <c r="A113">
        <f>ValueWin!A113</f>
        <v>1.72</v>
      </c>
      <c r="B113">
        <f>ValueWin!B113</f>
        <v>2.1</v>
      </c>
      <c r="C113">
        <f t="shared" si="4"/>
        <v>0.58139534883720934</v>
      </c>
      <c r="D113">
        <f t="shared" si="5"/>
        <v>0.47619047619047616</v>
      </c>
      <c r="E113">
        <f>ValueWin!E113</f>
        <v>0.51200000000000001</v>
      </c>
      <c r="F113">
        <f>ValueWin!F113</f>
        <v>0.48799999999999999</v>
      </c>
      <c r="G113" cm="1">
        <f t="array" ref="G113">_xlfn.IFS(AND(I113&gt;J113,I113&gt;0), 1, AND(J113&gt;I113,J113&gt;0), 2, AND(I113&lt;0,J113&lt;0), 0)</f>
        <v>2</v>
      </c>
      <c r="H113">
        <f>ValueWin!H113</f>
        <v>2</v>
      </c>
      <c r="I113">
        <f t="shared" si="6"/>
        <v>-0.1657777777777778</v>
      </c>
      <c r="J113">
        <f t="shared" si="7"/>
        <v>2.2545454545454535E-2</v>
      </c>
      <c r="K113" cm="1">
        <f t="array" ref="K113">_xlfn.IFS(AND(G113=H113,G113=1),K112-K112*I113+K112*I113*A113, AND(G113=H113,G113=2), K112-K112*J113+K112*J113*B113, AND(G113&lt;&gt;H113,G113=1), K112-K112*I113,AND(G113&lt;&gt;H113,G113=2),K112-K112*J113,G113=0,K112)</f>
        <v>133.46173303756473</v>
      </c>
      <c r="L113" t="str">
        <f>ValueWin!L113</f>
        <v>Andy Murray</v>
      </c>
      <c r="M113" t="str">
        <f>ValueWin!M113</f>
        <v>Carlos Alcaraz</v>
      </c>
      <c r="N113">
        <f>ValueWin!N113</f>
        <v>0.86099999999999999</v>
      </c>
    </row>
    <row r="114" spans="1:14" x14ac:dyDescent="0.25">
      <c r="A114">
        <f>ValueWin!A114</f>
        <v>3.14</v>
      </c>
      <c r="B114">
        <f>ValueWin!B114</f>
        <v>1.33</v>
      </c>
      <c r="C114">
        <f t="shared" si="4"/>
        <v>0.31847133757961782</v>
      </c>
      <c r="D114">
        <f t="shared" si="5"/>
        <v>0.75187969924812026</v>
      </c>
      <c r="E114">
        <f>ValueWin!E114</f>
        <v>0.30299999999999999</v>
      </c>
      <c r="F114">
        <f>ValueWin!F114</f>
        <v>0.69700000000000006</v>
      </c>
      <c r="G114" cm="1">
        <f t="array" ref="G114">_xlfn.IFS(AND(I114&gt;J114,I114&gt;0), 1, AND(J114&gt;I114,J114&gt;0), 2, AND(I114&lt;0,J114&lt;0), 0)</f>
        <v>0</v>
      </c>
      <c r="H114">
        <f>ValueWin!H114</f>
        <v>2</v>
      </c>
      <c r="I114">
        <f t="shared" si="6"/>
        <v>-2.270093457943928E-2</v>
      </c>
      <c r="J114">
        <f t="shared" si="7"/>
        <v>-0.22118181818181792</v>
      </c>
      <c r="K114" cm="1">
        <f t="array" ref="K114">_xlfn.IFS(AND(G114=H114,G114=1),K113-K113*I114+K113*I114*A114, AND(G114=H114,G114=2), K113-K113*J114+K113*J114*B114, AND(G114&lt;&gt;H114,G114=1), K113-K113*I114,AND(G114&lt;&gt;H114,G114=2),K113-K113*J114,G114=0,K113)</f>
        <v>133.46173303756473</v>
      </c>
      <c r="L114" t="str">
        <f>ValueWin!L114</f>
        <v>Nikoloz Basilashvili</v>
      </c>
      <c r="M114" t="str">
        <f>ValueWin!M114</f>
        <v>Matteo Berrettini</v>
      </c>
      <c r="N114">
        <f>ValueWin!N114</f>
        <v>0.86299999999999999</v>
      </c>
    </row>
    <row r="115" spans="1:14" x14ac:dyDescent="0.25">
      <c r="A115">
        <f>ValueWin!A115</f>
        <v>1.1599999999999999</v>
      </c>
      <c r="B115">
        <f>ValueWin!B115</f>
        <v>4.5</v>
      </c>
      <c r="C115">
        <f t="shared" si="4"/>
        <v>0.86206896551724144</v>
      </c>
      <c r="D115">
        <f t="shared" si="5"/>
        <v>0.22222222222222221</v>
      </c>
      <c r="E115">
        <f>ValueWin!E115</f>
        <v>0.746</v>
      </c>
      <c r="F115">
        <f>ValueWin!F115</f>
        <v>0.254</v>
      </c>
      <c r="G115" cm="1">
        <f t="array" ref="G115">_xlfn.IFS(AND(I115&gt;J115,I115&gt;0), 1, AND(J115&gt;I115,J115&gt;0), 2, AND(I115&lt;0,J115&lt;0), 0)</f>
        <v>2</v>
      </c>
      <c r="H115">
        <f>ValueWin!H115</f>
        <v>1</v>
      </c>
      <c r="I115">
        <f t="shared" si="6"/>
        <v>-0.8415000000000008</v>
      </c>
      <c r="J115">
        <f t="shared" si="7"/>
        <v>4.085714285714287E-2</v>
      </c>
      <c r="K115" cm="1">
        <f t="array" ref="K115">_xlfn.IFS(AND(G115=H115,G115=1),K114-K114*I115+K114*I115*A115, AND(G115=H115,G115=2), K114-K114*J115+K114*J115*B115, AND(G115&lt;&gt;H115,G115=1), K114-K114*I115,AND(G115&lt;&gt;H115,G115=2),K114-K114*J115,G115=0,K114)</f>
        <v>128.00886794488707</v>
      </c>
      <c r="L115" t="str">
        <f>ValueWin!L115</f>
        <v>Brandon Nakashima</v>
      </c>
      <c r="M115" t="str">
        <f>ValueWin!M115</f>
        <v>Bernabe Zapata Miralles</v>
      </c>
      <c r="N115">
        <f>ValueWin!N115</f>
        <v>0.754</v>
      </c>
    </row>
    <row r="116" spans="1:14" x14ac:dyDescent="0.25">
      <c r="A116">
        <f>ValueWin!A116</f>
        <v>2.37</v>
      </c>
      <c r="B116">
        <f>ValueWin!B116</f>
        <v>1.53</v>
      </c>
      <c r="C116">
        <f t="shared" si="4"/>
        <v>0.42194092827004215</v>
      </c>
      <c r="D116">
        <f t="shared" si="5"/>
        <v>0.65359477124183007</v>
      </c>
      <c r="E116">
        <f>ValueWin!E116</f>
        <v>0.249</v>
      </c>
      <c r="F116">
        <f>ValueWin!F116</f>
        <v>0.751</v>
      </c>
      <c r="G116" cm="1">
        <f t="array" ref="G116">_xlfn.IFS(AND(I116&gt;J116,I116&gt;0), 1, AND(J116&gt;I116,J116&gt;0), 2, AND(I116&lt;0,J116&lt;0), 0)</f>
        <v>2</v>
      </c>
      <c r="H116">
        <f>ValueWin!H116</f>
        <v>1</v>
      </c>
      <c r="I116">
        <f t="shared" si="6"/>
        <v>-0.29917518248175179</v>
      </c>
      <c r="J116">
        <f t="shared" si="7"/>
        <v>0.1</v>
      </c>
      <c r="K116" cm="1">
        <f t="array" ref="K116">_xlfn.IFS(AND(G116=H116,G116=1),K115-K115*I116+K115*I116*A116, AND(G116=H116,G116=2), K115-K115*J116+K115*J116*B116, AND(G116&lt;&gt;H116,G116=1), K115-K115*I116,AND(G116&lt;&gt;H116,G116=2),K115-K115*J116,G116=0,K115)</f>
        <v>115.20798115039837</v>
      </c>
      <c r="L116" t="str">
        <f>ValueWin!L116</f>
        <v>Alexandre Muller</v>
      </c>
      <c r="M116" t="str">
        <f>ValueWin!M116</f>
        <v>Stefano Travaglia</v>
      </c>
      <c r="N116">
        <f>ValueWin!N116</f>
        <v>0.48699999999999999</v>
      </c>
    </row>
    <row r="117" spans="1:14" x14ac:dyDescent="0.25">
      <c r="A117">
        <f>ValueWin!A117</f>
        <v>1.28</v>
      </c>
      <c r="B117">
        <f>ValueWin!B117</f>
        <v>3.25</v>
      </c>
      <c r="C117">
        <f t="shared" si="4"/>
        <v>0.78125</v>
      </c>
      <c r="D117">
        <f t="shared" si="5"/>
        <v>0.30769230769230771</v>
      </c>
      <c r="E117">
        <f>ValueWin!E117</f>
        <v>0.82199999999999995</v>
      </c>
      <c r="F117">
        <f>ValueWin!F117</f>
        <v>0.17800000000000005</v>
      </c>
      <c r="G117" cm="1">
        <f t="array" ref="G117">_xlfn.IFS(AND(I117&gt;J117,I117&gt;0), 1, AND(J117&gt;I117,J117&gt;0), 2, AND(I117&lt;0,J117&lt;0), 0)</f>
        <v>1</v>
      </c>
      <c r="H117">
        <f>ValueWin!H117</f>
        <v>1</v>
      </c>
      <c r="I117">
        <f t="shared" si="6"/>
        <v>0.1</v>
      </c>
      <c r="J117">
        <f t="shared" si="7"/>
        <v>-0.18733333333333324</v>
      </c>
      <c r="K117" cm="1">
        <f t="array" ref="K117">_xlfn.IFS(AND(G117=H117,G117=1),K116-K116*I117+K116*I117*A117, AND(G117=H117,G117=2), K116-K116*J117+K116*J117*B117, AND(G117&lt;&gt;H117,G117=1), K116-K116*I117,AND(G117&lt;&gt;H117,G117=2),K116-K116*J117,G117=0,K116)</f>
        <v>118.43380462260953</v>
      </c>
      <c r="L117" t="str">
        <f>ValueWin!L117</f>
        <v>Maxime Cressy</v>
      </c>
      <c r="M117" t="str">
        <f>ValueWin!M117</f>
        <v>Otto Virtanen</v>
      </c>
      <c r="N117">
        <f>ValueWin!N117</f>
        <v>0.35699999999999998</v>
      </c>
    </row>
    <row r="118" spans="1:14" x14ac:dyDescent="0.25">
      <c r="A118">
        <f>ValueWin!A118</f>
        <v>1.1599999999999999</v>
      </c>
      <c r="B118">
        <f>ValueWin!B118</f>
        <v>4.5</v>
      </c>
      <c r="C118">
        <f t="shared" si="4"/>
        <v>0.86206896551724144</v>
      </c>
      <c r="D118">
        <f t="shared" si="5"/>
        <v>0.22222222222222221</v>
      </c>
      <c r="E118">
        <f>ValueWin!E118</f>
        <v>0.85899999999999999</v>
      </c>
      <c r="F118">
        <f>ValueWin!F118</f>
        <v>0.14100000000000001</v>
      </c>
      <c r="G118" cm="1">
        <f t="array" ref="G118">_xlfn.IFS(AND(I118&gt;J118,I118&gt;0), 1, AND(J118&gt;I118,J118&gt;0), 2, AND(I118&lt;0,J118&lt;0), 0)</f>
        <v>0</v>
      </c>
      <c r="H118">
        <f>ValueWin!H118</f>
        <v>1</v>
      </c>
      <c r="I118">
        <f t="shared" si="6"/>
        <v>-2.2250000000000547E-2</v>
      </c>
      <c r="J118">
        <f t="shared" si="7"/>
        <v>-0.1044285714285714</v>
      </c>
      <c r="K118" cm="1">
        <f t="array" ref="K118">_xlfn.IFS(AND(G118=H118,G118=1),K117-K117*I118+K117*I118*A118, AND(G118=H118,G118=2), K117-K117*J118+K117*J118*B118, AND(G118&lt;&gt;H118,G118=1), K117-K117*I118,AND(G118&lt;&gt;H118,G118=2),K117-K117*J118,G118=0,K117)</f>
        <v>118.43380462260953</v>
      </c>
      <c r="L118" t="str">
        <f>ValueWin!L118</f>
        <v>Oscar Otte</v>
      </c>
      <c r="M118" t="str">
        <f>ValueWin!M118</f>
        <v>Julian Lenz</v>
      </c>
      <c r="N118">
        <f>ValueWin!N118</f>
        <v>0.36599999999999999</v>
      </c>
    </row>
    <row r="119" spans="1:14" x14ac:dyDescent="0.25">
      <c r="A119">
        <f>ValueWin!A119</f>
        <v>2.25</v>
      </c>
      <c r="B119">
        <f>ValueWin!B119</f>
        <v>1.57</v>
      </c>
      <c r="C119">
        <f t="shared" si="4"/>
        <v>0.44444444444444442</v>
      </c>
      <c r="D119">
        <f t="shared" si="5"/>
        <v>0.63694267515923564</v>
      </c>
      <c r="E119">
        <f>ValueWin!E119</f>
        <v>0.498</v>
      </c>
      <c r="F119">
        <f>ValueWin!F119</f>
        <v>0.502</v>
      </c>
      <c r="G119" cm="1">
        <f t="array" ref="G119">_xlfn.IFS(AND(I119&gt;J119,I119&gt;0), 1, AND(J119&gt;I119,J119&gt;0), 2, AND(I119&lt;0,J119&lt;0), 0)</f>
        <v>1</v>
      </c>
      <c r="H119">
        <f>ValueWin!H119</f>
        <v>2</v>
      </c>
      <c r="I119">
        <f t="shared" si="6"/>
        <v>9.6399999999999986E-2</v>
      </c>
      <c r="J119">
        <f t="shared" si="7"/>
        <v>-0.37168421052631573</v>
      </c>
      <c r="K119" cm="1">
        <f t="array" ref="K119">_xlfn.IFS(AND(G119=H119,G119=1),K118-K118*I119+K118*I119*A119, AND(G119=H119,G119=2), K118-K118*J119+K118*J119*B119, AND(G119&lt;&gt;H119,G119=1), K118-K118*I119,AND(G119&lt;&gt;H119,G119=2),K118-K118*J119,G119=0,K118)</f>
        <v>107.01678585698997</v>
      </c>
      <c r="L119" t="str">
        <f>ValueWin!L119</f>
        <v>Ruben Bemelmans</v>
      </c>
      <c r="M119" t="str">
        <f>ValueWin!M119</f>
        <v>Quentin Halys</v>
      </c>
      <c r="N119">
        <f>ValueWin!N119</f>
        <v>0.623</v>
      </c>
    </row>
    <row r="120" spans="1:14" x14ac:dyDescent="0.25">
      <c r="A120">
        <f>ValueWin!A120</f>
        <v>3</v>
      </c>
      <c r="B120">
        <f>ValueWin!B120</f>
        <v>1.33</v>
      </c>
      <c r="C120">
        <f t="shared" si="4"/>
        <v>0.33333333333333331</v>
      </c>
      <c r="D120">
        <f t="shared" si="5"/>
        <v>0.75187969924812026</v>
      </c>
      <c r="E120">
        <f>ValueWin!E120</f>
        <v>0.23499999999999999</v>
      </c>
      <c r="F120">
        <f>ValueWin!F120</f>
        <v>0.76500000000000001</v>
      </c>
      <c r="G120" cm="1">
        <f t="array" ref="G120">_xlfn.IFS(AND(I120&gt;J120,I120&gt;0), 1, AND(J120&gt;I120,J120&gt;0), 2, AND(I120&lt;0,J120&lt;0), 0)</f>
        <v>2</v>
      </c>
      <c r="H120">
        <f>ValueWin!H120</f>
        <v>2</v>
      </c>
      <c r="I120">
        <f t="shared" si="6"/>
        <v>-0.14750000000000002</v>
      </c>
      <c r="J120">
        <f t="shared" si="7"/>
        <v>5.2878787878788081E-2</v>
      </c>
      <c r="K120" cm="1">
        <f t="array" ref="K120">_xlfn.IFS(AND(G120=H120,G120=1),K119-K119*I120+K119*I120*A120, AND(G120=H120,G120=2), K119-K119*J120+K119*J120*B120, AND(G120&lt;&gt;H120,G120=1), K119-K119*I120,AND(G120&lt;&gt;H120,G120=2),K119-K119*J120,G120=0,K119)</f>
        <v>108.88422877019445</v>
      </c>
      <c r="L120" t="str">
        <f>ValueWin!L120</f>
        <v>Mats Rosenkranz</v>
      </c>
      <c r="M120" t="str">
        <f>ValueWin!M120</f>
        <v>Maximilian Marterer</v>
      </c>
      <c r="N120">
        <f>ValueWin!N120</f>
        <v>0.28299999999999997</v>
      </c>
    </row>
    <row r="121" spans="1:14" x14ac:dyDescent="0.25">
      <c r="A121">
        <f>ValueWin!A121</f>
        <v>2.31</v>
      </c>
      <c r="B121">
        <f>ValueWin!B121</f>
        <v>1.57</v>
      </c>
      <c r="C121">
        <f t="shared" si="4"/>
        <v>0.4329004329004329</v>
      </c>
      <c r="D121">
        <f t="shared" si="5"/>
        <v>0.63694267515923564</v>
      </c>
      <c r="E121">
        <f>ValueWin!E121</f>
        <v>0.46600000000000003</v>
      </c>
      <c r="F121">
        <f>ValueWin!F121</f>
        <v>0.53400000000000003</v>
      </c>
      <c r="G121" cm="1">
        <f t="array" ref="G121">_xlfn.IFS(AND(I121&gt;J121,I121&gt;0), 1, AND(J121&gt;I121,J121&gt;0), 2, AND(I121&lt;0,J121&lt;0), 0)</f>
        <v>1</v>
      </c>
      <c r="H121">
        <f>ValueWin!H121</f>
        <v>1</v>
      </c>
      <c r="I121">
        <f t="shared" si="6"/>
        <v>5.8366412213740504E-2</v>
      </c>
      <c r="J121">
        <f t="shared" si="7"/>
        <v>-0.28354385964912276</v>
      </c>
      <c r="K121" cm="1">
        <f t="array" ref="K121">_xlfn.IFS(AND(G121=H121,G121=1),K120-K120*I121+K120*I121*A121, AND(G121=H121,G121=2), K120-K120*J121+K120*J121*B121, AND(G121&lt;&gt;H121,G121=1), K120-K120*I121,AND(G121&lt;&gt;H121,G121=2),K120-K120*J121,G121=0,K120)</f>
        <v>117.20951690196353</v>
      </c>
      <c r="L121" t="str">
        <f>ValueWin!L121</f>
        <v>Marin Cilic</v>
      </c>
      <c r="M121" t="str">
        <f>ValueWin!M121</f>
        <v>Karen Khachanov</v>
      </c>
      <c r="N121">
        <f>ValueWin!N121</f>
        <v>0.85899999999999999</v>
      </c>
    </row>
    <row r="122" spans="1:14" x14ac:dyDescent="0.25">
      <c r="A122">
        <f>ValueWin!A122</f>
        <v>1.61</v>
      </c>
      <c r="B122">
        <f>ValueWin!B122</f>
        <v>2.25</v>
      </c>
      <c r="C122">
        <f t="shared" si="4"/>
        <v>0.6211180124223602</v>
      </c>
      <c r="D122">
        <f t="shared" si="5"/>
        <v>0.44444444444444442</v>
      </c>
      <c r="E122">
        <f>ValueWin!E122</f>
        <v>0.59399999999999997</v>
      </c>
      <c r="F122">
        <f>ValueWin!F122</f>
        <v>0.40600000000000003</v>
      </c>
      <c r="G122" cm="1">
        <f t="array" ref="G122">_xlfn.IFS(AND(I122&gt;J122,I122&gt;0), 1, AND(J122&gt;I122,J122&gt;0), 2, AND(I122&lt;0,J122&lt;0), 0)</f>
        <v>0</v>
      </c>
      <c r="H122">
        <f>ValueWin!H122</f>
        <v>1</v>
      </c>
      <c r="I122">
        <f t="shared" si="6"/>
        <v>-7.1573770491803246E-2</v>
      </c>
      <c r="J122">
        <f t="shared" si="7"/>
        <v>-6.9199999999999928E-2</v>
      </c>
      <c r="K122" cm="1">
        <f t="array" ref="K122">_xlfn.IFS(AND(G122=H122,G122=1),K121-K121*I122+K121*I122*A122, AND(G122=H122,G122=2), K121-K121*J122+K121*J122*B122, AND(G122&lt;&gt;H122,G122=1), K121-K121*I122,AND(G122&lt;&gt;H122,G122=2),K121-K121*J122,G122=0,K121)</f>
        <v>117.20951690196353</v>
      </c>
      <c r="L122" t="str">
        <f>ValueWin!L122</f>
        <v>Roberto Bautista Agut</v>
      </c>
      <c r="M122" t="str">
        <f>ValueWin!M122</f>
        <v>Mackenzie McDonald</v>
      </c>
      <c r="N122">
        <f>ValueWin!N122</f>
        <v>0.85699999999999998</v>
      </c>
    </row>
    <row r="123" spans="1:14" x14ac:dyDescent="0.25">
      <c r="A123">
        <f>ValueWin!A123</f>
        <v>2.67</v>
      </c>
      <c r="B123">
        <f>ValueWin!B123</f>
        <v>1.44</v>
      </c>
      <c r="C123">
        <f t="shared" si="4"/>
        <v>0.37453183520599254</v>
      </c>
      <c r="D123">
        <f t="shared" si="5"/>
        <v>0.69444444444444442</v>
      </c>
      <c r="E123">
        <f>ValueWin!E123</f>
        <v>0.38800000000000001</v>
      </c>
      <c r="F123">
        <f>ValueWin!F123</f>
        <v>0.61199999999999999</v>
      </c>
      <c r="G123" cm="1">
        <f t="array" ref="G123">_xlfn.IFS(AND(I123&gt;J123,I123&gt;0), 1, AND(J123&gt;I123,J123&gt;0), 2, AND(I123&lt;0,J123&lt;0), 0)</f>
        <v>1</v>
      </c>
      <c r="H123">
        <f>ValueWin!H123</f>
        <v>1</v>
      </c>
      <c r="I123">
        <f t="shared" si="6"/>
        <v>2.1532934131736514E-2</v>
      </c>
      <c r="J123">
        <f t="shared" si="7"/>
        <v>-0.26981818181818196</v>
      </c>
      <c r="K123" cm="1">
        <f t="array" ref="K123">_xlfn.IFS(AND(G123=H123,G123=1),K122-K122*I123+K122*I123*A123, AND(G123=H123,G123=2), K122-K122*J123+K122*J123*B123, AND(G123&lt;&gt;H123,G123=1), K122-K122*I123,AND(G123&lt;&gt;H123,G123=2),K122-K122*J123,G123=0,K122)</f>
        <v>121.42437112975813</v>
      </c>
      <c r="L123" t="str">
        <f>ValueWin!L123</f>
        <v>Jan Lennard Struff</v>
      </c>
      <c r="M123" t="str">
        <f>ValueWin!M123</f>
        <v>Denis Shapovalov</v>
      </c>
      <c r="N123">
        <f>ValueWin!N123</f>
        <v>0.90900000000000003</v>
      </c>
    </row>
    <row r="124" spans="1:14" x14ac:dyDescent="0.25">
      <c r="A124">
        <f>ValueWin!A124</f>
        <v>7</v>
      </c>
      <c r="B124">
        <f>ValueWin!B124</f>
        <v>1.1000000000000001</v>
      </c>
      <c r="C124">
        <f t="shared" si="4"/>
        <v>0.14285714285714285</v>
      </c>
      <c r="D124">
        <f t="shared" si="5"/>
        <v>0.90909090909090906</v>
      </c>
      <c r="E124">
        <f>ValueWin!E124</f>
        <v>0.123</v>
      </c>
      <c r="F124">
        <f>ValueWin!F124</f>
        <v>0.877</v>
      </c>
      <c r="G124" cm="1">
        <f t="array" ref="G124">_xlfn.IFS(AND(I124&gt;J124,I124&gt;0), 1, AND(J124&gt;I124,J124&gt;0), 2, AND(I124&lt;0,J124&lt;0), 0)</f>
        <v>0</v>
      </c>
      <c r="H124">
        <f>ValueWin!H124</f>
        <v>2</v>
      </c>
      <c r="I124">
        <f t="shared" si="6"/>
        <v>-2.3166666666666669E-2</v>
      </c>
      <c r="J124">
        <f t="shared" si="7"/>
        <v>-0.35299999999999887</v>
      </c>
      <c r="K124" cm="1">
        <f t="array" ref="K124">_xlfn.IFS(AND(G124=H124,G124=1),K123-K123*I124+K123*I124*A124, AND(G124=H124,G124=2), K123-K123*J124+K123*J124*B124, AND(G124&lt;&gt;H124,G124=1), K123-K123*I124,AND(G124&lt;&gt;H124,G124=2),K123-K123*J124,G124=0,K123)</f>
        <v>121.42437112975813</v>
      </c>
      <c r="L124" t="str">
        <f>ValueWin!L124</f>
        <v>Dennis Novak</v>
      </c>
      <c r="M124" t="str">
        <f>ValueWin!M124</f>
        <v>Jannik Sinner</v>
      </c>
      <c r="N124">
        <f>ValueWin!N124</f>
        <v>0.84499999999999997</v>
      </c>
    </row>
    <row r="125" spans="1:14" x14ac:dyDescent="0.25">
      <c r="A125">
        <f>ValueWin!A125</f>
        <v>5.2</v>
      </c>
      <c r="B125">
        <f>ValueWin!B125</f>
        <v>1.1399999999999999</v>
      </c>
      <c r="C125">
        <f t="shared" si="4"/>
        <v>0.19230769230769229</v>
      </c>
      <c r="D125">
        <f t="shared" si="5"/>
        <v>0.87719298245614041</v>
      </c>
      <c r="E125">
        <f>ValueWin!E125</f>
        <v>0.17100000000000001</v>
      </c>
      <c r="F125">
        <f>ValueWin!F125</f>
        <v>0.82899999999999996</v>
      </c>
      <c r="G125" cm="1">
        <f t="array" ref="G125">_xlfn.IFS(AND(I125&gt;J125,I125&gt;0), 1, AND(J125&gt;I125,J125&gt;0), 2, AND(I125&lt;0,J125&lt;0), 0)</f>
        <v>0</v>
      </c>
      <c r="H125">
        <f>ValueWin!H125</f>
        <v>2</v>
      </c>
      <c r="I125">
        <f t="shared" si="6"/>
        <v>-2.6380952380952338E-2</v>
      </c>
      <c r="J125">
        <f t="shared" si="7"/>
        <v>-0.39242857142857246</v>
      </c>
      <c r="K125" cm="1">
        <f t="array" ref="K125">_xlfn.IFS(AND(G125=H125,G125=1),K124-K124*I125+K124*I125*A125, AND(G125=H125,G125=2), K124-K124*J125+K124*J125*B125, AND(G125&lt;&gt;H125,G125=1), K124-K124*I125,AND(G125&lt;&gt;H125,G125=2),K124-K124*J125,G125=0,K124)</f>
        <v>121.42437112975813</v>
      </c>
      <c r="L125" t="str">
        <f>ValueWin!L125</f>
        <v>Alex De Minaur</v>
      </c>
      <c r="M125" t="str">
        <f>ValueWin!M125</f>
        <v>Alexander Zverev</v>
      </c>
      <c r="N125">
        <f>ValueWin!N125</f>
        <v>0.89100000000000001</v>
      </c>
    </row>
    <row r="126" spans="1:14" x14ac:dyDescent="0.25">
      <c r="A126">
        <f>ValueWin!A126</f>
        <v>1.22</v>
      </c>
      <c r="B126">
        <f>ValueWin!B126</f>
        <v>4</v>
      </c>
      <c r="C126">
        <f t="shared" si="4"/>
        <v>0.81967213114754101</v>
      </c>
      <c r="D126">
        <f t="shared" si="5"/>
        <v>0.25</v>
      </c>
      <c r="E126">
        <f>ValueWin!E126</f>
        <v>0.73399999999999999</v>
      </c>
      <c r="F126">
        <f>ValueWin!F126</f>
        <v>0.26600000000000001</v>
      </c>
      <c r="G126" cm="1">
        <f t="array" ref="G126">_xlfn.IFS(AND(I126&gt;J126,I126&gt;0), 1, AND(J126&gt;I126,J126&gt;0), 2, AND(I126&lt;0,J126&lt;0), 0)</f>
        <v>2</v>
      </c>
      <c r="H126">
        <f>ValueWin!H126</f>
        <v>2</v>
      </c>
      <c r="I126">
        <f t="shared" si="6"/>
        <v>-0.47509090909090923</v>
      </c>
      <c r="J126">
        <f t="shared" si="7"/>
        <v>2.1333333333333343E-2</v>
      </c>
      <c r="K126" cm="1">
        <f t="array" ref="K126">_xlfn.IFS(AND(G126=H126,G126=1),K125-K125*I126+K125*I126*A126, AND(G126=H126,G126=2), K125-K125*J126+K125*J126*B126, AND(G126&lt;&gt;H126,G126=1), K125-K125*I126,AND(G126&lt;&gt;H126,G126=2),K125-K125*J126,G126=0,K125)</f>
        <v>129.19553088206266</v>
      </c>
      <c r="L126" t="str">
        <f>ValueWin!L126</f>
        <v>Stefanos Tsitsipas</v>
      </c>
      <c r="M126" t="str">
        <f>ValueWin!M126</f>
        <v>Frances Tiafoe</v>
      </c>
      <c r="N126">
        <f>ValueWin!N126</f>
        <v>0.86699999999999999</v>
      </c>
    </row>
    <row r="127" spans="1:14" x14ac:dyDescent="0.25">
      <c r="A127">
        <f>ValueWin!A127</f>
        <v>2.75</v>
      </c>
      <c r="B127">
        <f>ValueWin!B127</f>
        <v>1.44</v>
      </c>
      <c r="C127">
        <f t="shared" si="4"/>
        <v>0.36363636363636365</v>
      </c>
      <c r="D127">
        <f t="shared" si="5"/>
        <v>0.69444444444444442</v>
      </c>
      <c r="E127">
        <f>ValueWin!E127</f>
        <v>0.29499999999999998</v>
      </c>
      <c r="F127">
        <f>ValueWin!F127</f>
        <v>0.70500000000000007</v>
      </c>
      <c r="G127" cm="1">
        <f t="array" ref="G127">_xlfn.IFS(AND(I127&gt;J127,I127&gt;0), 1, AND(J127&gt;I127,J127&gt;0), 2, AND(I127&lt;0,J127&lt;0), 0)</f>
        <v>2</v>
      </c>
      <c r="H127">
        <f>ValueWin!H127</f>
        <v>1</v>
      </c>
      <c r="I127">
        <f t="shared" si="6"/>
        <v>-0.10785714285714293</v>
      </c>
      <c r="J127">
        <f t="shared" si="7"/>
        <v>3.4545454545454546E-2</v>
      </c>
      <c r="K127" cm="1">
        <f t="array" ref="K127">_xlfn.IFS(AND(G127=H127,G127=1),K126-K126*I127+K126*I127*A127, AND(G127=H127,G127=2), K126-K126*J127+K126*J127*B127, AND(G127&lt;&gt;H127,G127=1), K126-K126*I127,AND(G127&lt;&gt;H127,G127=2),K126-K126*J127,G127=0,K126)</f>
        <v>124.7324125425005</v>
      </c>
      <c r="L127" t="str">
        <f>ValueWin!L127</f>
        <v>Carlos Alcaraz</v>
      </c>
      <c r="M127" t="str">
        <f>ValueWin!M127</f>
        <v>Matteo Berrettini</v>
      </c>
      <c r="N127">
        <f>ValueWin!N127</f>
        <v>0.84699999999999998</v>
      </c>
    </row>
    <row r="128" spans="1:14" x14ac:dyDescent="0.25">
      <c r="A128">
        <f>ValueWin!A128</f>
        <v>1.5</v>
      </c>
      <c r="B128">
        <f>ValueWin!B128</f>
        <v>2.5</v>
      </c>
      <c r="C128">
        <f t="shared" si="4"/>
        <v>0.66666666666666663</v>
      </c>
      <c r="D128">
        <f t="shared" si="5"/>
        <v>0.4</v>
      </c>
      <c r="E128">
        <f>ValueWin!E128</f>
        <v>0.78500000000000003</v>
      </c>
      <c r="F128">
        <f>ValueWin!F128</f>
        <v>0.21499999999999997</v>
      </c>
      <c r="G128" cm="1">
        <f t="array" ref="G128">_xlfn.IFS(AND(I128&gt;J128,I128&gt;0), 1, AND(J128&gt;I128,J128&gt;0), 2, AND(I128&lt;0,J128&lt;0), 0)</f>
        <v>1</v>
      </c>
      <c r="H128">
        <f>ValueWin!H128</f>
        <v>1</v>
      </c>
      <c r="I128">
        <f t="shared" si="6"/>
        <v>0.1</v>
      </c>
      <c r="J128">
        <f t="shared" si="7"/>
        <v>-0.30833333333333335</v>
      </c>
      <c r="K128" cm="1">
        <f t="array" ref="K128">_xlfn.IFS(AND(G128=H128,G128=1),K127-K127*I128+K127*I128*A128, AND(G128=H128,G128=2), K127-K127*J128+K127*J128*B128, AND(G128&lt;&gt;H128,G128=1), K127-K127*I128,AND(G128&lt;&gt;H128,G128=2),K127-K127*J128,G128=0,K127)</f>
        <v>130.9690331696255</v>
      </c>
      <c r="L128" t="str">
        <f>ValueWin!L128</f>
        <v>Joao Sousa</v>
      </c>
      <c r="M128" t="str">
        <f>ValueWin!M128</f>
        <v>Kenny De Schepper</v>
      </c>
      <c r="N128">
        <f>ValueWin!N128</f>
        <v>0.47799999999999998</v>
      </c>
    </row>
    <row r="129" spans="1:14" x14ac:dyDescent="0.25">
      <c r="A129">
        <f>ValueWin!A129</f>
        <v>1.33</v>
      </c>
      <c r="B129">
        <f>ValueWin!B129</f>
        <v>3</v>
      </c>
      <c r="C129">
        <f t="shared" si="4"/>
        <v>0.75187969924812026</v>
      </c>
      <c r="D129">
        <f t="shared" si="5"/>
        <v>0.33333333333333331</v>
      </c>
      <c r="E129">
        <f>ValueWin!E129</f>
        <v>0.80500000000000005</v>
      </c>
      <c r="F129">
        <f>ValueWin!F129</f>
        <v>0.19499999999999995</v>
      </c>
      <c r="G129" cm="1">
        <f t="array" ref="G129">_xlfn.IFS(AND(I129&gt;J129,I129&gt;0), 1, AND(J129&gt;I129,J129&gt;0), 2, AND(I129&lt;0,J129&lt;0), 0)</f>
        <v>1</v>
      </c>
      <c r="H129">
        <f>ValueWin!H129</f>
        <v>2</v>
      </c>
      <c r="I129">
        <f t="shared" si="6"/>
        <v>0.1</v>
      </c>
      <c r="J129">
        <f t="shared" si="7"/>
        <v>-0.20750000000000007</v>
      </c>
      <c r="K129" cm="1">
        <f t="array" ref="K129">_xlfn.IFS(AND(G129=H129,G129=1),K128-K128*I129+K128*I129*A129, AND(G129=H129,G129=2), K128-K128*J129+K128*J129*B129, AND(G129&lt;&gt;H129,G129=1), K128-K128*I129,AND(G129&lt;&gt;H129,G129=2),K128-K128*J129,G129=0,K128)</f>
        <v>117.87212985266295</v>
      </c>
      <c r="L129" t="str">
        <f>ValueWin!L129</f>
        <v>Hugo Gaston</v>
      </c>
      <c r="M129" t="str">
        <f>ValueWin!M129</f>
        <v>Maxime Janvier</v>
      </c>
      <c r="N129">
        <f>ValueWin!N129</f>
        <v>0.48199999999999998</v>
      </c>
    </row>
    <row r="130" spans="1:14" x14ac:dyDescent="0.25">
      <c r="A130">
        <f>ValueWin!A130</f>
        <v>1.66</v>
      </c>
      <c r="B130">
        <f>ValueWin!B130</f>
        <v>2.1</v>
      </c>
      <c r="C130">
        <f t="shared" si="4"/>
        <v>0.60240963855421692</v>
      </c>
      <c r="D130">
        <f t="shared" si="5"/>
        <v>0.47619047619047616</v>
      </c>
      <c r="E130">
        <f>ValueWin!E130</f>
        <v>0.94599999999999995</v>
      </c>
      <c r="F130">
        <f>ValueWin!F130</f>
        <v>5.4000000000000048E-2</v>
      </c>
      <c r="G130" cm="1">
        <f t="array" ref="G130">_xlfn.IFS(AND(I130&gt;J130,I130&gt;0), 1, AND(J130&gt;I130,J130&gt;0), 2, AND(I130&lt;0,J130&lt;0), 0)</f>
        <v>1</v>
      </c>
      <c r="H130">
        <f>ValueWin!H130</f>
        <v>2</v>
      </c>
      <c r="I130">
        <f t="shared" si="6"/>
        <v>0.1</v>
      </c>
      <c r="J130">
        <f t="shared" si="7"/>
        <v>-0.80599999999999983</v>
      </c>
      <c r="K130" cm="1">
        <f t="array" ref="K130">_xlfn.IFS(AND(G130=H130,G130=1),K129-K129*I130+K129*I130*A130, AND(G130=H130,G130=2), K129-K129*J130+K129*J130*B130, AND(G130&lt;&gt;H130,G130=1), K129-K129*I130,AND(G130&lt;&gt;H130,G130=2),K129-K129*J130,G130=0,K129)</f>
        <v>106.08491686739666</v>
      </c>
      <c r="L130" t="str">
        <f>ValueWin!L130</f>
        <v>Manuel Guinard</v>
      </c>
      <c r="M130" t="str">
        <f>ValueWin!M130</f>
        <v>Luca van Assche</v>
      </c>
      <c r="N130">
        <f>ValueWin!N130</f>
        <v>0.17599999999999999</v>
      </c>
    </row>
    <row r="131" spans="1:14" x14ac:dyDescent="0.25">
      <c r="A131">
        <f>ValueWin!A131</f>
        <v>1.46</v>
      </c>
      <c r="B131">
        <f>ValueWin!B131</f>
        <v>2.58</v>
      </c>
      <c r="C131">
        <f t="shared" si="4"/>
        <v>0.68493150684931503</v>
      </c>
      <c r="D131">
        <f t="shared" si="5"/>
        <v>0.38759689922480617</v>
      </c>
      <c r="E131">
        <f>ValueWin!E131</f>
        <v>0.61399999999999999</v>
      </c>
      <c r="F131">
        <f>ValueWin!F131</f>
        <v>0.38600000000000001</v>
      </c>
      <c r="G131" cm="1">
        <f t="array" ref="G131">_xlfn.IFS(AND(I131&gt;J131,I131&gt;0), 1, AND(J131&gt;I131,J131&gt;0), 2, AND(I131&lt;0,J131&lt;0), 0)</f>
        <v>0</v>
      </c>
      <c r="H131">
        <f>ValueWin!H131</f>
        <v>1</v>
      </c>
      <c r="I131">
        <f t="shared" si="6"/>
        <v>-0.22513043478260875</v>
      </c>
      <c r="J131">
        <f t="shared" si="7"/>
        <v>-2.6075949367088125E-3</v>
      </c>
      <c r="K131" cm="1">
        <f t="array" ref="K131">_xlfn.IFS(AND(G131=H131,G131=1),K130-K130*I131+K130*I131*A131, AND(G131=H131,G131=2), K130-K130*J131+K130*J131*B131, AND(G131&lt;&gt;H131,G131=1), K130-K130*I131,AND(G131&lt;&gt;H131,G131=2),K130-K130*J131,G131=0,K130)</f>
        <v>106.08491686739666</v>
      </c>
      <c r="L131" t="str">
        <f>ValueWin!L131</f>
        <v>Taylor Fritz</v>
      </c>
      <c r="M131" t="str">
        <f>ValueWin!M131</f>
        <v>Jan Lennard Struff</v>
      </c>
      <c r="N131">
        <f>ValueWin!N131</f>
        <v>0.84499999999999997</v>
      </c>
    </row>
    <row r="132" spans="1:14" x14ac:dyDescent="0.25">
      <c r="A132">
        <f>ValueWin!A132</f>
        <v>1.86</v>
      </c>
      <c r="B132">
        <f>ValueWin!B132</f>
        <v>1.92</v>
      </c>
      <c r="C132">
        <f t="shared" ref="C132:C176" si="8">1/A132</f>
        <v>0.5376344086021505</v>
      </c>
      <c r="D132">
        <f t="shared" ref="D132:D160" si="9">1/B132</f>
        <v>0.52083333333333337</v>
      </c>
      <c r="E132">
        <f>ValueWin!E132</f>
        <v>0.42</v>
      </c>
      <c r="F132">
        <f>ValueWin!F132</f>
        <v>0.58000000000000007</v>
      </c>
      <c r="G132" cm="1">
        <f t="array" ref="G132">_xlfn.IFS(AND(I132&gt;J132,I132&gt;0), 1, AND(J132&gt;I132,J132&gt;0), 2, AND(I132&lt;0,J132&lt;0), 0)</f>
        <v>2</v>
      </c>
      <c r="H132">
        <f>ValueWin!H132</f>
        <v>2</v>
      </c>
      <c r="I132">
        <f t="shared" ref="I132:I176" si="10">IF(E132-(F132/(A132-1))&gt;0.1, 0.1, E132-(F132/(A132-1)))</f>
        <v>-0.25441860465116278</v>
      </c>
      <c r="J132">
        <f t="shared" ref="J132:J160" si="11">IF(F132-(E132/(B132-1))&gt;0.1, 0.1, F132-(E132/(B132-1)))</f>
        <v>0.1</v>
      </c>
      <c r="K132" cm="1">
        <f t="array" ref="K132">_xlfn.IFS(AND(G132=H132,G132=1),K131-K131*I132+K131*I132*A132, AND(G132=H132,G132=2), K131-K131*J132+K131*J132*B132, AND(G132&lt;&gt;H132,G132=1), K131-K131*I132,AND(G132&lt;&gt;H132,G132=2),K131-K131*J132,G132=0,K131)</f>
        <v>115.84472921919715</v>
      </c>
      <c r="L132" t="str">
        <f>ValueWin!L132</f>
        <v>Botic Van De Zandschulp</v>
      </c>
      <c r="M132" t="str">
        <f>ValueWin!M132</f>
        <v>Marin Cilic</v>
      </c>
      <c r="N132">
        <f>ValueWin!N132</f>
        <v>0.83499999999999996</v>
      </c>
    </row>
    <row r="133" spans="1:14" x14ac:dyDescent="0.25">
      <c r="A133">
        <f>ValueWin!A133</f>
        <v>4.05</v>
      </c>
      <c r="B133">
        <f>ValueWin!B133</f>
        <v>1.22</v>
      </c>
      <c r="C133">
        <f t="shared" si="8"/>
        <v>0.24691358024691359</v>
      </c>
      <c r="D133">
        <f t="shared" si="9"/>
        <v>0.81967213114754101</v>
      </c>
      <c r="E133">
        <f>ValueWin!E133</f>
        <v>0.21199999999999999</v>
      </c>
      <c r="F133">
        <f>ValueWin!F133</f>
        <v>0.78800000000000003</v>
      </c>
      <c r="G133" cm="1">
        <f t="array" ref="G133">_xlfn.IFS(AND(I133&gt;J133,I133&gt;0), 1, AND(J133&gt;I133,J133&gt;0), 2, AND(I133&lt;0,J133&lt;0), 0)</f>
        <v>0</v>
      </c>
      <c r="H133">
        <f>ValueWin!H133</f>
        <v>2</v>
      </c>
      <c r="I133">
        <f t="shared" si="10"/>
        <v>-4.6360655737704953E-2</v>
      </c>
      <c r="J133">
        <f t="shared" si="11"/>
        <v>-0.1756363636363637</v>
      </c>
      <c r="K133" cm="1">
        <f t="array" ref="K133">_xlfn.IFS(AND(G133=H133,G133=1),K132-K132*I133+K132*I133*A133, AND(G133=H133,G133=2), K132-K132*J133+K132*J133*B133, AND(G133&lt;&gt;H133,G133=1), K132-K132*I133,AND(G133&lt;&gt;H133,G133=2),K132-K132*J133,G133=0,K132)</f>
        <v>115.84472921919715</v>
      </c>
      <c r="L133" t="str">
        <f>ValueWin!L133</f>
        <v>Carlos Alcaraz</v>
      </c>
      <c r="M133" t="str">
        <f>ValueWin!M133</f>
        <v>Alexander Zverev</v>
      </c>
      <c r="N133">
        <f>ValueWin!N133</f>
        <v>0.86499999999999999</v>
      </c>
    </row>
    <row r="134" spans="1:14" x14ac:dyDescent="0.25">
      <c r="A134">
        <f>ValueWin!A134</f>
        <v>2.2000000000000002</v>
      </c>
      <c r="B134">
        <f>ValueWin!B134</f>
        <v>1.61</v>
      </c>
      <c r="C134">
        <f t="shared" si="8"/>
        <v>0.45454545454545453</v>
      </c>
      <c r="D134">
        <f t="shared" si="9"/>
        <v>0.6211180124223602</v>
      </c>
      <c r="E134">
        <f>ValueWin!E134</f>
        <v>0.19900000000000001</v>
      </c>
      <c r="F134">
        <f>ValueWin!F134</f>
        <v>0.80099999999999993</v>
      </c>
      <c r="G134" cm="1">
        <f t="array" ref="G134">_xlfn.IFS(AND(I134&gt;J134,I134&gt;0), 1, AND(J134&gt;I134,J134&gt;0), 2, AND(I134&lt;0,J134&lt;0), 0)</f>
        <v>2</v>
      </c>
      <c r="H134">
        <f>ValueWin!H134</f>
        <v>2</v>
      </c>
      <c r="I134">
        <f t="shared" si="10"/>
        <v>-0.46849999999999986</v>
      </c>
      <c r="J134">
        <f t="shared" si="11"/>
        <v>0.1</v>
      </c>
      <c r="K134" cm="1">
        <f t="array" ref="K134">_xlfn.IFS(AND(G134=H134,G134=1),K133-K133*I134+K133*I134*A134, AND(G134=H134,G134=2), K133-K133*J134+K133*J134*B134, AND(G134&lt;&gt;H134,G134=1), K133-K133*I134,AND(G134&lt;&gt;H134,G134=2),K133-K133*J134,G134=0,K133)</f>
        <v>122.91125770156818</v>
      </c>
      <c r="L134" t="str">
        <f>ValueWin!L134</f>
        <v>Maxime Janvier</v>
      </c>
      <c r="M134" t="str">
        <f>ValueWin!M134</f>
        <v>Joao Sousa</v>
      </c>
      <c r="N134">
        <f>ValueWin!N134</f>
        <v>0.47099999999999997</v>
      </c>
    </row>
    <row r="135" spans="1:14" x14ac:dyDescent="0.25">
      <c r="A135">
        <f>ValueWin!A135</f>
        <v>2.2000000000000002</v>
      </c>
      <c r="B135">
        <f>ValueWin!B135</f>
        <v>1.61</v>
      </c>
      <c r="C135">
        <f t="shared" si="8"/>
        <v>0.45454545454545453</v>
      </c>
      <c r="D135">
        <f t="shared" si="9"/>
        <v>0.6211180124223602</v>
      </c>
      <c r="E135">
        <f>ValueWin!E135</f>
        <v>0.45900000000000002</v>
      </c>
      <c r="F135">
        <f>ValueWin!F135</f>
        <v>0.54099999999999993</v>
      </c>
      <c r="G135" cm="1">
        <f t="array" ref="G135">_xlfn.IFS(AND(I135&gt;J135,I135&gt;0), 1, AND(J135&gt;I135,J135&gt;0), 2, AND(I135&lt;0,J135&lt;0), 0)</f>
        <v>1</v>
      </c>
      <c r="H135">
        <f>ValueWin!H135</f>
        <v>1</v>
      </c>
      <c r="I135">
        <f t="shared" si="10"/>
        <v>8.1666666666668219E-3</v>
      </c>
      <c r="J135">
        <f t="shared" si="11"/>
        <v>-0.21145901639344256</v>
      </c>
      <c r="K135" cm="1">
        <f t="array" ref="K135">_xlfn.IFS(AND(G135=H135,G135=1),K134-K134*I135+K134*I135*A135, AND(G135=H135,G135=2), K134-K134*J135+K134*J135*B135, AND(G135&lt;&gt;H135,G135=1), K134-K134*I135,AND(G135&lt;&gt;H135,G135=2),K134-K134*J135,G135=0,K134)</f>
        <v>124.11578802704358</v>
      </c>
      <c r="L135" t="str">
        <f>ValueWin!L135</f>
        <v>Maxime Cressy</v>
      </c>
      <c r="M135" t="str">
        <f>ValueWin!M135</f>
        <v>Oscar Otte</v>
      </c>
      <c r="N135">
        <f>ValueWin!N135</f>
        <v>0.75700000000000001</v>
      </c>
    </row>
    <row r="136" spans="1:14" x14ac:dyDescent="0.25">
      <c r="A136">
        <f>ValueWin!A136</f>
        <v>4</v>
      </c>
      <c r="B136">
        <f>ValueWin!B136</f>
        <v>1.22</v>
      </c>
      <c r="C136">
        <f t="shared" si="8"/>
        <v>0.25</v>
      </c>
      <c r="D136">
        <f t="shared" si="9"/>
        <v>0.81967213114754101</v>
      </c>
      <c r="E136">
        <f>ValueWin!E136</f>
        <v>0.33300000000000002</v>
      </c>
      <c r="F136">
        <f>ValueWin!F136</f>
        <v>0.66700000000000004</v>
      </c>
      <c r="G136" cm="1">
        <f t="array" ref="G136">_xlfn.IFS(AND(I136&gt;J136,I136&gt;0), 1, AND(J136&gt;I136,J136&gt;0), 2, AND(I136&lt;0,J136&lt;0), 0)</f>
        <v>1</v>
      </c>
      <c r="H136">
        <f>ValueWin!H136</f>
        <v>1</v>
      </c>
      <c r="I136">
        <f t="shared" si="10"/>
        <v>0.1</v>
      </c>
      <c r="J136">
        <f t="shared" si="11"/>
        <v>-0.84663636363636385</v>
      </c>
      <c r="K136" cm="1">
        <f t="array" ref="K136">_xlfn.IFS(AND(G136=H136,G136=1),K135-K135*I136+K135*I136*A136, AND(G136=H136,G136=2), K135-K135*J136+K135*J136*B136, AND(G136&lt;&gt;H136,G136=1), K135-K135*I136,AND(G136&lt;&gt;H136,G136=2),K135-K135*J136,G136=0,K135)</f>
        <v>161.35052443515667</v>
      </c>
      <c r="L136" t="str">
        <f>ValueWin!L136</f>
        <v>Frances Tiafoe</v>
      </c>
      <c r="M136" t="str">
        <f>ValueWin!M136</f>
        <v>Jannik Sinner</v>
      </c>
      <c r="N136">
        <f>ValueWin!N136</f>
        <v>0.86</v>
      </c>
    </row>
    <row r="137" spans="1:14" x14ac:dyDescent="0.25">
      <c r="A137">
        <f>ValueWin!A137</f>
        <v>1.4</v>
      </c>
      <c r="B137">
        <f>ValueWin!B137</f>
        <v>2.75</v>
      </c>
      <c r="C137">
        <f t="shared" si="8"/>
        <v>0.7142857142857143</v>
      </c>
      <c r="D137">
        <f t="shared" si="9"/>
        <v>0.36363636363636365</v>
      </c>
      <c r="E137">
        <f>ValueWin!E137</f>
        <v>0.61599999999999999</v>
      </c>
      <c r="F137">
        <f>ValueWin!F137</f>
        <v>0.38400000000000001</v>
      </c>
      <c r="G137" cm="1">
        <f t="array" ref="G137">_xlfn.IFS(AND(I137&gt;J137,I137&gt;0), 1, AND(J137&gt;I137,J137&gt;0), 2, AND(I137&lt;0,J137&lt;0), 0)</f>
        <v>2</v>
      </c>
      <c r="H137">
        <f>ValueWin!H137</f>
        <v>2</v>
      </c>
      <c r="I137">
        <f t="shared" si="10"/>
        <v>-0.34400000000000019</v>
      </c>
      <c r="J137">
        <f t="shared" si="11"/>
        <v>3.2000000000000028E-2</v>
      </c>
      <c r="K137" cm="1">
        <f t="array" ref="K137">_xlfn.IFS(AND(G137=H137,G137=1),K136-K136*I137+K136*I137*A137, AND(G137=H137,G137=2), K136-K136*J137+K136*J137*B137, AND(G137&lt;&gt;H137,G137=1), K136-K136*I137,AND(G137&lt;&gt;H137,G137=2),K136-K136*J137,G137=0,K136)</f>
        <v>170.38615380352545</v>
      </c>
      <c r="L137" t="str">
        <f>ValueWin!L137</f>
        <v>Quentin Halys</v>
      </c>
      <c r="M137" t="str">
        <f>ValueWin!M137</f>
        <v>Lukas Lacko</v>
      </c>
      <c r="N137">
        <f>ValueWin!N137</f>
        <v>0.47</v>
      </c>
    </row>
    <row r="138" spans="1:14" x14ac:dyDescent="0.25">
      <c r="A138">
        <f>ValueWin!A138</f>
        <v>4.5</v>
      </c>
      <c r="B138">
        <f>ValueWin!B138</f>
        <v>1.18</v>
      </c>
      <c r="C138">
        <f t="shared" si="8"/>
        <v>0.22222222222222221</v>
      </c>
      <c r="D138">
        <f t="shared" si="9"/>
        <v>0.84745762711864414</v>
      </c>
      <c r="E138">
        <f>ValueWin!E138</f>
        <v>0.161</v>
      </c>
      <c r="F138">
        <f>ValueWin!F138</f>
        <v>0.83899999999999997</v>
      </c>
      <c r="G138" cm="1">
        <f t="array" ref="G138">_xlfn.IFS(AND(I138&gt;J138,I138&gt;0), 1, AND(J138&gt;I138,J138&gt;0), 2, AND(I138&lt;0,J138&lt;0), 0)</f>
        <v>0</v>
      </c>
      <c r="H138">
        <f>ValueWin!H138</f>
        <v>2</v>
      </c>
      <c r="I138">
        <f t="shared" si="10"/>
        <v>-7.8714285714285709E-2</v>
      </c>
      <c r="J138">
        <f t="shared" si="11"/>
        <v>-5.5444444444444851E-2</v>
      </c>
      <c r="K138" cm="1">
        <f t="array" ref="K138">_xlfn.IFS(AND(G138=H138,G138=1),K137-K137*I138+K137*I138*A138, AND(G138=H138,G138=2), K137-K137*J138+K137*J138*B138, AND(G138&lt;&gt;H138,G138=1), K137-K137*I138,AND(G138&lt;&gt;H138,G138=2),K137-K137*J138,G138=0,K137)</f>
        <v>170.38615380352545</v>
      </c>
      <c r="L138" t="str">
        <f>ValueWin!L138</f>
        <v>Alexandre Muller</v>
      </c>
      <c r="M138" t="str">
        <f>ValueWin!M138</f>
        <v>Brandon Nakashima</v>
      </c>
      <c r="N138">
        <f>ValueWin!N138</f>
        <v>0.499</v>
      </c>
    </row>
    <row r="139" spans="1:14" x14ac:dyDescent="0.25">
      <c r="A139">
        <f>ValueWin!A139</f>
        <v>1.53</v>
      </c>
      <c r="B139">
        <f>ValueWin!B139</f>
        <v>2.37</v>
      </c>
      <c r="C139">
        <f t="shared" si="8"/>
        <v>0.65359477124183007</v>
      </c>
      <c r="D139">
        <f t="shared" si="9"/>
        <v>0.42194092827004215</v>
      </c>
      <c r="E139">
        <f>ValueWin!E139</f>
        <v>0.47499999999999998</v>
      </c>
      <c r="F139">
        <f>ValueWin!F139</f>
        <v>0.52500000000000002</v>
      </c>
      <c r="G139" cm="1">
        <f t="array" ref="G139">_xlfn.IFS(AND(I139&gt;J139,I139&gt;0), 1, AND(J139&gt;I139,J139&gt;0), 2, AND(I139&lt;0,J139&lt;0), 0)</f>
        <v>2</v>
      </c>
      <c r="H139">
        <f>ValueWin!H139</f>
        <v>2</v>
      </c>
      <c r="I139">
        <f t="shared" si="10"/>
        <v>-0.51556603773584908</v>
      </c>
      <c r="J139">
        <f t="shared" si="11"/>
        <v>0.1</v>
      </c>
      <c r="K139" cm="1">
        <f t="array" ref="K139">_xlfn.IFS(AND(G139=H139,G139=1),K138-K138*I139+K138*I139*A139, AND(G139=H139,G139=2), K138-K138*J139+K138*J139*B139, AND(G139&lt;&gt;H139,G139=1), K138-K138*I139,AND(G139&lt;&gt;H139,G139=2),K138-K138*J139,G139=0,K138)</f>
        <v>193.72905687460843</v>
      </c>
      <c r="L139" t="str">
        <f>ValueWin!L139</f>
        <v>Yoshihito Nishioka</v>
      </c>
      <c r="M139" t="str">
        <f>ValueWin!M139</f>
        <v>Gianluca Mager</v>
      </c>
      <c r="N139">
        <f>ValueWin!N139</f>
        <v>0.80300000000000005</v>
      </c>
    </row>
    <row r="140" spans="1:14" x14ac:dyDescent="0.25">
      <c r="A140">
        <f>ValueWin!A140</f>
        <v>2.62</v>
      </c>
      <c r="B140">
        <f>ValueWin!B140</f>
        <v>1.5</v>
      </c>
      <c r="C140">
        <f t="shared" si="8"/>
        <v>0.38167938931297707</v>
      </c>
      <c r="D140">
        <f t="shared" si="9"/>
        <v>0.66666666666666663</v>
      </c>
      <c r="E140">
        <f>ValueWin!E140</f>
        <v>0.35299999999999998</v>
      </c>
      <c r="F140">
        <f>ValueWin!F140</f>
        <v>0.64700000000000002</v>
      </c>
      <c r="G140" cm="1">
        <f t="array" ref="G140">_xlfn.IFS(AND(I140&gt;J140,I140&gt;0), 1, AND(J140&gt;I140,J140&gt;0), 2, AND(I140&lt;0,J140&lt;0), 0)</f>
        <v>0</v>
      </c>
      <c r="H140">
        <f>ValueWin!H140</f>
        <v>1</v>
      </c>
      <c r="I140">
        <f t="shared" si="10"/>
        <v>-4.6382716049382711E-2</v>
      </c>
      <c r="J140">
        <f t="shared" si="11"/>
        <v>-5.8999999999999941E-2</v>
      </c>
      <c r="K140" cm="1">
        <f t="array" ref="K140">_xlfn.IFS(AND(G140=H140,G140=1),K139-K139*I140+K139*I140*A140, AND(G140=H140,G140=2), K139-K139*J140+K139*J140*B140, AND(G140&lt;&gt;H140,G140=1), K139-K139*I140,AND(G140&lt;&gt;H140,G140=2),K139-K139*J140,G140=0,K139)</f>
        <v>193.72905687460843</v>
      </c>
      <c r="L140" t="str">
        <f>ValueWin!L140</f>
        <v>Adrian Mannarino</v>
      </c>
      <c r="M140" t="str">
        <f>ValueWin!M140</f>
        <v>Nikoloz Basilashvili</v>
      </c>
      <c r="N140">
        <f>ValueWin!N140</f>
        <v>0.85599999999999998</v>
      </c>
    </row>
    <row r="141" spans="1:14" x14ac:dyDescent="0.25">
      <c r="A141">
        <f>ValueWin!A141</f>
        <v>2.2000000000000002</v>
      </c>
      <c r="B141">
        <f>ValueWin!B141</f>
        <v>1.66</v>
      </c>
      <c r="C141">
        <f t="shared" si="8"/>
        <v>0.45454545454545453</v>
      </c>
      <c r="D141">
        <f t="shared" si="9"/>
        <v>0.60240963855421692</v>
      </c>
      <c r="E141">
        <f>ValueWin!E141</f>
        <v>0.438</v>
      </c>
      <c r="F141">
        <f>ValueWin!F141</f>
        <v>0.56200000000000006</v>
      </c>
      <c r="G141" cm="1">
        <f t="array" ref="G141">_xlfn.IFS(AND(I141&gt;J141,I141&gt;0), 1, AND(J141&gt;I141,J141&gt;0), 2, AND(I141&lt;0,J141&lt;0), 0)</f>
        <v>0</v>
      </c>
      <c r="H141">
        <f>ValueWin!H141</f>
        <v>1</v>
      </c>
      <c r="I141">
        <f t="shared" si="10"/>
        <v>-3.0333333333333323E-2</v>
      </c>
      <c r="J141">
        <f t="shared" si="11"/>
        <v>-0.10163636363636364</v>
      </c>
      <c r="K141" cm="1">
        <f t="array" ref="K141">_xlfn.IFS(AND(G141=H141,G141=1),K140-K140*I141+K140*I141*A141, AND(G141=H141,G141=2), K140-K140*J141+K140*J141*B141, AND(G141&lt;&gt;H141,G141=1), K140-K140*I141,AND(G141&lt;&gt;H141,G141=2),K140-K140*J141,G141=0,K140)</f>
        <v>193.72905687460843</v>
      </c>
      <c r="L141" t="str">
        <f>ValueWin!L141</f>
        <v>Alexander Bublik</v>
      </c>
      <c r="M141" t="str">
        <f>ValueWin!M141</f>
        <v>Daniel Evans</v>
      </c>
      <c r="N141">
        <f>ValueWin!N141</f>
        <v>0.89200000000000002</v>
      </c>
    </row>
    <row r="142" spans="1:14" x14ac:dyDescent="0.25">
      <c r="A142">
        <f>ValueWin!A142</f>
        <v>1.57</v>
      </c>
      <c r="B142">
        <f>ValueWin!B142</f>
        <v>2.37</v>
      </c>
      <c r="C142">
        <f t="shared" si="8"/>
        <v>0.63694267515923564</v>
      </c>
      <c r="D142">
        <f t="shared" si="9"/>
        <v>0.42194092827004215</v>
      </c>
      <c r="E142">
        <f>ValueWin!E142</f>
        <v>0.55700000000000005</v>
      </c>
      <c r="F142">
        <f>ValueWin!F142</f>
        <v>0.44299999999999995</v>
      </c>
      <c r="G142" cm="1">
        <f t="array" ref="G142">_xlfn.IFS(AND(I142&gt;J142,I142&gt;0), 1, AND(J142&gt;I142,J142&gt;0), 2, AND(I142&lt;0,J142&lt;0), 0)</f>
        <v>2</v>
      </c>
      <c r="H142">
        <f>ValueWin!H142</f>
        <v>2</v>
      </c>
      <c r="I142">
        <f t="shared" si="10"/>
        <v>-0.22019298245614016</v>
      </c>
      <c r="J142">
        <f t="shared" si="11"/>
        <v>3.6430656934306527E-2</v>
      </c>
      <c r="K142" cm="1">
        <f t="array" ref="K142">_xlfn.IFS(AND(G142=H142,G142=1),K141-K141*I142+K141*I142*A142, AND(G142=H142,G142=2), K141-K141*J142+K141*J142*B142, AND(G142&lt;&gt;H142,G142=1), K141-K141*I142,AND(G142&lt;&gt;H142,G142=2),K141-K141*J142,G142=0,K141)</f>
        <v>203.39807410322013</v>
      </c>
      <c r="L142" t="str">
        <f>ValueWin!L142</f>
        <v>Aslan Karatsev</v>
      </c>
      <c r="M142" t="str">
        <f>ValueWin!M142</f>
        <v>Sebastian Korda</v>
      </c>
      <c r="N142">
        <f>ValueWin!N142</f>
        <v>0.86</v>
      </c>
    </row>
    <row r="143" spans="1:14" x14ac:dyDescent="0.25">
      <c r="A143">
        <f>ValueWin!A143</f>
        <v>4</v>
      </c>
      <c r="B143">
        <f>ValueWin!B143</f>
        <v>1.25</v>
      </c>
      <c r="C143">
        <f t="shared" si="8"/>
        <v>0.25</v>
      </c>
      <c r="D143">
        <f t="shared" si="9"/>
        <v>0.8</v>
      </c>
      <c r="E143">
        <f>ValueWin!E143</f>
        <v>0.23599999999999999</v>
      </c>
      <c r="F143">
        <f>ValueWin!F143</f>
        <v>0.76400000000000001</v>
      </c>
      <c r="G143" cm="1">
        <f t="array" ref="G143">_xlfn.IFS(AND(I143&gt;J143,I143&gt;0), 1, AND(J143&gt;I143,J143&gt;0), 2, AND(I143&lt;0,J143&lt;0), 0)</f>
        <v>0</v>
      </c>
      <c r="H143">
        <f>ValueWin!H143</f>
        <v>2</v>
      </c>
      <c r="I143">
        <f t="shared" si="10"/>
        <v>-1.8666666666666665E-2</v>
      </c>
      <c r="J143">
        <f t="shared" si="11"/>
        <v>-0.17999999999999994</v>
      </c>
      <c r="K143" cm="1">
        <f t="array" ref="K143">_xlfn.IFS(AND(G143=H143,G143=1),K142-K142*I143+K142*I143*A143, AND(G143=H143,G143=2), K142-K142*J143+K142*J143*B143, AND(G143&lt;&gt;H143,G143=1), K142-K142*I143,AND(G143&lt;&gt;H143,G143=2),K142-K142*J143,G143=0,K142)</f>
        <v>203.39807410322013</v>
      </c>
      <c r="L143" t="str">
        <f>ValueWin!L143</f>
        <v>Benoit Paire</v>
      </c>
      <c r="M143" t="str">
        <f>ValueWin!M143</f>
        <v>Pablo Carreno Busta</v>
      </c>
      <c r="N143">
        <f>ValueWin!N143</f>
        <v>0.89700000000000002</v>
      </c>
    </row>
    <row r="144" spans="1:14" x14ac:dyDescent="0.25">
      <c r="A144">
        <f>ValueWin!A144</f>
        <v>1.1100000000000001</v>
      </c>
      <c r="B144">
        <f>ValueWin!B144</f>
        <v>6.5</v>
      </c>
      <c r="C144">
        <f t="shared" si="8"/>
        <v>0.9009009009009008</v>
      </c>
      <c r="D144">
        <f t="shared" si="9"/>
        <v>0.15384615384615385</v>
      </c>
      <c r="E144">
        <f>ValueWin!E144</f>
        <v>0.81200000000000006</v>
      </c>
      <c r="F144">
        <f>ValueWin!F144</f>
        <v>0.18799999999999994</v>
      </c>
      <c r="G144" cm="1">
        <f t="array" ref="G144">_xlfn.IFS(AND(I144&gt;J144,I144&gt;0), 1, AND(J144&gt;I144,J144&gt;0), 2, AND(I144&lt;0,J144&lt;0), 0)</f>
        <v>2</v>
      </c>
      <c r="H144">
        <f>ValueWin!H144</f>
        <v>1</v>
      </c>
      <c r="I144">
        <f t="shared" si="10"/>
        <v>-0.89709090909090694</v>
      </c>
      <c r="J144">
        <f t="shared" si="11"/>
        <v>4.0363636363636296E-2</v>
      </c>
      <c r="K144" cm="1">
        <f t="array" ref="K144">_xlfn.IFS(AND(G144=H144,G144=1),K143-K143*I144+K143*I144*A144, AND(G144=H144,G144=2), K143-K143*J144+K143*J144*B144, AND(G144&lt;&gt;H144,G144=1), K143-K143*I144,AND(G144&lt;&gt;H144,G144=2),K143-K143*J144,G144=0,K143)</f>
        <v>195.18818820305381</v>
      </c>
      <c r="L144" t="str">
        <f>ValueWin!L144</f>
        <v>Cameron Norrie</v>
      </c>
      <c r="M144" t="str">
        <f>ValueWin!M144</f>
        <v>Federico Delbonis</v>
      </c>
      <c r="N144">
        <f>ValueWin!N144</f>
        <v>0.84499999999999997</v>
      </c>
    </row>
    <row r="145" spans="1:15" x14ac:dyDescent="0.25">
      <c r="A145">
        <f>ValueWin!A145</f>
        <v>3</v>
      </c>
      <c r="B145">
        <f>ValueWin!B145</f>
        <v>1.4</v>
      </c>
      <c r="C145">
        <f t="shared" si="8"/>
        <v>0.33333333333333331</v>
      </c>
      <c r="D145">
        <f t="shared" si="9"/>
        <v>0.7142857142857143</v>
      </c>
      <c r="E145">
        <f>ValueWin!E145</f>
        <v>0.38500000000000001</v>
      </c>
      <c r="F145">
        <f>ValueWin!F145</f>
        <v>0.61499999999999999</v>
      </c>
      <c r="G145" cm="1">
        <f t="array" ref="G145">_xlfn.IFS(AND(I145&gt;J145,I145&gt;0), 1, AND(J145&gt;I145,J145&gt;0), 2, AND(I145&lt;0,J145&lt;0), 0)</f>
        <v>1</v>
      </c>
      <c r="H145">
        <f>ValueWin!H145</f>
        <v>1</v>
      </c>
      <c r="I145">
        <f t="shared" si="10"/>
        <v>7.7500000000000013E-2</v>
      </c>
      <c r="J145">
        <f t="shared" si="11"/>
        <v>-0.34750000000000025</v>
      </c>
      <c r="K145" cm="1">
        <f t="array" ref="K145">_xlfn.IFS(AND(G145=H145,G145=1),K144-K144*I145+K144*I145*A145, AND(G145=H145,G145=2), K144-K144*J145+K144*J145*B145, AND(G145&lt;&gt;H145,G145=1), K144-K144*I145,AND(G145&lt;&gt;H145,G145=2),K144-K144*J145,G145=0,K144)</f>
        <v>225.44235737452715</v>
      </c>
      <c r="L145" t="str">
        <f>ValueWin!L145</f>
        <v>Dusan Lajovic</v>
      </c>
      <c r="M145" t="str">
        <f>ValueWin!M145</f>
        <v>Mackenzie McDonald</v>
      </c>
      <c r="N145">
        <f>ValueWin!N145</f>
        <v>0.84399999999999997</v>
      </c>
    </row>
    <row r="146" spans="1:15" x14ac:dyDescent="0.25">
      <c r="A146">
        <f>ValueWin!A146</f>
        <v>1.9</v>
      </c>
      <c r="B146">
        <f>ValueWin!B146</f>
        <v>1.9</v>
      </c>
      <c r="C146">
        <f t="shared" si="8"/>
        <v>0.52631578947368418</v>
      </c>
      <c r="D146">
        <f t="shared" si="9"/>
        <v>0.52631578947368418</v>
      </c>
      <c r="E146">
        <f>ValueWin!E146</f>
        <v>0.373</v>
      </c>
      <c r="F146">
        <f>ValueWin!F146</f>
        <v>0.627</v>
      </c>
      <c r="G146" cm="1">
        <f t="array" ref="G146">_xlfn.IFS(AND(I146&gt;J146,I146&gt;0), 1, AND(J146&gt;I146,J146&gt;0), 2, AND(I146&lt;0,J146&lt;0), 0)</f>
        <v>2</v>
      </c>
      <c r="H146">
        <f>ValueWin!H146</f>
        <v>2</v>
      </c>
      <c r="I146">
        <f t="shared" si="10"/>
        <v>-0.32366666666666677</v>
      </c>
      <c r="J146">
        <f t="shared" si="11"/>
        <v>0.1</v>
      </c>
      <c r="K146" cm="1">
        <f t="array" ref="K146">_xlfn.IFS(AND(G146=H146,G146=1),K145-K145*I146+K145*I146*A146, AND(G146=H146,G146=2), K145-K145*J146+K145*J146*B146, AND(G146&lt;&gt;H146,G146=1), K145-K145*I146,AND(G146&lt;&gt;H146,G146=2),K145-K145*J146,G146=0,K145)</f>
        <v>245.73216953823459</v>
      </c>
      <c r="L146" t="str">
        <f>ValueWin!L146</f>
        <v>Filip Krajinovic</v>
      </c>
      <c r="M146" t="str">
        <f>ValueWin!M146</f>
        <v>Reilly Opelka</v>
      </c>
      <c r="N146">
        <f>ValueWin!N146</f>
        <v>0.84499999999999997</v>
      </c>
    </row>
    <row r="147" spans="1:15" x14ac:dyDescent="0.25">
      <c r="A147">
        <f>ValueWin!A147</f>
        <v>1.28</v>
      </c>
      <c r="B147">
        <f>ValueWin!B147</f>
        <v>3.75</v>
      </c>
      <c r="C147">
        <f t="shared" si="8"/>
        <v>0.78125</v>
      </c>
      <c r="D147">
        <f t="shared" si="9"/>
        <v>0.26666666666666666</v>
      </c>
      <c r="E147">
        <f>ValueWin!E147</f>
        <v>0.68700000000000006</v>
      </c>
      <c r="F147">
        <f>ValueWin!F147</f>
        <v>0.31299999999999994</v>
      </c>
      <c r="G147" cm="1">
        <f t="array" ref="G147">_xlfn.IFS(AND(I147&gt;J147,I147&gt;0), 1, AND(J147&gt;I147,J147&gt;0), 2, AND(I147&lt;0,J147&lt;0), 0)</f>
        <v>2</v>
      </c>
      <c r="H147">
        <f>ValueWin!H147</f>
        <v>1</v>
      </c>
      <c r="I147">
        <f t="shared" si="10"/>
        <v>-0.43085714285714261</v>
      </c>
      <c r="J147">
        <f t="shared" si="11"/>
        <v>6.3181818181818117E-2</v>
      </c>
      <c r="K147" cm="1">
        <f t="array" ref="K147">_xlfn.IFS(AND(G147=H147,G147=1),K146-K146*I147+K146*I147*A147, AND(G147=H147,G147=2), K146-K146*J147+K146*J147*B147, AND(G147&lt;&gt;H147,G147=1), K146-K146*I147,AND(G147&lt;&gt;H147,G147=2),K146-K146*J147,G147=0,K146)</f>
        <v>230.20636428104615</v>
      </c>
      <c r="L147" t="str">
        <f>ValueWin!L147</f>
        <v>Grigor Dimitrov</v>
      </c>
      <c r="M147" t="str">
        <f>ValueWin!M147</f>
        <v>Richard Gasquet</v>
      </c>
      <c r="N147">
        <f>ValueWin!N147</f>
        <v>0.86299999999999999</v>
      </c>
    </row>
    <row r="148" spans="1:15" x14ac:dyDescent="0.25">
      <c r="A148">
        <f>ValueWin!A148</f>
        <v>1.2</v>
      </c>
      <c r="B148">
        <f>ValueWin!B148</f>
        <v>4.5</v>
      </c>
      <c r="C148">
        <f t="shared" si="8"/>
        <v>0.83333333333333337</v>
      </c>
      <c r="D148">
        <f t="shared" si="9"/>
        <v>0.22222222222222221</v>
      </c>
      <c r="E148">
        <f>ValueWin!E148</f>
        <v>0.68700000000000006</v>
      </c>
      <c r="F148">
        <f>ValueWin!F148</f>
        <v>0.31299999999999994</v>
      </c>
      <c r="G148" cm="1">
        <f t="array" ref="G148">_xlfn.IFS(AND(I148&gt;J148,I148&gt;0), 1, AND(J148&gt;I148,J148&gt;0), 2, AND(I148&lt;0,J148&lt;0), 0)</f>
        <v>2</v>
      </c>
      <c r="H148">
        <f>ValueWin!H148</f>
        <v>1</v>
      </c>
      <c r="I148">
        <f t="shared" si="10"/>
        <v>-0.87800000000000011</v>
      </c>
      <c r="J148">
        <f t="shared" si="11"/>
        <v>0.1</v>
      </c>
      <c r="K148" cm="1">
        <f t="array" ref="K148">_xlfn.IFS(AND(G148=H148,G148=1),K147-K147*I148+K147*I148*A148, AND(G148=H148,G148=2), K147-K147*J148+K147*J148*B148, AND(G148&lt;&gt;H148,G148=1), K147-K147*I148,AND(G148&lt;&gt;H148,G148=2),K147-K147*J148,G148=0,K147)</f>
        <v>207.18572785294154</v>
      </c>
      <c r="L148" t="str">
        <f>ValueWin!L148</f>
        <v>Ilya Ivashka</v>
      </c>
      <c r="M148" t="str">
        <f>ValueWin!M148</f>
        <v>Albert Ramos</v>
      </c>
      <c r="N148">
        <f>ValueWin!N148</f>
        <v>0.82099999999999995</v>
      </c>
    </row>
    <row r="149" spans="1:15" x14ac:dyDescent="0.25">
      <c r="A149">
        <f>ValueWin!A149</f>
        <v>3.4</v>
      </c>
      <c r="B149">
        <f>ValueWin!B149</f>
        <v>1.33</v>
      </c>
      <c r="C149">
        <f t="shared" si="8"/>
        <v>0.29411764705882354</v>
      </c>
      <c r="D149">
        <f t="shared" si="9"/>
        <v>0.75187969924812026</v>
      </c>
      <c r="E149">
        <f>ValueWin!E149</f>
        <v>0.32900000000000001</v>
      </c>
      <c r="F149">
        <f>ValueWin!F149</f>
        <v>0.67100000000000004</v>
      </c>
      <c r="G149" cm="1">
        <f t="array" ref="G149">_xlfn.IFS(AND(I149&gt;J149,I149&gt;0), 1, AND(J149&gt;I149,J149&gt;0), 2, AND(I149&lt;0,J149&lt;0), 0)</f>
        <v>1</v>
      </c>
      <c r="H149">
        <f>ValueWin!H149</f>
        <v>1</v>
      </c>
      <c r="I149">
        <f t="shared" si="10"/>
        <v>4.9416666666666664E-2</v>
      </c>
      <c r="J149">
        <f t="shared" si="11"/>
        <v>-0.3259696969696968</v>
      </c>
      <c r="K149" cm="1">
        <f t="array" ref="K149">_xlfn.IFS(AND(G149=H149,G149=1),K148-K148*I149+K148*I149*A149, AND(G149=H149,G149=2), K148-K148*J149+K148*J149*B149, AND(G149&lt;&gt;H149,G149=1), K148-K148*I149,AND(G149&lt;&gt;H149,G149=2),K148-K148*J149,G149=0,K148)</f>
        <v>231.75795517630041</v>
      </c>
      <c r="L149" t="str">
        <f>ValueWin!L149</f>
        <v>James Duckworth</v>
      </c>
      <c r="M149" t="str">
        <f>ValueWin!M149</f>
        <v>Roberto Bautista Agut</v>
      </c>
      <c r="N149">
        <f>ValueWin!N149</f>
        <v>0.84199999999999997</v>
      </c>
    </row>
    <row r="150" spans="1:15" x14ac:dyDescent="0.25">
      <c r="A150">
        <f>ValueWin!A150</f>
        <v>3.5</v>
      </c>
      <c r="B150">
        <f>ValueWin!B150</f>
        <v>1.3</v>
      </c>
      <c r="C150">
        <f t="shared" si="8"/>
        <v>0.2857142857142857</v>
      </c>
      <c r="D150">
        <f t="shared" si="9"/>
        <v>0.76923076923076916</v>
      </c>
      <c r="E150">
        <f>ValueWin!E150</f>
        <v>0.27500000000000002</v>
      </c>
      <c r="F150">
        <f>ValueWin!F150</f>
        <v>0.72499999999999998</v>
      </c>
      <c r="G150" cm="1">
        <f t="array" ref="G150">_xlfn.IFS(AND(I150&gt;J150,I150&gt;0), 1, AND(J150&gt;I150,J150&gt;0), 2, AND(I150&lt;0,J150&lt;0), 0)</f>
        <v>0</v>
      </c>
      <c r="H150">
        <f>ValueWin!H150</f>
        <v>2</v>
      </c>
      <c r="I150">
        <f t="shared" si="10"/>
        <v>-1.4999999999999958E-2</v>
      </c>
      <c r="J150">
        <f t="shared" si="11"/>
        <v>-0.19166666666666665</v>
      </c>
      <c r="K150" cm="1">
        <f t="array" ref="K150">_xlfn.IFS(AND(G150=H150,G150=1),K149-K149*I150+K149*I150*A150, AND(G150=H150,G150=2), K149-K149*J150+K149*J150*B150, AND(G150&lt;&gt;H150,G150=1), K149-K149*I150,AND(G150&lt;&gt;H150,G150=2),K149-K149*J150,G150=0,K149)</f>
        <v>231.75795517630041</v>
      </c>
      <c r="L150" t="str">
        <f>ValueWin!L150</f>
        <v>John Millman</v>
      </c>
      <c r="M150" t="str">
        <f>ValueWin!M150</f>
        <v>Diego Schwartzman</v>
      </c>
      <c r="N150">
        <f>ValueWin!N150</f>
        <v>0.86599999999999999</v>
      </c>
    </row>
    <row r="151" spans="1:15" x14ac:dyDescent="0.25">
      <c r="A151">
        <f>ValueWin!A151</f>
        <v>1.66</v>
      </c>
      <c r="B151">
        <f>ValueWin!B151</f>
        <v>2.2000000000000002</v>
      </c>
      <c r="C151">
        <f t="shared" si="8"/>
        <v>0.60240963855421692</v>
      </c>
      <c r="D151">
        <f t="shared" si="9"/>
        <v>0.45454545454545453</v>
      </c>
      <c r="E151">
        <f>ValueWin!E151</f>
        <v>0.60199999999999998</v>
      </c>
      <c r="F151">
        <f>ValueWin!F151</f>
        <v>0.39800000000000002</v>
      </c>
      <c r="G151" cm="1">
        <f t="array" ref="G151">_xlfn.IFS(AND(I151&gt;J151,I151&gt;0), 1, AND(J151&gt;I151,J151&gt;0), 2, AND(I151&lt;0,J151&lt;0), 0)</f>
        <v>0</v>
      </c>
      <c r="H151">
        <f>ValueWin!H151</f>
        <v>0</v>
      </c>
      <c r="I151">
        <f t="shared" si="10"/>
        <v>-1.0303030303031591E-3</v>
      </c>
      <c r="J151">
        <f t="shared" si="11"/>
        <v>-0.10366666666666657</v>
      </c>
      <c r="K151" cm="1">
        <f t="array" ref="K151">_xlfn.IFS(AND(G151=H151,G151=1),K150-K150*I151+K150*I151*A151, AND(G151=H151,G151=2), K150-K150*J151+K150*J151*B151, AND(G151&lt;&gt;H151,G151=1), K150-K150*I151,AND(G151&lt;&gt;H151,G151=2),K150-K150*J151,G151=0,K150)</f>
        <v>231.75795517630041</v>
      </c>
      <c r="L151" t="str">
        <f>ValueWin!L151</f>
        <v>Lloyd Harris</v>
      </c>
      <c r="M151" t="str">
        <f>ValueWin!M151</f>
        <v>Alex De Minaur</v>
      </c>
      <c r="N151">
        <f>ValueWin!N151</f>
        <v>0.86699999999999999</v>
      </c>
    </row>
    <row r="152" spans="1:15" x14ac:dyDescent="0.25">
      <c r="A152">
        <f>ValueWin!A152</f>
        <v>1.57</v>
      </c>
      <c r="B152">
        <f>ValueWin!B152</f>
        <v>2.37</v>
      </c>
      <c r="C152">
        <f t="shared" si="8"/>
        <v>0.63694267515923564</v>
      </c>
      <c r="D152">
        <f t="shared" si="9"/>
        <v>0.42194092827004215</v>
      </c>
      <c r="E152">
        <f>ValueWin!E152</f>
        <v>0.48799999999999999</v>
      </c>
      <c r="F152">
        <f>ValueWin!F152</f>
        <v>0.51200000000000001</v>
      </c>
      <c r="G152" cm="1">
        <f t="array" ref="G152">_xlfn.IFS(AND(I152&gt;J152,I152&gt;0), 1, AND(J152&gt;I152,J152&gt;0), 2, AND(I152&lt;0,J152&lt;0), 0)</f>
        <v>2</v>
      </c>
      <c r="H152">
        <f>ValueWin!H152</f>
        <v>1</v>
      </c>
      <c r="I152">
        <f t="shared" si="10"/>
        <v>-0.41024561403508764</v>
      </c>
      <c r="J152">
        <f t="shared" si="11"/>
        <v>0.1</v>
      </c>
      <c r="K152" cm="1">
        <f t="array" ref="K152">_xlfn.IFS(AND(G152=H152,G152=1),K151-K151*I152+K151*I152*A152, AND(G152=H152,G152=2), K151-K151*J152+K151*J152*B152, AND(G152&lt;&gt;H152,G152=1), K151-K151*I152,AND(G152&lt;&gt;H152,G152=2),K151-K151*J152,G152=0,K151)</f>
        <v>208.58215965867038</v>
      </c>
      <c r="L152" t="str">
        <f>ValueWin!L152</f>
        <v>Marton Fucsovics</v>
      </c>
      <c r="M152" t="str">
        <f>ValueWin!M152</f>
        <v>Fabio Fognini</v>
      </c>
      <c r="N152">
        <f>ValueWin!N152</f>
        <v>0.871</v>
      </c>
    </row>
    <row r="153" spans="1:15" x14ac:dyDescent="0.25">
      <c r="A153">
        <f>ValueWin!A153</f>
        <v>3.5</v>
      </c>
      <c r="B153">
        <f>ValueWin!B153</f>
        <v>1.3</v>
      </c>
      <c r="C153">
        <f t="shared" si="8"/>
        <v>0.2857142857142857</v>
      </c>
      <c r="D153">
        <f t="shared" si="9"/>
        <v>0.76923076923076916</v>
      </c>
      <c r="E153">
        <f>ValueWin!E153</f>
        <v>0.40600000000000003</v>
      </c>
      <c r="F153">
        <f>ValueWin!F153</f>
        <v>0.59399999999999997</v>
      </c>
      <c r="G153" cm="1">
        <f t="array" ref="G153">_xlfn.IFS(AND(I153&gt;J153,I153&gt;0), 1, AND(J153&gt;I153,J153&gt;0), 2, AND(I153&lt;0,J153&lt;0), 0)</f>
        <v>1</v>
      </c>
      <c r="H153">
        <f>ValueWin!H153</f>
        <v>0</v>
      </c>
      <c r="I153">
        <f t="shared" si="10"/>
        <v>0.1</v>
      </c>
      <c r="J153">
        <f t="shared" si="11"/>
        <v>-0.7593333333333333</v>
      </c>
      <c r="K153" cm="1">
        <f t="array" ref="K153">_xlfn.IFS(AND(G153=H153,G153=1),K152-K152*I153+K152*I153*A153, AND(G153=H153,G153=2), K152-K152*J153+K152*J153*B153, AND(G153&lt;&gt;H153,G153=1), K152-K152*I153,AND(G153&lt;&gt;H153,G153=2),K152-K152*J153,G153=0,K152)</f>
        <v>187.72394369280335</v>
      </c>
      <c r="L153" t="str">
        <f>ValueWin!L153</f>
        <v>Pierre Herbert</v>
      </c>
      <c r="M153" t="str">
        <f>ValueWin!M153</f>
        <v>Carlos Garfia</v>
      </c>
      <c r="N153">
        <f>ValueWin!N153</f>
        <v>0.81200000000000006</v>
      </c>
    </row>
    <row r="154" spans="1:15" x14ac:dyDescent="0.25">
      <c r="A154">
        <f>ValueWin!A154</f>
        <v>2.2999999999999998</v>
      </c>
      <c r="B154">
        <f>ValueWin!B154</f>
        <v>1.61</v>
      </c>
      <c r="C154">
        <f t="shared" si="8"/>
        <v>0.43478260869565222</v>
      </c>
      <c r="D154">
        <f t="shared" si="9"/>
        <v>0.6211180124223602</v>
      </c>
      <c r="E154">
        <f>ValueWin!E154</f>
        <v>0.439</v>
      </c>
      <c r="F154">
        <f>ValueWin!F154</f>
        <v>0.56099999999999994</v>
      </c>
      <c r="G154" cm="1">
        <f t="array" ref="G154">_xlfn.IFS(AND(I154&gt;J154,I154&gt;0), 1, AND(J154&gt;I154,J154&gt;0), 2, AND(I154&lt;0,J154&lt;0), 0)</f>
        <v>1</v>
      </c>
      <c r="H154">
        <f>ValueWin!H154</f>
        <v>1</v>
      </c>
      <c r="I154">
        <f t="shared" si="10"/>
        <v>7.4615384615384639E-3</v>
      </c>
      <c r="J154">
        <f t="shared" si="11"/>
        <v>-0.15867213114754097</v>
      </c>
      <c r="K154" cm="1">
        <f t="array" ref="K154">_xlfn.IFS(AND(G154=H154,G154=1),K153-K153*I154+K153*I154*A154, AND(G154=H154,G154=2), K153-K153*J154+K153*J154*B154, AND(G154&lt;&gt;H154,G154=1), K153-K153*I154,AND(G154&lt;&gt;H154,G154=2),K153-K153*J154,G154=0,K153)</f>
        <v>189.54486594662353</v>
      </c>
      <c r="L154" t="str">
        <f>ValueWin!L154</f>
        <v>Hugo Gaston</v>
      </c>
      <c r="M154" t="str">
        <f>ValueWin!M154</f>
        <v>Arthur Rinderknech</v>
      </c>
      <c r="N154">
        <f>ValueWin!N154</f>
        <v>0.754</v>
      </c>
    </row>
    <row r="155" spans="1:15" x14ac:dyDescent="0.25">
      <c r="A155">
        <f>ValueWin!A155</f>
        <v>2.2000000000000002</v>
      </c>
      <c r="B155">
        <f>ValueWin!B155</f>
        <v>1.66</v>
      </c>
      <c r="C155">
        <f t="shared" si="8"/>
        <v>0.45454545454545453</v>
      </c>
      <c r="D155">
        <f t="shared" si="9"/>
        <v>0.60240963855421692</v>
      </c>
      <c r="E155">
        <f>ValueWin!E155</f>
        <v>0.45400000000000001</v>
      </c>
      <c r="F155">
        <f>ValueWin!F155</f>
        <v>0.54600000000000004</v>
      </c>
      <c r="G155" cm="1">
        <f t="array" ref="G155">_xlfn.IFS(AND(I155&gt;J155,I155&gt;0), 1, AND(J155&gt;I155,J155&gt;0), 2, AND(I155&lt;0,J155&lt;0), 0)</f>
        <v>0</v>
      </c>
      <c r="H155">
        <f>ValueWin!H155</f>
        <v>2</v>
      </c>
      <c r="I155">
        <f t="shared" si="10"/>
        <v>-9.9999999999994538E-4</v>
      </c>
      <c r="J155">
        <f t="shared" si="11"/>
        <v>-0.14187878787878794</v>
      </c>
      <c r="K155" cm="1">
        <f t="array" ref="K155">_xlfn.IFS(AND(G155=H155,G155=1),K154-K154*I155+K154*I155*A155, AND(G155=H155,G155=2), K154-K154*J155+K154*J155*B155, AND(G155&lt;&gt;H155,G155=1), K154-K154*I155,AND(G155&lt;&gt;H155,G155=2),K154-K154*J155,G155=0,K154)</f>
        <v>189.54486594662353</v>
      </c>
      <c r="L155" t="str">
        <f>ValueWin!L155</f>
        <v>Laslo Djere</v>
      </c>
      <c r="M155" t="str">
        <f>ValueWin!M155</f>
        <v>Lorenzo Musetti</v>
      </c>
      <c r="N155">
        <f>ValueWin!N155</f>
        <v>0.86099999999999999</v>
      </c>
    </row>
    <row r="156" spans="1:15" x14ac:dyDescent="0.25">
      <c r="A156">
        <f>ValueWin!A156</f>
        <v>1.57</v>
      </c>
      <c r="B156">
        <f>ValueWin!B156</f>
        <v>2.37</v>
      </c>
      <c r="C156">
        <f t="shared" si="8"/>
        <v>0.63694267515923564</v>
      </c>
      <c r="D156">
        <f t="shared" si="9"/>
        <v>0.42194092827004215</v>
      </c>
      <c r="E156">
        <f>ValueWin!E156</f>
        <v>0.52900000000000003</v>
      </c>
      <c r="F156">
        <f>ValueWin!F156</f>
        <v>0.47099999999999997</v>
      </c>
      <c r="G156" cm="1">
        <f t="array" ref="G156">_xlfn.IFS(AND(I156&gt;J156,I156&gt;0), 1, AND(J156&gt;I156,J156&gt;0), 2, AND(I156&lt;0,J156&lt;0), 0)</f>
        <v>2</v>
      </c>
      <c r="H156">
        <f>ValueWin!H156</f>
        <v>0</v>
      </c>
      <c r="I156">
        <f t="shared" si="10"/>
        <v>-0.29731578947368409</v>
      </c>
      <c r="J156">
        <f t="shared" si="11"/>
        <v>8.48686131386861E-2</v>
      </c>
      <c r="K156" cm="1">
        <f t="array" ref="K156">_xlfn.IFS(AND(G156=H156,G156=1),K155-K155*I156+K155*I156*A156, AND(G156=H156,G156=2), K155-K155*J156+K155*J156*B156, AND(G156&lt;&gt;H156,G156=1), K155-K155*I156,AND(G156&lt;&gt;H156,G156=2),K155-K155*J156,G156=0,K155)</f>
        <v>173.45845604617543</v>
      </c>
      <c r="L156" t="str">
        <f>ValueWin!L156</f>
        <v>Andy Murray</v>
      </c>
      <c r="M156" t="str">
        <f>ValueWin!M156</f>
        <v>Jenson Brooksby</v>
      </c>
      <c r="N156">
        <f>ValueWin!N156</f>
        <v>0.81</v>
      </c>
      <c r="O156" t="s">
        <v>162</v>
      </c>
    </row>
    <row r="157" spans="1:15" x14ac:dyDescent="0.25">
      <c r="A157">
        <f>ValueWin!A157</f>
        <v>1.1599999999999999</v>
      </c>
      <c r="B157">
        <f>ValueWin!B157</f>
        <v>5</v>
      </c>
      <c r="C157">
        <f t="shared" si="8"/>
        <v>0.86206896551724144</v>
      </c>
      <c r="D157">
        <f t="shared" si="9"/>
        <v>0.2</v>
      </c>
      <c r="E157">
        <f>ValueWin!E157</f>
        <v>0.78</v>
      </c>
      <c r="F157">
        <f>ValueWin!F157</f>
        <v>0.21999999999999997</v>
      </c>
      <c r="G157" cm="1">
        <f t="array" ref="G157">_xlfn.IFS(AND(I157&gt;J157,I157&gt;0), 1, AND(J157&gt;I157,J157&gt;0), 2, AND(I157&lt;0,J157&lt;0), 0)</f>
        <v>2</v>
      </c>
      <c r="H157">
        <f>ValueWin!H157</f>
        <v>1</v>
      </c>
      <c r="I157">
        <f t="shared" si="10"/>
        <v>-0.59500000000000042</v>
      </c>
      <c r="J157">
        <f t="shared" si="11"/>
        <v>2.4999999999999967E-2</v>
      </c>
      <c r="K157" cm="1">
        <f t="array" ref="K157">_xlfn.IFS(AND(G157=H157,G157=1),K156-K156*I157+K156*I157*A157, AND(G157=H157,G157=2), K156-K156*J157+K156*J157*B157, AND(G157&lt;&gt;H157,G157=1), K156-K156*I157,AND(G157&lt;&gt;H157,G157=2),K156-K156*J157,G157=0,K156)</f>
        <v>169.12199464502106</v>
      </c>
      <c r="L157" t="str">
        <f>ValueWin!L157</f>
        <v>Felix Auger Aliassime</v>
      </c>
      <c r="M157" t="str">
        <f>ValueWin!M157</f>
        <v>Gianluca Mager</v>
      </c>
      <c r="N157">
        <f>ValueWin!N157</f>
        <v>0.82499999999999996</v>
      </c>
    </row>
    <row r="158" spans="1:15" x14ac:dyDescent="0.25">
      <c r="A158">
        <f>ValueWin!A158</f>
        <v>1.72</v>
      </c>
      <c r="B158">
        <f>ValueWin!B158</f>
        <v>2.1</v>
      </c>
      <c r="C158">
        <f t="shared" si="8"/>
        <v>0.58139534883720934</v>
      </c>
      <c r="D158">
        <f t="shared" si="9"/>
        <v>0.47619047619047616</v>
      </c>
      <c r="E158">
        <f>ValueWin!E158</f>
        <v>0.48899999999999999</v>
      </c>
      <c r="F158">
        <f>ValueWin!F158</f>
        <v>0.51100000000000001</v>
      </c>
      <c r="G158" cm="1">
        <f t="array" ref="G158">_xlfn.IFS(AND(I158&gt;J158,I158&gt;0), 1, AND(J158&gt;I158,J158&gt;0), 2, AND(I158&lt;0,J158&lt;0), 0)</f>
        <v>2</v>
      </c>
      <c r="H158">
        <f>ValueWin!H158</f>
        <v>1</v>
      </c>
      <c r="I158">
        <f t="shared" si="10"/>
        <v>-0.22072222222222226</v>
      </c>
      <c r="J158">
        <f t="shared" si="11"/>
        <v>6.6454545454545488E-2</v>
      </c>
      <c r="K158" cm="1">
        <f t="array" ref="K158">_xlfn.IFS(AND(G158=H158,G158=1),K157-K157*I158+K157*I158*A158, AND(G158=H158,G158=2), K157-K157*J158+K157*J158*B158, AND(G158&lt;&gt;H158,G158=1), K157-K157*I158,AND(G158&lt;&gt;H158,G158=2),K157-K157*J158,G158=0,K157)</f>
        <v>157.88306936452011</v>
      </c>
      <c r="L158" t="str">
        <f>ValueWin!L158</f>
        <v>Tommy Paul</v>
      </c>
      <c r="M158" t="str">
        <f>ValueWin!M158</f>
        <v>Jan Lennard Struff</v>
      </c>
      <c r="N158">
        <f>ValueWin!N158</f>
        <v>0.85499999999999998</v>
      </c>
    </row>
    <row r="159" spans="1:15" x14ac:dyDescent="0.25">
      <c r="A159">
        <f>ValueWin!A159</f>
        <v>1.28</v>
      </c>
      <c r="B159">
        <f>ValueWin!B159</f>
        <v>3.75</v>
      </c>
      <c r="C159">
        <f t="shared" si="8"/>
        <v>0.78125</v>
      </c>
      <c r="D159">
        <f t="shared" si="9"/>
        <v>0.26666666666666666</v>
      </c>
      <c r="E159">
        <f>ValueWin!E159</f>
        <v>0.68200000000000005</v>
      </c>
      <c r="F159">
        <f>ValueWin!F159</f>
        <v>0.31799999999999995</v>
      </c>
      <c r="G159" cm="1">
        <f t="array" ref="G159">_xlfn.IFS(AND(I159&gt;J159,I159&gt;0), 1, AND(J159&gt;I159,J159&gt;0), 2, AND(I159&lt;0,J159&lt;0), 0)</f>
        <v>2</v>
      </c>
      <c r="H159">
        <f>ValueWin!H159</f>
        <v>1</v>
      </c>
      <c r="I159">
        <f t="shared" si="10"/>
        <v>-0.4537142857142854</v>
      </c>
      <c r="J159">
        <f t="shared" si="11"/>
        <v>6.9999999999999923E-2</v>
      </c>
      <c r="K159" cm="1">
        <f t="array" ref="K159">_xlfn.IFS(AND(G159=H159,G159=1),K158-K158*I159+K158*I159*A159, AND(G159=H159,G159=2), K158-K158*J159+K158*J159*B159, AND(G159&lt;&gt;H159,G159=1), K158-K158*I159,AND(G159&lt;&gt;H159,G159=2),K158-K158*J159,G159=0,K158)</f>
        <v>146.83125450900371</v>
      </c>
      <c r="L159" t="str">
        <f>ValueWin!L159</f>
        <v>Karen Khachanov</v>
      </c>
      <c r="M159" t="str">
        <f>ValueWin!M159</f>
        <v>Mikael Ymer</v>
      </c>
      <c r="N159">
        <f>ValueWin!N159</f>
        <v>0.83799999999999997</v>
      </c>
    </row>
    <row r="160" spans="1:15" x14ac:dyDescent="0.25">
      <c r="A160">
        <f>ValueWin!A160</f>
        <v>2.2999999999999998</v>
      </c>
      <c r="B160">
        <f>ValueWin!B160</f>
        <v>1.61</v>
      </c>
      <c r="C160">
        <f t="shared" si="8"/>
        <v>0.43478260869565222</v>
      </c>
      <c r="D160">
        <f t="shared" si="9"/>
        <v>0.6211180124223602</v>
      </c>
      <c r="E160">
        <f>ValueWin!E160</f>
        <v>0.43</v>
      </c>
      <c r="F160">
        <f>ValueWin!F160</f>
        <v>0.57000000000000006</v>
      </c>
      <c r="G160" cm="1">
        <f t="array" ref="G160">_xlfn.IFS(AND(I160&gt;J160,I160&gt;0), 1, AND(J160&gt;I160,J160&gt;0), 2, AND(I160&lt;0,J160&lt;0), 0)</f>
        <v>0</v>
      </c>
      <c r="H160">
        <f>ValueWin!H160</f>
        <v>2</v>
      </c>
      <c r="I160">
        <f t="shared" si="10"/>
        <v>-8.4615384615385758E-3</v>
      </c>
      <c r="J160">
        <f t="shared" si="11"/>
        <v>-0.13491803278688508</v>
      </c>
      <c r="K160" cm="1">
        <f t="array" ref="K160">_xlfn.IFS(AND(G160=H160,G160=1),K159-K159*I160+K159*I160*A160, AND(G160=H160,G160=2), K159-K159*J160+K159*J160*B160, AND(G160&lt;&gt;H160,G160=1), K159-K159*I160,AND(G160&lt;&gt;H160,G160=2),K159-K159*J160,G160=0,K159)</f>
        <v>146.83125450900371</v>
      </c>
      <c r="L160" t="str">
        <f>ValueWin!L160</f>
        <v>Lorenzo Sonego</v>
      </c>
      <c r="M160" t="str">
        <f>ValueWin!M160</f>
        <v>Taylor Fritz</v>
      </c>
      <c r="N160">
        <f>ValueWin!N160</f>
        <v>0.86899999999999999</v>
      </c>
    </row>
    <row r="161" spans="1:14" x14ac:dyDescent="0.25">
      <c r="A161">
        <f>ValueWin!A161</f>
        <v>3.5</v>
      </c>
      <c r="B161">
        <f>ValueWin!B161</f>
        <v>1.3</v>
      </c>
      <c r="C161">
        <f t="shared" si="8"/>
        <v>0.2857142857142857</v>
      </c>
      <c r="D161">
        <f>1/B161</f>
        <v>0.76923076923076916</v>
      </c>
      <c r="E161">
        <f>ValueWin!E161</f>
        <v>0.36199999999999999</v>
      </c>
      <c r="F161">
        <f>ValueWin!F161</f>
        <v>0.63800000000000001</v>
      </c>
      <c r="G161" cm="1">
        <f t="array" ref="G161">_xlfn.IFS(AND(I161&gt;J161,I161&gt;0), 1, AND(J161&gt;I161,J161&gt;0), 2, AND(I161&lt;0,J161&lt;0), 0)</f>
        <v>1</v>
      </c>
      <c r="H161">
        <f>ValueWin!H161</f>
        <v>2</v>
      </c>
      <c r="I161">
        <f t="shared" si="10"/>
        <v>0.1</v>
      </c>
      <c r="J161">
        <f>IF(F161-(E161/(B161-1))&gt;0.1, 0.1, F161-(E161/(B161-1)))</f>
        <v>-0.56866666666666654</v>
      </c>
      <c r="K161" cm="1">
        <f t="array" ref="K161">_xlfn.IFS(AND(G161=H161,G161=1),K160-K160*I161+K160*I161*A161, AND(G161=H161,G161=2), K160-K160*J161+K160*J161*B161, AND(G161&lt;&gt;H161,G161=1), K160-K160*I161,AND(G161&lt;&gt;H161,G161=2),K160-K160*J161,G161=0,K160)</f>
        <v>132.14812905810334</v>
      </c>
      <c r="L161" t="str">
        <f>ValueWin!L161</f>
        <v>Pierre Hubert</v>
      </c>
      <c r="M161" t="str">
        <f>ValueWin!M161</f>
        <v>Carlos Alcaraz</v>
      </c>
      <c r="N161">
        <f>ValueWin!N161</f>
        <v>0.81200000000000006</v>
      </c>
    </row>
    <row r="162" spans="1:14" x14ac:dyDescent="0.25">
      <c r="A162">
        <f>ValueWin!A162</f>
        <v>1.53</v>
      </c>
      <c r="B162">
        <f>ValueWin!B162</f>
        <v>2.5</v>
      </c>
      <c r="C162">
        <f t="shared" si="8"/>
        <v>0.65359477124183007</v>
      </c>
      <c r="D162">
        <f t="shared" ref="D162:D176" si="12">1/B162</f>
        <v>0.4</v>
      </c>
      <c r="E162">
        <f>ValueWin!E162</f>
        <v>0.62</v>
      </c>
      <c r="F162">
        <f>ValueWin!F162</f>
        <v>0.38</v>
      </c>
      <c r="G162" cm="1">
        <f t="array" ref="G162">_xlfn.IFS(AND(I162&gt;J162,I162&gt;0), 1, AND(J162&gt;I162,J162&gt;0), 2, AND(I162&lt;0,J162&lt;0), 0)</f>
        <v>0</v>
      </c>
      <c r="H162">
        <f>ValueWin!H162</f>
        <v>1</v>
      </c>
      <c r="I162">
        <f t="shared" si="10"/>
        <v>-9.6981132075471654E-2</v>
      </c>
      <c r="J162">
        <f t="shared" ref="J162:J176" si="13">IF(F162-(E162/(B162-1))&gt;0.1, 0.1, F162-(E162/(B162-1)))</f>
        <v>-3.3333333333333326E-2</v>
      </c>
      <c r="K162" cm="1">
        <f t="array" ref="K162">_xlfn.IFS(AND(G162=H162,G162=1),K161-K161*I162+K161*I162*A162, AND(G162=H162,G162=2), K161-K161*J162+K161*J162*B162, AND(G162&lt;&gt;H162,G162=1), K161-K161*I162,AND(G162&lt;&gt;H162,G162=2),K161-K161*J162,G162=0,K161)</f>
        <v>132.14812905810334</v>
      </c>
      <c r="L162" t="str">
        <f>ValueWin!L162</f>
        <v>Marin Cilic</v>
      </c>
      <c r="M162" t="str">
        <f>ValueWin!M162</f>
        <v>Alejandro Davidovich Fokina</v>
      </c>
      <c r="N162">
        <f>ValueWin!N162</f>
        <v>0.86599999999999999</v>
      </c>
    </row>
    <row r="163" spans="1:14" x14ac:dyDescent="0.25">
      <c r="A163">
        <f>ValueWin!A163</f>
        <v>3.4</v>
      </c>
      <c r="B163">
        <f>ValueWin!B163</f>
        <v>1.33</v>
      </c>
      <c r="C163">
        <f t="shared" si="8"/>
        <v>0.29411764705882354</v>
      </c>
      <c r="D163">
        <f t="shared" si="12"/>
        <v>0.75187969924812026</v>
      </c>
      <c r="E163">
        <f>ValueWin!E163</f>
        <v>0.252</v>
      </c>
      <c r="F163">
        <f>ValueWin!F163</f>
        <v>0.748</v>
      </c>
      <c r="G163" cm="1">
        <f t="array" ref="G163">_xlfn.IFS(AND(I163&gt;J163,I163&gt;0), 1, AND(J163&gt;I163,J163&gt;0), 2, AND(I163&lt;0,J163&lt;0), 0)</f>
        <v>0</v>
      </c>
      <c r="H163">
        <f>ValueWin!H163</f>
        <v>2</v>
      </c>
      <c r="I163">
        <f t="shared" si="10"/>
        <v>-5.9666666666666701E-2</v>
      </c>
      <c r="J163">
        <f t="shared" si="13"/>
        <v>-1.5636363636363448E-2</v>
      </c>
      <c r="K163" cm="1">
        <f t="array" ref="K163">_xlfn.IFS(AND(G163=H163,G163=1),K162-K162*I163+K162*I163*A163, AND(G163=H163,G163=2), K162-K162*J163+K162*J163*B163, AND(G163&lt;&gt;H163,G163=1), K162-K162*I163,AND(G163&lt;&gt;H163,G163=2),K162-K162*J163,G163=0,K162)</f>
        <v>132.14812905810334</v>
      </c>
      <c r="L163" t="str">
        <f>ValueWin!L163</f>
        <v>Miomir Kecmanovic</v>
      </c>
      <c r="M163" t="str">
        <f>ValueWin!M163</f>
        <v>Gael Monfils</v>
      </c>
      <c r="N163">
        <f>ValueWin!N163</f>
        <v>0.84899999999999998</v>
      </c>
    </row>
    <row r="164" spans="1:14" x14ac:dyDescent="0.25">
      <c r="A164">
        <f>ValueWin!A164</f>
        <v>1.5</v>
      </c>
      <c r="B164">
        <f>ValueWin!B164</f>
        <v>2.62</v>
      </c>
      <c r="C164">
        <f t="shared" si="8"/>
        <v>0.66666666666666663</v>
      </c>
      <c r="D164">
        <f t="shared" si="12"/>
        <v>0.38167938931297707</v>
      </c>
      <c r="E164">
        <f>ValueWin!E164</f>
        <v>0.64700000000000002</v>
      </c>
      <c r="F164">
        <f>ValueWin!F164</f>
        <v>0.35299999999999998</v>
      </c>
      <c r="G164" cm="1">
        <f t="array" ref="G164">_xlfn.IFS(AND(I164&gt;J164,I164&gt;0), 1, AND(J164&gt;I164,J164&gt;0), 2, AND(I164&lt;0,J164&lt;0), 0)</f>
        <v>0</v>
      </c>
      <c r="H164">
        <f>ValueWin!H164</f>
        <v>2</v>
      </c>
      <c r="I164">
        <f t="shared" si="10"/>
        <v>-5.8999999999999941E-2</v>
      </c>
      <c r="J164">
        <f t="shared" si="13"/>
        <v>-4.6382716049382711E-2</v>
      </c>
      <c r="K164" cm="1">
        <f t="array" ref="K164">_xlfn.IFS(AND(G164=H164,G164=1),K163-K163*I164+K163*I164*A164, AND(G164=H164,G164=2), K163-K163*J164+K163*J164*B164, AND(G164&lt;&gt;H164,G164=1), K163-K163*I164,AND(G164&lt;&gt;H164,G164=2),K163-K163*J164,G164=0,K163)</f>
        <v>132.14812905810334</v>
      </c>
      <c r="L164" t="str">
        <f>ValueWin!L164</f>
        <v>Frances Tiafoe</v>
      </c>
      <c r="M164" t="str">
        <f>ValueWin!M164</f>
        <v>Marcos Giron</v>
      </c>
      <c r="N164">
        <f>ValueWin!N164</f>
        <v>0.85</v>
      </c>
    </row>
    <row r="165" spans="1:14" x14ac:dyDescent="0.25">
      <c r="A165">
        <f>ValueWin!A165</f>
        <v>1.083</v>
      </c>
      <c r="B165">
        <f>ValueWin!B165</f>
        <v>8</v>
      </c>
      <c r="C165">
        <f t="shared" si="8"/>
        <v>0.92336103416435833</v>
      </c>
      <c r="D165">
        <f t="shared" si="12"/>
        <v>0.125</v>
      </c>
      <c r="E165">
        <f>ValueWin!E165</f>
        <v>0.89600000000000002</v>
      </c>
      <c r="F165">
        <f>ValueWin!F165</f>
        <v>0.10399999999999998</v>
      </c>
      <c r="G165" cm="1">
        <f t="array" ref="G165">_xlfn.IFS(AND(I165&gt;J165,I165&gt;0), 1, AND(J165&gt;I165,J165&gt;0), 2, AND(I165&lt;0,J165&lt;0), 0)</f>
        <v>0</v>
      </c>
      <c r="H165">
        <f>ValueWin!H165</f>
        <v>1</v>
      </c>
      <c r="I165">
        <f t="shared" si="10"/>
        <v>-0.35701204819277133</v>
      </c>
      <c r="J165">
        <f t="shared" si="13"/>
        <v>-2.4000000000000021E-2</v>
      </c>
      <c r="K165" cm="1">
        <f t="array" ref="K165">_xlfn.IFS(AND(G165=H165,G165=1),K164-K164*I165+K164*I165*A165, AND(G165=H165,G165=2), K164-K164*J165+K164*J165*B165, AND(G165&lt;&gt;H165,G165=1), K164-K164*I165,AND(G165&lt;&gt;H165,G165=2),K164-K164*J165,G165=0,K164)</f>
        <v>132.14812905810334</v>
      </c>
      <c r="L165" t="str">
        <f>ValueWin!L165</f>
        <v>Novak Djokovic</v>
      </c>
      <c r="M165" t="str">
        <f>ValueWin!M165</f>
        <v>Marton Fucsovics</v>
      </c>
      <c r="N165">
        <f>ValueWin!N165</f>
        <v>0.879</v>
      </c>
    </row>
    <row r="166" spans="1:14" x14ac:dyDescent="0.25">
      <c r="A166">
        <f>ValueWin!A166</f>
        <v>1.3</v>
      </c>
      <c r="B166">
        <f>ValueWin!B166</f>
        <v>3.5</v>
      </c>
      <c r="C166">
        <f t="shared" si="8"/>
        <v>0.76923076923076916</v>
      </c>
      <c r="D166">
        <f t="shared" si="12"/>
        <v>0.2857142857142857</v>
      </c>
      <c r="E166">
        <f>ValueWin!E166</f>
        <v>0.71799999999999997</v>
      </c>
      <c r="F166">
        <f>ValueWin!F166</f>
        <v>0.28200000000000003</v>
      </c>
      <c r="G166" cm="1">
        <f t="array" ref="G166">_xlfn.IFS(AND(I166&gt;J166,I166&gt;0), 1, AND(J166&gt;I166,J166&gt;0), 2, AND(I166&lt;0,J166&lt;0), 0)</f>
        <v>0</v>
      </c>
      <c r="H166">
        <f>ValueWin!H166</f>
        <v>1</v>
      </c>
      <c r="I166">
        <f t="shared" si="10"/>
        <v>-0.22199999999999998</v>
      </c>
      <c r="J166">
        <f t="shared" si="13"/>
        <v>-5.1999999999999824E-3</v>
      </c>
      <c r="K166" cm="1">
        <f t="array" ref="K166">_xlfn.IFS(AND(G166=H166,G166=1),K165-K165*I166+K165*I166*A166, AND(G166=H166,G166=2), K165-K165*J166+K165*J166*B166, AND(G166&lt;&gt;H166,G166=1), K165-K165*I166,AND(G166&lt;&gt;H166,G166=2),K165-K165*J166,G166=0,K165)</f>
        <v>132.14812905810334</v>
      </c>
      <c r="L166" t="str">
        <f>ValueWin!L166</f>
        <v>Casper Ruud</v>
      </c>
      <c r="M166" t="str">
        <f>ValueWin!M166</f>
        <v>Alexander Bublik</v>
      </c>
      <c r="N166">
        <f>ValueWin!N166</f>
        <v>0.872</v>
      </c>
    </row>
    <row r="167" spans="1:14" x14ac:dyDescent="0.25">
      <c r="A167">
        <f>ValueWin!A167</f>
        <v>3</v>
      </c>
      <c r="B167">
        <f>ValueWin!B167</f>
        <v>1.4</v>
      </c>
      <c r="C167">
        <f t="shared" si="8"/>
        <v>0.33333333333333331</v>
      </c>
      <c r="D167">
        <f t="shared" si="12"/>
        <v>0.7142857142857143</v>
      </c>
      <c r="E167">
        <f>ValueWin!E167</f>
        <v>0.28399999999999997</v>
      </c>
      <c r="F167">
        <f>ValueWin!F167</f>
        <v>0.71599999999999997</v>
      </c>
      <c r="G167" cm="1">
        <f t="array" ref="G167">_xlfn.IFS(AND(I167&gt;J167,I167&gt;0), 1, AND(J167&gt;I167,J167&gt;0), 2, AND(I167&lt;0,J167&lt;0), 0)</f>
        <v>2</v>
      </c>
      <c r="H167">
        <f>ValueWin!H167</f>
        <v>2</v>
      </c>
      <c r="I167">
        <f t="shared" si="10"/>
        <v>-7.400000000000001E-2</v>
      </c>
      <c r="J167">
        <f t="shared" si="13"/>
        <v>5.9999999999998943E-3</v>
      </c>
      <c r="K167" cm="1">
        <f t="array" ref="K167">_xlfn.IFS(AND(G167=H167,G167=1),K166-K166*I167+K166*I167*A167, AND(G167=H167,G167=2), K166-K166*J167+K166*J167*B167, AND(G167&lt;&gt;H167,G167=1), K166-K166*I167,AND(G167&lt;&gt;H167,G167=2),K166-K166*J167,G167=0,K166)</f>
        <v>132.46528456784279</v>
      </c>
      <c r="L167" t="str">
        <f>ValueWin!L167</f>
        <v>Tommy Paul</v>
      </c>
      <c r="M167" t="str">
        <f>ValueWin!M167</f>
        <v>Hubert Hurkacz</v>
      </c>
      <c r="N167">
        <f>ValueWin!N167</f>
        <v>0.84899999999999998</v>
      </c>
    </row>
    <row r="168" spans="1:14" x14ac:dyDescent="0.25">
      <c r="A168">
        <f>ValueWin!A168</f>
        <v>1.8</v>
      </c>
      <c r="B168">
        <f>ValueWin!B168</f>
        <v>2</v>
      </c>
      <c r="C168">
        <f t="shared" si="8"/>
        <v>0.55555555555555558</v>
      </c>
      <c r="D168">
        <f t="shared" si="12"/>
        <v>0.5</v>
      </c>
      <c r="E168">
        <f>ValueWin!E168</f>
        <v>0.51200000000000001</v>
      </c>
      <c r="F168">
        <f>ValueWin!F168</f>
        <v>0.48799999999999999</v>
      </c>
      <c r="G168" cm="1">
        <f t="array" ref="G168">_xlfn.IFS(AND(I168&gt;J168,I168&gt;0), 1, AND(J168&gt;I168,J168&gt;0), 2, AND(I168&lt;0,J168&lt;0), 0)</f>
        <v>0</v>
      </c>
      <c r="H168">
        <f>ValueWin!H168</f>
        <v>1</v>
      </c>
      <c r="I168">
        <f t="shared" si="10"/>
        <v>-9.7999999999999976E-2</v>
      </c>
      <c r="J168">
        <f t="shared" si="13"/>
        <v>-2.4000000000000021E-2</v>
      </c>
      <c r="K168" cm="1">
        <f t="array" ref="K168">_xlfn.IFS(AND(G168=H168,G168=1),K167-K167*I168+K167*I168*A168, AND(G168=H168,G168=2), K167-K167*J168+K167*J168*B168, AND(G168&lt;&gt;H168,G168=1), K167-K167*I168,AND(G168&lt;&gt;H168,G168=2),K167-K167*J168,G168=0,K167)</f>
        <v>132.46528456784279</v>
      </c>
      <c r="L168" t="str">
        <f>ValueWin!L168</f>
        <v>Grigor Dimitrov</v>
      </c>
      <c r="M168" t="str">
        <f>ValueWin!M168</f>
        <v>Karen Khachanov</v>
      </c>
      <c r="N168">
        <f>ValueWin!N168</f>
        <v>0.86399999999999999</v>
      </c>
    </row>
    <row r="169" spans="1:14" x14ac:dyDescent="0.25">
      <c r="A169">
        <f>ValueWin!A169</f>
        <v>1.44</v>
      </c>
      <c r="B169">
        <f>ValueWin!B169</f>
        <v>2.75</v>
      </c>
      <c r="C169">
        <f t="shared" si="8"/>
        <v>0.69444444444444442</v>
      </c>
      <c r="D169">
        <f t="shared" si="12"/>
        <v>0.36363636363636365</v>
      </c>
      <c r="E169">
        <f>ValueWin!E169</f>
        <v>0.59699999999999998</v>
      </c>
      <c r="F169">
        <f>ValueWin!F169</f>
        <v>0.40300000000000002</v>
      </c>
      <c r="G169" cm="1">
        <f t="array" ref="G169">_xlfn.IFS(AND(I169&gt;J169,I169&gt;0), 1, AND(J169&gt;I169,J169&gt;0), 2, AND(I169&lt;0,J169&lt;0), 0)</f>
        <v>2</v>
      </c>
      <c r="H169">
        <f>ValueWin!H169</f>
        <v>1</v>
      </c>
      <c r="I169">
        <f t="shared" si="10"/>
        <v>-0.31890909090909114</v>
      </c>
      <c r="J169">
        <f t="shared" si="13"/>
        <v>6.1857142857142888E-2</v>
      </c>
      <c r="K169" cm="1">
        <f t="array" ref="K169">_xlfn.IFS(AND(G169=H169,G169=1),K168-K168*I169+K168*I169*A169, AND(G169=H169,G169=2), K168-K168*J169+K168*J169*B169, AND(G169&lt;&gt;H169,G169=1), K168-K168*I169,AND(G169&lt;&gt;H169,G169=2),K168-K168*J169,G169=0,K168)</f>
        <v>124.27136053671765</v>
      </c>
      <c r="L169" t="str">
        <f>ValueWin!L169</f>
        <v>Cameron Norrie</v>
      </c>
      <c r="M169" t="str">
        <f>ValueWin!M169</f>
        <v>Reilly Opelka</v>
      </c>
      <c r="N169">
        <f>ValueWin!N169</f>
        <v>0.86199999999999999</v>
      </c>
    </row>
    <row r="170" spans="1:14" x14ac:dyDescent="0.25">
      <c r="A170">
        <f>ValueWin!A170</f>
        <v>1.1599999999999999</v>
      </c>
      <c r="B170">
        <f>ValueWin!B170</f>
        <v>5</v>
      </c>
      <c r="C170">
        <f t="shared" si="8"/>
        <v>0.86206896551724144</v>
      </c>
      <c r="D170">
        <f t="shared" si="12"/>
        <v>0.2</v>
      </c>
      <c r="E170">
        <f>ValueWin!E170</f>
        <v>0.79200000000000004</v>
      </c>
      <c r="F170">
        <f>ValueWin!F170</f>
        <v>0.20799999999999996</v>
      </c>
      <c r="G170" cm="1">
        <f t="array" ref="G170">_xlfn.IFS(AND(I170&gt;J170,I170&gt;0), 1, AND(J170&gt;I170,J170&gt;0), 2, AND(I170&lt;0,J170&lt;0), 0)</f>
        <v>2</v>
      </c>
      <c r="H170">
        <f>ValueWin!H170</f>
        <v>2</v>
      </c>
      <c r="I170">
        <f t="shared" si="10"/>
        <v>-0.50800000000000045</v>
      </c>
      <c r="J170">
        <f t="shared" si="13"/>
        <v>9.9999999999999534E-3</v>
      </c>
      <c r="K170" cm="1">
        <f t="array" ref="K170">_xlfn.IFS(AND(G170=H170,G170=1),K169-K169*I170+K169*I170*A170, AND(G170=H170,G170=2), K169-K169*J170+K169*J170*B170, AND(G170&lt;&gt;H170,G170=1), K169-K169*I170,AND(G170&lt;&gt;H170,G170=2),K169-K169*J170,G170=0,K169)</f>
        <v>129.24221495818634</v>
      </c>
      <c r="L170" t="str">
        <f>ValueWin!L170</f>
        <v>Stefanos Tsitsipas</v>
      </c>
      <c r="M170" t="str">
        <f>ValueWin!M170</f>
        <v>Alexei Popyrin</v>
      </c>
      <c r="N170">
        <f>ValueWin!N170</f>
        <v>0.84799999999999998</v>
      </c>
    </row>
    <row r="171" spans="1:14" x14ac:dyDescent="0.25">
      <c r="A171">
        <f>ValueWin!A171</f>
        <v>1.36</v>
      </c>
      <c r="B171">
        <f>ValueWin!B171</f>
        <v>3.2</v>
      </c>
      <c r="C171">
        <f t="shared" si="8"/>
        <v>0.73529411764705876</v>
      </c>
      <c r="D171">
        <f t="shared" si="12"/>
        <v>0.3125</v>
      </c>
      <c r="E171">
        <f>ValueWin!E171</f>
        <v>0.66600000000000004</v>
      </c>
      <c r="F171">
        <f>ValueWin!F171</f>
        <v>0.33399999999999996</v>
      </c>
      <c r="G171" cm="1">
        <f t="array" ref="G171">_xlfn.IFS(AND(I171&gt;J171,I171&gt;0), 1, AND(J171&gt;I171,J171&gt;0), 2, AND(I171&lt;0,J171&lt;0), 0)</f>
        <v>2</v>
      </c>
      <c r="H171">
        <f>ValueWin!H171</f>
        <v>2</v>
      </c>
      <c r="I171">
        <f t="shared" si="10"/>
        <v>-0.26177777777777744</v>
      </c>
      <c r="J171">
        <f t="shared" si="13"/>
        <v>3.127272727272723E-2</v>
      </c>
      <c r="K171" cm="1">
        <f t="array" ref="K171">_xlfn.IFS(AND(G171=H171,G171=1),K170-K170*I171+K170*I171*A171, AND(G171=H171,G171=2), K170-K170*J171+K170*J171*B171, AND(G171&lt;&gt;H171,G171=1), K170-K170*I171,AND(G171&lt;&gt;H171,G171=2),K170-K170*J171,G171=0,K170)</f>
        <v>138.13407934730955</v>
      </c>
      <c r="L171" t="str">
        <f>ValueWin!L171</f>
        <v>Jannik Sinner</v>
      </c>
      <c r="M171" t="str">
        <f>ValueWin!M171</f>
        <v>Carlos Alcaraz</v>
      </c>
      <c r="N171">
        <f>ValueWin!N171</f>
        <v>0.82899999999999996</v>
      </c>
    </row>
    <row r="172" spans="1:14" x14ac:dyDescent="0.25">
      <c r="A172">
        <f>ValueWin!A172</f>
        <v>3.5</v>
      </c>
      <c r="B172">
        <f>ValueWin!B172</f>
        <v>1.3</v>
      </c>
      <c r="C172">
        <f t="shared" si="8"/>
        <v>0.2857142857142857</v>
      </c>
      <c r="D172">
        <f t="shared" si="12"/>
        <v>0.76923076923076916</v>
      </c>
      <c r="E172">
        <f>ValueWin!E172</f>
        <v>0.309</v>
      </c>
      <c r="F172">
        <f>ValueWin!F172</f>
        <v>0.69100000000000006</v>
      </c>
      <c r="G172" cm="1">
        <f t="array" ref="G172">_xlfn.IFS(AND(I172&gt;J172,I172&gt;0), 1, AND(J172&gt;I172,J172&gt;0), 2, AND(I172&lt;0,J172&lt;0), 0)</f>
        <v>1</v>
      </c>
      <c r="H172">
        <f>ValueWin!H172</f>
        <v>2</v>
      </c>
      <c r="I172">
        <f t="shared" si="10"/>
        <v>3.2599999999999962E-2</v>
      </c>
      <c r="J172">
        <f t="shared" si="13"/>
        <v>-0.33899999999999975</v>
      </c>
      <c r="K172" cm="1">
        <f t="array" ref="K172">_xlfn.IFS(AND(G172=H172,G172=1),K171-K171*I172+K171*I172*A172, AND(G172=H172,G172=2), K171-K171*J172+K171*J172*B172, AND(G172&lt;&gt;H172,G172=1), K171-K171*I172,AND(G172&lt;&gt;H172,G172=2),K171-K171*J172,G172=0,K171)</f>
        <v>133.63090836058726</v>
      </c>
      <c r="L172" t="str">
        <f>ValueWin!L172</f>
        <v>Adrian Mannarino</v>
      </c>
      <c r="M172" t="str">
        <f>ValueWin!M172</f>
        <v>Gael Monfils</v>
      </c>
      <c r="N172">
        <f>ValueWin!N172</f>
        <v>0.86399999999999999</v>
      </c>
    </row>
    <row r="173" spans="1:14" x14ac:dyDescent="0.25">
      <c r="A173">
        <f>ValueWin!A173</f>
        <v>3.2</v>
      </c>
      <c r="B173">
        <f>ValueWin!B173</f>
        <v>1.36</v>
      </c>
      <c r="C173">
        <f t="shared" si="8"/>
        <v>0.3125</v>
      </c>
      <c r="D173">
        <f t="shared" si="12"/>
        <v>0.73529411764705876</v>
      </c>
      <c r="E173">
        <f>ValueWin!E173</f>
        <v>0.32</v>
      </c>
      <c r="F173">
        <f>ValueWin!F173</f>
        <v>0.67999999999999994</v>
      </c>
      <c r="G173" cm="1">
        <f t="array" ref="G173">_xlfn.IFS(AND(I173&gt;J173,I173&gt;0), 1, AND(J173&gt;I173,J173&gt;0), 2, AND(I173&lt;0,J173&lt;0), 0)</f>
        <v>1</v>
      </c>
      <c r="H173">
        <f>ValueWin!H173</f>
        <v>1</v>
      </c>
      <c r="I173">
        <f t="shared" si="10"/>
        <v>1.0909090909090979E-2</v>
      </c>
      <c r="J173">
        <f t="shared" si="13"/>
        <v>-0.20888888888888868</v>
      </c>
      <c r="K173" cm="1">
        <f t="array" ref="K173">_xlfn.IFS(AND(G173=H173,G173=1),K172-K172*I173+K172*I173*A173, AND(G173=H173,G173=2), K172-K172*J173+K172*J173*B173, AND(G173&lt;&gt;H173,G173=1), K172-K172*I173,AND(G173&lt;&gt;H173,G173=2),K172-K172*J173,G173=0,K172)</f>
        <v>136.83805016124137</v>
      </c>
      <c r="L173" t="str">
        <f>ValueWin!L173</f>
        <v>Marcos Giron</v>
      </c>
      <c r="M173" t="str">
        <f>ValueWin!M173</f>
        <v>Diego Schwartzman</v>
      </c>
      <c r="N173">
        <f>ValueWin!N173</f>
        <v>0.85199999999999998</v>
      </c>
    </row>
    <row r="174" spans="1:14" x14ac:dyDescent="0.25">
      <c r="A174">
        <f>ValueWin!A174</f>
        <v>2</v>
      </c>
      <c r="B174">
        <f>ValueWin!B174</f>
        <v>1.8</v>
      </c>
      <c r="C174">
        <f t="shared" si="8"/>
        <v>0.5</v>
      </c>
      <c r="D174">
        <f t="shared" si="12"/>
        <v>0.55555555555555558</v>
      </c>
      <c r="E174">
        <f>ValueWin!E174</f>
        <v>0.42899999999999999</v>
      </c>
      <c r="F174">
        <f>ValueWin!F174</f>
        <v>0.57099999999999995</v>
      </c>
      <c r="G174" cm="1">
        <f t="array" ref="G174">_xlfn.IFS(AND(I174&gt;J174,I174&gt;0), 1, AND(J174&gt;I174,J174&gt;0), 2, AND(I174&lt;0,J174&lt;0), 0)</f>
        <v>2</v>
      </c>
      <c r="H174">
        <f>ValueWin!H174</f>
        <v>1</v>
      </c>
      <c r="I174">
        <f t="shared" si="10"/>
        <v>-0.14199999999999996</v>
      </c>
      <c r="J174">
        <f t="shared" si="13"/>
        <v>3.4749999999999948E-2</v>
      </c>
      <c r="K174" cm="1">
        <f t="array" ref="K174">_xlfn.IFS(AND(G174=H174,G174=1),K173-K173*I174+K173*I174*A174, AND(G174=H174,G174=2), K173-K173*J174+K173*J174*B174, AND(G174&lt;&gt;H174,G174=1), K173-K173*I174,AND(G174&lt;&gt;H174,G174=2),K173-K173*J174,G174=0,K173)</f>
        <v>132.08292791813824</v>
      </c>
      <c r="L174" t="str">
        <f>ValueWin!L174</f>
        <v>Sebastian Korda</v>
      </c>
      <c r="M174" t="str">
        <f>ValueWin!M174</f>
        <v>Marin Cilic</v>
      </c>
      <c r="N174">
        <f>ValueWin!N174</f>
        <v>0.86099999999999999</v>
      </c>
    </row>
    <row r="175" spans="1:14" x14ac:dyDescent="0.25">
      <c r="A175">
        <f>ValueWin!A175</f>
        <v>10</v>
      </c>
      <c r="B175">
        <f>ValueWin!B175</f>
        <v>1.06</v>
      </c>
      <c r="C175">
        <f t="shared" si="8"/>
        <v>0.1</v>
      </c>
      <c r="D175">
        <f t="shared" si="12"/>
        <v>0.94339622641509424</v>
      </c>
      <c r="E175">
        <f>ValueWin!E175</f>
        <v>9.5000000000000001E-2</v>
      </c>
      <c r="F175">
        <f>ValueWin!F175</f>
        <v>0.90500000000000003</v>
      </c>
      <c r="G175" cm="1">
        <f t="array" ref="G175">_xlfn.IFS(AND(I175&gt;J175,I175&gt;0), 1, AND(J175&gt;I175,J175&gt;0), 2, AND(I175&lt;0,J175&lt;0), 0)</f>
        <v>0</v>
      </c>
      <c r="H175">
        <f>ValueWin!H175</f>
        <v>2</v>
      </c>
      <c r="I175">
        <f t="shared" si="10"/>
        <v>-5.5555555555555636E-3</v>
      </c>
      <c r="J175">
        <f t="shared" si="13"/>
        <v>-0.6783333333333319</v>
      </c>
      <c r="K175" cm="1">
        <f t="array" ref="K175">_xlfn.IFS(AND(G175=H175,G175=1),K174-K174*I175+K174*I175*A175, AND(G175=H175,G175=2), K174-K174*J175+K174*J175*B175, AND(G175&lt;&gt;H175,G175=1), K174-K174*I175,AND(G175&lt;&gt;H175,G175=2),K174-K174*J175,G175=0,K174)</f>
        <v>132.08292791813824</v>
      </c>
      <c r="L175" t="str">
        <f>ValueWin!L175</f>
        <v>Dusan Lajovic</v>
      </c>
      <c r="M175" t="str">
        <f>ValueWin!M175</f>
        <v>Alexander Zverev</v>
      </c>
      <c r="N175">
        <f>ValueWin!N175</f>
        <v>0.871</v>
      </c>
    </row>
    <row r="176" spans="1:14" x14ac:dyDescent="0.25">
      <c r="A176">
        <f>ValueWin!A176</f>
        <v>6</v>
      </c>
      <c r="B176">
        <f>ValueWin!B176</f>
        <v>1.1200000000000001</v>
      </c>
      <c r="C176">
        <f t="shared" si="8"/>
        <v>0.16666666666666666</v>
      </c>
      <c r="D176">
        <f t="shared" si="12"/>
        <v>0.89285714285714279</v>
      </c>
      <c r="E176">
        <f>ValueWin!E176</f>
        <v>0.20499999999999999</v>
      </c>
      <c r="F176">
        <f>ValueWin!F176</f>
        <v>0.79500000000000004</v>
      </c>
      <c r="G176" cm="1">
        <f t="array" ref="G176">_xlfn.IFS(AND(I176&gt;J176,I176&gt;0), 1, AND(J176&gt;I176,J176&gt;0), 2, AND(I176&lt;0,J176&lt;0), 0)</f>
        <v>1</v>
      </c>
      <c r="H176">
        <f>ValueWin!H176</f>
        <v>2</v>
      </c>
      <c r="I176">
        <f t="shared" si="10"/>
        <v>4.5999999999999985E-2</v>
      </c>
      <c r="J176">
        <f t="shared" si="13"/>
        <v>-0.91333333333333167</v>
      </c>
      <c r="K176" cm="1">
        <f t="array" ref="K176">_xlfn.IFS(AND(G176=H176,G176=1),K175-K175*I176+K175*I176*A176, AND(G176=H176,G176=2), K175-K175*J176+K175*J176*B176, AND(G176&lt;&gt;H176,G176=1), K175-K175*I176,AND(G176&lt;&gt;H176,G176=2),K175-K175*J176,G176=0,K175)</f>
        <v>126.00711323390388</v>
      </c>
      <c r="L176" t="str">
        <f>ValueWin!L176</f>
        <v>Ilya Ivashka</v>
      </c>
      <c r="M176" t="str">
        <f>ValueWin!M176</f>
        <v>Daniil Medvedev</v>
      </c>
      <c r="N176">
        <f>ValueWin!N176</f>
        <v>0.83299999999999996</v>
      </c>
    </row>
    <row r="177" spans="1:14" x14ac:dyDescent="0.25">
      <c r="A177">
        <f>ValueWin!A177</f>
        <v>1.57</v>
      </c>
      <c r="B177">
        <f>ValueWin!B177</f>
        <v>2.37</v>
      </c>
      <c r="C177">
        <f t="shared" ref="C177:C188" si="14">1/A177</f>
        <v>0.63694267515923564</v>
      </c>
      <c r="D177">
        <f t="shared" ref="D177:D188" si="15">1/B177</f>
        <v>0.42194092827004215</v>
      </c>
      <c r="E177">
        <f>ValueWin!E177</f>
        <v>0.52300000000000002</v>
      </c>
      <c r="F177">
        <f>ValueWin!F177</f>
        <v>0.47699999999999998</v>
      </c>
      <c r="G177" cm="1">
        <f t="array" ref="G177">_xlfn.IFS(AND(I177&gt;J177,I177&gt;0), 1, AND(J177&gt;I177,J177&gt;0), 2, AND(I177&lt;0,J177&lt;0), 0)</f>
        <v>2</v>
      </c>
      <c r="H177">
        <f>ValueWin!H177</f>
        <v>2</v>
      </c>
      <c r="I177">
        <f t="shared" ref="I177:I188" si="16">IF(E177-(F177/(A177-1))&gt;0.1, 0.1, E177-(F177/(A177-1)))</f>
        <v>-0.3138421052631577</v>
      </c>
      <c r="J177">
        <f t="shared" ref="J177:J188" si="17">IF(F177-(E177/(B177-1))&gt;0.1, 0.1, F177-(E177/(B177-1)))</f>
        <v>9.5248175182481742E-2</v>
      </c>
      <c r="K177" cm="1">
        <f t="array" ref="K177">_xlfn.IFS(AND(G177=H177,G177=1),K176-K176*I177+K176*I177*A177, AND(G177=H177,G177=2), K176-K176*J177+K176*J177*B177, AND(G177&lt;&gt;H177,G177=1), K176-K176*I177,AND(G177&lt;&gt;H177,G177=2),K176-K176*J177,G177=0,K176)</f>
        <v>142.449781439796</v>
      </c>
      <c r="L177" t="str">
        <f>ValueWin!L177</f>
        <v>Alexei Popyrin</v>
      </c>
      <c r="M177" t="str">
        <f>ValueWin!M177</f>
        <v>James Duckworth</v>
      </c>
      <c r="N177">
        <f>ValueWin!N177</f>
        <v>0.84799999999999998</v>
      </c>
    </row>
    <row r="178" spans="1:14" x14ac:dyDescent="0.25">
      <c r="A178">
        <f>ValueWin!A178</f>
        <v>4</v>
      </c>
      <c r="B178">
        <f>ValueWin!B178</f>
        <v>1.25</v>
      </c>
      <c r="C178">
        <f t="shared" si="14"/>
        <v>0.25</v>
      </c>
      <c r="D178">
        <f t="shared" si="15"/>
        <v>0.8</v>
      </c>
      <c r="E178">
        <f>ValueWin!E178</f>
        <v>0.26900000000000002</v>
      </c>
      <c r="F178">
        <f>ValueWin!F178</f>
        <v>0.73099999999999998</v>
      </c>
      <c r="G178" cm="1">
        <f t="array" ref="G178">_xlfn.IFS(AND(I178&gt;J178,I178&gt;0), 1, AND(J178&gt;I178,J178&gt;0), 2, AND(I178&lt;0,J178&lt;0), 0)</f>
        <v>1</v>
      </c>
      <c r="H178">
        <f>ValueWin!H178</f>
        <v>2</v>
      </c>
      <c r="I178">
        <f t="shared" si="16"/>
        <v>2.5333333333333347E-2</v>
      </c>
      <c r="J178">
        <f t="shared" si="17"/>
        <v>-0.34500000000000008</v>
      </c>
      <c r="K178" cm="1">
        <f t="array" ref="K178">_xlfn.IFS(AND(G178=H178,G178=1),K177-K177*I178+K177*I178*A178, AND(G178=H178,G178=2), K177-K177*J178+K177*J178*B178, AND(G178&lt;&gt;H178,G178=1), K177-K177*I178,AND(G178&lt;&gt;H178,G178=2),K177-K177*J178,G178=0,K177)</f>
        <v>138.84105364332117</v>
      </c>
      <c r="L178" t="str">
        <f>ValueWin!L178</f>
        <v>Dominik Koepfer</v>
      </c>
      <c r="M178" t="str">
        <f>ValueWin!M178</f>
        <v>Hubert Hurkacz</v>
      </c>
      <c r="N178">
        <f>ValueWin!N178</f>
        <v>0.84899999999999998</v>
      </c>
    </row>
    <row r="179" spans="1:14" x14ac:dyDescent="0.25">
      <c r="A179">
        <f>ValueWin!A179</f>
        <v>1.61</v>
      </c>
      <c r="B179">
        <f>ValueWin!B179</f>
        <v>2.2999999999999998</v>
      </c>
      <c r="C179">
        <f t="shared" si="14"/>
        <v>0.6211180124223602</v>
      </c>
      <c r="D179">
        <f t="shared" si="15"/>
        <v>0.43478260869565222</v>
      </c>
      <c r="E179">
        <f>ValueWin!E179</f>
        <v>0.60199999999999998</v>
      </c>
      <c r="F179">
        <f>ValueWin!F179</f>
        <v>0.39800000000000002</v>
      </c>
      <c r="G179" cm="1">
        <f t="array" ref="G179">_xlfn.IFS(AND(I179&gt;J179,I179&gt;0), 1, AND(J179&gt;I179,J179&gt;0), 2, AND(I179&lt;0,J179&lt;0), 0)</f>
        <v>0</v>
      </c>
      <c r="H179">
        <f>ValueWin!H179</f>
        <v>2</v>
      </c>
      <c r="I179">
        <f t="shared" si="16"/>
        <v>-5.0459016393442524E-2</v>
      </c>
      <c r="J179">
        <f t="shared" si="17"/>
        <v>-6.5076923076923088E-2</v>
      </c>
      <c r="K179" cm="1">
        <f t="array" ref="K179">_xlfn.IFS(AND(G179=H179,G179=1),K178-K178*I179+K178*I179*A179, AND(G179=H179,G179=2), K178-K178*J179+K178*J179*B179, AND(G179&lt;&gt;H179,G179=1), K178-K178*I179,AND(G179&lt;&gt;H179,G179=2),K178-K178*J179,G179=0,K178)</f>
        <v>138.84105364332117</v>
      </c>
      <c r="L179" t="str">
        <f>ValueWin!L179</f>
        <v>Cameron Norrie</v>
      </c>
      <c r="M179" t="str">
        <f>ValueWin!M179</f>
        <v>Taylor Fritz</v>
      </c>
      <c r="N179">
        <f>ValueWin!N179</f>
        <v>0.93300000000000005</v>
      </c>
    </row>
    <row r="180" spans="1:14" x14ac:dyDescent="0.25">
      <c r="A180">
        <f>ValueWin!A180</f>
        <v>1.1399999999999999</v>
      </c>
      <c r="B180">
        <f>ValueWin!B180</f>
        <v>5.5</v>
      </c>
      <c r="C180">
        <f t="shared" si="14"/>
        <v>0.87719298245614041</v>
      </c>
      <c r="D180">
        <f t="shared" si="15"/>
        <v>0.18181818181818182</v>
      </c>
      <c r="E180">
        <f>ValueWin!E180</f>
        <v>0.85</v>
      </c>
      <c r="F180">
        <f>ValueWin!F180</f>
        <v>0.15000000000000002</v>
      </c>
      <c r="G180" cm="1">
        <f t="array" ref="G180">_xlfn.IFS(AND(I180&gt;J180,I180&gt;0), 1, AND(J180&gt;I180,J180&gt;0), 2, AND(I180&lt;0,J180&lt;0), 0)</f>
        <v>0</v>
      </c>
      <c r="H180">
        <f>ValueWin!H180</f>
        <v>1</v>
      </c>
      <c r="I180">
        <f t="shared" si="16"/>
        <v>-0.22142857142857231</v>
      </c>
      <c r="J180">
        <f t="shared" si="17"/>
        <v>-3.8888888888888862E-2</v>
      </c>
      <c r="K180" cm="1">
        <f t="array" ref="K180">_xlfn.IFS(AND(G180=H180,G180=1),K179-K179*I180+K179*I180*A180, AND(G180=H180,G180=2), K179-K179*J180+K179*J180*B180, AND(G180&lt;&gt;H180,G180=1), K179-K179*I180,AND(G180&lt;&gt;H180,G180=2),K179-K179*J180,G180=0,K179)</f>
        <v>138.84105364332117</v>
      </c>
      <c r="L180" t="str">
        <f>ValueWin!L180</f>
        <v>Novak Djokovic</v>
      </c>
      <c r="M180" t="str">
        <f>ValueWin!M180</f>
        <v>Gael Monfils</v>
      </c>
      <c r="N180">
        <f>ValueWin!N180</f>
        <v>0.89700000000000002</v>
      </c>
    </row>
    <row r="181" spans="1:14" x14ac:dyDescent="0.25">
      <c r="A181">
        <f>ValueWin!A181</f>
        <v>4</v>
      </c>
      <c r="B181">
        <f>ValueWin!B181</f>
        <v>1.25</v>
      </c>
      <c r="C181">
        <f t="shared" si="14"/>
        <v>0.25</v>
      </c>
      <c r="D181">
        <f t="shared" si="15"/>
        <v>0.8</v>
      </c>
      <c r="E181">
        <f>ValueWin!E181</f>
        <v>0.217</v>
      </c>
      <c r="F181">
        <f>ValueWin!F181</f>
        <v>0.78300000000000003</v>
      </c>
      <c r="G181" cm="1">
        <f t="array" ref="G181">_xlfn.IFS(AND(I181&gt;J181,I181&gt;0), 1, AND(J181&gt;I181,J181&gt;0), 2, AND(I181&lt;0,J181&lt;0), 0)</f>
        <v>0</v>
      </c>
      <c r="H181">
        <f>ValueWin!H181</f>
        <v>2</v>
      </c>
      <c r="I181">
        <f t="shared" si="16"/>
        <v>-4.4000000000000011E-2</v>
      </c>
      <c r="J181">
        <f t="shared" si="17"/>
        <v>-8.4999999999999964E-2</v>
      </c>
      <c r="K181" cm="1">
        <f t="array" ref="K181">_xlfn.IFS(AND(G181=H181,G181=1),K180-K180*I181+K180*I181*A181, AND(G181=H181,G181=2), K180-K180*J181+K180*J181*B181, AND(G181&lt;&gt;H181,G181=1), K180-K180*I181,AND(G181&lt;&gt;H181,G181=2),K180-K180*J181,G181=0,K180)</f>
        <v>138.84105364332117</v>
      </c>
      <c r="L181" t="str">
        <f>ValueWin!L181</f>
        <v>Grigor Dimitrov</v>
      </c>
      <c r="M181" t="str">
        <f>ValueWin!M181</f>
        <v>Alexander Zverev</v>
      </c>
      <c r="N181">
        <f>ValueWin!N181</f>
        <v>0.86599999999999999</v>
      </c>
    </row>
    <row r="182" spans="1:14" x14ac:dyDescent="0.25">
      <c r="A182">
        <f>ValueWin!A182</f>
        <v>1.33</v>
      </c>
      <c r="B182">
        <f>ValueWin!B182</f>
        <v>3.4</v>
      </c>
      <c r="C182">
        <f t="shared" si="14"/>
        <v>0.75187969924812026</v>
      </c>
      <c r="D182">
        <f t="shared" si="15"/>
        <v>0.29411764705882354</v>
      </c>
      <c r="E182">
        <f>ValueWin!E182</f>
        <v>0.69299999999999995</v>
      </c>
      <c r="F182">
        <f>ValueWin!F182</f>
        <v>0.30700000000000005</v>
      </c>
      <c r="G182" cm="1">
        <f t="array" ref="G182">_xlfn.IFS(AND(I182&gt;J182,I182&gt;0), 1, AND(J182&gt;I182,J182&gt;0), 2, AND(I182&lt;0,J182&lt;0), 0)</f>
        <v>2</v>
      </c>
      <c r="H182">
        <f>ValueWin!H182</f>
        <v>1</v>
      </c>
      <c r="I182">
        <f t="shared" si="16"/>
        <v>-0.23730303030303035</v>
      </c>
      <c r="J182">
        <f t="shared" si="17"/>
        <v>1.8250000000000044E-2</v>
      </c>
      <c r="K182" cm="1">
        <f t="array" ref="K182">_xlfn.IFS(AND(G182=H182,G182=1),K181-K181*I182+K181*I182*A182, AND(G182=H182,G182=2), K181-K181*J182+K181*J182*B182, AND(G182&lt;&gt;H182,G182=1), K181-K181*I182,AND(G182&lt;&gt;H182,G182=2),K181-K181*J182,G182=0,K181)</f>
        <v>136.30720441433056</v>
      </c>
      <c r="L182" t="str">
        <f>ValueWin!L182</f>
        <v>Casper Ruud</v>
      </c>
      <c r="M182" t="str">
        <f>ValueWin!M182</f>
        <v>Marcos Giron</v>
      </c>
      <c r="N182">
        <f>ValueWin!N182</f>
        <v>0.85099999999999998</v>
      </c>
    </row>
    <row r="183" spans="1:14" x14ac:dyDescent="0.25">
      <c r="A183">
        <f>ValueWin!A183</f>
        <v>5</v>
      </c>
      <c r="B183">
        <f>ValueWin!B183</f>
        <v>1.1599999999999999</v>
      </c>
      <c r="C183">
        <f t="shared" si="14"/>
        <v>0.2</v>
      </c>
      <c r="D183">
        <f t="shared" si="15"/>
        <v>0.86206896551724144</v>
      </c>
      <c r="E183">
        <f>ValueWin!E183</f>
        <v>0.17499999999999999</v>
      </c>
      <c r="F183">
        <f>ValueWin!F183</f>
        <v>0.82499999999999996</v>
      </c>
      <c r="G183" cm="1">
        <f t="array" ref="G183">_xlfn.IFS(AND(I183&gt;J183,I183&gt;0), 1, AND(J183&gt;I183,J183&gt;0), 2, AND(I183&lt;0,J183&lt;0), 0)</f>
        <v>0</v>
      </c>
      <c r="H183">
        <f>ValueWin!H183</f>
        <v>2</v>
      </c>
      <c r="I183">
        <f t="shared" si="16"/>
        <v>-3.125E-2</v>
      </c>
      <c r="J183">
        <f t="shared" si="17"/>
        <v>-0.26875000000000049</v>
      </c>
      <c r="K183" cm="1">
        <f t="array" ref="K183">_xlfn.IFS(AND(G183=H183,G183=1),K182-K182*I183+K182*I183*A183, AND(G183=H183,G183=2), K182-K182*J183+K182*J183*B183, AND(G183&lt;&gt;H183,G183=1), K182-K182*I183,AND(G183&lt;&gt;H183,G183=2),K182-K182*J183,G183=0,K182)</f>
        <v>136.30720441433056</v>
      </c>
      <c r="L183" t="str">
        <f>ValueWin!L183</f>
        <v>Sebastian Korda</v>
      </c>
      <c r="M183" t="str">
        <f>ValueWin!M183</f>
        <v>Daniil Medvedev</v>
      </c>
      <c r="N183">
        <f>ValueWin!N183</f>
        <v>0.84899999999999998</v>
      </c>
    </row>
    <row r="184" spans="1:14" x14ac:dyDescent="0.25">
      <c r="A184">
        <f>ValueWin!A184</f>
        <v>1.2</v>
      </c>
      <c r="B184">
        <f>ValueWin!B184</f>
        <v>4.5</v>
      </c>
      <c r="C184">
        <f t="shared" si="14"/>
        <v>0.83333333333333337</v>
      </c>
      <c r="D184">
        <f t="shared" si="15"/>
        <v>0.22222222222222221</v>
      </c>
      <c r="E184">
        <f>ValueWin!E184</f>
        <v>0.67500000000000004</v>
      </c>
      <c r="F184">
        <f>ValueWin!F184</f>
        <v>0.32499999999999996</v>
      </c>
      <c r="G184" cm="1">
        <f t="array" ref="G184">_xlfn.IFS(AND(I184&gt;J184,I184&gt;0), 1, AND(J184&gt;I184,J184&gt;0), 2, AND(I184&lt;0,J184&lt;0), 0)</f>
        <v>2</v>
      </c>
      <c r="H184">
        <f>ValueWin!H184</f>
        <v>2</v>
      </c>
      <c r="I184">
        <f t="shared" si="16"/>
        <v>-0.95000000000000018</v>
      </c>
      <c r="J184">
        <f t="shared" si="17"/>
        <v>0.1</v>
      </c>
      <c r="K184" cm="1">
        <f t="array" ref="K184">_xlfn.IFS(AND(G184=H184,G184=1),K183-K183*I184+K183*I184*A184, AND(G184=H184,G184=2), K183-K183*J184+K183*J184*B184, AND(G184&lt;&gt;H184,G184=1), K183-K183*I184,AND(G184&lt;&gt;H184,G184=2),K183-K183*J184,G184=0,K183)</f>
        <v>184.01472595934626</v>
      </c>
      <c r="L184" t="str">
        <f>ValueWin!L184</f>
        <v>Carlos Alcaraz</v>
      </c>
      <c r="M184" t="str">
        <f>ValueWin!M184</f>
        <v>Hugo Gaston</v>
      </c>
      <c r="N184">
        <f>ValueWin!N184</f>
        <v>0.81200000000000006</v>
      </c>
    </row>
    <row r="185" spans="1:14" x14ac:dyDescent="0.25">
      <c r="A185">
        <f>ValueWin!A185</f>
        <v>3.75</v>
      </c>
      <c r="B185">
        <f>ValueWin!B185</f>
        <v>1.28</v>
      </c>
      <c r="C185">
        <f t="shared" si="14"/>
        <v>0.26666666666666666</v>
      </c>
      <c r="D185">
        <f t="shared" si="15"/>
        <v>0.78125</v>
      </c>
      <c r="E185">
        <f>ValueWin!E185</f>
        <v>0.29099999999999998</v>
      </c>
      <c r="F185">
        <f>ValueWin!F185</f>
        <v>0.70900000000000007</v>
      </c>
      <c r="G185" cm="1">
        <f t="array" ref="G185">_xlfn.IFS(AND(I185&gt;J185,I185&gt;0), 1, AND(J185&gt;I185,J185&gt;0), 2, AND(I185&lt;0,J185&lt;0), 0)</f>
        <v>1</v>
      </c>
      <c r="H185">
        <f>ValueWin!H185</f>
        <v>2</v>
      </c>
      <c r="I185">
        <f t="shared" si="16"/>
        <v>3.3181818181818146E-2</v>
      </c>
      <c r="J185">
        <f t="shared" si="17"/>
        <v>-0.33028571428571407</v>
      </c>
      <c r="K185" cm="1">
        <f t="array" ref="K185">_xlfn.IFS(AND(G185=H185,G185=1),K184-K184*I185+K184*I185*A185, AND(G185=H185,G185=2), K184-K184*J185+K184*J185*B185, AND(G185&lt;&gt;H185,G185=1), K184-K184*I185,AND(G185&lt;&gt;H185,G185=2),K184-K184*J185,G185=0,K184)</f>
        <v>177.90878277978615</v>
      </c>
      <c r="L185" t="str">
        <f>ValueWin!L185</f>
        <v>James Duckworth</v>
      </c>
      <c r="M185" t="str">
        <f>ValueWin!M185</f>
        <v>Hubert Hurkacz</v>
      </c>
      <c r="N185">
        <f>ValueWin!N185</f>
        <v>0.84699999999999998</v>
      </c>
    </row>
    <row r="186" spans="1:14" x14ac:dyDescent="0.25">
      <c r="A186">
        <f>ValueWin!A186</f>
        <v>1.1599999999999999</v>
      </c>
      <c r="B186">
        <f>ValueWin!B186</f>
        <v>5</v>
      </c>
      <c r="C186">
        <f t="shared" si="14"/>
        <v>0.86206896551724144</v>
      </c>
      <c r="D186">
        <f t="shared" si="15"/>
        <v>0.2</v>
      </c>
      <c r="E186">
        <f>ValueWin!E186</f>
        <v>0.83099999999999996</v>
      </c>
      <c r="F186">
        <f>ValueWin!F186</f>
        <v>0.16900000000000004</v>
      </c>
      <c r="G186" cm="1">
        <f t="array" ref="G186">_xlfn.IFS(AND(I186&gt;J186,I186&gt;0), 1, AND(J186&gt;I186,J186&gt;0), 2, AND(I186&lt;0,J186&lt;0), 0)</f>
        <v>0</v>
      </c>
      <c r="H186">
        <f>ValueWin!H186</f>
        <v>1</v>
      </c>
      <c r="I186">
        <f t="shared" si="16"/>
        <v>-0.22525000000000084</v>
      </c>
      <c r="J186">
        <f t="shared" si="17"/>
        <v>-3.8749999999999951E-2</v>
      </c>
      <c r="K186" cm="1">
        <f t="array" ref="K186">_xlfn.IFS(AND(G186=H186,G186=1),K185-K185*I186+K185*I186*A186, AND(G186=H186,G186=2), K185-K185*J186+K185*J186*B186, AND(G186&lt;&gt;H186,G186=1), K185-K185*I186,AND(G186&lt;&gt;H186,G186=2),K185-K185*J186,G186=0,K185)</f>
        <v>177.90878277978615</v>
      </c>
      <c r="L186" t="str">
        <f>ValueWin!L186</f>
        <v>Novak Djokovic</v>
      </c>
      <c r="M186" t="str">
        <f>ValueWin!M186</f>
        <v>Taylor Fritz</v>
      </c>
      <c r="N186">
        <f>ValueWin!N186</f>
        <v>0.9</v>
      </c>
    </row>
    <row r="187" spans="1:14" x14ac:dyDescent="0.25">
      <c r="A187">
        <f>ValueWin!A187</f>
        <v>10</v>
      </c>
      <c r="B187">
        <f>ValueWin!B187</f>
        <v>1.0620000000000001</v>
      </c>
      <c r="C187">
        <f t="shared" si="14"/>
        <v>0.1</v>
      </c>
      <c r="D187">
        <f t="shared" si="15"/>
        <v>0.94161958568738224</v>
      </c>
      <c r="E187">
        <f>ValueWin!E187</f>
        <v>0.13100000000000001</v>
      </c>
      <c r="F187">
        <f>ValueWin!F187</f>
        <v>0.86899999999999999</v>
      </c>
      <c r="G187" cm="1">
        <f t="array" ref="G187">_xlfn.IFS(AND(I187&gt;J187,I187&gt;0), 1, AND(J187&gt;I187,J187&gt;0), 2, AND(I187&lt;0,J187&lt;0), 0)</f>
        <v>1</v>
      </c>
      <c r="H187">
        <f>ValueWin!H187</f>
        <v>2</v>
      </c>
      <c r="I187">
        <f t="shared" si="16"/>
        <v>3.4444444444444444E-2</v>
      </c>
      <c r="J187">
        <f t="shared" si="17"/>
        <v>-1.2439032258064497</v>
      </c>
      <c r="K187" cm="1">
        <f t="array" ref="K187">_xlfn.IFS(AND(G187=H187,G187=1),K186-K186*I187+K186*I187*A187, AND(G187=H187,G187=2), K186-K186*J187+K186*J187*B187, AND(G187&lt;&gt;H187,G187=1), K186-K186*I187,AND(G187&lt;&gt;H187,G187=2),K186-K186*J187,G187=0,K186)</f>
        <v>171.78081359514908</v>
      </c>
      <c r="L187" t="str">
        <f>ValueWin!L187</f>
        <v>Hugo Gaston</v>
      </c>
      <c r="M187" t="str">
        <f>ValueWin!M187</f>
        <v>Daniil Medvedev</v>
      </c>
      <c r="N187">
        <f>ValueWin!N187</f>
        <v>0.82299999999999995</v>
      </c>
    </row>
    <row r="188" spans="1:14" x14ac:dyDescent="0.25">
      <c r="A188">
        <f>ValueWin!A188</f>
        <v>3</v>
      </c>
      <c r="B188">
        <f>ValueWin!B188</f>
        <v>1.4</v>
      </c>
      <c r="C188">
        <f t="shared" si="14"/>
        <v>0.33333333333333331</v>
      </c>
      <c r="D188">
        <f t="shared" si="15"/>
        <v>0.7142857142857143</v>
      </c>
      <c r="E188">
        <f>ValueWin!E188</f>
        <v>0.26800000000000002</v>
      </c>
      <c r="F188">
        <f>ValueWin!F188</f>
        <v>0.73199999999999998</v>
      </c>
      <c r="G188" cm="1">
        <f t="array" ref="G188">_xlfn.IFS(AND(I188&gt;J188,I188&gt;0), 1, AND(J188&gt;I188,J188&gt;0), 2, AND(I188&lt;0,J188&lt;0), 0)</f>
        <v>2</v>
      </c>
      <c r="H188">
        <f>ValueWin!H188</f>
        <v>2</v>
      </c>
      <c r="I188">
        <f t="shared" si="16"/>
        <v>-9.7999999999999976E-2</v>
      </c>
      <c r="J188">
        <f t="shared" si="17"/>
        <v>6.1999999999999833E-2</v>
      </c>
      <c r="K188" cm="1">
        <f t="array" ref="K188">_xlfn.IFS(AND(G188=H188,G188=1),K187-K187*I188+K187*I188*A188, AND(G188=H188,G188=2), K187-K187*J188+K187*J188*B188, AND(G188&lt;&gt;H188,G188=1), K187-K187*I188,AND(G188&lt;&gt;H188,G188=2),K187-K187*J188,G188=0,K187)</f>
        <v>176.04097777230876</v>
      </c>
      <c r="L188" t="str">
        <f>ValueWin!L188</f>
        <v>Casper Ruud</v>
      </c>
      <c r="M188" t="str">
        <f>ValueWin!M188</f>
        <v>Alexander Zverev</v>
      </c>
      <c r="N188">
        <f>ValueWin!N188</f>
        <v>0.86899999999999999</v>
      </c>
    </row>
    <row r="189" spans="1:14" x14ac:dyDescent="0.25">
      <c r="A189">
        <f>ValueWin!A189</f>
        <v>1.1599999999999999</v>
      </c>
      <c r="B189">
        <f>ValueWin!B189</f>
        <v>5</v>
      </c>
      <c r="C189">
        <f t="shared" ref="C189:C208" si="18">1/A189</f>
        <v>0.86206896551724144</v>
      </c>
      <c r="D189">
        <f t="shared" ref="D189:D208" si="19">1/B189</f>
        <v>0.2</v>
      </c>
      <c r="E189">
        <f>ValueWin!E189</f>
        <v>0.78600000000000003</v>
      </c>
      <c r="F189">
        <f>ValueWin!F189</f>
        <v>0.21399999999999997</v>
      </c>
      <c r="G189" cm="1">
        <f t="array" ref="G189">_xlfn.IFS(AND(I189&gt;J189,I189&gt;0), 1, AND(J189&gt;I189,J189&gt;0), 2, AND(I189&lt;0,J189&lt;0), 0)</f>
        <v>2</v>
      </c>
      <c r="H189">
        <v>1</v>
      </c>
      <c r="I189">
        <f t="shared" ref="I189:I208" si="20">IF(E189-(F189/(A189-1))&gt;0.1, 0.1, E189-(F189/(A189-1)))</f>
        <v>-0.55150000000000055</v>
      </c>
      <c r="J189">
        <f t="shared" ref="J189:J208" si="21">IF(F189-(E189/(B189-1))&gt;0.1, 0.1, F189-(E189/(B189-1)))</f>
        <v>1.749999999999996E-2</v>
      </c>
      <c r="K189" cm="1">
        <f t="array" ref="K189">_xlfn.IFS(AND(G189=H189,G189=1),K188-K188*I189+K188*I189*A189, AND(G189=H189,G189=2), K188-K188*J189+K188*J189*B189, AND(G189&lt;&gt;H189,G189=1), K188-K188*I189,AND(G189&lt;&gt;H189,G189=2),K188-K188*J189,G189=0,K188)</f>
        <v>172.96026066129338</v>
      </c>
      <c r="L189" t="str">
        <f>ValueWin!L189</f>
        <v>Novak Djokovic</v>
      </c>
      <c r="M189" t="str">
        <f>ValueWin!M189</f>
        <v>Hubert Hurkacz</v>
      </c>
      <c r="N189">
        <f>ValueWin!N189</f>
        <v>0.85799999999999998</v>
      </c>
    </row>
    <row r="190" spans="1:14" x14ac:dyDescent="0.25">
      <c r="A190">
        <f>ValueWin!A190</f>
        <v>2.1</v>
      </c>
      <c r="B190">
        <f>ValueWin!B190</f>
        <v>1.72</v>
      </c>
      <c r="C190">
        <f t="shared" si="18"/>
        <v>0.47619047619047616</v>
      </c>
      <c r="D190">
        <f t="shared" si="19"/>
        <v>0.58139534883720934</v>
      </c>
      <c r="E190">
        <f>ValueWin!E190</f>
        <v>0.48599999999999999</v>
      </c>
      <c r="F190">
        <f>ValueWin!F190</f>
        <v>0.51400000000000001</v>
      </c>
      <c r="G190" cm="1">
        <f t="array" ref="G190">_xlfn.IFS(AND(I190&gt;J190,I190&gt;0), 1, AND(J190&gt;I190,J190&gt;0), 2, AND(I190&lt;0,J190&lt;0), 0)</f>
        <v>1</v>
      </c>
      <c r="H190">
        <v>2</v>
      </c>
      <c r="I190">
        <f t="shared" si="20"/>
        <v>1.8727272727272759E-2</v>
      </c>
      <c r="J190">
        <f t="shared" si="21"/>
        <v>-0.16100000000000003</v>
      </c>
      <c r="K190" cm="1">
        <f t="array" ref="K190">_xlfn.IFS(AND(G190=H190,G190=1),K189-K189*I190+K189*I190*A190, AND(G190=H190,G190=2), K189-K189*J190+K189*J190*B190, AND(G190&lt;&gt;H190,G190=1), K189-K189*I190,AND(G190&lt;&gt;H190,G190=2),K189-K189*J190,G190=0,K189)</f>
        <v>169.72118668890914</v>
      </c>
      <c r="L190" t="str">
        <f>ValueWin!L190</f>
        <v>Alexander Zverev</v>
      </c>
      <c r="M190" t="str">
        <f>ValueWin!M190</f>
        <v>Daniil Medvedev</v>
      </c>
      <c r="N190">
        <f>ValueWin!N190</f>
        <v>0.92900000000000005</v>
      </c>
    </row>
    <row r="191" spans="1:14" x14ac:dyDescent="0.25">
      <c r="A191">
        <f>ValueWin!A191</f>
        <v>2</v>
      </c>
      <c r="B191">
        <f>ValueWin!B191</f>
        <v>1.8</v>
      </c>
      <c r="C191">
        <f t="shared" si="18"/>
        <v>0.5</v>
      </c>
      <c r="D191">
        <f t="shared" si="19"/>
        <v>0.55555555555555558</v>
      </c>
      <c r="E191">
        <f>ValueWin!E191</f>
        <v>0.54</v>
      </c>
      <c r="F191">
        <f>ValueWin!F191</f>
        <v>0.45999999999999996</v>
      </c>
      <c r="G191" cm="1">
        <f t="array" ref="G191">_xlfn.IFS(AND(I191&gt;J191,I191&gt;0), 1, AND(J191&gt;I191,J191&gt;0), 2, AND(I191&lt;0,J191&lt;0), 0)</f>
        <v>1</v>
      </c>
      <c r="H191">
        <v>1</v>
      </c>
      <c r="I191">
        <f t="shared" si="20"/>
        <v>8.0000000000000071E-2</v>
      </c>
      <c r="J191">
        <f t="shared" si="21"/>
        <v>-0.21500000000000008</v>
      </c>
      <c r="K191" cm="1">
        <f t="array" ref="K191">_xlfn.IFS(AND(G191=H191,G191=1),K190-K190*I191+K190*I191*A191, AND(G191=H191,G191=2), K190-K190*J191+K190*J191*B191, AND(G191&lt;&gt;H191,G191=1), K190-K190*I191,AND(G191&lt;&gt;H191,G191=2),K190-K190*J191,G191=0,K190)</f>
        <v>183.2988816240219</v>
      </c>
      <c r="L191" t="str">
        <f>ValueWin!L191</f>
        <v>Novak Djokovic</v>
      </c>
      <c r="M191" t="str">
        <f>ValueWin!M191</f>
        <v>Daniil Medvedev</v>
      </c>
      <c r="N191">
        <f>ValueWin!N191</f>
        <v>0.93300000000000005</v>
      </c>
    </row>
    <row r="192" spans="1:14" x14ac:dyDescent="0.25">
      <c r="A192">
        <f>ValueWin!A192</f>
        <v>29</v>
      </c>
      <c r="B192">
        <f>ValueWin!B192</f>
        <v>1.0005999999999999</v>
      </c>
      <c r="C192">
        <f t="shared" si="18"/>
        <v>3.4482758620689655E-2</v>
      </c>
      <c r="D192">
        <f t="shared" si="19"/>
        <v>0.99940035978412955</v>
      </c>
      <c r="E192">
        <f>ValueWin!E192</f>
        <v>7.9000000000000001E-2</v>
      </c>
      <c r="F192">
        <f>ValueWin!F192</f>
        <v>0.92100000000000004</v>
      </c>
      <c r="G192" cm="1">
        <f t="array" ref="G192">_xlfn.IFS(AND(I192&gt;J192,I192&gt;0), 1, AND(J192&gt;I192,J192&gt;0), 2, AND(I192&lt;0,J192&lt;0), 0)</f>
        <v>1</v>
      </c>
      <c r="H192">
        <v>2</v>
      </c>
      <c r="I192">
        <f t="shared" si="20"/>
        <v>4.6107142857142853E-2</v>
      </c>
      <c r="J192">
        <f t="shared" si="21"/>
        <v>-130.74566666668119</v>
      </c>
      <c r="K192" cm="1">
        <f t="array" ref="K192">_xlfn.IFS(AND(G192=H192,G192=1),K191-K191*I192+K191*I192*A192, AND(G192=H192,G192=2), K191-K191*J192+K191*J192*B192, AND(G192&lt;&gt;H192,G192=1), K191-K191*I192,AND(G192&lt;&gt;H192,G192=2),K191-K191*J192,G192=0,K191)</f>
        <v>174.84749390342861</v>
      </c>
      <c r="L192" t="str">
        <f>ValueWin!L192</f>
        <v>Leo Borg</v>
      </c>
      <c r="M192" t="str">
        <f>ValueWin!M192</f>
        <v>Tommy Paul</v>
      </c>
      <c r="N192">
        <f>ValueWin!N192</f>
        <v>0.30299999999999999</v>
      </c>
    </row>
    <row r="193" spans="1:14" x14ac:dyDescent="0.25">
      <c r="A193">
        <f>ValueWin!A193</f>
        <v>1.5</v>
      </c>
      <c r="B193">
        <f>ValueWin!B193</f>
        <v>2.62</v>
      </c>
      <c r="C193">
        <f t="shared" si="18"/>
        <v>0.66666666666666663</v>
      </c>
      <c r="D193">
        <f t="shared" si="19"/>
        <v>0.38167938931297707</v>
      </c>
      <c r="E193">
        <f>ValueWin!E193</f>
        <v>0.6</v>
      </c>
      <c r="F193">
        <f>ValueWin!F193</f>
        <v>0.4</v>
      </c>
      <c r="G193" cm="1">
        <f t="array" ref="G193">_xlfn.IFS(AND(I193&gt;J193,I193&gt;0), 1, AND(J193&gt;I193,J193&gt;0), 2, AND(I193&lt;0,J193&lt;0), 0)</f>
        <v>2</v>
      </c>
      <c r="H193">
        <v>1</v>
      </c>
      <c r="I193">
        <f t="shared" si="20"/>
        <v>-0.20000000000000007</v>
      </c>
      <c r="J193">
        <f t="shared" si="21"/>
        <v>2.9629629629629672E-2</v>
      </c>
      <c r="K193" cm="1">
        <f t="array" ref="K193">_xlfn.IFS(AND(G193=H193,G193=1),K192-K192*I193+K192*I193*A193, AND(G193=H193,G193=2), K192-K192*J193+K192*J193*B193, AND(G193&lt;&gt;H193,G193=1), K192-K192*I193,AND(G193&lt;&gt;H193,G193=2),K192-K192*J193,G193=0,K192)</f>
        <v>169.66682741740109</v>
      </c>
      <c r="L193" t="str">
        <f>ValueWin!L193</f>
        <v>Marton Fucsovics</v>
      </c>
      <c r="M193" t="str">
        <f>ValueWin!M193</f>
        <v>Adrian Mannarino</v>
      </c>
      <c r="N193">
        <f>ValueWin!N193</f>
        <v>0.85199999999999998</v>
      </c>
    </row>
    <row r="194" spans="1:14" x14ac:dyDescent="0.25">
      <c r="A194">
        <f>ValueWin!A194</f>
        <v>1.9</v>
      </c>
      <c r="B194">
        <f>ValueWin!B194</f>
        <v>1.9</v>
      </c>
      <c r="C194">
        <f t="shared" si="18"/>
        <v>0.52631578947368418</v>
      </c>
      <c r="D194">
        <f t="shared" si="19"/>
        <v>0.52631578947368418</v>
      </c>
      <c r="E194">
        <f>ValueWin!E194</f>
        <v>0.49099999999999999</v>
      </c>
      <c r="F194">
        <f>ValueWin!F194</f>
        <v>0.50900000000000001</v>
      </c>
      <c r="G194" cm="1">
        <f t="array" ref="G194">_xlfn.IFS(AND(I194&gt;J194,I194&gt;0), 1, AND(J194&gt;I194,J194&gt;0), 2, AND(I194&lt;0,J194&lt;0), 0)</f>
        <v>0</v>
      </c>
      <c r="H194">
        <v>1</v>
      </c>
      <c r="I194">
        <f t="shared" si="20"/>
        <v>-7.4555555555555597E-2</v>
      </c>
      <c r="J194">
        <f t="shared" si="21"/>
        <v>-3.6555555555555563E-2</v>
      </c>
      <c r="K194" cm="1">
        <f t="array" ref="K194">_xlfn.IFS(AND(G194=H194,G194=1),K193-K193*I194+K193*I194*A194, AND(G194=H194,G194=2), K193-K193*J194+K193*J194*B194, AND(G194&lt;&gt;H194,G194=1), K193-K193*I194,AND(G194&lt;&gt;H194,G194=2),K193-K193*J194,G194=0,K193)</f>
        <v>169.66682741740109</v>
      </c>
      <c r="L194" t="str">
        <f>ValueWin!L194</f>
        <v>Alejandro Davidovich Fokina</v>
      </c>
      <c r="M194" t="str">
        <f>ValueWin!M194</f>
        <v>Mackenzie McDonald</v>
      </c>
      <c r="N194">
        <f>ValueWin!N194</f>
        <v>0.84499999999999997</v>
      </c>
    </row>
    <row r="195" spans="1:14" x14ac:dyDescent="0.25">
      <c r="A195">
        <f>ValueWin!A195</f>
        <v>2.1</v>
      </c>
      <c r="B195">
        <f>ValueWin!B195</f>
        <v>1.66</v>
      </c>
      <c r="C195">
        <f t="shared" si="18"/>
        <v>0.47619047619047616</v>
      </c>
      <c r="D195">
        <f t="shared" si="19"/>
        <v>0.60240963855421692</v>
      </c>
      <c r="E195">
        <f>ValueWin!E195</f>
        <v>0.17699999999999999</v>
      </c>
      <c r="F195">
        <f>ValueWin!F195</f>
        <v>0.82299999999999995</v>
      </c>
      <c r="G195" cm="1">
        <f t="array" ref="G195">_xlfn.IFS(AND(I195&gt;J195,I195&gt;0), 1, AND(J195&gt;I195,J195&gt;0), 2, AND(I195&lt;0,J195&lt;0), 0)</f>
        <v>2</v>
      </c>
      <c r="H195">
        <v>1</v>
      </c>
      <c r="I195">
        <f t="shared" si="20"/>
        <v>-0.57118181818181801</v>
      </c>
      <c r="J195">
        <f t="shared" si="21"/>
        <v>0.1</v>
      </c>
      <c r="K195" cm="1">
        <f t="array" ref="K195">_xlfn.IFS(AND(G195=H195,G195=1),K194-K194*I195+K194*I195*A195, AND(G195=H195,G195=2), K194-K194*J195+K194*J195*B195, AND(G195&lt;&gt;H195,G195=1), K194-K194*I195,AND(G195&lt;&gt;H195,G195=2),K194-K194*J195,G195=0,K194)</f>
        <v>152.70014467566099</v>
      </c>
      <c r="L195" t="str">
        <f>ValueWin!L195</f>
        <v>Daniel Masur</v>
      </c>
      <c r="M195" t="str">
        <f>ValueWin!M195</f>
        <v>Maxime Cressy</v>
      </c>
      <c r="N195">
        <f>ValueWin!N195</f>
        <v>0.33400000000000002</v>
      </c>
    </row>
    <row r="196" spans="1:14" x14ac:dyDescent="0.25">
      <c r="A196">
        <f>ValueWin!A196</f>
        <v>1.4</v>
      </c>
      <c r="B196">
        <f>ValueWin!B196</f>
        <v>2.75</v>
      </c>
      <c r="C196">
        <f t="shared" si="18"/>
        <v>0.7142857142857143</v>
      </c>
      <c r="D196">
        <f t="shared" si="19"/>
        <v>0.36363636363636365</v>
      </c>
      <c r="E196">
        <f>ValueWin!E196</f>
        <v>0.53600000000000003</v>
      </c>
      <c r="F196">
        <f>ValueWin!F196</f>
        <v>0.46399999999999997</v>
      </c>
      <c r="G196" cm="1">
        <f t="array" ref="G196">_xlfn.IFS(AND(I196&gt;J196,I196&gt;0), 1, AND(J196&gt;I196,J196&gt;0), 2, AND(I196&lt;0,J196&lt;0), 0)</f>
        <v>2</v>
      </c>
      <c r="H196">
        <v>1</v>
      </c>
      <c r="I196">
        <f t="shared" si="20"/>
        <v>-0.62400000000000011</v>
      </c>
      <c r="J196">
        <f t="shared" si="21"/>
        <v>0.1</v>
      </c>
      <c r="K196" cm="1">
        <f t="array" ref="K196">_xlfn.IFS(AND(G196=H196,G196=1),K195-K195*I196+K195*I196*A196, AND(G196=H196,G196=2), K195-K195*J196+K195*J196*B196, AND(G196&lt;&gt;H196,G196=1), K195-K195*I196,AND(G196&lt;&gt;H196,G196=2),K195-K195*J196,G196=0,K195)</f>
        <v>137.43013020809491</v>
      </c>
      <c r="L196" t="str">
        <f>ValueWin!L196</f>
        <v>Tallon Griekspoor</v>
      </c>
      <c r="M196" t="str">
        <f>ValueWin!M196</f>
        <v>Feliciano Lopez</v>
      </c>
      <c r="N196">
        <f>ValueWin!N196</f>
        <v>0.76600000000000001</v>
      </c>
    </row>
    <row r="197" spans="1:14" x14ac:dyDescent="0.25">
      <c r="A197">
        <f>ValueWin!A197</f>
        <v>2.2999999999999998</v>
      </c>
      <c r="B197">
        <f>ValueWin!B197</f>
        <v>1.61</v>
      </c>
      <c r="C197">
        <f t="shared" si="18"/>
        <v>0.43478260869565222</v>
      </c>
      <c r="D197">
        <f t="shared" si="19"/>
        <v>0.6211180124223602</v>
      </c>
      <c r="E197">
        <f>ValueWin!E197</f>
        <v>0.499</v>
      </c>
      <c r="F197">
        <f>ValueWin!F197</f>
        <v>0.501</v>
      </c>
      <c r="G197">
        <v>0</v>
      </c>
      <c r="H197">
        <f>ValueWin!H197</f>
        <v>0</v>
      </c>
      <c r="I197">
        <f t="shared" si="20"/>
        <v>0.1</v>
      </c>
      <c r="J197">
        <f t="shared" si="21"/>
        <v>-0.31703278688524572</v>
      </c>
      <c r="K197" cm="1">
        <f t="array" ref="K197">_xlfn.IFS(AND(G197=H197,G197=1),K196-K196*I197+K196*I197*A197, AND(G197=H197,G197=2), K196-K196*J197+K196*J197*B197, AND(G197&lt;&gt;H197,G197=1), K196-K196*I197,AND(G197&lt;&gt;H197,G197=2),K196-K196*J197,G197=0,K196)</f>
        <v>137.43013020809491</v>
      </c>
      <c r="L197" t="str">
        <f>ValueWin!L197</f>
        <v>Peter Gojowczyk</v>
      </c>
      <c r="M197" t="str">
        <f>ValueWin!M197</f>
        <v>Marcos Giron</v>
      </c>
      <c r="N197">
        <f>ValueWin!N197</f>
        <v>0.86699999999999999</v>
      </c>
    </row>
    <row r="198" spans="1:14" x14ac:dyDescent="0.25">
      <c r="A198">
        <f>ValueWin!A198</f>
        <v>2.1</v>
      </c>
      <c r="B198">
        <f>ValueWin!B198</f>
        <v>1.72</v>
      </c>
      <c r="C198">
        <f t="shared" si="18"/>
        <v>0.47619047619047616</v>
      </c>
      <c r="D198">
        <f t="shared" si="19"/>
        <v>0.58139534883720934</v>
      </c>
      <c r="E198">
        <f>ValueWin!E198</f>
        <v>0.48799999999999999</v>
      </c>
      <c r="F198">
        <f>ValueWin!F198</f>
        <v>0.51200000000000001</v>
      </c>
      <c r="G198" cm="1">
        <f t="array" ref="G198">_xlfn.IFS(AND(I198&gt;J198,I198&gt;0), 1, AND(J198&gt;I198,J198&gt;0), 2, AND(I198&lt;0,J198&lt;0), 0)</f>
        <v>1</v>
      </c>
      <c r="H198">
        <v>1</v>
      </c>
      <c r="I198">
        <f t="shared" si="20"/>
        <v>2.2545454545454535E-2</v>
      </c>
      <c r="J198">
        <f t="shared" si="21"/>
        <v>-0.1657777777777778</v>
      </c>
      <c r="K198" cm="1">
        <f t="array" ref="K198">_xlfn.IFS(AND(G198=H198,G198=1),K197-K197*I198+K197*I198*A198, AND(G198=H198,G198=2), K197-K197*J198+K197*J198*B198, AND(G198&lt;&gt;H198,G198=1), K197-K197*I198,AND(G198&lt;&gt;H198,G198=2),K197-K197*J198,G198=0,K197)</f>
        <v>140.83839743725568</v>
      </c>
      <c r="L198" t="str">
        <f>ValueWin!L198</f>
        <v>Andrea Vavassori</v>
      </c>
      <c r="M198" t="str">
        <f>ValueWin!M198</f>
        <v>Pavel Kotov</v>
      </c>
      <c r="N198">
        <f>ValueWin!N198</f>
        <v>9.0999999999999998E-2</v>
      </c>
    </row>
    <row r="199" spans="1:14" x14ac:dyDescent="0.25">
      <c r="A199">
        <f>ValueWin!A199</f>
        <v>4</v>
      </c>
      <c r="B199">
        <f>ValueWin!B199</f>
        <v>1.25</v>
      </c>
      <c r="C199">
        <f t="shared" si="18"/>
        <v>0.25</v>
      </c>
      <c r="D199">
        <f t="shared" si="19"/>
        <v>0.8</v>
      </c>
      <c r="E199">
        <f>ValueWin!E199</f>
        <v>0.17</v>
      </c>
      <c r="F199">
        <f>ValueWin!F199</f>
        <v>0.83</v>
      </c>
      <c r="G199" cm="1">
        <f t="array" ref="G199">_xlfn.IFS(AND(I199&gt;J199,I199&gt;0), 1, AND(J199&gt;I199,J199&gt;0), 2, AND(I199&lt;0,J199&lt;0), 0)</f>
        <v>2</v>
      </c>
      <c r="H199">
        <v>2</v>
      </c>
      <c r="I199">
        <f t="shared" si="20"/>
        <v>-0.10666666666666666</v>
      </c>
      <c r="J199">
        <f t="shared" si="21"/>
        <v>0.1</v>
      </c>
      <c r="K199" cm="1">
        <f t="array" ref="K199">_xlfn.IFS(AND(G199=H199,G199=1),K198-K198*I199+K198*I199*A199, AND(G199=H199,G199=2), K198-K198*J199+K198*J199*B199, AND(G199&lt;&gt;H199,G199=1), K198-K198*I199,AND(G199&lt;&gt;H199,G199=2),K198-K198*J199,G199=0,K198)</f>
        <v>144.35935737318707</v>
      </c>
      <c r="L199" t="str">
        <f>ValueWin!L199</f>
        <v>Elias Ymer</v>
      </c>
      <c r="M199" t="str">
        <f>ValueWin!M199</f>
        <v>Frances Tiafoe</v>
      </c>
      <c r="N199">
        <f>ValueWin!N199</f>
        <v>0.82699999999999996</v>
      </c>
    </row>
    <row r="200" spans="1:14" x14ac:dyDescent="0.25">
      <c r="A200">
        <f>ValueWin!A200</f>
        <v>4.33</v>
      </c>
      <c r="B200">
        <f>ValueWin!B200</f>
        <v>1.22</v>
      </c>
      <c r="C200">
        <f t="shared" si="18"/>
        <v>0.23094688221709006</v>
      </c>
      <c r="D200">
        <f t="shared" si="19"/>
        <v>0.81967213114754101</v>
      </c>
      <c r="E200">
        <f>ValueWin!E200</f>
        <v>0.24399999999999999</v>
      </c>
      <c r="F200">
        <f>ValueWin!F200</f>
        <v>0.75600000000000001</v>
      </c>
      <c r="G200" cm="1">
        <f t="array" ref="G200">_xlfn.IFS(AND(I200&gt;J200,I200&gt;0), 1, AND(J200&gt;I200,J200&gt;0), 2, AND(I200&lt;0,J200&lt;0), 0)</f>
        <v>1</v>
      </c>
      <c r="H200">
        <v>2</v>
      </c>
      <c r="I200">
        <f t="shared" si="20"/>
        <v>1.6972972972972983E-2</v>
      </c>
      <c r="J200">
        <f t="shared" si="21"/>
        <v>-0.35309090909090912</v>
      </c>
      <c r="K200" cm="1">
        <f t="array" ref="K200">_xlfn.IFS(AND(G200=H200,G200=1),K199-K199*I200+K199*I200*A200, AND(G200=H200,G200=2), K199-K199*J200+K199*J200*B200, AND(G200&lt;&gt;H200,G200=1), K199-K199*I200,AND(G200&lt;&gt;H200,G200=2),K199-K199*J200,G200=0,K199)</f>
        <v>141.9091499020962</v>
      </c>
      <c r="L200" t="str">
        <f>ValueWin!L200</f>
        <v>Denis Istomin</v>
      </c>
      <c r="M200" t="str">
        <f>ValueWin!M200</f>
        <v>Filip Krajinovic</v>
      </c>
      <c r="N200">
        <f>ValueWin!N200</f>
        <v>0.746</v>
      </c>
    </row>
    <row r="201" spans="1:14" x14ac:dyDescent="0.25">
      <c r="A201">
        <f>ValueWin!A201</f>
        <v>2.2000000000000002</v>
      </c>
      <c r="B201">
        <f>ValueWin!B201</f>
        <v>1.66</v>
      </c>
      <c r="C201">
        <f t="shared" si="18"/>
        <v>0.45454545454545453</v>
      </c>
      <c r="D201">
        <f t="shared" si="19"/>
        <v>0.60240963855421692</v>
      </c>
      <c r="E201">
        <f>ValueWin!E201</f>
        <v>0.56399999999999995</v>
      </c>
      <c r="F201">
        <f>ValueWin!F201</f>
        <v>0.43600000000000005</v>
      </c>
      <c r="G201" cm="1">
        <f t="array" ref="G201">_xlfn.IFS(AND(I201&gt;J201,I201&gt;0), 1, AND(J201&gt;I201,J201&gt;0), 2, AND(I201&lt;0,J201&lt;0), 0)</f>
        <v>1</v>
      </c>
      <c r="H201">
        <f>ValueWin!H201</f>
        <v>2</v>
      </c>
      <c r="I201">
        <f t="shared" si="20"/>
        <v>0.1</v>
      </c>
      <c r="J201">
        <f t="shared" si="21"/>
        <v>-0.41854545454545455</v>
      </c>
      <c r="K201" cm="1">
        <f t="array" ref="K201">_xlfn.IFS(AND(G201=H201,G201=1),K200-K200*I201+K200*I201*A201, AND(G201=H201,G201=2), K200-K200*J201+K200*J201*B201, AND(G201&lt;&gt;H201,G201=1), K200-K200*I201,AND(G201&lt;&gt;H201,G201=2),K200-K200*J201,G201=0,K200)</f>
        <v>127.71823491188658</v>
      </c>
      <c r="L201" t="str">
        <f>ValueWin!L201</f>
        <v>Alexander Bublik</v>
      </c>
      <c r="M201" t="str">
        <f>ValueWin!M201</f>
        <v>Arthur Rinderknech</v>
      </c>
      <c r="N201">
        <f>ValueWin!N201</f>
        <v>0.84499999999999997</v>
      </c>
    </row>
    <row r="202" spans="1:14" x14ac:dyDescent="0.25">
      <c r="A202">
        <f>ValueWin!A202</f>
        <v>1.1399999999999999</v>
      </c>
      <c r="B202">
        <f>ValueWin!B202</f>
        <v>5.5</v>
      </c>
      <c r="C202">
        <f t="shared" si="18"/>
        <v>0.87719298245614041</v>
      </c>
      <c r="D202">
        <f t="shared" si="19"/>
        <v>0.18181818181818182</v>
      </c>
      <c r="E202">
        <f>ValueWin!E202</f>
        <v>0.89800000000000002</v>
      </c>
      <c r="F202">
        <f>ValueWin!F202</f>
        <v>0.10199999999999998</v>
      </c>
      <c r="G202" cm="1">
        <f t="array" ref="G202">_xlfn.IFS(AND(I202&gt;J202,I202&gt;0), 1, AND(J202&gt;I202,J202&gt;0), 2, AND(I202&lt;0,J202&lt;0), 0)</f>
        <v>1</v>
      </c>
      <c r="H202">
        <f>ValueWin!H202</f>
        <v>1</v>
      </c>
      <c r="I202">
        <f t="shared" si="20"/>
        <v>0.1</v>
      </c>
      <c r="J202">
        <f t="shared" si="21"/>
        <v>-9.755555555555559E-2</v>
      </c>
      <c r="K202" cm="1">
        <f t="array" ref="K202">_xlfn.IFS(AND(G202=H202,G202=1),K201-K201*I202+K201*I202*A202, AND(G202=H202,G202=2), K201-K201*J202+K201*J202*B202, AND(G202&lt;&gt;H202,G202=1), K201-K201*I202,AND(G202&lt;&gt;H202,G202=2),K201-K201*J202,G202=0,K201)</f>
        <v>129.50629020065298</v>
      </c>
      <c r="L202" t="str">
        <f>ValueWin!L202</f>
        <v>Botic Van De Zandschulp</v>
      </c>
      <c r="M202" t="str">
        <f>ValueWin!M202</f>
        <v>Nino Serdarusic</v>
      </c>
      <c r="N202">
        <f>ValueWin!N202</f>
        <v>0.48599999999999999</v>
      </c>
    </row>
    <row r="203" spans="1:14" x14ac:dyDescent="0.25">
      <c r="A203">
        <f>ValueWin!A203</f>
        <v>3.2</v>
      </c>
      <c r="B203">
        <f>ValueWin!B203</f>
        <v>1.36</v>
      </c>
      <c r="C203">
        <f t="shared" si="18"/>
        <v>0.3125</v>
      </c>
      <c r="D203">
        <f t="shared" si="19"/>
        <v>0.73529411764705876</v>
      </c>
      <c r="E203">
        <f>ValueWin!E203</f>
        <v>0.49</v>
      </c>
      <c r="F203">
        <f>ValueWin!F203</f>
        <v>0.51</v>
      </c>
      <c r="G203" cm="1">
        <f t="array" ref="G203">_xlfn.IFS(AND(I203&gt;J203,I203&gt;0), 1, AND(J203&gt;I203,J203&gt;0), 2, AND(I203&lt;0,J203&lt;0), 0)</f>
        <v>1</v>
      </c>
      <c r="H203">
        <f>ValueWin!H203</f>
        <v>1</v>
      </c>
      <c r="I203">
        <f t="shared" si="20"/>
        <v>0.1</v>
      </c>
      <c r="J203">
        <f t="shared" si="21"/>
        <v>-0.85111111111111071</v>
      </c>
      <c r="K203" cm="1">
        <f t="array" ref="K203">_xlfn.IFS(AND(G203=H203,G203=1),K202-K202*I203+K202*I203*A203, AND(G203=H203,G203=2), K202-K202*J203+K202*J203*B203, AND(G203&lt;&gt;H203,G203=1), K202-K202*I203,AND(G203&lt;&gt;H203,G203=2),K202-K202*J203,G203=0,K202)</f>
        <v>157.99767404479667</v>
      </c>
      <c r="L203" t="str">
        <f>ValueWin!L203</f>
        <v>Pedro Martinez</v>
      </c>
      <c r="M203" t="str">
        <f>ValueWin!M203</f>
        <v>Emil Ruusuvuori</v>
      </c>
      <c r="N203">
        <f>ValueWin!N203</f>
        <v>0.86399999999999999</v>
      </c>
    </row>
    <row r="204" spans="1:14" x14ac:dyDescent="0.25">
      <c r="A204">
        <f>ValueWin!A204</f>
        <v>1.083</v>
      </c>
      <c r="B204">
        <f>ValueWin!B204</f>
        <v>8</v>
      </c>
      <c r="C204">
        <f t="shared" si="18"/>
        <v>0.92336103416435833</v>
      </c>
      <c r="D204">
        <f t="shared" si="19"/>
        <v>0.125</v>
      </c>
      <c r="E204">
        <f>ValueWin!E204</f>
        <v>0.86799999999999999</v>
      </c>
      <c r="F204">
        <f>ValueWin!F204</f>
        <v>0.13200000000000001</v>
      </c>
      <c r="G204" cm="1">
        <f t="array" ref="G204">_xlfn.IFS(AND(I204&gt;J204,I204&gt;0), 1, AND(J204&gt;I204,J204&gt;0), 2, AND(I204&lt;0,J204&lt;0), 0)</f>
        <v>2</v>
      </c>
      <c r="H204">
        <f>ValueWin!H204</f>
        <v>1</v>
      </c>
      <c r="I204">
        <f t="shared" si="20"/>
        <v>-0.72236144578313322</v>
      </c>
      <c r="J204">
        <f t="shared" si="21"/>
        <v>8.0000000000000071E-3</v>
      </c>
      <c r="K204" cm="1">
        <f t="array" ref="K204">_xlfn.IFS(AND(G204=H204,G204=1),K203-K203*I204+K203*I204*A204, AND(G204=H204,G204=2), K203-K203*J204+K203*J204*B204, AND(G204&lt;&gt;H204,G204=1), K203-K203*I204,AND(G204&lt;&gt;H204,G204=2),K203-K203*J204,G204=0,K203)</f>
        <v>156.73369265243829</v>
      </c>
      <c r="L204" t="str">
        <f>ValueWin!L204</f>
        <v>Andy Murray</v>
      </c>
      <c r="M204" t="str">
        <f>ValueWin!M204</f>
        <v>Viktor Durasovic</v>
      </c>
      <c r="N204">
        <f>ValueWin!N204</f>
        <v>0.55900000000000005</v>
      </c>
    </row>
    <row r="205" spans="1:14" x14ac:dyDescent="0.25">
      <c r="A205">
        <f>ValueWin!A205</f>
        <v>4.5</v>
      </c>
      <c r="B205">
        <f>ValueWin!B205</f>
        <v>1.2</v>
      </c>
      <c r="C205">
        <f t="shared" si="18"/>
        <v>0.22222222222222221</v>
      </c>
      <c r="D205">
        <f t="shared" si="19"/>
        <v>0.83333333333333337</v>
      </c>
      <c r="E205">
        <f>ValueWin!E205</f>
        <v>0.252</v>
      </c>
      <c r="F205">
        <f>ValueWin!F205</f>
        <v>0.748</v>
      </c>
      <c r="G205" cm="1">
        <f t="array" ref="G205">_xlfn.IFS(AND(I205&gt;J205,I205&gt;0), 1, AND(J205&gt;I205,J205&gt;0), 2, AND(I205&lt;0,J205&lt;0), 0)</f>
        <v>1</v>
      </c>
      <c r="H205">
        <f>ValueWin!H205</f>
        <v>2</v>
      </c>
      <c r="I205">
        <f t="shared" si="20"/>
        <v>3.8285714285714284E-2</v>
      </c>
      <c r="J205">
        <f t="shared" si="21"/>
        <v>-0.51200000000000023</v>
      </c>
      <c r="K205" cm="1">
        <f t="array" ref="K205">_xlfn.IFS(AND(G205=H205,G205=1),K204-K204*I205+K204*I205*A205, AND(G205=H205,G205=2), K204-K204*J205+K204*J205*B205, AND(G205&lt;&gt;H205,G205=1), K204-K204*I205,AND(G205&lt;&gt;H205,G205=2),K204-K204*J205,G205=0,K204)</f>
        <v>150.73303127660208</v>
      </c>
      <c r="L205" t="str">
        <f>ValueWin!L205</f>
        <v>Egor Gerasimov</v>
      </c>
      <c r="M205" t="str">
        <f>ValueWin!M205</f>
        <v>Taylor Fritz</v>
      </c>
      <c r="N205">
        <f>ValueWin!N205</f>
        <v>0.84499999999999997</v>
      </c>
    </row>
    <row r="206" spans="1:14" x14ac:dyDescent="0.25">
      <c r="A206">
        <f>ValueWin!A206</f>
        <v>1.9</v>
      </c>
      <c r="B206">
        <f>ValueWin!B206</f>
        <v>1.9</v>
      </c>
      <c r="C206">
        <f t="shared" si="18"/>
        <v>0.52631578947368418</v>
      </c>
      <c r="D206">
        <f t="shared" si="19"/>
        <v>0.52631578947368418</v>
      </c>
      <c r="E206">
        <f>ValueWin!E206</f>
        <v>0.54300000000000004</v>
      </c>
      <c r="F206">
        <f>ValueWin!F206</f>
        <v>0.45699999999999996</v>
      </c>
      <c r="G206" cm="1">
        <f t="array" ref="G206">_xlfn.IFS(AND(I206&gt;J206,I206&gt;0), 1, AND(J206&gt;I206,J206&gt;0), 2, AND(I206&lt;0,J206&lt;0), 0)</f>
        <v>1</v>
      </c>
      <c r="H206">
        <f>ValueWin!H206</f>
        <v>1</v>
      </c>
      <c r="I206">
        <f t="shared" si="20"/>
        <v>3.5222222222222266E-2</v>
      </c>
      <c r="J206">
        <f t="shared" si="21"/>
        <v>-0.14633333333333343</v>
      </c>
      <c r="K206" cm="1">
        <f t="array" ref="K206">_xlfn.IFS(AND(G206=H206,G206=1),K205-K205*I206+K205*I206*A206, AND(G206=H206,G206=2), K205-K205*J206+K205*J206*B206, AND(G206&lt;&gt;H206,G206=1), K205-K205*I206,AND(G206&lt;&gt;H206,G206=2),K205-K205*J206,G206=0,K205)</f>
        <v>155.51126836807038</v>
      </c>
      <c r="L206" t="str">
        <f>ValueWin!L206</f>
        <v>Daniel Evans</v>
      </c>
      <c r="M206" t="str">
        <f>ValueWin!M206</f>
        <v>Alejandro Davidovich Fokina</v>
      </c>
      <c r="N206">
        <f>ValueWin!N206</f>
        <v>0.84799999999999998</v>
      </c>
    </row>
    <row r="207" spans="1:14" x14ac:dyDescent="0.25">
      <c r="A207">
        <f>ValueWin!A207</f>
        <v>3.5</v>
      </c>
      <c r="B207">
        <f>ValueWin!B207</f>
        <v>1.3</v>
      </c>
      <c r="C207">
        <f t="shared" si="18"/>
        <v>0.2857142857142857</v>
      </c>
      <c r="D207">
        <f t="shared" si="19"/>
        <v>0.76923076923076916</v>
      </c>
      <c r="E207">
        <f>ValueWin!E207</f>
        <v>0.33500000000000002</v>
      </c>
      <c r="F207">
        <f>ValueWin!F207</f>
        <v>0.66500000000000004</v>
      </c>
      <c r="G207" cm="1">
        <f t="array" ref="G207">_xlfn.IFS(AND(I207&gt;J207,I207&gt;0), 1, AND(J207&gt;I207,J207&gt;0), 2, AND(I207&lt;0,J207&lt;0), 0)</f>
        <v>1</v>
      </c>
      <c r="H207">
        <f>ValueWin!H207</f>
        <v>2</v>
      </c>
      <c r="I207">
        <f t="shared" si="20"/>
        <v>6.9000000000000006E-2</v>
      </c>
      <c r="J207">
        <f t="shared" si="21"/>
        <v>-0.45166666666666644</v>
      </c>
      <c r="K207" cm="1">
        <f t="array" ref="K207">_xlfn.IFS(AND(G207=H207,G207=1),K206-K206*I207+K206*I207*A207, AND(G207=H207,G207=2), K206-K206*J207+K206*J207*B207, AND(G207&lt;&gt;H207,G207=1), K206-K206*I207,AND(G207&lt;&gt;H207,G207=2),K206-K206*J207,G207=0,K206)</f>
        <v>144.7809908506735</v>
      </c>
      <c r="L207" t="str">
        <f>ValueWin!L207</f>
        <v>Pedro Martinez</v>
      </c>
      <c r="M207" t="str">
        <f>ValueWin!M207</f>
        <v>Frances Tiafoe</v>
      </c>
      <c r="N207">
        <f>ValueWin!N207</f>
        <v>0.84699999999999998</v>
      </c>
    </row>
    <row r="208" spans="1:14" x14ac:dyDescent="0.25">
      <c r="A208">
        <f>ValueWin!A208</f>
        <v>7</v>
      </c>
      <c r="B208">
        <f>ValueWin!B208</f>
        <v>1.1000000000000001</v>
      </c>
      <c r="C208">
        <f t="shared" si="18"/>
        <v>0.14285714285714285</v>
      </c>
      <c r="D208">
        <f t="shared" si="19"/>
        <v>0.90909090909090906</v>
      </c>
      <c r="E208">
        <f>ValueWin!E208</f>
        <v>0.16700000000000001</v>
      </c>
      <c r="F208">
        <f>ValueWin!F208</f>
        <v>0.83299999999999996</v>
      </c>
      <c r="G208" cm="1">
        <f t="array" ref="G208">_xlfn.IFS(AND(I208&gt;J208,I208&gt;0), 1, AND(J208&gt;I208,J208&gt;0), 2, AND(I208&lt;0,J208&lt;0), 0)</f>
        <v>1</v>
      </c>
      <c r="H208">
        <f>ValueWin!H208</f>
        <v>2</v>
      </c>
      <c r="I208">
        <f t="shared" si="20"/>
        <v>2.8166666666666673E-2</v>
      </c>
      <c r="J208">
        <f t="shared" si="21"/>
        <v>-0.83699999999999863</v>
      </c>
      <c r="K208" cm="1">
        <f t="array" ref="K208">_xlfn.IFS(AND(G208=H208,G208=1),K207-K207*I208+K207*I208*A208, AND(G208=H208,G208=2), K207-K207*J208+K207*J208*B208, AND(G208&lt;&gt;H208,G208=1), K207-K207*I208,AND(G208&lt;&gt;H208,G208=2),K207-K207*J208,G208=0,K207)</f>
        <v>140.70299294171286</v>
      </c>
      <c r="L208" t="str">
        <f>ValueWin!L208</f>
        <v>Andrea Vavassori</v>
      </c>
      <c r="M208" t="str">
        <f>ValueWin!M208</f>
        <v>Denis Shapovalov</v>
      </c>
      <c r="N208">
        <f>ValueWin!N208</f>
        <v>0.66200000000000003</v>
      </c>
    </row>
    <row r="209" spans="1:14" x14ac:dyDescent="0.25">
      <c r="A209">
        <f>ValueWin!A209</f>
        <v>1.1399999999999999</v>
      </c>
      <c r="B209">
        <f>ValueWin!B209</f>
        <v>5.5</v>
      </c>
      <c r="C209">
        <f t="shared" ref="C209:C226" si="22">1/A209</f>
        <v>0.87719298245614041</v>
      </c>
      <c r="D209">
        <f t="shared" ref="D209:D226" si="23">1/B209</f>
        <v>0.18181818181818182</v>
      </c>
      <c r="E209">
        <f>ValueWin!E209</f>
        <v>0.66800000000000004</v>
      </c>
      <c r="F209">
        <f>ValueWin!F209</f>
        <v>0.33199999999999996</v>
      </c>
      <c r="G209" cm="1">
        <f t="array" ref="G209">_xlfn.IFS(AND(I209&gt;J209,I209&gt;0), 1, AND(J209&gt;I209,J209&gt;0), 2, AND(I209&lt;0,J209&lt;0), 0)</f>
        <v>2</v>
      </c>
      <c r="H209">
        <f>ValueWin!H209</f>
        <v>1</v>
      </c>
      <c r="I209">
        <f t="shared" ref="I209:I226" si="24">IF(E209-(F209/(A209-1))&gt;0.1, 0.1, E209-(F209/(A209-1)))</f>
        <v>-1.7034285714285726</v>
      </c>
      <c r="J209">
        <f t="shared" ref="J209:J226" si="25">IF(F209-(E209/(B209-1))&gt;0.1, 0.1, F209-(E209/(B209-1)))</f>
        <v>0.1</v>
      </c>
      <c r="K209" cm="1">
        <f t="array" ref="K209">_xlfn.IFS(AND(G209=H209,G209=1),K208-K208*I209+K208*I209*A209, AND(G209=H209,G209=2), K208-K208*J209+K208*J209*B209, AND(G209&lt;&gt;H209,G209=1), K208-K208*I209,AND(G209&lt;&gt;H209,G209=2),K208-K208*J209,G209=0,K208)</f>
        <v>126.63269364754157</v>
      </c>
      <c r="L209" t="str">
        <f>ValueWin!L209</f>
        <v>Arthur Rinderknech</v>
      </c>
      <c r="M209" t="str">
        <f>ValueWin!M209</f>
        <v>Jozef Kovalik</v>
      </c>
      <c r="N209">
        <f>ValueWin!N209</f>
        <v>0.76</v>
      </c>
    </row>
    <row r="210" spans="1:14" x14ac:dyDescent="0.25">
      <c r="A210">
        <f>ValueWin!A210</f>
        <v>1.8</v>
      </c>
      <c r="B210">
        <f>ValueWin!B210</f>
        <v>2</v>
      </c>
      <c r="C210">
        <f t="shared" si="22"/>
        <v>0.55555555555555558</v>
      </c>
      <c r="D210">
        <f t="shared" si="23"/>
        <v>0.5</v>
      </c>
      <c r="E210">
        <f>ValueWin!E210</f>
        <v>0.51100000000000001</v>
      </c>
      <c r="F210">
        <f>ValueWin!F210</f>
        <v>0.48899999999999999</v>
      </c>
      <c r="G210" cm="1">
        <f t="array" ref="G210">_xlfn.IFS(AND(I210&gt;J210,I210&gt;0), 1, AND(J210&gt;I210,J210&gt;0), 2, AND(I210&lt;0,J210&lt;0), 0)</f>
        <v>0</v>
      </c>
      <c r="H210">
        <f>ValueWin!H210</f>
        <v>2</v>
      </c>
      <c r="I210">
        <f t="shared" si="24"/>
        <v>-0.10024999999999995</v>
      </c>
      <c r="J210">
        <f t="shared" si="25"/>
        <v>-2.200000000000002E-2</v>
      </c>
      <c r="K210" cm="1">
        <f t="array" ref="K210">_xlfn.IFS(AND(G210=H210,G210=1),K209-K209*I210+K209*I210*A210, AND(G210=H210,G210=2), K209-K209*J210+K209*J210*B210, AND(G210&lt;&gt;H210,G210=1), K209-K209*I210,AND(G210&lt;&gt;H210,G210=2),K209-K209*J210,G210=0,K209)</f>
        <v>126.63269364754157</v>
      </c>
      <c r="L210" t="str">
        <f>ValueWin!L210</f>
        <v>Marton Fucsovics</v>
      </c>
      <c r="M210" t="str">
        <f>ValueWin!M210</f>
        <v>Botic Van De Zandschulp</v>
      </c>
      <c r="N210">
        <f>ValueWin!N210</f>
        <v>0.84699999999999998</v>
      </c>
    </row>
    <row r="211" spans="1:14" x14ac:dyDescent="0.25">
      <c r="A211">
        <f>ValueWin!A211</f>
        <v>3</v>
      </c>
      <c r="B211">
        <f>ValueWin!B211</f>
        <v>1.4</v>
      </c>
      <c r="C211">
        <f t="shared" si="22"/>
        <v>0.33333333333333331</v>
      </c>
      <c r="D211">
        <f t="shared" si="23"/>
        <v>0.7142857142857143</v>
      </c>
      <c r="E211">
        <f>ValueWin!E211</f>
        <v>0.32600000000000001</v>
      </c>
      <c r="F211">
        <f>ValueWin!F211</f>
        <v>0.67399999999999993</v>
      </c>
      <c r="G211" cm="1">
        <f t="array" ref="G211">_xlfn.IFS(AND(I211&gt;J211,I211&gt;0), 1, AND(J211&gt;I211,J211&gt;0), 2, AND(I211&lt;0,J211&lt;0), 0)</f>
        <v>0</v>
      </c>
      <c r="H211">
        <f>ValueWin!H211</f>
        <v>1</v>
      </c>
      <c r="I211">
        <f t="shared" si="24"/>
        <v>-1.0999999999999954E-2</v>
      </c>
      <c r="J211">
        <f t="shared" si="25"/>
        <v>-0.14100000000000024</v>
      </c>
      <c r="K211" cm="1">
        <f t="array" ref="K211">_xlfn.IFS(AND(G211=H211,G211=1),K210-K210*I211+K210*I211*A211, AND(G211=H211,G211=2), K210-K210*J211+K210*J211*B211, AND(G211&lt;&gt;H211,G211=1), K210-K210*I211,AND(G211&lt;&gt;H211,G211=2),K210-K210*J211,G211=0,K210)</f>
        <v>126.63269364754157</v>
      </c>
      <c r="L211" t="str">
        <f>ValueWin!L211</f>
        <v>Tommy Paul</v>
      </c>
      <c r="M211" t="str">
        <f>ValueWin!M211</f>
        <v>Taylor Fritz</v>
      </c>
      <c r="N211">
        <f>ValueWin!N211</f>
        <v>0.86599999999999999</v>
      </c>
    </row>
    <row r="212" spans="1:14" x14ac:dyDescent="0.25">
      <c r="A212">
        <f>ValueWin!A212</f>
        <v>1.33</v>
      </c>
      <c r="B212">
        <f>ValueWin!B212</f>
        <v>3.4</v>
      </c>
      <c r="C212">
        <f t="shared" si="22"/>
        <v>0.75187969924812026</v>
      </c>
      <c r="D212">
        <f t="shared" si="23"/>
        <v>0.29411764705882354</v>
      </c>
      <c r="E212">
        <f>ValueWin!E212</f>
        <v>0.67300000000000004</v>
      </c>
      <c r="F212">
        <f>ValueWin!F212</f>
        <v>0.32699999999999996</v>
      </c>
      <c r="G212" cm="1">
        <f t="array" ref="G212">_xlfn.IFS(AND(I212&gt;J212,I212&gt;0), 1, AND(J212&gt;I212,J212&gt;0), 2, AND(I212&lt;0,J212&lt;0), 0)</f>
        <v>2</v>
      </c>
      <c r="H212">
        <f>ValueWin!H212</f>
        <v>2</v>
      </c>
      <c r="I212">
        <f t="shared" si="24"/>
        <v>-0.31790909090909047</v>
      </c>
      <c r="J212">
        <f t="shared" si="25"/>
        <v>4.6583333333333254E-2</v>
      </c>
      <c r="K212" cm="1">
        <f t="array" ref="K212">_xlfn.IFS(AND(G212=H212,G212=1),K211-K211*I212+K211*I212*A212, AND(G212=H212,G212=2), K211-K211*J212+K211*J212*B212, AND(G212&lt;&gt;H212,G212=1), K211-K211*I212,AND(G212&lt;&gt;H212,G212=2),K211-K211*J212,G212=0,K211)</f>
        <v>140.79022879733668</v>
      </c>
      <c r="L212" t="str">
        <f>ValueWin!L212</f>
        <v>Jannik Sinner</v>
      </c>
      <c r="M212" t="str">
        <f>ValueWin!M212</f>
        <v>Andy Murray</v>
      </c>
      <c r="N212">
        <f>ValueWin!N212</f>
        <v>0.84499999999999997</v>
      </c>
    </row>
    <row r="213" spans="1:14" x14ac:dyDescent="0.25">
      <c r="A213">
        <f>ValueWin!A213</f>
        <v>2.75</v>
      </c>
      <c r="B213">
        <f>ValueWin!B213</f>
        <v>1.44</v>
      </c>
      <c r="C213">
        <f t="shared" si="22"/>
        <v>0.36363636363636365</v>
      </c>
      <c r="D213">
        <f t="shared" si="23"/>
        <v>0.69444444444444442</v>
      </c>
      <c r="E213">
        <f>ValueWin!E213</f>
        <v>0.315</v>
      </c>
      <c r="F213">
        <f>ValueWin!F213</f>
        <v>0.68500000000000005</v>
      </c>
      <c r="G213" cm="1">
        <f t="array" ref="G213">_xlfn.IFS(AND(I213&gt;J213,I213&gt;0), 1, AND(J213&gt;I213,J213&gt;0), 2, AND(I213&lt;0,J213&lt;0), 0)</f>
        <v>0</v>
      </c>
      <c r="H213">
        <f>ValueWin!H213</f>
        <v>2</v>
      </c>
      <c r="I213">
        <f t="shared" si="24"/>
        <v>-7.6428571428571457E-2</v>
      </c>
      <c r="J213">
        <f t="shared" si="25"/>
        <v>-3.0909090909090997E-2</v>
      </c>
      <c r="K213" cm="1">
        <f t="array" ref="K213">_xlfn.IFS(AND(G213=H213,G213=1),K212-K212*I213+K212*I213*A213, AND(G213=H213,G213=2), K212-K212*J213+K212*J213*B213, AND(G213&lt;&gt;H213,G213=1), K212-K212*I213,AND(G213&lt;&gt;H213,G213=2),K212-K212*J213,G213=0,K212)</f>
        <v>140.79022879733668</v>
      </c>
      <c r="L213" t="str">
        <f>ValueWin!L213</f>
        <v>Filip Krajinovic</v>
      </c>
      <c r="M213" t="str">
        <f>ValueWin!M213</f>
        <v>Felix Auger Aliassime</v>
      </c>
      <c r="N213">
        <f>ValueWin!N213</f>
        <v>0.86299999999999999</v>
      </c>
    </row>
    <row r="214" spans="1:14" x14ac:dyDescent="0.25">
      <c r="A214">
        <f>ValueWin!A214</f>
        <v>2.75</v>
      </c>
      <c r="B214">
        <f>ValueWin!B214</f>
        <v>1.44</v>
      </c>
      <c r="C214">
        <f t="shared" si="22"/>
        <v>0.36363636363636365</v>
      </c>
      <c r="D214">
        <f t="shared" si="23"/>
        <v>0.69444444444444442</v>
      </c>
      <c r="E214">
        <f>ValueWin!E214</f>
        <v>0.374</v>
      </c>
      <c r="F214">
        <f>ValueWin!F214</f>
        <v>0.626</v>
      </c>
      <c r="G214" cm="1">
        <f t="array" ref="G214">_xlfn.IFS(AND(I214&gt;J214,I214&gt;0), 1, AND(J214&gt;I214,J214&gt;0), 2, AND(I214&lt;0,J214&lt;0), 0)</f>
        <v>1</v>
      </c>
      <c r="H214">
        <f>ValueWin!H214</f>
        <v>2</v>
      </c>
      <c r="I214">
        <f t="shared" si="24"/>
        <v>1.6285714285714292E-2</v>
      </c>
      <c r="J214">
        <f t="shared" si="25"/>
        <v>-0.22400000000000009</v>
      </c>
      <c r="K214" cm="1">
        <f t="array" ref="K214">_xlfn.IFS(AND(G214=H214,G214=1),K213-K213*I214+K213*I214*A214, AND(G214=H214,G214=2), K213-K213*J214+K213*J214*B214, AND(G214&lt;&gt;H214,G214=1), K213-K213*I214,AND(G214&lt;&gt;H214,G214=2),K213-K213*J214,G214=0,K213)</f>
        <v>138.49735935692291</v>
      </c>
      <c r="L214" t="str">
        <f>ValueWin!L214</f>
        <v>Botic Van De Zandschulp</v>
      </c>
      <c r="M214" t="str">
        <f>ValueWin!M214</f>
        <v>Felix Auger Aliassime</v>
      </c>
      <c r="N214">
        <f>ValueWin!N214</f>
        <v>0.84499999999999997</v>
      </c>
    </row>
    <row r="215" spans="1:14" x14ac:dyDescent="0.25">
      <c r="A215">
        <f>ValueWin!A215</f>
        <v>1.53</v>
      </c>
      <c r="B215">
        <f>ValueWin!B215</f>
        <v>2.5</v>
      </c>
      <c r="C215">
        <f t="shared" si="22"/>
        <v>0.65359477124183007</v>
      </c>
      <c r="D215">
        <f t="shared" si="23"/>
        <v>0.4</v>
      </c>
      <c r="E215">
        <f>ValueWin!E215</f>
        <v>0.58399999999999996</v>
      </c>
      <c r="F215">
        <f>ValueWin!F215</f>
        <v>0.41600000000000004</v>
      </c>
      <c r="G215" cm="1">
        <f t="array" ref="G215">_xlfn.IFS(AND(I215&gt;J215,I215&gt;0), 1, AND(J215&gt;I215,J215&gt;0), 2, AND(I215&lt;0,J215&lt;0), 0)</f>
        <v>2</v>
      </c>
      <c r="H215">
        <f>ValueWin!H215</f>
        <v>2</v>
      </c>
      <c r="I215">
        <f t="shared" si="24"/>
        <v>-0.20090566037735857</v>
      </c>
      <c r="J215">
        <f t="shared" si="25"/>
        <v>2.6666666666666727E-2</v>
      </c>
      <c r="K215" cm="1">
        <f t="array" ref="K215">_xlfn.IFS(AND(G215=H215,G215=1),K214-K214*I215+K214*I215*A215, AND(G215=H215,G215=2), K214-K214*J215+K214*J215*B215, AND(G215&lt;&gt;H215,G215=1), K214-K214*I215,AND(G215&lt;&gt;H215,G215=2),K214-K214*J215,G215=0,K214)</f>
        <v>144.03725373119985</v>
      </c>
      <c r="L215" t="str">
        <f>ValueWin!L215</f>
        <v>Andy Murray</v>
      </c>
      <c r="M215" t="str">
        <f>ValueWin!M215</f>
        <v>Tommy Paul</v>
      </c>
      <c r="N215">
        <f>ValueWin!N215</f>
        <v>0.84199999999999997</v>
      </c>
    </row>
    <row r="216" spans="1:14" x14ac:dyDescent="0.25">
      <c r="A216">
        <f>ValueWin!A216</f>
        <v>2.75</v>
      </c>
      <c r="B216">
        <f>ValueWin!B216</f>
        <v>1.44</v>
      </c>
      <c r="C216">
        <f t="shared" si="22"/>
        <v>0.36363636363636365</v>
      </c>
      <c r="D216">
        <f t="shared" si="23"/>
        <v>0.69444444444444442</v>
      </c>
      <c r="E216">
        <f>ValueWin!E216</f>
        <v>0.36</v>
      </c>
      <c r="F216">
        <f>ValueWin!F216</f>
        <v>0.64</v>
      </c>
      <c r="G216" cm="1">
        <f t="array" ref="G216">_xlfn.IFS(AND(I216&gt;J216,I216&gt;0), 1, AND(J216&gt;I216,J216&gt;0), 2, AND(I216&lt;0,J216&lt;0), 0)</f>
        <v>0</v>
      </c>
      <c r="H216">
        <f>ValueWin!H216</f>
        <v>2</v>
      </c>
      <c r="I216">
        <f t="shared" si="24"/>
        <v>-5.7142857142857273E-3</v>
      </c>
      <c r="J216">
        <f t="shared" si="25"/>
        <v>-0.17818181818181822</v>
      </c>
      <c r="K216" cm="1">
        <f t="array" ref="K216">_xlfn.IFS(AND(G216=H216,G216=1),K215-K215*I216+K215*I216*A216, AND(G216=H216,G216=2), K215-K215*J216+K215*J216*B216, AND(G216&lt;&gt;H216,G216=1), K215-K215*I216,AND(G216&lt;&gt;H216,G216=2),K215-K215*J216,G216=0,K215)</f>
        <v>144.03725373119985</v>
      </c>
      <c r="L216" t="str">
        <f>ValueWin!L216</f>
        <v>Arthur Rinderknech</v>
      </c>
      <c r="M216" t="str">
        <f>ValueWin!M216</f>
        <v>Denis Shapovalov</v>
      </c>
      <c r="N216">
        <f>ValueWin!N216</f>
        <v>0.83899999999999997</v>
      </c>
    </row>
    <row r="217" spans="1:14" x14ac:dyDescent="0.25">
      <c r="A217">
        <f>ValueWin!A217</f>
        <v>1.72</v>
      </c>
      <c r="B217">
        <v>4</v>
      </c>
      <c r="C217">
        <f t="shared" si="22"/>
        <v>0.58139534883720934</v>
      </c>
      <c r="D217">
        <f t="shared" si="23"/>
        <v>0.25</v>
      </c>
      <c r="E217">
        <f>ValueWin!E217</f>
        <v>0.43099999999999999</v>
      </c>
      <c r="F217">
        <f>ValueWin!F217</f>
        <v>0.56899999999999995</v>
      </c>
      <c r="G217" cm="1">
        <f t="array" ref="G217">_xlfn.IFS(AND(I217&gt;J217,I217&gt;0), 1, AND(J217&gt;I217,J217&gt;0), 2, AND(I217&lt;0,J217&lt;0), 0)</f>
        <v>2</v>
      </c>
      <c r="H217">
        <f>ValueWin!H217</f>
        <v>2</v>
      </c>
      <c r="I217">
        <f t="shared" si="24"/>
        <v>-0.35927777777777775</v>
      </c>
      <c r="J217">
        <f t="shared" si="25"/>
        <v>0.1</v>
      </c>
      <c r="K217" cm="1">
        <f t="array" ref="K217">_xlfn.IFS(AND(G217=H217,G217=1),K216-K216*I217+K216*I217*A217, AND(G217=H217,G217=2), K216-K216*J217+K216*J217*B217, AND(G217&lt;&gt;H217,G217=1), K216-K216*I217,AND(G217&lt;&gt;H217,G217=2),K216-K216*J217,G217=0,K216)</f>
        <v>187.24842985055983</v>
      </c>
      <c r="L217" t="str">
        <f>ValueWin!L217</f>
        <v>Daniel Evans</v>
      </c>
      <c r="M217" t="str">
        <f>ValueWin!M217</f>
        <v>Frances Tiafoe</v>
      </c>
      <c r="N217">
        <f>ValueWin!N217</f>
        <v>0.91200000000000003</v>
      </c>
    </row>
    <row r="218" spans="1:14" x14ac:dyDescent="0.25">
      <c r="A218">
        <f>ValueWin!A218</f>
        <v>2.2000000000000002</v>
      </c>
      <c r="B218">
        <f>ValueWin!B218</f>
        <v>1.66</v>
      </c>
      <c r="C218">
        <f t="shared" si="22"/>
        <v>0.45454545454545453</v>
      </c>
      <c r="D218">
        <f t="shared" si="23"/>
        <v>0.60240963855421692</v>
      </c>
      <c r="E218">
        <f>ValueWin!E218</f>
        <v>0.35899999999999999</v>
      </c>
      <c r="F218">
        <f>ValueWin!F218</f>
        <v>0.64100000000000001</v>
      </c>
      <c r="G218" cm="1">
        <f t="array" ref="G218">_xlfn.IFS(AND(I218&gt;J218,I218&gt;0), 1, AND(J218&gt;I218,J218&gt;0), 2, AND(I218&lt;0,J218&lt;0), 0)</f>
        <v>2</v>
      </c>
      <c r="H218">
        <f>ValueWin!H218</f>
        <v>1</v>
      </c>
      <c r="I218">
        <f t="shared" si="24"/>
        <v>-0.17516666666666658</v>
      </c>
      <c r="J218">
        <f t="shared" si="25"/>
        <v>9.7060606060606069E-2</v>
      </c>
      <c r="K218" cm="1">
        <f t="array" ref="K218">_xlfn.IFS(AND(G218=H218,G218=1),K217-K217*I218+K217*I218*A218, AND(G218=H218,G218=2), K217-K217*J218+K217*J218*B218, AND(G218&lt;&gt;H218,G218=1), K217-K217*I218,AND(G218&lt;&gt;H218,G218=2),K217-K217*J218,G218=0,K217)</f>
        <v>169.07398376536761</v>
      </c>
      <c r="L218" t="str">
        <f>ValueWin!L218</f>
        <v>Tommy Paul</v>
      </c>
      <c r="M218" t="str">
        <f>ValueWin!M218</f>
        <v>Frances Tiafoe</v>
      </c>
      <c r="N218">
        <f>ValueWin!N218</f>
        <v>0.86</v>
      </c>
    </row>
    <row r="219" spans="1:14" x14ac:dyDescent="0.25">
      <c r="A219">
        <f>ValueWin!A219</f>
        <v>2.2999999999999998</v>
      </c>
      <c r="B219">
        <f>ValueWin!B219</f>
        <v>1.61</v>
      </c>
      <c r="C219">
        <f t="shared" si="22"/>
        <v>0.43478260869565222</v>
      </c>
      <c r="D219">
        <f t="shared" si="23"/>
        <v>0.6211180124223602</v>
      </c>
      <c r="E219">
        <f>ValueWin!E219</f>
        <v>0.41099999999999998</v>
      </c>
      <c r="F219">
        <f>ValueWin!F219</f>
        <v>0.58899999999999997</v>
      </c>
      <c r="G219" cm="1">
        <f t="array" ref="G219">_xlfn.IFS(AND(I219&gt;J219,I219&gt;0), 1, AND(J219&gt;I219,J219&gt;0), 2, AND(I219&lt;0,J219&lt;0), 0)</f>
        <v>0</v>
      </c>
      <c r="H219">
        <f>ValueWin!H219</f>
        <v>1</v>
      </c>
      <c r="I219">
        <f t="shared" si="24"/>
        <v>-4.2076923076923123E-2</v>
      </c>
      <c r="J219">
        <f t="shared" si="25"/>
        <v>-8.4770491803278558E-2</v>
      </c>
      <c r="K219" cm="1">
        <f t="array" ref="K219">_xlfn.IFS(AND(G219=H219,G219=1),K218-K218*I219+K218*I219*A219, AND(G219=H219,G219=2), K218-K218*J219+K218*J219*B219, AND(G219&lt;&gt;H219,G219=1), K218-K218*I219,AND(G219&lt;&gt;H219,G219=2),K218-K218*J219,G219=0,K218)</f>
        <v>169.07398376536761</v>
      </c>
      <c r="L219" t="str">
        <f>ValueWin!L219</f>
        <v>Denis Shapovalov</v>
      </c>
      <c r="M219" t="str">
        <f>ValueWin!M219</f>
        <v>Felix Auger Aliassime</v>
      </c>
      <c r="N219">
        <f>ValueWin!N219</f>
        <v>0.89700000000000002</v>
      </c>
    </row>
    <row r="220" spans="1:14" x14ac:dyDescent="0.25">
      <c r="A220">
        <f>ValueWin!A220</f>
        <v>2.62</v>
      </c>
      <c r="B220">
        <f>ValueWin!B220</f>
        <v>1.5</v>
      </c>
      <c r="C220">
        <f t="shared" si="22"/>
        <v>0.38167938931297707</v>
      </c>
      <c r="D220">
        <f t="shared" si="23"/>
        <v>0.66666666666666663</v>
      </c>
      <c r="E220">
        <f>ValueWin!E220</f>
        <v>0.40500000000000003</v>
      </c>
      <c r="F220">
        <f>ValueWin!F220</f>
        <v>0.59499999999999997</v>
      </c>
      <c r="G220" cm="1">
        <f t="array" ref="G220">_xlfn.IFS(AND(I220&gt;J220,I220&gt;0), 1, AND(J220&gt;I220,J220&gt;0), 2, AND(I220&lt;0,J220&lt;0), 0)</f>
        <v>1</v>
      </c>
      <c r="H220">
        <f>ValueWin!H220</f>
        <v>1</v>
      </c>
      <c r="I220">
        <f t="shared" si="24"/>
        <v>3.771604938271611E-2</v>
      </c>
      <c r="J220">
        <f t="shared" si="25"/>
        <v>-0.21500000000000008</v>
      </c>
      <c r="K220" cm="1">
        <f t="array" ref="K220">_xlfn.IFS(AND(G220=H220,G220=1),K219-K219*I220+K219*I220*A220, AND(G220=H220,G220=2), K219-K219*J220+K219*J220*B220, AND(G220&lt;&gt;H220,G220=1), K219-K219*I220,AND(G220&lt;&gt;H220,G220=2),K219-K219*J220,G220=0,K219)</f>
        <v>179.4044041734316</v>
      </c>
      <c r="L220" t="str">
        <f>ValueWin!L220</f>
        <v>Tommy Paul</v>
      </c>
      <c r="M220" t="str">
        <f>ValueWin!M220</f>
        <v>Denis Shapovalov</v>
      </c>
      <c r="N220">
        <f>ValueWin!N220</f>
        <v>0.83499999999999996</v>
      </c>
    </row>
    <row r="221" spans="1:14" x14ac:dyDescent="0.25">
      <c r="A221">
        <f>ValueWin!A221</f>
        <v>1.1599999999999999</v>
      </c>
      <c r="B221">
        <f>ValueWin!B221</f>
        <v>5</v>
      </c>
      <c r="C221">
        <f t="shared" si="22"/>
        <v>0.86206896551724144</v>
      </c>
      <c r="D221">
        <f t="shared" si="23"/>
        <v>0.2</v>
      </c>
      <c r="E221">
        <f>ValueWin!E221</f>
        <v>0.754</v>
      </c>
      <c r="F221">
        <f>ValueWin!F221</f>
        <v>0.246</v>
      </c>
      <c r="G221" cm="1">
        <f t="array" ref="G221">_xlfn.IFS(AND(I221&gt;J221,I221&gt;0), 1, AND(J221&gt;I221,J221&gt;0), 2, AND(I221&lt;0,J221&lt;0), 0)</f>
        <v>2</v>
      </c>
      <c r="H221">
        <f>ValueWin!H221</f>
        <v>1</v>
      </c>
      <c r="I221">
        <f t="shared" si="24"/>
        <v>-0.78350000000000075</v>
      </c>
      <c r="J221">
        <f t="shared" si="25"/>
        <v>5.7499999999999996E-2</v>
      </c>
      <c r="K221" cm="1">
        <f t="array" ref="K221">_xlfn.IFS(AND(G221=H221,G221=1),K220-K220*I221+K220*I221*A221, AND(G221=H221,G221=2), K220-K220*J221+K220*J221*B221, AND(G221&lt;&gt;H221,G221=1), K220-K220*I221,AND(G221&lt;&gt;H221,G221=2),K220-K220*J221,G221=0,K220)</f>
        <v>169.08865093345929</v>
      </c>
      <c r="L221" t="str">
        <f>ValueWin!L221</f>
        <v>Daniil Medvedev</v>
      </c>
      <c r="M221" t="str">
        <f>ValueWin!M221</f>
        <v>Hubert Hurkacz</v>
      </c>
      <c r="N221">
        <f>ValueWin!N221</f>
        <v>0.79700000000000004</v>
      </c>
    </row>
    <row r="222" spans="1:14" x14ac:dyDescent="0.25">
      <c r="A222">
        <f>ValueWin!A222</f>
        <v>1.4</v>
      </c>
      <c r="B222">
        <f>ValueWin!B222</f>
        <v>3</v>
      </c>
      <c r="C222">
        <f t="shared" si="22"/>
        <v>0.7142857142857143</v>
      </c>
      <c r="D222">
        <f t="shared" si="23"/>
        <v>0.33333333333333331</v>
      </c>
      <c r="E222">
        <f>ValueWin!E222</f>
        <v>0.69299999999999995</v>
      </c>
      <c r="F222">
        <f>ValueWin!F222</f>
        <v>0.30700000000000005</v>
      </c>
      <c r="G222" cm="1">
        <f t="array" ref="G222">_xlfn.IFS(AND(I222&gt;J222,I222&gt;0), 1, AND(J222&gt;I222,J222&gt;0), 2, AND(I222&lt;0,J222&lt;0), 0)</f>
        <v>0</v>
      </c>
      <c r="H222">
        <f>ValueWin!H222</f>
        <v>1</v>
      </c>
      <c r="I222">
        <f t="shared" si="24"/>
        <v>-7.4500000000000344E-2</v>
      </c>
      <c r="J222">
        <f t="shared" si="25"/>
        <v>-3.9499999999999924E-2</v>
      </c>
      <c r="K222" cm="1">
        <f t="array" ref="K222">_xlfn.IFS(AND(G222=H222,G222=1),K221-K221*I222+K221*I222*A222, AND(G222=H222,G222=2), K221-K221*J222+K221*J222*B222, AND(G222&lt;&gt;H222,G222=1), K221-K221*I222,AND(G222&lt;&gt;H222,G222=2),K221-K221*J222,G222=0,K221)</f>
        <v>169.08865093345929</v>
      </c>
      <c r="L222" t="str">
        <f>ValueWin!L222</f>
        <v>Alexander Zverev</v>
      </c>
      <c r="M222" t="str">
        <f>ValueWin!M222</f>
        <v>Matteo Berrettini</v>
      </c>
      <c r="N222">
        <f>ValueWin!N222</f>
        <v>0.80500000000000005</v>
      </c>
    </row>
    <row r="223" spans="1:14" x14ac:dyDescent="0.25">
      <c r="A223">
        <f>ValueWin!A223</f>
        <v>1.1200000000000001</v>
      </c>
      <c r="B223">
        <f>ValueWin!B223</f>
        <v>6</v>
      </c>
      <c r="C223">
        <f t="shared" si="22"/>
        <v>0.89285714285714279</v>
      </c>
      <c r="D223">
        <f t="shared" si="23"/>
        <v>0.16666666666666666</v>
      </c>
      <c r="E223">
        <f>ValueWin!E223</f>
        <v>0.80800000000000005</v>
      </c>
      <c r="F223">
        <f>ValueWin!F223</f>
        <v>0.19199999999999995</v>
      </c>
      <c r="G223" cm="1">
        <f t="array" ref="G223">_xlfn.IFS(AND(I223&gt;J223,I223&gt;0), 1, AND(J223&gt;I223,J223&gt;0), 2, AND(I223&lt;0,J223&lt;0), 0)</f>
        <v>2</v>
      </c>
      <c r="H223">
        <f>ValueWin!H223</f>
        <v>0</v>
      </c>
      <c r="I223">
        <f t="shared" si="24"/>
        <v>-0.79199999999999804</v>
      </c>
      <c r="J223">
        <f t="shared" si="25"/>
        <v>3.0399999999999927E-2</v>
      </c>
      <c r="K223" cm="1">
        <f t="array" ref="K223">_xlfn.IFS(AND(G223=H223,G223=1),K222-K222*I223+K222*I223*A223, AND(G223=H223,G223=2), K222-K222*J223+K222*J223*B223, AND(G223&lt;&gt;H223,G223=1), K222-K222*I223,AND(G223&lt;&gt;H223,G223=2),K222-K222*J223,G223=0,K222)</f>
        <v>163.94835594508214</v>
      </c>
      <c r="L223" t="str">
        <f>ValueWin!L223</f>
        <v>Novak Djokovic</v>
      </c>
      <c r="M223" t="str">
        <f>ValueWin!M223</f>
        <v>Casper Ruud</v>
      </c>
      <c r="N223">
        <f>ValueWin!N223</f>
        <v>0.78100000000000003</v>
      </c>
    </row>
    <row r="224" spans="1:14" x14ac:dyDescent="0.25">
      <c r="A224">
        <f>ValueWin!A224</f>
        <v>1.72</v>
      </c>
      <c r="B224">
        <f>ValueWin!B224</f>
        <v>2.1</v>
      </c>
      <c r="C224">
        <f t="shared" si="22"/>
        <v>0.58139534883720934</v>
      </c>
      <c r="D224">
        <f t="shared" si="23"/>
        <v>0.47619047619047616</v>
      </c>
      <c r="E224">
        <f>ValueWin!E224</f>
        <v>0.57799999999999996</v>
      </c>
      <c r="F224">
        <f>ValueWin!F224</f>
        <v>0.42200000000000004</v>
      </c>
      <c r="G224" cm="1">
        <f t="array" ref="G224">_xlfn.IFS(AND(I224&gt;J224,I224&gt;0), 1, AND(J224&gt;I224,J224&gt;0), 2, AND(I224&lt;0,J224&lt;0), 0)</f>
        <v>0</v>
      </c>
      <c r="H224">
        <f>ValueWin!H224</f>
        <v>0</v>
      </c>
      <c r="I224">
        <f t="shared" si="24"/>
        <v>-8.11111111111118E-3</v>
      </c>
      <c r="J224">
        <f t="shared" si="25"/>
        <v>-0.10345454545454535</v>
      </c>
      <c r="K224" cm="1">
        <f t="array" ref="K224">_xlfn.IFS(AND(G224=H224,G224=1),K223-K223*I224+K223*I224*A224, AND(G224=H224,G224=2), K223-K223*J224+K223*J224*B224, AND(G224&lt;&gt;H224,G224=1), K223-K223*I224,AND(G224&lt;&gt;H224,G224=2),K223-K223*J224,G224=0,K223)</f>
        <v>163.94835594508214</v>
      </c>
      <c r="L224" t="str">
        <f>ValueWin!L224</f>
        <v>Stefanos Tsitsipas</v>
      </c>
      <c r="M224" t="str">
        <f>ValueWin!M224</f>
        <v>Andrey Rublev</v>
      </c>
      <c r="N224">
        <f>ValueWin!N224</f>
        <v>0.86799999999999999</v>
      </c>
    </row>
    <row r="225" spans="1:14" x14ac:dyDescent="0.25">
      <c r="A225">
        <f>ValueWin!A225</f>
        <v>1.4</v>
      </c>
      <c r="B225">
        <f>ValueWin!B225</f>
        <v>3</v>
      </c>
      <c r="C225">
        <f t="shared" si="22"/>
        <v>0.7142857142857143</v>
      </c>
      <c r="D225">
        <f t="shared" si="23"/>
        <v>0.33333333333333331</v>
      </c>
      <c r="E225">
        <f>ValueWin!E225</f>
        <v>0.54100000000000004</v>
      </c>
      <c r="F225">
        <f>ValueWin!F225</f>
        <v>0.45899999999999996</v>
      </c>
      <c r="G225" cm="1">
        <f t="array" ref="G225">_xlfn.IFS(AND(I225&gt;J225,I225&gt;0), 1, AND(J225&gt;I225,J225&gt;0), 2, AND(I225&lt;0,J225&lt;0), 0)</f>
        <v>2</v>
      </c>
      <c r="H225">
        <f>ValueWin!H225</f>
        <v>1</v>
      </c>
      <c r="I225">
        <f t="shared" si="24"/>
        <v>-0.60650000000000015</v>
      </c>
      <c r="J225">
        <f t="shared" si="25"/>
        <v>0.1</v>
      </c>
      <c r="K225" cm="1">
        <f t="array" ref="K225">_xlfn.IFS(AND(G225=H225,G225=1),K224-K224*I225+K224*I225*A225, AND(G225=H225,G225=2), K224-K224*J225+K224*J225*B225, AND(G225&lt;&gt;H225,G225=1), K224-K224*I225,AND(G225&lt;&gt;H225,G225=2),K224-K224*J225,G225=0,K224)</f>
        <v>147.55352035057393</v>
      </c>
      <c r="L225" t="str">
        <f>ValueWin!L225</f>
        <v>Carlos Alcaraz</v>
      </c>
      <c r="M225" t="str">
        <f>ValueWin!M225</f>
        <v>Sebastian Korda</v>
      </c>
      <c r="N225">
        <f>ValueWin!N225</f>
        <v>0.76800000000000002</v>
      </c>
    </row>
    <row r="226" spans="1:14" x14ac:dyDescent="0.25">
      <c r="A226">
        <f>ValueWin!A226</f>
        <v>1.3</v>
      </c>
      <c r="B226">
        <f>ValueWin!B226</f>
        <v>3.5</v>
      </c>
      <c r="C226">
        <f t="shared" si="22"/>
        <v>0.76923076923076916</v>
      </c>
      <c r="D226">
        <f t="shared" si="23"/>
        <v>0.2857142857142857</v>
      </c>
      <c r="E226">
        <f>ValueWin!E226</f>
        <v>0.53800000000000003</v>
      </c>
      <c r="F226">
        <f>ValueWin!F226</f>
        <v>0.46199999999999997</v>
      </c>
      <c r="G226" cm="1">
        <f t="array" ref="G226">_xlfn.IFS(AND(I226&gt;J226,I226&gt;0), 1, AND(J226&gt;I226,J226&gt;0), 2, AND(I226&lt;0,J226&lt;0), 0)</f>
        <v>2</v>
      </c>
      <c r="H226">
        <f>ValueWin!H226</f>
        <v>2</v>
      </c>
      <c r="I226">
        <f t="shared" si="24"/>
        <v>-1.0019999999999996</v>
      </c>
      <c r="J226">
        <f t="shared" si="25"/>
        <v>0.1</v>
      </c>
      <c r="K226" cm="1">
        <f t="array" ref="K226">_xlfn.IFS(AND(G226=H226,G226=1),K225-K225*I226+K225*I226*A226, AND(G226=H226,G226=2), K225-K225*J226+K225*J226*B226, AND(G226&lt;&gt;H226,G226=1), K225-K225*I226,AND(G226&lt;&gt;H226,G226=2),K225-K225*J226,G226=0,K225)</f>
        <v>184.4419004382174</v>
      </c>
      <c r="L226" t="str">
        <f>ValueWin!L226</f>
        <v>Alex De Minaur</v>
      </c>
      <c r="M226" t="str">
        <f>ValueWin!M226</f>
        <v>Adrian Mannarino</v>
      </c>
      <c r="N226">
        <f>ValueWin!N226</f>
        <v>0.49199999999999999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A815F-E7D5-4FA2-9B77-B98BCD256371}">
  <dimension ref="A1:N208"/>
  <sheetViews>
    <sheetView topLeftCell="A191" workbookViewId="0">
      <selection sqref="A1:N208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3</v>
      </c>
      <c r="D1" t="s">
        <v>4</v>
      </c>
      <c r="E1" t="s">
        <v>2</v>
      </c>
      <c r="F1" t="s">
        <v>5</v>
      </c>
      <c r="G1" t="s">
        <v>7</v>
      </c>
      <c r="H1" t="s">
        <v>8</v>
      </c>
      <c r="I1" t="s">
        <v>57</v>
      </c>
      <c r="J1" t="s">
        <v>58</v>
      </c>
      <c r="K1" t="s">
        <v>6</v>
      </c>
      <c r="L1" t="s">
        <v>9</v>
      </c>
      <c r="M1" t="s">
        <v>10</v>
      </c>
      <c r="N1" t="s">
        <v>142</v>
      </c>
    </row>
    <row r="2" spans="1:14" x14ac:dyDescent="0.25">
      <c r="K2">
        <v>100</v>
      </c>
    </row>
    <row r="3" spans="1:14" x14ac:dyDescent="0.25">
      <c r="A3">
        <f>ValueWin!A3</f>
        <v>2.0499999999999998</v>
      </c>
      <c r="B3">
        <f>ValueWin!B3</f>
        <v>1.8</v>
      </c>
      <c r="C3">
        <f>1/A3</f>
        <v>0.48780487804878053</v>
      </c>
      <c r="D3">
        <f>1/B3</f>
        <v>0.55555555555555558</v>
      </c>
      <c r="E3">
        <f>ValueWin!E3</f>
        <v>0.67500000000000004</v>
      </c>
      <c r="F3">
        <f>ValueWin!F3</f>
        <v>0.32499999999999996</v>
      </c>
      <c r="G3" cm="1">
        <f t="array" ref="G3">_xlfn.IFS(AND(I3&gt;J3,I3&gt;0), 1, AND(J3&gt;I3,J3&gt;0), 2, AND(I3&lt;0,J3&lt;0), 0)</f>
        <v>1</v>
      </c>
      <c r="H3">
        <f>ValueWin!H3</f>
        <v>1</v>
      </c>
      <c r="I3">
        <f>IF(E3-(F3/(A3-1))&gt;0.05, 0.05, E3-(F3/(A3-1)))</f>
        <v>0.05</v>
      </c>
      <c r="J3">
        <f>IF(F3-(E3/(B3-1))&gt;0.05, 0.05, F3-(E3/(B3-1)))</f>
        <v>-0.51875000000000004</v>
      </c>
      <c r="K3" cm="1">
        <f t="array" ref="K3">_xlfn.IFS(AND(G3=H3,G3=1),K2-K2*I3+K2*I3*A3, AND(G3=H3,G3=2), K2-K2*J3+K2*J3*B3, AND(G3&lt;&gt;H3,G3=1), K2-K2*I3,AND(G3&lt;&gt;H3,G3=2),K2-K2*J3,G3=0,K2)</f>
        <v>105.25</v>
      </c>
      <c r="L3" t="str">
        <f>ValueWin!L3</f>
        <v>John Millman</v>
      </c>
      <c r="M3" t="str">
        <f>ValueWin!M3</f>
        <v>Benjamin Bonzi</v>
      </c>
    </row>
    <row r="4" spans="1:14" x14ac:dyDescent="0.25">
      <c r="A4">
        <f>ValueWin!A4</f>
        <v>2.61</v>
      </c>
      <c r="B4">
        <f>ValueWin!B4</f>
        <v>1.46</v>
      </c>
      <c r="C4">
        <f t="shared" ref="C4:D67" si="0">1/A4</f>
        <v>0.38314176245210729</v>
      </c>
      <c r="D4">
        <f t="shared" si="0"/>
        <v>0.68493150684931503</v>
      </c>
      <c r="E4">
        <f>ValueWin!E4</f>
        <v>0.24099999999999999</v>
      </c>
      <c r="F4">
        <f>ValueWin!F4</f>
        <v>0.75900000000000001</v>
      </c>
      <c r="G4" cm="1">
        <f t="array" ref="G4">_xlfn.IFS(AND(I4&gt;J4,I4&gt;0), 1, AND(J4&gt;I4,J4&gt;0), 2, AND(I4&lt;0,J4&lt;0), 0)</f>
        <v>2</v>
      </c>
      <c r="H4">
        <f>ValueWin!H4</f>
        <v>2</v>
      </c>
      <c r="I4">
        <f t="shared" ref="I4:I67" si="1">IF(E4-(F4/(A4-1))&gt;0.1, 0.1, E4-(F4/(A4-1)))</f>
        <v>-0.23042857142857148</v>
      </c>
      <c r="J4">
        <f t="shared" ref="J4:J67" si="2">IF(F4-(E4/(B4-1))&gt;0.1, 0.1, F4-(E4/(B4-1)))</f>
        <v>0.1</v>
      </c>
      <c r="K4" cm="1">
        <f t="array" ref="K4">_xlfn.IFS(AND(G4=H4,G4=1),K3-K3*I4+K3*I4*A4, AND(G4=H4,G4=2), K3-K3*J4+K3*J4*B4, AND(G4&lt;&gt;H4,G4=1), K3-K3*I4,AND(G4&lt;&gt;H4,G4=2),K3-K3*J4,G4=0,K3)</f>
        <v>110.0915</v>
      </c>
      <c r="L4" t="str">
        <f>ValueWin!L4</f>
        <v>Damir Dzumhur</v>
      </c>
      <c r="M4" t="str">
        <f>ValueWin!M4</f>
        <v>Marin Cilic</v>
      </c>
    </row>
    <row r="5" spans="1:14" x14ac:dyDescent="0.25">
      <c r="A5">
        <f>ValueWin!A5</f>
        <v>1.29</v>
      </c>
      <c r="B5">
        <f>ValueWin!B5</f>
        <v>3.3</v>
      </c>
      <c r="C5">
        <f t="shared" si="0"/>
        <v>0.77519379844961234</v>
      </c>
      <c r="D5">
        <f t="shared" si="0"/>
        <v>0.30303030303030304</v>
      </c>
      <c r="E5">
        <f>ValueWin!E5</f>
        <v>0.87</v>
      </c>
      <c r="F5">
        <f>ValueWin!F5</f>
        <v>0.13</v>
      </c>
      <c r="G5" cm="1">
        <f t="array" ref="G5">_xlfn.IFS(AND(I5&gt;J5,I5&gt;0), 1, AND(J5&gt;I5,J5&gt;0), 2, AND(I5&lt;0,J5&lt;0), 0)</f>
        <v>1</v>
      </c>
      <c r="H5">
        <f>ValueWin!H5</f>
        <v>1</v>
      </c>
      <c r="I5">
        <f t="shared" si="1"/>
        <v>0.1</v>
      </c>
      <c r="J5">
        <f t="shared" si="2"/>
        <v>-0.24826086956521742</v>
      </c>
      <c r="K5" cm="1">
        <f t="array" ref="K5">_xlfn.IFS(AND(G5=H5,G5=1),K4-K4*I5+K4*I5*A5, AND(G5=H5,G5=2), K4-K4*J5+K4*J5*B5, AND(G5&lt;&gt;H5,G5=1), K4-K4*I5,AND(G5&lt;&gt;H5,G5=2),K4-K4*J5,G5=0,K4)</f>
        <v>113.28415349999999</v>
      </c>
      <c r="L5" t="str">
        <f>ValueWin!L5</f>
        <v>James Duckworth</v>
      </c>
      <c r="M5" t="str">
        <f>ValueWin!M5</f>
        <v>Borna Gojo</v>
      </c>
    </row>
    <row r="6" spans="1:14" x14ac:dyDescent="0.25">
      <c r="A6">
        <f>ValueWin!A6</f>
        <v>1.47</v>
      </c>
      <c r="B6">
        <f>ValueWin!B6</f>
        <v>2.56</v>
      </c>
      <c r="C6">
        <f t="shared" si="0"/>
        <v>0.68027210884353739</v>
      </c>
      <c r="D6">
        <f t="shared" si="0"/>
        <v>0.390625</v>
      </c>
      <c r="E6">
        <f>ValueWin!E6</f>
        <v>0.55800000000000005</v>
      </c>
      <c r="F6">
        <f>ValueWin!F6</f>
        <v>0.44199999999999995</v>
      </c>
      <c r="G6" cm="1">
        <f t="array" ref="G6">_xlfn.IFS(AND(I6&gt;J6,I6&gt;0), 1, AND(J6&gt;I6,J6&gt;0), 2, AND(I6&lt;0,J6&lt;0), 0)</f>
        <v>2</v>
      </c>
      <c r="H6">
        <f>ValueWin!H6</f>
        <v>2</v>
      </c>
      <c r="I6">
        <f t="shared" si="1"/>
        <v>-0.38242553191489348</v>
      </c>
      <c r="J6">
        <f t="shared" si="2"/>
        <v>8.430769230769225E-2</v>
      </c>
      <c r="K6" cm="1">
        <f t="array" ref="K6">_xlfn.IFS(AND(G6=H6,G6=1),K5-K5*I6+K5*I6*A6, AND(G6=H6,G6=2), K5-K5*J6+K5*J6*B6, AND(G6&lt;&gt;H6,G6=1), K5-K5*I6,AND(G6&lt;&gt;H6,G6=2),K5-K5*J6,G6=0,K5)</f>
        <v>128.18328536831999</v>
      </c>
      <c r="L6" t="str">
        <f>ValueWin!L6</f>
        <v>Richard Gasquet</v>
      </c>
      <c r="M6" t="str">
        <f>ValueWin!M6</f>
        <v>Dusan Lajovic</v>
      </c>
    </row>
    <row r="7" spans="1:14" x14ac:dyDescent="0.25">
      <c r="A7">
        <f>ValueWin!A7</f>
        <v>1.35</v>
      </c>
      <c r="B7">
        <f>ValueWin!B7</f>
        <v>3.05</v>
      </c>
      <c r="C7">
        <f t="shared" si="0"/>
        <v>0.7407407407407407</v>
      </c>
      <c r="D7">
        <f t="shared" si="0"/>
        <v>0.32786885245901642</v>
      </c>
      <c r="E7">
        <f>ValueWin!E7</f>
        <v>0.80500000000000005</v>
      </c>
      <c r="F7">
        <f>ValueWin!F7</f>
        <v>0.19499999999999995</v>
      </c>
      <c r="G7" cm="1">
        <f t="array" ref="G7">_xlfn.IFS(AND(I7&gt;J7,I7&gt;0), 1, AND(J7&gt;I7,J7&gt;0), 2, AND(I7&lt;0,J7&lt;0), 0)</f>
        <v>1</v>
      </c>
      <c r="H7">
        <f>ValueWin!H7</f>
        <v>1</v>
      </c>
      <c r="I7">
        <f t="shared" si="1"/>
        <v>0.1</v>
      </c>
      <c r="J7">
        <f t="shared" si="2"/>
        <v>-0.19768292682926841</v>
      </c>
      <c r="K7" cm="1">
        <f t="array" ref="K7">_xlfn.IFS(AND(G7=H7,G7=1),K6-K6*I7+K6*I7*A7, AND(G7=H7,G7=2), K6-K6*J7+K6*J7*B7, AND(G7&lt;&gt;H7,G7=1), K6-K6*I7,AND(G7&lt;&gt;H7,G7=2),K6-K6*J7,G7=0,K6)</f>
        <v>132.66970035621119</v>
      </c>
      <c r="L7" t="str">
        <f>ValueWin!L7</f>
        <v>Frederico Coria</v>
      </c>
      <c r="M7" t="str">
        <f>ValueWin!M7</f>
        <v>Alibek Kachmazov</v>
      </c>
    </row>
    <row r="8" spans="1:14" x14ac:dyDescent="0.25">
      <c r="A8">
        <f>ValueWin!A8</f>
        <v>1.33</v>
      </c>
      <c r="B8">
        <f>ValueWin!B8</f>
        <v>3.14</v>
      </c>
      <c r="C8">
        <f t="shared" si="0"/>
        <v>0.75187969924812026</v>
      </c>
      <c r="D8">
        <f t="shared" si="0"/>
        <v>0.31847133757961782</v>
      </c>
      <c r="E8">
        <f>ValueWin!E8</f>
        <v>0.626</v>
      </c>
      <c r="F8">
        <f>ValueWin!F8</f>
        <v>0.374</v>
      </c>
      <c r="G8" cm="1">
        <f t="array" ref="G8">_xlfn.IFS(AND(I8&gt;J8,I8&gt;0), 1, AND(J8&gt;I8,J8&gt;0), 2, AND(I8&lt;0,J8&lt;0), 0)</f>
        <v>2</v>
      </c>
      <c r="H8">
        <f>ValueWin!H8</f>
        <v>1</v>
      </c>
      <c r="I8">
        <f t="shared" si="1"/>
        <v>-0.50733333333333308</v>
      </c>
      <c r="J8">
        <f t="shared" si="2"/>
        <v>8.147663551401868E-2</v>
      </c>
      <c r="K8" cm="1">
        <f t="array" ref="K8">_xlfn.IFS(AND(G8=H8,G8=1),K7-K7*I8+K7*I8*A8, AND(G8=H8,G8=2), K7-K7*J8+K7*J8*B8, AND(G8&lt;&gt;H8,G8=1), K7-K7*I8,AND(G8&lt;&gt;H8,G8=2),K7-K7*J8,G8=0,K7)</f>
        <v>121.8602195365341</v>
      </c>
      <c r="L8" t="str">
        <f>ValueWin!L8</f>
        <v>Mackenzie McDonald</v>
      </c>
      <c r="M8" t="str">
        <f>ValueWin!M8</f>
        <v>Yoshihito Nishioka</v>
      </c>
    </row>
    <row r="9" spans="1:14" x14ac:dyDescent="0.25">
      <c r="A9">
        <f>ValueWin!A9</f>
        <v>1.85</v>
      </c>
      <c r="B9">
        <f>ValueWin!B9</f>
        <v>1.95</v>
      </c>
      <c r="C9">
        <f t="shared" si="0"/>
        <v>0.54054054054054046</v>
      </c>
      <c r="D9">
        <f t="shared" si="0"/>
        <v>0.51282051282051289</v>
      </c>
      <c r="E9">
        <f>ValueWin!E9</f>
        <v>0.23100000000000001</v>
      </c>
      <c r="F9">
        <f>ValueWin!F9</f>
        <v>0.76900000000000002</v>
      </c>
      <c r="G9" cm="1">
        <f t="array" ref="G9">_xlfn.IFS(AND(I9&gt;J9,I9&gt;0), 1, AND(J9&gt;I9,J9&gt;0), 2, AND(I9&lt;0,J9&lt;0), 0)</f>
        <v>2</v>
      </c>
      <c r="H9">
        <f>ValueWin!H9</f>
        <v>2</v>
      </c>
      <c r="I9">
        <f t="shared" si="1"/>
        <v>-0.67370588235294115</v>
      </c>
      <c r="J9">
        <f t="shared" si="2"/>
        <v>0.1</v>
      </c>
      <c r="K9" cm="1">
        <f t="array" ref="K9">_xlfn.IFS(AND(G9=H9,G9=1),K8-K8*I9+K8*I9*A9, AND(G9=H9,G9=2), K8-K8*J9+K8*J9*B9, AND(G9&lt;&gt;H9,G9=1), K8-K8*I9,AND(G9&lt;&gt;H9,G9=2),K8-K8*J9,G9=0,K8)</f>
        <v>133.43694039250485</v>
      </c>
      <c r="L9" t="str">
        <f>ValueWin!L9</f>
        <v>Roman Safiullin</v>
      </c>
      <c r="M9" t="str">
        <f>ValueWin!M9</f>
        <v>Adrian Mannarino</v>
      </c>
    </row>
    <row r="10" spans="1:14" x14ac:dyDescent="0.25">
      <c r="A10">
        <f>ValueWin!A10</f>
        <v>2.1</v>
      </c>
      <c r="B10">
        <f>ValueWin!B10</f>
        <v>1.72</v>
      </c>
      <c r="C10">
        <f t="shared" si="0"/>
        <v>0.47619047619047616</v>
      </c>
      <c r="D10">
        <f t="shared" si="0"/>
        <v>0.58139534883720934</v>
      </c>
      <c r="E10">
        <f>ValueWin!E10</f>
        <v>0.51400000000000001</v>
      </c>
      <c r="F10">
        <f>ValueWin!F10</f>
        <v>0.48599999999999999</v>
      </c>
      <c r="G10" cm="1">
        <f t="array" ref="G10">_xlfn.IFS(AND(I10&gt;J10,I10&gt;0), 1, AND(J10&gt;I10,J10&gt;0), 2, AND(I10&lt;0,J10&lt;0), 0)</f>
        <v>1</v>
      </c>
      <c r="H10">
        <f>ValueWin!H10</f>
        <v>2</v>
      </c>
      <c r="I10">
        <f t="shared" si="1"/>
        <v>7.2181818181818236E-2</v>
      </c>
      <c r="J10">
        <f t="shared" si="2"/>
        <v>-0.22788888888888892</v>
      </c>
      <c r="K10" cm="1">
        <f t="array" ref="K10">_xlfn.IFS(AND(G10=H10,G10=1),K9-K9*I10+K9*I10*A10, AND(G10=H10,G10=2), K9-K9*J10+K9*J10*B10, AND(G10&lt;&gt;H10,G10=1), K9-K9*I10,AND(G10&lt;&gt;H10,G10=2),K9-K9*J10,G10=0,K9)</f>
        <v>123.80521942235495</v>
      </c>
      <c r="L10" t="str">
        <f>ValueWin!L10</f>
        <v>Alexei Popyrin</v>
      </c>
      <c r="M10" t="str">
        <f>ValueWin!M10</f>
        <v>Botic Van De Zandschulp</v>
      </c>
    </row>
    <row r="11" spans="1:14" x14ac:dyDescent="0.25">
      <c r="A11">
        <f>ValueWin!A11</f>
        <v>1.53</v>
      </c>
      <c r="B11">
        <f>ValueWin!B11</f>
        <v>2.46</v>
      </c>
      <c r="C11">
        <f t="shared" si="0"/>
        <v>0.65359477124183007</v>
      </c>
      <c r="D11">
        <f t="shared" si="0"/>
        <v>0.4065040650406504</v>
      </c>
      <c r="E11">
        <f>ValueWin!E11</f>
        <v>0.5</v>
      </c>
      <c r="F11">
        <f>ValueWin!F11</f>
        <v>0.5</v>
      </c>
      <c r="G11" cm="1">
        <f t="array" ref="G11">_xlfn.IFS(AND(I11&gt;J11,I11&gt;0), 1, AND(J11&gt;I11,J11&gt;0), 2, AND(I11&lt;0,J11&lt;0), 0)</f>
        <v>2</v>
      </c>
      <c r="H11">
        <f>ValueWin!H11</f>
        <v>1</v>
      </c>
      <c r="I11">
        <f t="shared" si="1"/>
        <v>-0.44339622641509424</v>
      </c>
      <c r="J11">
        <f t="shared" si="2"/>
        <v>0.1</v>
      </c>
      <c r="K11" cm="1">
        <f t="array" ref="K11">_xlfn.IFS(AND(G11=H11,G11=1),K10-K10*I11+K10*I11*A11, AND(G11=H11,G11=2), K10-K10*J11+K10*J11*B11, AND(G11&lt;&gt;H11,G11=1), K10-K10*I11,AND(G11&lt;&gt;H11,G11=2),K10-K10*J11,G11=0,K10)</f>
        <v>111.42469748011945</v>
      </c>
      <c r="L11" t="str">
        <f>ValueWin!L11</f>
        <v>Tommy Paul</v>
      </c>
      <c r="M11" t="str">
        <f>ValueWin!M11</f>
        <v>Mikael Ymer</v>
      </c>
    </row>
    <row r="12" spans="1:14" x14ac:dyDescent="0.25">
      <c r="A12">
        <f>ValueWin!A12</f>
        <v>1.37</v>
      </c>
      <c r="B12">
        <f>ValueWin!B12</f>
        <v>3.02</v>
      </c>
      <c r="C12">
        <f t="shared" si="0"/>
        <v>0.72992700729927007</v>
      </c>
      <c r="D12">
        <f t="shared" si="0"/>
        <v>0.33112582781456956</v>
      </c>
      <c r="E12">
        <f>ValueWin!E12</f>
        <v>0.72</v>
      </c>
      <c r="F12">
        <f>ValueWin!F12</f>
        <v>0.28000000000000003</v>
      </c>
      <c r="G12" cm="1">
        <f t="array" ref="G12">_xlfn.IFS(AND(I12&gt;J12,I12&gt;0), 1, AND(J12&gt;I12,J12&gt;0), 2, AND(I12&lt;0,J12&lt;0), 0)</f>
        <v>0</v>
      </c>
      <c r="H12">
        <f>ValueWin!H12</f>
        <v>2</v>
      </c>
      <c r="I12">
        <f t="shared" si="1"/>
        <v>-3.6756756756756603E-2</v>
      </c>
      <c r="J12">
        <f t="shared" si="2"/>
        <v>-7.6435643564356393E-2</v>
      </c>
      <c r="K12" cm="1">
        <f t="array" ref="K12">_xlfn.IFS(AND(G12=H12,G12=1),K11-K11*I12+K11*I12*A12, AND(G12=H12,G12=2), K11-K11*J12+K11*J12*B12, AND(G12&lt;&gt;H12,G12=1), K11-K11*I12,AND(G12&lt;&gt;H12,G12=2),K11-K11*J12,G12=0,K11)</f>
        <v>111.42469748011945</v>
      </c>
      <c r="L12" t="str">
        <f>ValueWin!L12</f>
        <v>Alexander Bublik</v>
      </c>
      <c r="M12" t="str">
        <f>ValueWin!M12</f>
        <v>Ilya Marchenko</v>
      </c>
    </row>
    <row r="13" spans="1:14" x14ac:dyDescent="0.25">
      <c r="A13">
        <f>ValueWin!A13</f>
        <v>2.37</v>
      </c>
      <c r="B13">
        <f>ValueWin!B13</f>
        <v>1.54</v>
      </c>
      <c r="C13">
        <f t="shared" si="0"/>
        <v>0.42194092827004215</v>
      </c>
      <c r="D13">
        <f t="shared" si="0"/>
        <v>0.64935064935064934</v>
      </c>
      <c r="E13">
        <f>ValueWin!E13</f>
        <v>0.46800000000000003</v>
      </c>
      <c r="F13">
        <f>ValueWin!F13</f>
        <v>0.53200000000000003</v>
      </c>
      <c r="G13" cm="1">
        <f t="array" ref="G13">_xlfn.IFS(AND(I13&gt;J13,I13&gt;0), 1, AND(J13&gt;I13,J13&gt;0), 2, AND(I13&lt;0,J13&lt;0), 0)</f>
        <v>1</v>
      </c>
      <c r="H13">
        <f>ValueWin!H13</f>
        <v>2</v>
      </c>
      <c r="I13">
        <f t="shared" si="1"/>
        <v>7.9678832116788334E-2</v>
      </c>
      <c r="J13">
        <f t="shared" si="2"/>
        <v>-0.33466666666666667</v>
      </c>
      <c r="K13" cm="1">
        <f t="array" ref="K13">_xlfn.IFS(AND(G13=H13,G13=1),K12-K12*I13+K12*I13*A13, AND(G13=H13,G13=2), K12-K12*J13+K12*J13*B13, AND(G13&lt;&gt;H13,G13=1), K12-K12*I13,AND(G13&lt;&gt;H13,G13=2),K12-K12*J13,G13=0,K12)</f>
        <v>102.54650771593708</v>
      </c>
      <c r="L13" t="str">
        <f>ValueWin!L13</f>
        <v>Guido Pella</v>
      </c>
      <c r="M13" t="str">
        <f>ValueWin!M13</f>
        <v>Pedro Martinez</v>
      </c>
    </row>
    <row r="14" spans="1:14" x14ac:dyDescent="0.25">
      <c r="A14">
        <f>ValueWin!A14</f>
        <v>1.88</v>
      </c>
      <c r="B14">
        <f>ValueWin!B14</f>
        <v>1.92</v>
      </c>
      <c r="C14">
        <f t="shared" si="0"/>
        <v>0.53191489361702127</v>
      </c>
      <c r="D14">
        <f t="shared" si="0"/>
        <v>0.52083333333333337</v>
      </c>
      <c r="E14">
        <f>ValueWin!E14</f>
        <v>0.504</v>
      </c>
      <c r="F14">
        <f>ValueWin!F14</f>
        <v>0.496</v>
      </c>
      <c r="G14" cm="1">
        <f t="array" ref="G14">_xlfn.IFS(AND(I14&gt;J14,I14&gt;0), 1, AND(J14&gt;I14,J14&gt;0), 2, AND(I14&lt;0,J14&lt;0), 0)</f>
        <v>0</v>
      </c>
      <c r="H14">
        <f>ValueWin!H14</f>
        <v>2</v>
      </c>
      <c r="I14">
        <f t="shared" si="1"/>
        <v>-5.963636363636371E-2</v>
      </c>
      <c r="J14">
        <f t="shared" si="2"/>
        <v>-5.18260869565218E-2</v>
      </c>
      <c r="K14" cm="1">
        <f t="array" ref="K14">_xlfn.IFS(AND(G14=H14,G14=1),K13-K13*I14+K13*I14*A14, AND(G14=H14,G14=2), K13-K13*J14+K13*J14*B14, AND(G14&lt;&gt;H14,G14=1), K13-K13*I14,AND(G14&lt;&gt;H14,G14=2),K13-K13*J14,G14=0,K13)</f>
        <v>102.54650771593708</v>
      </c>
      <c r="L14" t="str">
        <f>ValueWin!L14</f>
        <v>Miomir Kecmanovic</v>
      </c>
      <c r="M14" t="str">
        <f>ValueWin!M14</f>
        <v>Egor Gerasimov</v>
      </c>
    </row>
    <row r="15" spans="1:14" x14ac:dyDescent="0.25">
      <c r="A15">
        <f>ValueWin!A15</f>
        <v>1.55</v>
      </c>
      <c r="B15">
        <f>ValueWin!B15</f>
        <v>2.35</v>
      </c>
      <c r="C15">
        <f t="shared" si="0"/>
        <v>0.64516129032258063</v>
      </c>
      <c r="D15">
        <f t="shared" si="0"/>
        <v>0.42553191489361702</v>
      </c>
      <c r="E15">
        <f>ValueWin!E15</f>
        <v>0.57499999999999996</v>
      </c>
      <c r="F15">
        <f>ValueWin!F15</f>
        <v>0.42500000000000004</v>
      </c>
      <c r="G15" cm="1">
        <f t="array" ref="G15">_xlfn.IFS(AND(I15&gt;J15,I15&gt;0), 1, AND(J15&gt;I15,J15&gt;0), 2, AND(I15&lt;0,J15&lt;0), 0)</f>
        <v>0</v>
      </c>
      <c r="H15">
        <f>ValueWin!H15</f>
        <v>1</v>
      </c>
      <c r="I15">
        <f t="shared" si="1"/>
        <v>-0.19772727272727275</v>
      </c>
      <c r="J15">
        <f t="shared" si="2"/>
        <v>-9.2592592592583012E-4</v>
      </c>
      <c r="K15" cm="1">
        <f t="array" ref="K15">_xlfn.IFS(AND(G15=H15,G15=1),K14-K14*I15+K14*I15*A15, AND(G15=H15,G15=2), K14-K14*J15+K14*J15*B15, AND(G15&lt;&gt;H15,G15=1), K14-K14*I15,AND(G15&lt;&gt;H15,G15=2),K14-K14*J15,G15=0,K14)</f>
        <v>102.54650771593708</v>
      </c>
      <c r="L15" t="str">
        <f>ValueWin!L15</f>
        <v>Alejandro Davidovich Fokina</v>
      </c>
      <c r="M15" t="str">
        <f>ValueWin!M15</f>
        <v>Jordan Thompson</v>
      </c>
    </row>
    <row r="16" spans="1:14" x14ac:dyDescent="0.25">
      <c r="A16">
        <f>ValueWin!A16</f>
        <v>1.47</v>
      </c>
      <c r="B16">
        <f>ValueWin!B16</f>
        <v>2.56</v>
      </c>
      <c r="C16">
        <f t="shared" si="0"/>
        <v>0.68027210884353739</v>
      </c>
      <c r="D16">
        <f t="shared" si="0"/>
        <v>0.390625</v>
      </c>
      <c r="E16">
        <f>ValueWin!E16</f>
        <v>0.55800000000000005</v>
      </c>
      <c r="F16">
        <f>ValueWin!F16</f>
        <v>0.44199999999999995</v>
      </c>
      <c r="G16" cm="1">
        <f t="array" ref="G16">_xlfn.IFS(AND(I16&gt;J16,I16&gt;0), 1, AND(J16&gt;I16,J16&gt;0), 2, AND(I16&lt;0,J16&lt;0), 0)</f>
        <v>2</v>
      </c>
      <c r="H16">
        <f>ValueWin!H16</f>
        <v>2</v>
      </c>
      <c r="I16">
        <f t="shared" si="1"/>
        <v>-0.38242553191489348</v>
      </c>
      <c r="J16">
        <f t="shared" si="2"/>
        <v>8.430769230769225E-2</v>
      </c>
      <c r="K16" cm="1">
        <f t="array" ref="K16">_xlfn.IFS(AND(G16=H16,G16=1),K15-K15*I16+K15*I16*A16, AND(G16=H16,G16=2), K15-K15*J16+K15*J16*B16, AND(G16&lt;&gt;H16,G16=1), K15-K15*I16,AND(G16&lt;&gt;H16,G16=2),K15-K15*J16,G16=0,K15)</f>
        <v>116.03342441073711</v>
      </c>
      <c r="L16" t="str">
        <f>ValueWin!L16</f>
        <v>Laslo Djere</v>
      </c>
      <c r="M16" t="str">
        <f>ValueWin!M16</f>
        <v>Gilles Simon</v>
      </c>
    </row>
    <row r="17" spans="1:13" x14ac:dyDescent="0.25">
      <c r="A17">
        <f>ValueWin!A17</f>
        <v>1.76</v>
      </c>
      <c r="B17">
        <f>ValueWin!B17</f>
        <v>2.0499999999999998</v>
      </c>
      <c r="C17">
        <f t="shared" si="0"/>
        <v>0.56818181818181823</v>
      </c>
      <c r="D17">
        <f t="shared" si="0"/>
        <v>0.48780487804878053</v>
      </c>
      <c r="E17">
        <f>ValueWin!E17</f>
        <v>0.56200000000000006</v>
      </c>
      <c r="F17">
        <f>ValueWin!F17</f>
        <v>0.43799999999999994</v>
      </c>
      <c r="G17" cm="1">
        <f t="array" ref="G17">_xlfn.IFS(AND(I17&gt;J17,I17&gt;0), 1, AND(J17&gt;I17,J17&gt;0), 2, AND(I17&lt;0,J17&lt;0), 0)</f>
        <v>0</v>
      </c>
      <c r="H17">
        <f>ValueWin!H17</f>
        <v>2</v>
      </c>
      <c r="I17">
        <f t="shared" si="1"/>
        <v>-1.431578947368406E-2</v>
      </c>
      <c r="J17">
        <f t="shared" si="2"/>
        <v>-9.7238095238095457E-2</v>
      </c>
      <c r="K17" cm="1">
        <f t="array" ref="K17">_xlfn.IFS(AND(G17=H17,G17=1),K16-K16*I17+K16*I17*A17, AND(G17=H17,G17=2), K16-K16*J17+K16*J17*B17, AND(G17&lt;&gt;H17,G17=1), K16-K16*I17,AND(G17&lt;&gt;H17,G17=2),K16-K16*J17,G17=0,K16)</f>
        <v>116.03342441073711</v>
      </c>
      <c r="L17" t="str">
        <f>ValueWin!L17</f>
        <v>Alex De Minaur</v>
      </c>
      <c r="M17" t="str">
        <f>ValueWin!M17</f>
        <v>Brandon Nakashima</v>
      </c>
    </row>
    <row r="18" spans="1:13" x14ac:dyDescent="0.25">
      <c r="A18">
        <f>ValueWin!A18</f>
        <v>1.47</v>
      </c>
      <c r="B18">
        <f>ValueWin!B18</f>
        <v>2.58</v>
      </c>
      <c r="C18">
        <f t="shared" si="0"/>
        <v>0.68027210884353739</v>
      </c>
      <c r="D18">
        <f t="shared" si="0"/>
        <v>0.38759689922480617</v>
      </c>
      <c r="E18">
        <f>ValueWin!E18</f>
        <v>0.49199999999999999</v>
      </c>
      <c r="F18">
        <f>ValueWin!F18</f>
        <v>0.50800000000000001</v>
      </c>
      <c r="G18" cm="1">
        <f t="array" ref="G18">_xlfn.IFS(AND(I18&gt;J18,I18&gt;0), 1, AND(J18&gt;I18,J18&gt;0), 2, AND(I18&lt;0,J18&lt;0), 0)</f>
        <v>2</v>
      </c>
      <c r="H18">
        <f>ValueWin!H18</f>
        <v>1</v>
      </c>
      <c r="I18">
        <f t="shared" si="1"/>
        <v>-0.58885106382978725</v>
      </c>
      <c r="J18">
        <f t="shared" si="2"/>
        <v>0.1</v>
      </c>
      <c r="K18" cm="1">
        <f t="array" ref="K18">_xlfn.IFS(AND(G18=H18,G18=1),K17-K17*I18+K17*I18*A18, AND(G18=H18,G18=2), K17-K17*J18+K17*J18*B18, AND(G18&lt;&gt;H18,G18=1), K17-K17*I18,AND(G18&lt;&gt;H18,G18=2),K17-K17*J18,G18=0,K17)</f>
        <v>104.43008196966341</v>
      </c>
      <c r="L18" t="str">
        <f>ValueWin!L18</f>
        <v>Henri Laaksonen</v>
      </c>
      <c r="M18" t="str">
        <f>ValueWin!M18</f>
        <v>Benoit Paire</v>
      </c>
    </row>
    <row r="19" spans="1:13" x14ac:dyDescent="0.25">
      <c r="A19">
        <f>ValueWin!A19</f>
        <v>2.08</v>
      </c>
      <c r="B19">
        <f>ValueWin!B19</f>
        <v>1.75</v>
      </c>
      <c r="C19">
        <f t="shared" si="0"/>
        <v>0.48076923076923073</v>
      </c>
      <c r="D19">
        <f t="shared" si="0"/>
        <v>0.5714285714285714</v>
      </c>
      <c r="E19">
        <f>ValueWin!E19</f>
        <v>0.49299999999999999</v>
      </c>
      <c r="F19">
        <f>ValueWin!F19</f>
        <v>0.50700000000000001</v>
      </c>
      <c r="G19" cm="1">
        <f t="array" ref="G19">_xlfn.IFS(AND(I19&gt;J19,I19&gt;0), 1, AND(J19&gt;I19,J19&gt;0), 2, AND(I19&lt;0,J19&lt;0), 0)</f>
        <v>1</v>
      </c>
      <c r="H19">
        <f>ValueWin!H19</f>
        <v>1</v>
      </c>
      <c r="I19">
        <f t="shared" si="1"/>
        <v>2.3555555555555552E-2</v>
      </c>
      <c r="J19">
        <f t="shared" si="2"/>
        <v>-0.15033333333333332</v>
      </c>
      <c r="K19" cm="1">
        <f t="array" ref="K19">_xlfn.IFS(AND(G19=H19,G19=1),K18-K18*I19+K18*I19*A19, AND(G19=H19,G19=2), K18-K18*J19+K18*J19*B19, AND(G19&lt;&gt;H19,G19=1), K18-K18*I19,AND(G19&lt;&gt;H19,G19=2),K18-K18*J19,G19=0,K18)</f>
        <v>107.08678325497165</v>
      </c>
      <c r="L19" t="str">
        <f>ValueWin!L19</f>
        <v>Lorenzo Musetti</v>
      </c>
      <c r="M19" t="str">
        <f>ValueWin!M19</f>
        <v>Gianluca Mager</v>
      </c>
    </row>
    <row r="20" spans="1:13" x14ac:dyDescent="0.25">
      <c r="A20">
        <f>ValueWin!A20</f>
        <v>2.1</v>
      </c>
      <c r="B20">
        <f>ValueWin!B20</f>
        <v>1.72</v>
      </c>
      <c r="C20">
        <f t="shared" si="0"/>
        <v>0.47619047619047616</v>
      </c>
      <c r="D20">
        <f t="shared" si="0"/>
        <v>0.58139534883720934</v>
      </c>
      <c r="E20">
        <f>ValueWin!E20</f>
        <v>0.59899999999999998</v>
      </c>
      <c r="F20">
        <f>ValueWin!F20</f>
        <v>0.40100000000000002</v>
      </c>
      <c r="G20" cm="1">
        <f t="array" ref="G20">_xlfn.IFS(AND(I20&gt;J20,I20&gt;0), 1, AND(J20&gt;I20,J20&gt;0), 2, AND(I20&lt;0,J20&lt;0), 0)</f>
        <v>1</v>
      </c>
      <c r="H20">
        <f>ValueWin!H20</f>
        <v>2</v>
      </c>
      <c r="I20">
        <f t="shared" si="1"/>
        <v>0.1</v>
      </c>
      <c r="J20">
        <f t="shared" si="2"/>
        <v>-0.43094444444444446</v>
      </c>
      <c r="K20" cm="1">
        <f t="array" ref="K20">_xlfn.IFS(AND(G20=H20,G20=1),K19-K19*I20+K19*I20*A20, AND(G20=H20,G20=2), K19-K19*J20+K19*J20*B20, AND(G20&lt;&gt;H20,G20=1), K19-K19*I20,AND(G20&lt;&gt;H20,G20=2),K19-K19*J20,G20=0,K19)</f>
        <v>96.378104929474489</v>
      </c>
      <c r="L20" t="str">
        <f>ValueWin!L20</f>
        <v>Reilly Opelka</v>
      </c>
      <c r="M20" t="str">
        <f>ValueWin!M20</f>
        <v>Jenson Brooksby</v>
      </c>
    </row>
    <row r="21" spans="1:13" x14ac:dyDescent="0.25">
      <c r="A21">
        <f>ValueWin!A21</f>
        <v>1.55</v>
      </c>
      <c r="B21">
        <f>ValueWin!B21</f>
        <v>2.4</v>
      </c>
      <c r="C21">
        <f t="shared" si="0"/>
        <v>0.64516129032258063</v>
      </c>
      <c r="D21">
        <f t="shared" si="0"/>
        <v>0.41666666666666669</v>
      </c>
      <c r="E21">
        <f>ValueWin!E21</f>
        <v>0.496</v>
      </c>
      <c r="F21">
        <f>ValueWin!F21</f>
        <v>0.504</v>
      </c>
      <c r="G21" cm="1">
        <f t="array" ref="G21">_xlfn.IFS(AND(I21&gt;J21,I21&gt;0), 1, AND(J21&gt;I21,J21&gt;0), 2, AND(I21&lt;0,J21&lt;0), 0)</f>
        <v>2</v>
      </c>
      <c r="H21">
        <f>ValueWin!H21</f>
        <v>1</v>
      </c>
      <c r="I21">
        <f t="shared" si="1"/>
        <v>-0.42036363636363627</v>
      </c>
      <c r="J21">
        <f t="shared" si="2"/>
        <v>0.1</v>
      </c>
      <c r="K21" cm="1">
        <f t="array" ref="K21">_xlfn.IFS(AND(G21=H21,G21=1),K20-K20*I21+K20*I21*A21, AND(G21=H21,G21=2), K20-K20*J21+K20*J21*B21, AND(G21&lt;&gt;H21,G21=1), K20-K20*I21,AND(G21&lt;&gt;H21,G21=2),K20-K20*J21,G21=0,K20)</f>
        <v>86.740294436527037</v>
      </c>
      <c r="L21" t="str">
        <f>ValueWin!L21</f>
        <v>Jan Lennard Struff</v>
      </c>
      <c r="M21" t="str">
        <f>ValueWin!M21</f>
        <v>Albert Ramos</v>
      </c>
    </row>
    <row r="22" spans="1:13" x14ac:dyDescent="0.25">
      <c r="A22">
        <f>ValueWin!A22</f>
        <v>4.8499999999999996</v>
      </c>
      <c r="B22">
        <f>ValueWin!B22</f>
        <v>1.17</v>
      </c>
      <c r="C22">
        <f t="shared" si="0"/>
        <v>0.2061855670103093</v>
      </c>
      <c r="D22">
        <f t="shared" si="0"/>
        <v>0.85470085470085477</v>
      </c>
      <c r="E22">
        <f>ValueWin!E22</f>
        <v>0.14899999999999999</v>
      </c>
      <c r="F22">
        <f>ValueWin!F22</f>
        <v>0.85099999999999998</v>
      </c>
      <c r="G22" cm="1">
        <f t="array" ref="G22">_xlfn.IFS(AND(I22&gt;J22,I22&gt;0), 1, AND(J22&gt;I22,J22&gt;0), 2, AND(I22&lt;0,J22&lt;0), 0)</f>
        <v>0</v>
      </c>
      <c r="H22">
        <f>ValueWin!H22</f>
        <v>0</v>
      </c>
      <c r="I22">
        <f t="shared" si="1"/>
        <v>-7.2038961038961069E-2</v>
      </c>
      <c r="J22">
        <f t="shared" si="2"/>
        <v>-2.5470588235294467E-2</v>
      </c>
      <c r="K22" cm="1">
        <f t="array" ref="K22">_xlfn.IFS(AND(G22=H22,G22=1),K21-K21*I22+K21*I22*A22, AND(G22=H22,G22=2), K21-K21*J22+K21*J22*B22, AND(G22&lt;&gt;H22,G22=1), K21-K21*I22,AND(G22&lt;&gt;H22,G22=2),K21-K21*J22,G22=0,K21)</f>
        <v>86.740294436527037</v>
      </c>
      <c r="L22" t="str">
        <f>ValueWin!L22</f>
        <v>Evgeny Donskoy</v>
      </c>
      <c r="M22" t="str">
        <f>ValueWin!M22</f>
        <v>Ilya Ivashka</v>
      </c>
    </row>
    <row r="23" spans="1:13" x14ac:dyDescent="0.25">
      <c r="A23">
        <f>ValueWin!A23</f>
        <v>2.15</v>
      </c>
      <c r="B23">
        <f>ValueWin!B23</f>
        <v>1.68</v>
      </c>
      <c r="C23">
        <f t="shared" si="0"/>
        <v>0.46511627906976744</v>
      </c>
      <c r="D23">
        <f t="shared" si="0"/>
        <v>0.59523809523809523</v>
      </c>
      <c r="E23">
        <f>ValueWin!E23</f>
        <v>0.49</v>
      </c>
      <c r="F23">
        <f>ValueWin!F23</f>
        <v>0.51</v>
      </c>
      <c r="G23" cm="1">
        <f t="array" ref="G23">_xlfn.IFS(AND(I23&gt;J23,I23&gt;0), 1, AND(J23&gt;I23,J23&gt;0), 2, AND(I23&lt;0,J23&lt;0), 0)</f>
        <v>1</v>
      </c>
      <c r="H23">
        <f>ValueWin!H23</f>
        <v>2</v>
      </c>
      <c r="I23">
        <f t="shared" si="1"/>
        <v>4.6521739130434725E-2</v>
      </c>
      <c r="J23">
        <f t="shared" si="2"/>
        <v>-0.21058823529411774</v>
      </c>
      <c r="K23" cm="1">
        <f t="array" ref="K23">_xlfn.IFS(AND(G23=H23,G23=1),K22-K22*I23+K22*I23*A23, AND(G23=H23,G23=2), K22-K22*J23+K22*J23*B23, AND(G23&lt;&gt;H23,G23=1), K22-K22*I23,AND(G23&lt;&gt;H23,G23=2),K22-K22*J23,G23=0,K22)</f>
        <v>82.704985086653835</v>
      </c>
      <c r="L23" t="str">
        <f>ValueWin!L23</f>
        <v>Frances Tiafoe</v>
      </c>
      <c r="M23" t="str">
        <f>ValueWin!M23</f>
        <v>Andy Murray</v>
      </c>
    </row>
    <row r="24" spans="1:13" x14ac:dyDescent="0.25">
      <c r="A24">
        <f>ValueWin!A24</f>
        <v>2.46</v>
      </c>
      <c r="B24">
        <f>ValueWin!B24</f>
        <v>1.53</v>
      </c>
      <c r="C24">
        <f t="shared" si="0"/>
        <v>0.4065040650406504</v>
      </c>
      <c r="D24">
        <f t="shared" si="0"/>
        <v>0.65359477124183007</v>
      </c>
      <c r="E24">
        <f>ValueWin!E24</f>
        <v>0.26</v>
      </c>
      <c r="F24">
        <f>ValueWin!F24</f>
        <v>0.74</v>
      </c>
      <c r="G24" cm="1">
        <f t="array" ref="G24">_xlfn.IFS(AND(I24&gt;J24,I24&gt;0), 1, AND(J24&gt;I24,J24&gt;0), 2, AND(I24&lt;0,J24&lt;0), 0)</f>
        <v>2</v>
      </c>
      <c r="H24">
        <f>ValueWin!H24</f>
        <v>2</v>
      </c>
      <c r="I24">
        <f t="shared" si="1"/>
        <v>-0.24684931506849317</v>
      </c>
      <c r="J24">
        <f t="shared" si="2"/>
        <v>0.1</v>
      </c>
      <c r="K24" cm="1">
        <f t="array" ref="K24">_xlfn.IFS(AND(G24=H24,G24=1),K23-K23*I24+K23*I24*A24, AND(G24=H24,G24=2), K23-K23*J24+K23*J24*B24, AND(G24&lt;&gt;H24,G24=1), K23-K23*I24,AND(G24&lt;&gt;H24,G24=2),K23-K23*J24,G24=0,K23)</f>
        <v>87.088349296246491</v>
      </c>
      <c r="L24" t="str">
        <f>ValueWin!L24</f>
        <v>Dennis Novak</v>
      </c>
      <c r="M24" t="str">
        <f>ValueWin!M24</f>
        <v>Marton Fucsovics</v>
      </c>
    </row>
    <row r="25" spans="1:13" x14ac:dyDescent="0.25">
      <c r="A25">
        <f>ValueWin!A25</f>
        <v>4.4000000000000004</v>
      </c>
      <c r="B25">
        <f>ValueWin!B25</f>
        <v>1.2</v>
      </c>
      <c r="C25">
        <f t="shared" si="0"/>
        <v>0.22727272727272727</v>
      </c>
      <c r="D25">
        <f t="shared" si="0"/>
        <v>0.83333333333333337</v>
      </c>
      <c r="E25">
        <f>ValueWin!E25</f>
        <v>0.19600000000000001</v>
      </c>
      <c r="F25">
        <f>ValueWin!F25</f>
        <v>0.80400000000000005</v>
      </c>
      <c r="G25" cm="1">
        <f t="array" ref="G25">_xlfn.IFS(AND(I25&gt;J25,I25&gt;0), 1, AND(J25&gt;I25,J25&gt;0), 2, AND(I25&lt;0,J25&lt;0), 0)</f>
        <v>0</v>
      </c>
      <c r="H25">
        <f>ValueWin!H25</f>
        <v>2</v>
      </c>
      <c r="I25">
        <f t="shared" si="1"/>
        <v>-4.0470588235294092E-2</v>
      </c>
      <c r="J25">
        <f t="shared" si="2"/>
        <v>-0.17600000000000016</v>
      </c>
      <c r="K25" cm="1">
        <f t="array" ref="K25">_xlfn.IFS(AND(G25=H25,G25=1),K24-K24*I25+K24*I25*A25, AND(G25=H25,G25=2), K24-K24*J25+K24*J25*B25, AND(G25&lt;&gt;H25,G25=1), K24-K24*I25,AND(G25&lt;&gt;H25,G25=2),K24-K24*J25,G25=0,K24)</f>
        <v>87.088349296246491</v>
      </c>
      <c r="L25" t="str">
        <f>ValueWin!L25</f>
        <v>Zizou Bergs</v>
      </c>
      <c r="M25" t="str">
        <f>ValueWin!M25</f>
        <v>Lloyd Harris</v>
      </c>
    </row>
    <row r="26" spans="1:13" x14ac:dyDescent="0.25">
      <c r="A26">
        <f>ValueWin!A26</f>
        <v>1.35</v>
      </c>
      <c r="B26">
        <f>ValueWin!B26</f>
        <v>3</v>
      </c>
      <c r="C26">
        <f t="shared" si="0"/>
        <v>0.7407407407407407</v>
      </c>
      <c r="D26">
        <f t="shared" si="0"/>
        <v>0.33333333333333331</v>
      </c>
      <c r="E26">
        <f>ValueWin!E26</f>
        <v>0.54300000000000004</v>
      </c>
      <c r="F26">
        <f>ValueWin!F26</f>
        <v>0.45699999999999996</v>
      </c>
      <c r="G26" cm="1">
        <f t="array" ref="G26">_xlfn.IFS(AND(I26&gt;J26,I26&gt;0), 1, AND(J26&gt;I26,J26&gt;0), 2, AND(I26&lt;0,J26&lt;0), 0)</f>
        <v>2</v>
      </c>
      <c r="H26">
        <f>ValueWin!H26</f>
        <v>2</v>
      </c>
      <c r="I26">
        <f t="shared" si="1"/>
        <v>-0.76271428571428534</v>
      </c>
      <c r="J26">
        <f t="shared" si="2"/>
        <v>0.1</v>
      </c>
      <c r="K26" cm="1">
        <f t="array" ref="K26">_xlfn.IFS(AND(G26=H26,G26=1),K25-K25*I26+K25*I26*A26, AND(G26=H26,G26=2), K25-K25*J26+K25*J26*B26, AND(G26&lt;&gt;H26,G26=1), K25-K25*I26,AND(G26&lt;&gt;H26,G26=2),K25-K25*J26,G26=0,K25)</f>
        <v>104.50601915549579</v>
      </c>
      <c r="L26" t="str">
        <f>ValueWin!L26</f>
        <v>Filip Krajinovic</v>
      </c>
      <c r="M26" t="str">
        <f>ValueWin!M26</f>
        <v>Pedro Martinez</v>
      </c>
    </row>
    <row r="27" spans="1:13" x14ac:dyDescent="0.25">
      <c r="A27">
        <f>ValueWin!A27</f>
        <v>4.5</v>
      </c>
      <c r="B27">
        <f>ValueWin!B27</f>
        <v>1.17</v>
      </c>
      <c r="C27">
        <f t="shared" si="0"/>
        <v>0.22222222222222221</v>
      </c>
      <c r="D27">
        <f t="shared" si="0"/>
        <v>0.85470085470085477</v>
      </c>
      <c r="E27">
        <f>ValueWin!E27</f>
        <v>0.442</v>
      </c>
      <c r="F27">
        <f>ValueWin!F27</f>
        <v>0.55800000000000005</v>
      </c>
      <c r="G27" cm="1">
        <f t="array" ref="G27">_xlfn.IFS(AND(I27&gt;J27,I27&gt;0), 1, AND(J27&gt;I27,J27&gt;0), 2, AND(I27&lt;0,J27&lt;0), 0)</f>
        <v>1</v>
      </c>
      <c r="H27">
        <f>ValueWin!H27</f>
        <v>2</v>
      </c>
      <c r="I27">
        <f t="shared" si="1"/>
        <v>0.1</v>
      </c>
      <c r="J27">
        <f t="shared" si="2"/>
        <v>-2.0420000000000007</v>
      </c>
      <c r="K27" cm="1">
        <f t="array" ref="K27">_xlfn.IFS(AND(G27=H27,G27=1),K26-K26*I27+K26*I27*A27, AND(G27=H27,G27=2), K26-K26*J27+K26*J27*B27, AND(G27&lt;&gt;H27,G27=1), K26-K26*I27,AND(G27&lt;&gt;H27,G27=2),K26-K26*J27,G27=0,K26)</f>
        <v>94.055417239946209</v>
      </c>
      <c r="L27" t="str">
        <f>ValueWin!L27</f>
        <v>Frederico Coria</v>
      </c>
      <c r="M27" t="str">
        <f>ValueWin!M27</f>
        <v>Ricardas Berankis</v>
      </c>
    </row>
    <row r="28" spans="1:13" x14ac:dyDescent="0.25">
      <c r="A28">
        <f>ValueWin!A28</f>
        <v>2.66</v>
      </c>
      <c r="B28">
        <f>ValueWin!B28</f>
        <v>1.44</v>
      </c>
      <c r="C28">
        <f t="shared" si="0"/>
        <v>0.37593984962406013</v>
      </c>
      <c r="D28">
        <f t="shared" si="0"/>
        <v>0.69444444444444442</v>
      </c>
      <c r="E28">
        <f>ValueWin!E28</f>
        <v>0.35599999999999998</v>
      </c>
      <c r="F28">
        <f>ValueWin!F28</f>
        <v>0.64400000000000002</v>
      </c>
      <c r="G28" cm="1">
        <f t="array" ref="G28">_xlfn.IFS(AND(I28&gt;J28,I28&gt;0), 1, AND(J28&gt;I28,J28&gt;0), 2, AND(I28&lt;0,J28&lt;0), 0)</f>
        <v>0</v>
      </c>
      <c r="H28">
        <f>ValueWin!H28</f>
        <v>2</v>
      </c>
      <c r="I28">
        <f t="shared" si="1"/>
        <v>-3.1951807228915663E-2</v>
      </c>
      <c r="J28">
        <f t="shared" si="2"/>
        <v>-0.16509090909090918</v>
      </c>
      <c r="K28" cm="1">
        <f t="array" ref="K28">_xlfn.IFS(AND(G28=H28,G28=1),K27-K27*I28+K27*I28*A28, AND(G28=H28,G28=2), K27-K27*J28+K27*J28*B28, AND(G28&lt;&gt;H28,G28=1), K27-K27*I28,AND(G28&lt;&gt;H28,G28=2),K27-K27*J28,G28=0,K27)</f>
        <v>94.055417239946209</v>
      </c>
      <c r="L28" t="str">
        <f>ValueWin!L28</f>
        <v>Jan Lennard Struff</v>
      </c>
      <c r="M28" t="str">
        <f>ValueWin!M28</f>
        <v>Lloyd Harris</v>
      </c>
    </row>
    <row r="29" spans="1:13" x14ac:dyDescent="0.25">
      <c r="A29">
        <f>ValueWin!A29</f>
        <v>1.05</v>
      </c>
      <c r="B29">
        <f>ValueWin!B29</f>
        <v>8.5</v>
      </c>
      <c r="C29">
        <f t="shared" si="0"/>
        <v>0.95238095238095233</v>
      </c>
      <c r="D29">
        <f t="shared" si="0"/>
        <v>0.11764705882352941</v>
      </c>
      <c r="E29">
        <f>ValueWin!E29</f>
        <v>0.81599999999999995</v>
      </c>
      <c r="F29">
        <f>ValueWin!F29</f>
        <v>0.18400000000000005</v>
      </c>
      <c r="G29" cm="1">
        <f t="array" ref="G29">_xlfn.IFS(AND(I29&gt;J29,I29&gt;0), 1, AND(J29&gt;I29,J29&gt;0), 2, AND(I29&lt;0,J29&lt;0), 0)</f>
        <v>2</v>
      </c>
      <c r="H29">
        <f>ValueWin!H29</f>
        <v>2</v>
      </c>
      <c r="I29">
        <f t="shared" si="1"/>
        <v>-2.8639999999999981</v>
      </c>
      <c r="J29">
        <f t="shared" si="2"/>
        <v>7.5200000000000058E-2</v>
      </c>
      <c r="K29" cm="1">
        <f t="array" ref="K29">_xlfn.IFS(AND(G29=H29,G29=1),K28-K28*I29+K28*I29*A29, AND(G29=H29,G29=2), K28-K28*J29+K28*J29*B29, AND(G29&lt;&gt;H29,G29=1), K28-K28*I29,AND(G29&lt;&gt;H29,G29=2),K28-K28*J29,G29=0,K28)</f>
        <v>147.10267256327592</v>
      </c>
      <c r="L29" t="str">
        <f>ValueWin!L29</f>
        <v>Andrey Rublev</v>
      </c>
      <c r="M29" t="str">
        <f>ValueWin!M29</f>
        <v>Adrian Mannarino</v>
      </c>
    </row>
    <row r="30" spans="1:13" x14ac:dyDescent="0.25">
      <c r="A30">
        <f>ValueWin!A30</f>
        <v>1.51</v>
      </c>
      <c r="B30">
        <f>ValueWin!B30</f>
        <v>2.44</v>
      </c>
      <c r="C30">
        <f t="shared" si="0"/>
        <v>0.66225165562913912</v>
      </c>
      <c r="D30">
        <f t="shared" si="0"/>
        <v>0.4098360655737705</v>
      </c>
      <c r="E30">
        <f>ValueWin!E30</f>
        <v>0.63500000000000001</v>
      </c>
      <c r="F30">
        <f>ValueWin!F30</f>
        <v>0.36499999999999999</v>
      </c>
      <c r="G30" cm="1">
        <f t="array" ref="G30">_xlfn.IFS(AND(I30&gt;J30,I30&gt;0), 1, AND(J30&gt;I30,J30&gt;0), 2, AND(I30&lt;0,J30&lt;0), 0)</f>
        <v>0</v>
      </c>
      <c r="H30">
        <f>ValueWin!H30</f>
        <v>2</v>
      </c>
      <c r="I30">
        <f t="shared" si="1"/>
        <v>-8.0686274509803924E-2</v>
      </c>
      <c r="J30">
        <f t="shared" si="2"/>
        <v>-7.5972222222222274E-2</v>
      </c>
      <c r="K30" cm="1">
        <f t="array" ref="K30">_xlfn.IFS(AND(G30=H30,G30=1),K29-K29*I30+K29*I30*A30, AND(G30=H30,G30=2), K29-K29*J30+K29*J30*B30, AND(G30&lt;&gt;H30,G30=1), K29-K29*I30,AND(G30&lt;&gt;H30,G30=2),K29-K29*J30,G30=0,K29)</f>
        <v>147.10267256327592</v>
      </c>
      <c r="L30" t="str">
        <f>ValueWin!L30</f>
        <v>Roberto Bautista Agut</v>
      </c>
      <c r="M30" t="str">
        <f>ValueWin!M30</f>
        <v>Marton Fucsovics</v>
      </c>
    </row>
    <row r="31" spans="1:13" x14ac:dyDescent="0.25">
      <c r="A31">
        <f>ValueWin!A31</f>
        <v>3.02</v>
      </c>
      <c r="B31">
        <f>ValueWin!B31</f>
        <v>1.35</v>
      </c>
      <c r="C31">
        <f t="shared" si="0"/>
        <v>0.33112582781456956</v>
      </c>
      <c r="D31">
        <f t="shared" si="0"/>
        <v>0.7407407407407407</v>
      </c>
      <c r="E31">
        <f>ValueWin!E31</f>
        <v>0.313</v>
      </c>
      <c r="F31">
        <f>ValueWin!F31</f>
        <v>0.68700000000000006</v>
      </c>
      <c r="G31" cm="1">
        <f t="array" ref="G31">_xlfn.IFS(AND(I31&gt;J31,I31&gt;0), 1, AND(J31&gt;I31,J31&gt;0), 2, AND(I31&lt;0,J31&lt;0), 0)</f>
        <v>0</v>
      </c>
      <c r="H31">
        <f>ValueWin!H31</f>
        <v>2</v>
      </c>
      <c r="I31">
        <f t="shared" si="1"/>
        <v>-2.7099009900990123E-2</v>
      </c>
      <c r="J31">
        <f t="shared" si="2"/>
        <v>-0.20728571428571396</v>
      </c>
      <c r="K31" cm="1">
        <f t="array" ref="K31">_xlfn.IFS(AND(G31=H31,G31=1),K30-K30*I31+K30*I31*A31, AND(G31=H31,G31=2), K30-K30*J31+K30*J31*B31, AND(G31&lt;&gt;H31,G31=1), K30-K30*I31,AND(G31&lt;&gt;H31,G31=2),K30-K30*J31,G31=0,K30)</f>
        <v>147.10267256327592</v>
      </c>
      <c r="L31" t="str">
        <f>ValueWin!L31</f>
        <v>Egor Gerasimov</v>
      </c>
      <c r="M31" t="str">
        <f>ValueWin!M31</f>
        <v>Aslan Karatsev</v>
      </c>
    </row>
    <row r="32" spans="1:13" x14ac:dyDescent="0.25">
      <c r="A32">
        <f>ValueWin!A32</f>
        <v>1.8</v>
      </c>
      <c r="B32">
        <f>ValueWin!B32</f>
        <v>1.98</v>
      </c>
      <c r="C32">
        <f t="shared" si="0"/>
        <v>0.55555555555555558</v>
      </c>
      <c r="D32">
        <f t="shared" si="0"/>
        <v>0.50505050505050508</v>
      </c>
      <c r="E32">
        <f>ValueWin!E32</f>
        <v>0.45</v>
      </c>
      <c r="F32">
        <f>ValueWin!F32</f>
        <v>0.55000000000000004</v>
      </c>
      <c r="G32" cm="1">
        <f t="array" ref="G32">_xlfn.IFS(AND(I32&gt;J32,I32&gt;0), 1, AND(J32&gt;I32,J32&gt;0), 2, AND(I32&lt;0,J32&lt;0), 0)</f>
        <v>2</v>
      </c>
      <c r="H32">
        <f>ValueWin!H32</f>
        <v>2</v>
      </c>
      <c r="I32">
        <f t="shared" si="1"/>
        <v>-0.23749999999999999</v>
      </c>
      <c r="J32">
        <f t="shared" si="2"/>
        <v>9.0816326530612279E-2</v>
      </c>
      <c r="K32" cm="1">
        <f t="array" ref="K32">_xlfn.IFS(AND(G32=H32,G32=1),K31-K31*I32+K31*I32*A32, AND(G32=H32,G32=2), K31-K31*J32+K31*J32*B32, AND(G32&lt;&gt;H32,G32=1), K31-K31*I32,AND(G32&lt;&gt;H32,G32=2),K31-K31*J32,G32=0,K31)</f>
        <v>160.19481042140748</v>
      </c>
      <c r="L32" t="str">
        <f>ValueWin!L32</f>
        <v>Andy Murray</v>
      </c>
      <c r="M32" t="str">
        <f>ValueWin!M32</f>
        <v>Diego Schwartzman</v>
      </c>
    </row>
    <row r="33" spans="1:13" x14ac:dyDescent="0.25">
      <c r="A33">
        <f>ValueWin!A33</f>
        <v>4</v>
      </c>
      <c r="B33">
        <f>ValueWin!B33</f>
        <v>1.22</v>
      </c>
      <c r="C33">
        <f t="shared" si="0"/>
        <v>0.25</v>
      </c>
      <c r="D33">
        <f t="shared" si="0"/>
        <v>0.81967213114754101</v>
      </c>
      <c r="E33">
        <f>ValueWin!E33</f>
        <v>0.33</v>
      </c>
      <c r="F33">
        <f>ValueWin!F33</f>
        <v>0.66999999999999993</v>
      </c>
      <c r="G33" cm="1">
        <f t="array" ref="G33">_xlfn.IFS(AND(I33&gt;J33,I33&gt;0), 1, AND(J33&gt;I33,J33&gt;0), 2, AND(I33&lt;0,J33&lt;0), 0)</f>
        <v>1</v>
      </c>
      <c r="H33">
        <f>ValueWin!H33</f>
        <v>1</v>
      </c>
      <c r="I33">
        <f t="shared" si="1"/>
        <v>0.1</v>
      </c>
      <c r="J33">
        <f t="shared" si="2"/>
        <v>-0.83000000000000029</v>
      </c>
      <c r="K33" cm="1">
        <f t="array" ref="K33">_xlfn.IFS(AND(G33=H33,G33=1),K32-K32*I33+K32*I33*A33, AND(G33=H33,G33=2), K32-K32*J33+K32*J33*B33, AND(G33&lt;&gt;H33,G33=1), K32-K32*I33,AND(G33&lt;&gt;H33,G33=2),K32-K32*J33,G33=0,K32)</f>
        <v>208.25325354782973</v>
      </c>
      <c r="L33" t="str">
        <f>ValueWin!L33</f>
        <v>Gilles Simon</v>
      </c>
      <c r="M33" t="str">
        <f>ValueWin!M33</f>
        <v>Mackenzie McDonald</v>
      </c>
    </row>
    <row r="34" spans="1:13" x14ac:dyDescent="0.25">
      <c r="A34">
        <f>ValueWin!A34</f>
        <v>1.41</v>
      </c>
      <c r="B34">
        <f>ValueWin!B34</f>
        <v>2.78</v>
      </c>
      <c r="C34">
        <f t="shared" si="0"/>
        <v>0.70921985815602839</v>
      </c>
      <c r="D34">
        <f t="shared" si="0"/>
        <v>0.35971223021582738</v>
      </c>
      <c r="E34">
        <f>ValueWin!E34</f>
        <v>0.59499999999999997</v>
      </c>
      <c r="F34">
        <f>ValueWin!F34</f>
        <v>0.40500000000000003</v>
      </c>
      <c r="G34" cm="1">
        <f t="array" ref="G34">_xlfn.IFS(AND(I34&gt;J34,I34&gt;0), 1, AND(J34&gt;I34,J34&gt;0), 2, AND(I34&lt;0,J34&lt;0), 0)</f>
        <v>2</v>
      </c>
      <c r="H34">
        <f>ValueWin!H34</f>
        <v>1</v>
      </c>
      <c r="I34">
        <f t="shared" si="1"/>
        <v>-0.39280487804878073</v>
      </c>
      <c r="J34">
        <f t="shared" si="2"/>
        <v>7.0730337078651673E-2</v>
      </c>
      <c r="K34" cm="1">
        <f t="array" ref="K34">_xlfn.IFS(AND(G34=H34,G34=1),K33-K33*I34+K33*I34*A34, AND(G34=H34,G34=2), K33-K33*J34+K33*J34*B34, AND(G34&lt;&gt;H34,G34=1), K33-K33*I34,AND(G34&lt;&gt;H34,G34=2),K33-K33*J34,G34=0,K33)</f>
        <v>193.52343072666582</v>
      </c>
      <c r="L34" t="str">
        <f>ValueWin!L34</f>
        <v>Brandon Nakashima</v>
      </c>
      <c r="M34" t="str">
        <f>ValueWin!M34</f>
        <v>Henri Laaksonen</v>
      </c>
    </row>
    <row r="35" spans="1:13" x14ac:dyDescent="0.25">
      <c r="A35">
        <f>ValueWin!A35</f>
        <v>1.1399999999999999</v>
      </c>
      <c r="B35">
        <f>ValueWin!B35</f>
        <v>5</v>
      </c>
      <c r="C35">
        <f t="shared" si="0"/>
        <v>0.87719298245614041</v>
      </c>
      <c r="D35">
        <f t="shared" si="0"/>
        <v>0.2</v>
      </c>
      <c r="E35">
        <f>ValueWin!E35</f>
        <v>0.63300000000000001</v>
      </c>
      <c r="F35">
        <f>ValueWin!F35</f>
        <v>0.36699999999999999</v>
      </c>
      <c r="G35" cm="1">
        <f t="array" ref="G35">_xlfn.IFS(AND(I35&gt;J35,I35&gt;0), 1, AND(J35&gt;I35,J35&gt;0), 2, AND(I35&lt;0,J35&lt;0), 0)</f>
        <v>2</v>
      </c>
      <c r="H35">
        <f>ValueWin!H35</f>
        <v>2</v>
      </c>
      <c r="I35">
        <f t="shared" si="1"/>
        <v>-1.9884285714285732</v>
      </c>
      <c r="J35">
        <f t="shared" si="2"/>
        <v>0.1</v>
      </c>
      <c r="K35" cm="1">
        <f t="array" ref="K35">_xlfn.IFS(AND(G35=H35,G35=1),K34-K34*I35+K34*I35*A35, AND(G35=H35,G35=2), K34-K34*J35+K34*J35*B35, AND(G35&lt;&gt;H35,G35=1), K34-K34*I35,AND(G35&lt;&gt;H35,G35=2),K34-K34*J35,G35=0,K34)</f>
        <v>270.93280301733216</v>
      </c>
      <c r="L35" t="str">
        <f>ValueWin!L35</f>
        <v>Enzo Couacaud</v>
      </c>
      <c r="M35" t="str">
        <f>ValueWin!M35</f>
        <v>Nicolas Barrientos</v>
      </c>
    </row>
    <row r="36" spans="1:13" x14ac:dyDescent="0.25">
      <c r="A36">
        <f>ValueWin!A36</f>
        <v>2.25</v>
      </c>
      <c r="B36">
        <f>ValueWin!B36</f>
        <v>1.57</v>
      </c>
      <c r="C36">
        <f t="shared" si="0"/>
        <v>0.44444444444444442</v>
      </c>
      <c r="D36">
        <f t="shared" si="0"/>
        <v>0.63694267515923564</v>
      </c>
      <c r="E36">
        <f>ValueWin!E36</f>
        <v>0.51700000000000002</v>
      </c>
      <c r="F36">
        <f>ValueWin!F36</f>
        <v>0.48299999999999998</v>
      </c>
      <c r="G36" cm="1">
        <f t="array" ref="G36">_xlfn.IFS(AND(I36&gt;J36,I36&gt;0), 1, AND(J36&gt;I36,J36&gt;0), 2, AND(I36&lt;0,J36&lt;0), 0)</f>
        <v>1</v>
      </c>
      <c r="H36">
        <f>ValueWin!H36</f>
        <v>2</v>
      </c>
      <c r="I36">
        <f t="shared" si="1"/>
        <v>0.1</v>
      </c>
      <c r="J36">
        <f t="shared" si="2"/>
        <v>-0.42401754385964907</v>
      </c>
      <c r="K36" cm="1">
        <f t="array" ref="K36">_xlfn.IFS(AND(G36=H36,G36=1),K35-K35*I36+K35*I36*A36, AND(G36=H36,G36=2), K35-K35*J36+K35*J36*B36, AND(G36&lt;&gt;H36,G36=1), K35-K35*I36,AND(G36&lt;&gt;H36,G36=2),K35-K35*J36,G36=0,K35)</f>
        <v>243.83952271559895</v>
      </c>
      <c r="L36" t="str">
        <f>ValueWin!L36</f>
        <v>Goncalo Oliveira</v>
      </c>
      <c r="M36" t="str">
        <f>ValueWin!M36</f>
        <v>Oriol Roca Batalla</v>
      </c>
    </row>
    <row r="37" spans="1:13" x14ac:dyDescent="0.25">
      <c r="A37">
        <f>ValueWin!A37</f>
        <v>1.22</v>
      </c>
      <c r="B37">
        <f>ValueWin!B37</f>
        <v>3.75</v>
      </c>
      <c r="C37">
        <f t="shared" si="0"/>
        <v>0.81967213114754101</v>
      </c>
      <c r="D37">
        <f t="shared" si="0"/>
        <v>0.26666666666666666</v>
      </c>
      <c r="E37">
        <f>ValueWin!E37</f>
        <v>0.81799999999999995</v>
      </c>
      <c r="F37">
        <f>ValueWin!F37</f>
        <v>0.18200000000000005</v>
      </c>
      <c r="G37" cm="1">
        <f t="array" ref="G37">_xlfn.IFS(AND(I37&gt;J37,I37&gt;0), 1, AND(J37&gt;I37,J37&gt;0), 2, AND(I37&lt;0,J37&lt;0), 0)</f>
        <v>0</v>
      </c>
      <c r="H37">
        <f>ValueWin!H37</f>
        <v>1</v>
      </c>
      <c r="I37">
        <f t="shared" si="1"/>
        <v>-9.2727272727276544E-3</v>
      </c>
      <c r="J37">
        <f t="shared" si="2"/>
        <v>-0.11545454545454537</v>
      </c>
      <c r="K37" cm="1">
        <f t="array" ref="K37">_xlfn.IFS(AND(G37=H37,G37=1),K36-K36*I37+K36*I37*A37, AND(G37=H37,G37=2), K36-K36*J37+K36*J37*B37, AND(G37&lt;&gt;H37,G37=1), K36-K36*I37,AND(G37&lt;&gt;H37,G37=2),K36-K36*J37,G37=0,K36)</f>
        <v>243.83952271559895</v>
      </c>
      <c r="L37" t="str">
        <f>ValueWin!L37</f>
        <v>Facundo Mena</v>
      </c>
      <c r="M37" t="str">
        <f>ValueWin!M37</f>
        <v>Alejandro Gomez</v>
      </c>
    </row>
    <row r="38" spans="1:13" x14ac:dyDescent="0.25">
      <c r="A38">
        <f>ValueWin!A38</f>
        <v>8.5</v>
      </c>
      <c r="B38">
        <f>ValueWin!B38</f>
        <v>1.05</v>
      </c>
      <c r="C38">
        <f t="shared" si="0"/>
        <v>0.11764705882352941</v>
      </c>
      <c r="D38">
        <f t="shared" si="0"/>
        <v>0.95238095238095233</v>
      </c>
      <c r="E38">
        <f>ValueWin!E38</f>
        <v>0.15</v>
      </c>
      <c r="F38">
        <f>ValueWin!F38</f>
        <v>0.85</v>
      </c>
      <c r="G38" cm="1">
        <f t="array" ref="G38">_xlfn.IFS(AND(I38&gt;J38,I38&gt;0), 1, AND(J38&gt;I38,J38&gt;0), 2, AND(I38&lt;0,J38&lt;0), 0)</f>
        <v>1</v>
      </c>
      <c r="H38">
        <f>ValueWin!H38</f>
        <v>1</v>
      </c>
      <c r="I38">
        <f t="shared" si="1"/>
        <v>3.6666666666666667E-2</v>
      </c>
      <c r="J38">
        <f t="shared" si="2"/>
        <v>-2.1499999999999972</v>
      </c>
      <c r="K38" cm="1">
        <f t="array" ref="K38">_xlfn.IFS(AND(G38=H38,G38=1),K37-K37*I38+K37*I38*A38, AND(G38=H38,G38=2), K37-K37*J38+K37*J38*B38, AND(G38&lt;&gt;H38,G38=1), K37-K37*I38,AND(G38&lt;&gt;H38,G38=2),K37-K37*J38,G38=0,K37)</f>
        <v>310.89539146238866</v>
      </c>
      <c r="L38" t="str">
        <f>ValueWin!L38</f>
        <v>Alexis Galarneau</v>
      </c>
      <c r="M38" t="str">
        <f>ValueWin!M38</f>
        <v>Daniel Altmaier</v>
      </c>
    </row>
    <row r="39" spans="1:13" x14ac:dyDescent="0.25">
      <c r="A39">
        <f>ValueWin!A39</f>
        <v>4.5</v>
      </c>
      <c r="B39">
        <f>ValueWin!B39</f>
        <v>1.1599999999999999</v>
      </c>
      <c r="C39">
        <f t="shared" si="0"/>
        <v>0.22222222222222221</v>
      </c>
      <c r="D39">
        <f t="shared" si="0"/>
        <v>0.86206896551724144</v>
      </c>
      <c r="E39">
        <f>ValueWin!E39</f>
        <v>0.2</v>
      </c>
      <c r="F39">
        <f>ValueWin!F39</f>
        <v>0.8</v>
      </c>
      <c r="G39" cm="1">
        <f t="array" ref="G39">_xlfn.IFS(AND(I39&gt;J39,I39&gt;0), 1, AND(J39&gt;I39,J39&gt;0), 2, AND(I39&lt;0,J39&lt;0), 0)</f>
        <v>0</v>
      </c>
      <c r="H39">
        <f>ValueWin!H39</f>
        <v>2</v>
      </c>
      <c r="I39">
        <f t="shared" si="1"/>
        <v>-2.8571428571428581E-2</v>
      </c>
      <c r="J39">
        <f t="shared" si="2"/>
        <v>-0.45000000000000062</v>
      </c>
      <c r="K39" cm="1">
        <f t="array" ref="K39">_xlfn.IFS(AND(G39=H39,G39=1),K38-K38*I39+K38*I39*A39, AND(G39=H39,G39=2), K38-K38*J39+K38*J39*B39, AND(G39&lt;&gt;H39,G39=1), K38-K38*I39,AND(G39&lt;&gt;H39,G39=2),K38-K38*J39,G39=0,K38)</f>
        <v>310.89539146238866</v>
      </c>
      <c r="L39" t="str">
        <f>ValueWin!L39</f>
        <v>Santiago Fa Rodriguez Taverna</v>
      </c>
      <c r="M39" t="str">
        <f>ValueWin!M39</f>
        <v>Juan Pablo Varillas</v>
      </c>
    </row>
    <row r="40" spans="1:13" x14ac:dyDescent="0.25">
      <c r="A40">
        <f>ValueWin!A40</f>
        <v>1.72</v>
      </c>
      <c r="B40">
        <f>ValueWin!B40</f>
        <v>2</v>
      </c>
      <c r="C40">
        <f t="shared" si="0"/>
        <v>0.58139534883720934</v>
      </c>
      <c r="D40">
        <f t="shared" si="0"/>
        <v>0.5</v>
      </c>
      <c r="E40">
        <f>ValueWin!E40</f>
        <v>0.66400000000000003</v>
      </c>
      <c r="F40">
        <f>ValueWin!F40</f>
        <v>0.33599999999999997</v>
      </c>
      <c r="G40" cm="1">
        <f t="array" ref="G40">_xlfn.IFS(AND(I40&gt;J40,I40&gt;0), 1, AND(J40&gt;I40,J40&gt;0), 2, AND(I40&lt;0,J40&lt;0), 0)</f>
        <v>1</v>
      </c>
      <c r="H40">
        <f>ValueWin!H40</f>
        <v>1</v>
      </c>
      <c r="I40">
        <f t="shared" si="1"/>
        <v>0.1</v>
      </c>
      <c r="J40">
        <f t="shared" si="2"/>
        <v>-0.32800000000000007</v>
      </c>
      <c r="K40" cm="1">
        <f t="array" ref="K40">_xlfn.IFS(AND(G40=H40,G40=1),K39-K39*I40+K39*I40*A40, AND(G40=H40,G40=2), K39-K39*J40+K39*J40*B40, AND(G40&lt;&gt;H40,G40=1), K39-K39*I40,AND(G40&lt;&gt;H40,G40=2),K39-K39*J40,G40=0,K39)</f>
        <v>333.27985964768067</v>
      </c>
      <c r="L40" t="str">
        <f>ValueWin!L40</f>
        <v>Martin Cuevas</v>
      </c>
      <c r="M40" t="str">
        <f>ValueWin!M40</f>
        <v>Mariano Navone</v>
      </c>
    </row>
    <row r="41" spans="1:13" x14ac:dyDescent="0.25">
      <c r="A41">
        <f>ValueWin!A41</f>
        <v>4.6500000000000004</v>
      </c>
      <c r="B41">
        <f>ValueWin!B41</f>
        <v>1.1599999999999999</v>
      </c>
      <c r="C41">
        <f t="shared" si="0"/>
        <v>0.21505376344086019</v>
      </c>
      <c r="D41">
        <f t="shared" si="0"/>
        <v>0.86206896551724144</v>
      </c>
      <c r="E41">
        <f>ValueWin!E41</f>
        <v>0.23799999999999999</v>
      </c>
      <c r="F41">
        <f>ValueWin!F41</f>
        <v>0.76200000000000001</v>
      </c>
      <c r="G41" cm="1">
        <f t="array" ref="G41">_xlfn.IFS(AND(I41&gt;J41,I41&gt;0), 1, AND(J41&gt;I41,J41&gt;0), 2, AND(I41&lt;0,J41&lt;0), 0)</f>
        <v>1</v>
      </c>
      <c r="H41">
        <f>ValueWin!H41</f>
        <v>2</v>
      </c>
      <c r="I41">
        <f t="shared" si="1"/>
        <v>2.923287671232877E-2</v>
      </c>
      <c r="J41">
        <f t="shared" si="2"/>
        <v>-0.7255000000000007</v>
      </c>
      <c r="K41" cm="1">
        <f t="array" ref="K41">_xlfn.IFS(AND(G41=H41,G41=1),K40-K40*I41+K40*I41*A41, AND(G41=H41,G41=2), K40-K40*J41+K40*J41*B41, AND(G41&lt;&gt;H41,G41=1), K40-K40*I41,AND(G41&lt;&gt;H41,G41=2),K40-K40*J41,G41=0,K40)</f>
        <v>323.53713059989781</v>
      </c>
      <c r="L41" t="str">
        <f>ValueWin!L41</f>
        <v>Geoffrey Blancaneaux</v>
      </c>
      <c r="M41" t="str">
        <f>ValueWin!M41</f>
        <v>Carlos Taberner</v>
      </c>
    </row>
    <row r="42" spans="1:13" x14ac:dyDescent="0.25">
      <c r="A42">
        <f>ValueWin!A42</f>
        <v>2.2000000000000002</v>
      </c>
      <c r="B42">
        <f>ValueWin!B42</f>
        <v>1.61</v>
      </c>
      <c r="C42">
        <f t="shared" si="0"/>
        <v>0.45454545454545453</v>
      </c>
      <c r="D42">
        <f t="shared" si="0"/>
        <v>0.6211180124223602</v>
      </c>
      <c r="E42">
        <f>ValueWin!E42</f>
        <v>0.53700000000000003</v>
      </c>
      <c r="F42">
        <f>ValueWin!F42</f>
        <v>0.46299999999999997</v>
      </c>
      <c r="G42" cm="1">
        <f t="array" ref="G42">_xlfn.IFS(AND(I42&gt;J42,I42&gt;0), 1, AND(J42&gt;I42,J42&gt;0), 2, AND(I42&lt;0,J42&lt;0), 0)</f>
        <v>1</v>
      </c>
      <c r="H42">
        <f>ValueWin!H42</f>
        <v>1</v>
      </c>
      <c r="I42">
        <f t="shared" si="1"/>
        <v>0.1</v>
      </c>
      <c r="J42">
        <f t="shared" si="2"/>
        <v>-0.41732786885245898</v>
      </c>
      <c r="K42" cm="1">
        <f t="array" ref="K42">_xlfn.IFS(AND(G42=H42,G42=1),K41-K41*I42+K41*I42*A42, AND(G42=H42,G42=2), K41-K41*J42+K41*J42*B42, AND(G42&lt;&gt;H42,G42=1), K41-K41*I42,AND(G42&lt;&gt;H42,G42=2),K41-K41*J42,G42=0,K41)</f>
        <v>362.36158627188553</v>
      </c>
      <c r="L42" t="str">
        <f>ValueWin!L42</f>
        <v>Andrea Arnaboldi</v>
      </c>
      <c r="M42" t="str">
        <f>ValueWin!M42</f>
        <v>Jonas Forejtek</v>
      </c>
    </row>
    <row r="43" spans="1:13" x14ac:dyDescent="0.25">
      <c r="A43">
        <f>ValueWin!A43</f>
        <v>1.6</v>
      </c>
      <c r="B43">
        <f>ValueWin!B43</f>
        <v>2.25</v>
      </c>
      <c r="C43">
        <f t="shared" si="0"/>
        <v>0.625</v>
      </c>
      <c r="D43">
        <f t="shared" si="0"/>
        <v>0.44444444444444442</v>
      </c>
      <c r="E43">
        <f>ValueWin!E43</f>
        <v>0.499</v>
      </c>
      <c r="F43">
        <f>ValueWin!F43</f>
        <v>0.501</v>
      </c>
      <c r="G43" cm="1">
        <f t="array" ref="G43">_xlfn.IFS(AND(I43&gt;J43,I43&gt;0), 1, AND(J43&gt;I43,J43&gt;0), 2, AND(I43&lt;0,J43&lt;0), 0)</f>
        <v>2</v>
      </c>
      <c r="H43">
        <f>ValueWin!H43</f>
        <v>1</v>
      </c>
      <c r="I43">
        <f t="shared" si="1"/>
        <v>-0.33599999999999985</v>
      </c>
      <c r="J43">
        <f t="shared" si="2"/>
        <v>0.1</v>
      </c>
      <c r="K43" cm="1">
        <f t="array" ref="K43">_xlfn.IFS(AND(G43=H43,G43=1),K42-K42*I43+K42*I43*A43, AND(G43=H43,G43=2), K42-K42*J43+K42*J43*B43, AND(G43&lt;&gt;H43,G43=1), K42-K42*I43,AND(G43&lt;&gt;H43,G43=2),K42-K42*J43,G43=0,K42)</f>
        <v>326.12542764469697</v>
      </c>
      <c r="L43" t="str">
        <f>ValueWin!L43</f>
        <v>Nerman Fatic</v>
      </c>
      <c r="M43" t="str">
        <f>ValueWin!M43</f>
        <v>Georgii Kravchenko</v>
      </c>
    </row>
    <row r="44" spans="1:13" x14ac:dyDescent="0.25">
      <c r="A44">
        <f>ValueWin!A44</f>
        <v>2.06</v>
      </c>
      <c r="B44">
        <f>ValueWin!B44</f>
        <v>1.71</v>
      </c>
      <c r="C44">
        <f t="shared" si="0"/>
        <v>0.4854368932038835</v>
      </c>
      <c r="D44">
        <f t="shared" si="0"/>
        <v>0.58479532163742687</v>
      </c>
      <c r="E44">
        <f>ValueWin!E44</f>
        <v>0.79100000000000004</v>
      </c>
      <c r="F44">
        <f>ValueWin!F44</f>
        <v>0.20899999999999996</v>
      </c>
      <c r="G44" cm="1">
        <f t="array" ref="G44">_xlfn.IFS(AND(I44&gt;J44,I44&gt;0), 1, AND(J44&gt;I44,J44&gt;0), 2, AND(I44&lt;0,J44&lt;0), 0)</f>
        <v>1</v>
      </c>
      <c r="H44">
        <f>ValueWin!H44</f>
        <v>2</v>
      </c>
      <c r="I44">
        <f t="shared" si="1"/>
        <v>0.1</v>
      </c>
      <c r="J44">
        <f t="shared" si="2"/>
        <v>-0.90508450704225363</v>
      </c>
      <c r="K44" cm="1">
        <f t="array" ref="K44">_xlfn.IFS(AND(G44=H44,G44=1),K43-K43*I44+K43*I44*A44, AND(G44=H44,G44=2), K43-K43*J44+K43*J44*B44, AND(G44&lt;&gt;H44,G44=1), K43-K43*I44,AND(G44&lt;&gt;H44,G44=2),K43-K43*J44,G44=0,K43)</f>
        <v>293.51288488022726</v>
      </c>
      <c r="L44" t="str">
        <f>ValueWin!L44</f>
        <v>Andrej Martin</v>
      </c>
      <c r="M44" t="str">
        <f>ValueWin!M44</f>
        <v>Filip Misolic</v>
      </c>
    </row>
    <row r="45" spans="1:13" x14ac:dyDescent="0.25">
      <c r="A45">
        <f>ValueWin!A45</f>
        <v>1.64</v>
      </c>
      <c r="B45">
        <f>ValueWin!B45</f>
        <v>2.2000000000000002</v>
      </c>
      <c r="C45">
        <f t="shared" si="0"/>
        <v>0.6097560975609756</v>
      </c>
      <c r="D45">
        <f t="shared" si="0"/>
        <v>0.45454545454545453</v>
      </c>
      <c r="E45">
        <f>ValueWin!E45</f>
        <v>0.55900000000000005</v>
      </c>
      <c r="F45">
        <f>ValueWin!F45</f>
        <v>0.44099999999999995</v>
      </c>
      <c r="G45" cm="1">
        <f t="array" ref="G45">_xlfn.IFS(AND(I45&gt;J45,I45&gt;0), 1, AND(J45&gt;I45,J45&gt;0), 2, AND(I45&lt;0,J45&lt;0), 0)</f>
        <v>0</v>
      </c>
      <c r="H45">
        <f>ValueWin!H45</f>
        <v>2</v>
      </c>
      <c r="I45">
        <f t="shared" si="1"/>
        <v>-0.13006249999999997</v>
      </c>
      <c r="J45">
        <f t="shared" si="2"/>
        <v>-2.4833333333333374E-2</v>
      </c>
      <c r="K45" cm="1">
        <f t="array" ref="K45">_xlfn.IFS(AND(G45=H45,G45=1),K44-K44*I45+K44*I45*A45, AND(G45=H45,G45=2), K44-K44*J45+K44*J45*B45, AND(G45&lt;&gt;H45,G45=1), K44-K44*I45,AND(G45&lt;&gt;H45,G45=2),K44-K44*J45,G45=0,K44)</f>
        <v>293.51288488022726</v>
      </c>
      <c r="L45" t="str">
        <f>ValueWin!L45</f>
        <v>Adrian Mannarino</v>
      </c>
      <c r="M45" t="str">
        <f>ValueWin!M45</f>
        <v>Ricardas Berankis</v>
      </c>
    </row>
    <row r="46" spans="1:13" x14ac:dyDescent="0.25">
      <c r="A46">
        <f>ValueWin!A46</f>
        <v>2.91</v>
      </c>
      <c r="B46">
        <f>ValueWin!B46</f>
        <v>1.38</v>
      </c>
      <c r="C46">
        <f t="shared" si="0"/>
        <v>0.3436426116838488</v>
      </c>
      <c r="D46">
        <f t="shared" si="0"/>
        <v>0.7246376811594204</v>
      </c>
      <c r="E46">
        <f>ValueWin!E46</f>
        <v>5.8999999999999997E-2</v>
      </c>
      <c r="F46">
        <f>ValueWin!F46</f>
        <v>0.94100000000000006</v>
      </c>
      <c r="G46" cm="1">
        <f t="array" ref="G46">_xlfn.IFS(AND(I46&gt;J46,I46&gt;0), 1, AND(J46&gt;I46,J46&gt;0), 2, AND(I46&lt;0,J46&lt;0), 0)</f>
        <v>2</v>
      </c>
      <c r="H46">
        <f>ValueWin!H46</f>
        <v>2</v>
      </c>
      <c r="I46">
        <f t="shared" si="1"/>
        <v>-0.43367015706806283</v>
      </c>
      <c r="J46">
        <f t="shared" si="2"/>
        <v>0.1</v>
      </c>
      <c r="K46" cm="1">
        <f t="array" ref="K46">_xlfn.IFS(AND(G46=H46,G46=1),K45-K45*I46+K45*I46*A46, AND(G46=H46,G46=2), K45-K45*J46+K45*J46*B46, AND(G46&lt;&gt;H46,G46=1), K45-K45*I46,AND(G46&lt;&gt;H46,G46=2),K45-K45*J46,G46=0,K45)</f>
        <v>304.66637450567589</v>
      </c>
      <c r="L46" t="str">
        <f>ValueWin!L46</f>
        <v>Pedro Martinez</v>
      </c>
      <c r="M46" t="str">
        <f>ValueWin!M46</f>
        <v>Marin Cilic</v>
      </c>
    </row>
    <row r="47" spans="1:13" x14ac:dyDescent="0.25">
      <c r="A47">
        <f>ValueWin!A47</f>
        <v>3.45</v>
      </c>
      <c r="B47">
        <f>ValueWin!B47</f>
        <v>1.28</v>
      </c>
      <c r="C47">
        <f t="shared" si="0"/>
        <v>0.28985507246376813</v>
      </c>
      <c r="D47">
        <f t="shared" si="0"/>
        <v>0.78125</v>
      </c>
      <c r="E47">
        <f>ValueWin!E47</f>
        <v>0.311</v>
      </c>
      <c r="F47">
        <f>ValueWin!F47</f>
        <v>0.68900000000000006</v>
      </c>
      <c r="G47" cm="1">
        <f t="array" ref="G47">_xlfn.IFS(AND(I47&gt;J47,I47&gt;0), 1, AND(J47&gt;I47,J47&gt;0), 2, AND(I47&lt;0,J47&lt;0), 0)</f>
        <v>1</v>
      </c>
      <c r="H47">
        <f>ValueWin!H47</f>
        <v>2</v>
      </c>
      <c r="I47">
        <f t="shared" si="1"/>
        <v>2.9775510204081646E-2</v>
      </c>
      <c r="J47">
        <f t="shared" si="2"/>
        <v>-0.42171428571428549</v>
      </c>
      <c r="K47" cm="1">
        <f t="array" ref="K47">_xlfn.IFS(AND(G47=H47,G47=1),K46-K46*I47+K46*I47*A47, AND(G47=H47,G47=2), K46-K46*J47+K46*J47*B47, AND(G47&lt;&gt;H47,G47=1), K46-K46*I47,AND(G47&lt;&gt;H47,G47=2),K46-K46*J47,G47=0,K46)</f>
        <v>295.59477776274156</v>
      </c>
      <c r="L47" t="str">
        <f>ValueWin!L47</f>
        <v>Gilles Simon</v>
      </c>
      <c r="M47" t="str">
        <f>ValueWin!M47</f>
        <v>Aslan Karatsev</v>
      </c>
    </row>
    <row r="48" spans="1:13" x14ac:dyDescent="0.25">
      <c r="A48">
        <f>ValueWin!A48</f>
        <v>2.25</v>
      </c>
      <c r="B48">
        <f>ValueWin!B48</f>
        <v>1.61</v>
      </c>
      <c r="C48">
        <f t="shared" si="0"/>
        <v>0.44444444444444442</v>
      </c>
      <c r="D48">
        <f t="shared" si="0"/>
        <v>0.6211180124223602</v>
      </c>
      <c r="E48">
        <f>ValueWin!E48</f>
        <v>0.432</v>
      </c>
      <c r="F48">
        <f>ValueWin!F48</f>
        <v>0.56800000000000006</v>
      </c>
      <c r="G48" cm="1">
        <f t="array" ref="G48">_xlfn.IFS(AND(I48&gt;J48,I48&gt;0), 1, AND(J48&gt;I48,J48&gt;0), 2, AND(I48&lt;0,J48&lt;0), 0)</f>
        <v>0</v>
      </c>
      <c r="H48">
        <f>ValueWin!H48</f>
        <v>2</v>
      </c>
      <c r="I48">
        <f t="shared" si="1"/>
        <v>-2.2400000000000031E-2</v>
      </c>
      <c r="J48">
        <f t="shared" si="2"/>
        <v>-0.1401967213114752</v>
      </c>
      <c r="K48" cm="1">
        <f t="array" ref="K48">_xlfn.IFS(AND(G48=H48,G48=1),K47-K47*I48+K47*I48*A48, AND(G48=H48,G48=2), K47-K47*J48+K47*J48*B48, AND(G48&lt;&gt;H48,G48=1), K47-K47*I48,AND(G48&lt;&gt;H48,G48=2),K47-K47*J48,G48=0,K47)</f>
        <v>295.59477776274156</v>
      </c>
      <c r="L48" t="str">
        <f>ValueWin!L48</f>
        <v>Marton Fucsovics</v>
      </c>
      <c r="M48" t="str">
        <f>ValueWin!M48</f>
        <v>Lloyd Harris</v>
      </c>
    </row>
    <row r="49" spans="1:13" x14ac:dyDescent="0.25">
      <c r="A49">
        <f>ValueWin!A49</f>
        <v>1.2</v>
      </c>
      <c r="B49">
        <f>ValueWin!B49</f>
        <v>4.25</v>
      </c>
      <c r="C49">
        <f t="shared" si="0"/>
        <v>0.83333333333333337</v>
      </c>
      <c r="D49">
        <f t="shared" si="0"/>
        <v>0.23529411764705882</v>
      </c>
      <c r="E49">
        <f>ValueWin!E49</f>
        <v>0.754</v>
      </c>
      <c r="F49">
        <f>ValueWin!F49</f>
        <v>0.246</v>
      </c>
      <c r="G49" cm="1">
        <f t="array" ref="G49">_xlfn.IFS(AND(I49&gt;J49,I49&gt;0), 1, AND(J49&gt;I49,J49&gt;0), 2, AND(I49&lt;0,J49&lt;0), 0)</f>
        <v>2</v>
      </c>
      <c r="H49">
        <f>ValueWin!H49</f>
        <v>1</v>
      </c>
      <c r="I49">
        <f t="shared" si="1"/>
        <v>-0.4760000000000002</v>
      </c>
      <c r="J49">
        <f t="shared" si="2"/>
        <v>1.3999999999999985E-2</v>
      </c>
      <c r="K49" cm="1">
        <f t="array" ref="K49">_xlfn.IFS(AND(G49=H49,G49=1),K48-K48*I49+K48*I49*A49, AND(G49=H49,G49=2), K48-K48*J49+K48*J49*B49, AND(G49&lt;&gt;H49,G49=1), K48-K48*I49,AND(G49&lt;&gt;H49,G49=2),K48-K48*J49,G49=0,K48)</f>
        <v>291.45645087406319</v>
      </c>
      <c r="L49" t="str">
        <f>ValueWin!L49</f>
        <v>Jannik Sinner</v>
      </c>
      <c r="M49" t="str">
        <f>ValueWin!M49</f>
        <v>Arthur Rinderknech</v>
      </c>
    </row>
    <row r="50" spans="1:13" x14ac:dyDescent="0.25">
      <c r="A50">
        <f>ValueWin!A50</f>
        <v>2.1800000000000002</v>
      </c>
      <c r="B50">
        <f>ValueWin!B50</f>
        <v>1.65</v>
      </c>
      <c r="C50">
        <f t="shared" si="0"/>
        <v>0.4587155963302752</v>
      </c>
      <c r="D50">
        <f t="shared" si="0"/>
        <v>0.60606060606060608</v>
      </c>
      <c r="E50">
        <f>ValueWin!E50</f>
        <v>0.34200000000000003</v>
      </c>
      <c r="F50">
        <f>ValueWin!F50</f>
        <v>0.65799999999999992</v>
      </c>
      <c r="G50" cm="1">
        <f t="array" ref="G50">_xlfn.IFS(AND(I50&gt;J50,I50&gt;0), 1, AND(J50&gt;I50,J50&gt;0), 2, AND(I50&lt;0,J50&lt;0), 0)</f>
        <v>2</v>
      </c>
      <c r="H50">
        <f>ValueWin!H50</f>
        <v>2</v>
      </c>
      <c r="I50">
        <f t="shared" si="1"/>
        <v>-0.21562711864406764</v>
      </c>
      <c r="J50">
        <f t="shared" si="2"/>
        <v>0.1</v>
      </c>
      <c r="K50" cm="1">
        <f t="array" ref="K50">_xlfn.IFS(AND(G50=H50,G50=1),K49-K49*I50+K49*I50*A50, AND(G50=H50,G50=2), K49-K49*J50+K49*J50*B50, AND(G50&lt;&gt;H50,G50=1), K49-K49*I50,AND(G50&lt;&gt;H50,G50=2),K49-K49*J50,G50=0,K49)</f>
        <v>310.40112018087734</v>
      </c>
      <c r="L50" t="str">
        <f>ValueWin!L50</f>
        <v>Brandon Nakashima</v>
      </c>
      <c r="M50" t="str">
        <f>ValueWin!M50</f>
        <v>Diego Schwartzman</v>
      </c>
    </row>
    <row r="51" spans="1:13" x14ac:dyDescent="0.25">
      <c r="A51">
        <f>ValueWin!A51</f>
        <v>1.3</v>
      </c>
      <c r="B51">
        <f>ValueWin!B51</f>
        <v>3.32</v>
      </c>
      <c r="C51">
        <f t="shared" si="0"/>
        <v>0.76923076923076916</v>
      </c>
      <c r="D51">
        <f t="shared" si="0"/>
        <v>0.30120481927710846</v>
      </c>
      <c r="E51">
        <f>ValueWin!E51</f>
        <v>0.53500000000000003</v>
      </c>
      <c r="F51">
        <f>ValueWin!F51</f>
        <v>0.46499999999999997</v>
      </c>
      <c r="G51" cm="1">
        <f t="array" ref="G51">_xlfn.IFS(AND(I51&gt;J51,I51&gt;0), 1, AND(J51&gt;I51,J51&gt;0), 2, AND(I51&lt;0,J51&lt;0), 0)</f>
        <v>2</v>
      </c>
      <c r="H51">
        <f>ValueWin!H51</f>
        <v>1</v>
      </c>
      <c r="I51">
        <f t="shared" si="1"/>
        <v>-1.0149999999999997</v>
      </c>
      <c r="J51">
        <f t="shared" si="2"/>
        <v>0.1</v>
      </c>
      <c r="K51" cm="1">
        <f t="array" ref="K51">_xlfn.IFS(AND(G51=H51,G51=1),K50-K50*I51+K50*I51*A51, AND(G51=H51,G51=2), K50-K50*J51+K50*J51*B51, AND(G51&lt;&gt;H51,G51=1), K50-K50*I51,AND(G51&lt;&gt;H51,G51=2),K50-K50*J51,G51=0,K50)</f>
        <v>279.36100816278963</v>
      </c>
      <c r="L51" t="str">
        <f>ValueWin!L51</f>
        <v>Jenson Brooksby</v>
      </c>
      <c r="M51" t="str">
        <f>ValueWin!M51</f>
        <v>Alejandro Davidovich Fokina</v>
      </c>
    </row>
    <row r="52" spans="1:13" x14ac:dyDescent="0.25">
      <c r="A52">
        <f>ValueWin!A52</f>
        <v>1.66</v>
      </c>
      <c r="B52">
        <f>ValueWin!B52</f>
        <v>2.1</v>
      </c>
      <c r="C52">
        <f t="shared" si="0"/>
        <v>0.60240963855421692</v>
      </c>
      <c r="D52">
        <f t="shared" si="0"/>
        <v>0.47619047619047616</v>
      </c>
      <c r="E52">
        <f>ValueWin!E52</f>
        <v>0.71099999999999997</v>
      </c>
      <c r="F52">
        <f>ValueWin!F52</f>
        <v>0.28900000000000003</v>
      </c>
      <c r="G52" cm="1">
        <f t="array" ref="G52">_xlfn.IFS(AND(I52&gt;J52,I52&gt;0), 1, AND(J52&gt;I52,J52&gt;0), 2, AND(I52&lt;0,J52&lt;0), 0)</f>
        <v>1</v>
      </c>
      <c r="H52">
        <f>ValueWin!H52</f>
        <v>1</v>
      </c>
      <c r="I52">
        <f t="shared" si="1"/>
        <v>0.1</v>
      </c>
      <c r="J52">
        <f t="shared" si="2"/>
        <v>-0.35736363636363622</v>
      </c>
      <c r="K52" cm="1">
        <f t="array" ref="K52">_xlfn.IFS(AND(G52=H52,G52=1),K51-K51*I52+K51*I52*A52, AND(G52=H52,G52=2), K51-K51*J52+K51*J52*B52, AND(G52&lt;&gt;H52,G52=1), K51-K51*I52,AND(G52&lt;&gt;H52,G52=2),K51-K51*J52,G52=0,K51)</f>
        <v>297.79883470153374</v>
      </c>
      <c r="L52" t="str">
        <f>ValueWin!L52</f>
        <v>Alessandro Giannessi</v>
      </c>
      <c r="M52" t="str">
        <f>ValueWin!M52</f>
        <v>Raul Brancaccio</v>
      </c>
    </row>
    <row r="53" spans="1:13" x14ac:dyDescent="0.25">
      <c r="A53">
        <f>ValueWin!A53</f>
        <v>1.4</v>
      </c>
      <c r="B53">
        <f>ValueWin!B53</f>
        <v>2.75</v>
      </c>
      <c r="C53">
        <f t="shared" si="0"/>
        <v>0.7142857142857143</v>
      </c>
      <c r="D53">
        <f t="shared" si="0"/>
        <v>0.36363636363636365</v>
      </c>
      <c r="E53">
        <f>ValueWin!E53</f>
        <v>0.754</v>
      </c>
      <c r="F53">
        <f>ValueWin!F53</f>
        <v>0.246</v>
      </c>
      <c r="G53" cm="1">
        <f t="array" ref="G53">_xlfn.IFS(AND(I53&gt;J53,I53&gt;0), 1, AND(J53&gt;I53,J53&gt;0), 2, AND(I53&lt;0,J53&lt;0), 0)</f>
        <v>1</v>
      </c>
      <c r="H53">
        <f>ValueWin!H53</f>
        <v>1</v>
      </c>
      <c r="I53">
        <f t="shared" si="1"/>
        <v>0.1</v>
      </c>
      <c r="J53">
        <f t="shared" si="2"/>
        <v>-0.18485714285714289</v>
      </c>
      <c r="K53" cm="1">
        <f t="array" ref="K53">_xlfn.IFS(AND(G53=H53,G53=1),K52-K52*I53+K52*I53*A53, AND(G53=H53,G53=2), K52-K52*J53+K52*J53*B53, AND(G53&lt;&gt;H53,G53=1), K52-K52*I53,AND(G53&lt;&gt;H53,G53=2),K52-K52*J53,G53=0,K52)</f>
        <v>309.7107880895951</v>
      </c>
      <c r="L53" t="str">
        <f>ValueWin!L53</f>
        <v>Marco Cecchinato</v>
      </c>
      <c r="M53" t="str">
        <f>ValueWin!M53</f>
        <v>Mathias Bourgue</v>
      </c>
    </row>
    <row r="54" spans="1:13" x14ac:dyDescent="0.25">
      <c r="A54">
        <f>ValueWin!A54</f>
        <v>2.15</v>
      </c>
      <c r="B54">
        <f>ValueWin!B54</f>
        <v>1.67</v>
      </c>
      <c r="C54">
        <f t="shared" si="0"/>
        <v>0.46511627906976744</v>
      </c>
      <c r="D54">
        <f t="shared" si="0"/>
        <v>0.5988023952095809</v>
      </c>
      <c r="E54">
        <f>ValueWin!E54</f>
        <v>0.49299999999999999</v>
      </c>
      <c r="F54">
        <f>ValueWin!F54</f>
        <v>0.50700000000000001</v>
      </c>
      <c r="G54" cm="1">
        <f t="array" ref="G54">_xlfn.IFS(AND(I54&gt;J54,I54&gt;0), 1, AND(J54&gt;I54,J54&gt;0), 2, AND(I54&lt;0,J54&lt;0), 0)</f>
        <v>1</v>
      </c>
      <c r="H54">
        <f>ValueWin!H54</f>
        <v>2</v>
      </c>
      <c r="I54">
        <f t="shared" si="1"/>
        <v>5.2130434782608648E-2</v>
      </c>
      <c r="J54">
        <f t="shared" si="2"/>
        <v>-0.22882089552238816</v>
      </c>
      <c r="K54" cm="1">
        <f t="array" ref="K54">_xlfn.IFS(AND(G54=H54,G54=1),K53-K53*I54+K53*I54*A54, AND(G54=H54,G54=2), K53-K53*J54+K53*J54*B54, AND(G54&lt;&gt;H54,G54=1), K53-K53*I54,AND(G54&lt;&gt;H54,G54=2),K53-K53*J54,G54=0,K53)</f>
        <v>293.56543004962015</v>
      </c>
      <c r="L54" t="str">
        <f>ValueWin!L54</f>
        <v>Marin Cilic</v>
      </c>
      <c r="M54" t="str">
        <f>ValueWin!M54</f>
        <v>Aslan Karatsev</v>
      </c>
    </row>
    <row r="55" spans="1:13" x14ac:dyDescent="0.25">
      <c r="A55">
        <f>ValueWin!A55</f>
        <v>1.37</v>
      </c>
      <c r="B55">
        <f>ValueWin!B55</f>
        <v>2.92</v>
      </c>
      <c r="C55">
        <f t="shared" si="0"/>
        <v>0.72992700729927007</v>
      </c>
      <c r="D55">
        <f t="shared" si="0"/>
        <v>0.34246575342465752</v>
      </c>
      <c r="E55">
        <f>ValueWin!E55</f>
        <v>0.54600000000000004</v>
      </c>
      <c r="F55">
        <f>ValueWin!F55</f>
        <v>0.45399999999999996</v>
      </c>
      <c r="G55" cm="1">
        <f t="array" ref="G55">_xlfn.IFS(AND(I55&gt;J55,I55&gt;0), 1, AND(J55&gt;I55,J55&gt;0), 2, AND(I55&lt;0,J55&lt;0), 0)</f>
        <v>2</v>
      </c>
      <c r="H55">
        <f>ValueWin!H55</f>
        <v>1</v>
      </c>
      <c r="I55">
        <f t="shared" si="1"/>
        <v>-0.68102702702702644</v>
      </c>
      <c r="J55">
        <f t="shared" si="2"/>
        <v>0.1</v>
      </c>
      <c r="K55" cm="1">
        <f t="array" ref="K55">_xlfn.IFS(AND(G55=H55,G55=1),K54-K54*I55+K54*I55*A55, AND(G55=H55,G55=2), K54-K54*J55+K54*J55*B55, AND(G55&lt;&gt;H55,G55=1), K54-K54*I55,AND(G55&lt;&gt;H55,G55=2),K54-K54*J55,G55=0,K54)</f>
        <v>264.20888704465813</v>
      </c>
      <c r="L55" t="str">
        <f>ValueWin!L55</f>
        <v>Jannik Sinner</v>
      </c>
      <c r="M55" t="str">
        <f>ValueWin!M55</f>
        <v>Diego Schwartzman</v>
      </c>
    </row>
    <row r="56" spans="1:13" x14ac:dyDescent="0.25">
      <c r="A56">
        <f>ValueWin!A56</f>
        <v>2.65</v>
      </c>
      <c r="B56">
        <f>ValueWin!B56</f>
        <v>1.47</v>
      </c>
      <c r="C56">
        <f t="shared" si="0"/>
        <v>0.37735849056603776</v>
      </c>
      <c r="D56">
        <f t="shared" si="0"/>
        <v>0.68027210884353739</v>
      </c>
      <c r="E56">
        <f>ValueWin!E56</f>
        <v>0.51800000000000002</v>
      </c>
      <c r="F56">
        <f>ValueWin!F56</f>
        <v>0.48199999999999998</v>
      </c>
      <c r="G56" cm="1">
        <f t="array" ref="G56">_xlfn.IFS(AND(I56&gt;J56,I56&gt;0), 1, AND(J56&gt;I56,J56&gt;0), 2, AND(I56&lt;0,J56&lt;0), 0)</f>
        <v>1</v>
      </c>
      <c r="H56">
        <f>ValueWin!H56</f>
        <v>2</v>
      </c>
      <c r="I56">
        <f t="shared" si="1"/>
        <v>0.1</v>
      </c>
      <c r="J56">
        <f t="shared" si="2"/>
        <v>-0.62012765957446825</v>
      </c>
      <c r="K56" cm="1">
        <f t="array" ref="K56">_xlfn.IFS(AND(G56=H56,G56=1),K55-K55*I56+K55*I56*A56, AND(G56=H56,G56=2), K55-K55*J56+K55*J56*B56, AND(G56&lt;&gt;H56,G56=1), K55-K55*I56,AND(G56&lt;&gt;H56,G56=2),K55-K55*J56,G56=0,K55)</f>
        <v>237.7879983401923</v>
      </c>
      <c r="L56" t="str">
        <f>ValueWin!L56</f>
        <v>Federico Coria</v>
      </c>
      <c r="M56" t="str">
        <f>ValueWin!M56</f>
        <v>Radu Albot</v>
      </c>
    </row>
    <row r="57" spans="1:13" x14ac:dyDescent="0.25">
      <c r="A57">
        <f>ValueWin!A57</f>
        <v>2.35</v>
      </c>
      <c r="B57">
        <f>ValueWin!B57</f>
        <v>1.57</v>
      </c>
      <c r="C57">
        <f t="shared" si="0"/>
        <v>0.42553191489361702</v>
      </c>
      <c r="D57">
        <f t="shared" si="0"/>
        <v>0.63694267515923564</v>
      </c>
      <c r="E57">
        <f>ValueWin!E57</f>
        <v>0.40300000000000002</v>
      </c>
      <c r="F57">
        <f>ValueWin!F57</f>
        <v>0.59699999999999998</v>
      </c>
      <c r="G57" cm="1">
        <f t="array" ref="G57">_xlfn.IFS(AND(I57&gt;J57,I57&gt;0), 1, AND(J57&gt;I57,J57&gt;0), 2, AND(I57&lt;0,J57&lt;0), 0)</f>
        <v>0</v>
      </c>
      <c r="H57">
        <f>ValueWin!H57</f>
        <v>2</v>
      </c>
      <c r="I57">
        <f t="shared" si="1"/>
        <v>-3.9222222222222158E-2</v>
      </c>
      <c r="J57">
        <f t="shared" si="2"/>
        <v>-0.11001754385964913</v>
      </c>
      <c r="K57" cm="1">
        <f t="array" ref="K57">_xlfn.IFS(AND(G57=H57,G57=1),K56-K56*I57+K56*I57*A57, AND(G57=H57,G57=2), K56-K56*J57+K56*J57*B57, AND(G57&lt;&gt;H57,G57=1), K56-K56*I57,AND(G57&lt;&gt;H57,G57=2),K56-K56*J57,G57=0,K56)</f>
        <v>237.7879983401923</v>
      </c>
      <c r="L57" t="str">
        <f>ValueWin!L57</f>
        <v>Damir Dzumhur</v>
      </c>
      <c r="M57" t="str">
        <f>ValueWin!M57</f>
        <v>Egor Gerasimov</v>
      </c>
    </row>
    <row r="58" spans="1:13" x14ac:dyDescent="0.25">
      <c r="A58">
        <f>ValueWin!A58</f>
        <v>1.75</v>
      </c>
      <c r="B58">
        <f>ValueWin!B58</f>
        <v>2.04</v>
      </c>
      <c r="C58">
        <f t="shared" si="0"/>
        <v>0.5714285714285714</v>
      </c>
      <c r="D58">
        <f t="shared" si="0"/>
        <v>0.49019607843137253</v>
      </c>
      <c r="E58">
        <f>ValueWin!E58</f>
        <v>0.26600000000000001</v>
      </c>
      <c r="F58">
        <f>ValueWin!F58</f>
        <v>0.73399999999999999</v>
      </c>
      <c r="G58" cm="1">
        <f t="array" ref="G58">_xlfn.IFS(AND(I58&gt;J58,I58&gt;0), 1, AND(J58&gt;I58,J58&gt;0), 2, AND(I58&lt;0,J58&lt;0), 0)</f>
        <v>2</v>
      </c>
      <c r="H58">
        <f>ValueWin!H58</f>
        <v>2</v>
      </c>
      <c r="I58">
        <f t="shared" si="1"/>
        <v>-0.71266666666666667</v>
      </c>
      <c r="J58">
        <f t="shared" si="2"/>
        <v>0.1</v>
      </c>
      <c r="K58" cm="1">
        <f t="array" ref="K58">_xlfn.IFS(AND(G58=H58,G58=1),K57-K57*I58+K57*I58*A58, AND(G58=H58,G58=2), K57-K57*J58+K57*J58*B58, AND(G58&lt;&gt;H58,G58=1), K57-K57*I58,AND(G58&lt;&gt;H58,G58=2),K57-K57*J58,G58=0,K57)</f>
        <v>262.51795016757228</v>
      </c>
      <c r="L58" t="str">
        <f>ValueWin!L58</f>
        <v>Roman Safiullin</v>
      </c>
      <c r="M58" t="str">
        <f>ValueWin!M58</f>
        <v>Yoshihito Nishioka</v>
      </c>
    </row>
    <row r="59" spans="1:13" x14ac:dyDescent="0.25">
      <c r="A59">
        <f>ValueWin!A59</f>
        <v>3.15</v>
      </c>
      <c r="B59">
        <f>ValueWin!B59</f>
        <v>1.35</v>
      </c>
      <c r="C59">
        <f t="shared" si="0"/>
        <v>0.31746031746031744</v>
      </c>
      <c r="D59">
        <f t="shared" si="0"/>
        <v>0.7407407407407407</v>
      </c>
      <c r="E59">
        <f>ValueWin!E59</f>
        <v>0.27700000000000002</v>
      </c>
      <c r="F59">
        <f>ValueWin!F59</f>
        <v>0.72299999999999998</v>
      </c>
      <c r="G59" cm="1">
        <f t="array" ref="G59">_xlfn.IFS(AND(I59&gt;J59,I59&gt;0), 1, AND(J59&gt;I59,J59&gt;0), 2, AND(I59&lt;0,J59&lt;0), 0)</f>
        <v>0</v>
      </c>
      <c r="H59">
        <f>ValueWin!H59</f>
        <v>1</v>
      </c>
      <c r="I59">
        <f t="shared" si="1"/>
        <v>-5.927906976744185E-2</v>
      </c>
      <c r="J59">
        <f t="shared" si="2"/>
        <v>-6.8428571428571283E-2</v>
      </c>
      <c r="K59" cm="1">
        <f t="array" ref="K59">_xlfn.IFS(AND(G59=H59,G59=1),K58-K58*I59+K58*I59*A59, AND(G59=H59,G59=2), K58-K58*J59+K58*J59*B59, AND(G59&lt;&gt;H59,G59=1), K58-K58*I59,AND(G59&lt;&gt;H59,G59=2),K58-K58*J59,G59=0,K58)</f>
        <v>262.51795016757228</v>
      </c>
      <c r="L59" t="str">
        <f>ValueWin!L59</f>
        <v>Evgeny Donskoy</v>
      </c>
      <c r="M59" t="str">
        <f>ValueWin!M59</f>
        <v>Mikael Ymer</v>
      </c>
    </row>
    <row r="60" spans="1:13" x14ac:dyDescent="0.25">
      <c r="A60">
        <f>ValueWin!A60</f>
        <v>1.23</v>
      </c>
      <c r="B60">
        <f>ValueWin!B60</f>
        <v>4</v>
      </c>
      <c r="C60">
        <f t="shared" si="0"/>
        <v>0.81300813008130079</v>
      </c>
      <c r="D60">
        <f t="shared" si="0"/>
        <v>0.25</v>
      </c>
      <c r="E60">
        <f>ValueWin!E60</f>
        <v>0.72899999999999998</v>
      </c>
      <c r="F60">
        <f>ValueWin!F60</f>
        <v>0.27100000000000002</v>
      </c>
      <c r="G60" cm="1">
        <f t="array" ref="G60">_xlfn.IFS(AND(I60&gt;J60,I60&gt;0), 1, AND(J60&gt;I60,J60&gt;0), 2, AND(I60&lt;0,J60&lt;0), 0)</f>
        <v>2</v>
      </c>
      <c r="H60">
        <f>ValueWin!H60</f>
        <v>1</v>
      </c>
      <c r="I60">
        <f t="shared" si="1"/>
        <v>-0.44926086956521749</v>
      </c>
      <c r="J60">
        <f t="shared" si="2"/>
        <v>2.8000000000000025E-2</v>
      </c>
      <c r="K60" cm="1">
        <f t="array" ref="K60">_xlfn.IFS(AND(G60=H60,G60=1),K59-K59*I60+K59*I60*A60, AND(G60=H60,G60=2), K59-K59*J60+K59*J60*B60, AND(G60&lt;&gt;H60,G60=1), K59-K59*I60,AND(G60&lt;&gt;H60,G60=2),K59-K59*J60,G60=0,K59)</f>
        <v>255.16744756288026</v>
      </c>
      <c r="L60" t="str">
        <f>ValueWin!L60</f>
        <v>Botic Van De Zandschulp</v>
      </c>
      <c r="M60" t="str">
        <f>ValueWin!M60</f>
        <v>Marc Polmans</v>
      </c>
    </row>
    <row r="61" spans="1:13" x14ac:dyDescent="0.25">
      <c r="A61">
        <f>ValueWin!A61</f>
        <v>3</v>
      </c>
      <c r="B61">
        <f>ValueWin!B61</f>
        <v>1.37</v>
      </c>
      <c r="C61">
        <f t="shared" si="0"/>
        <v>0.33333333333333331</v>
      </c>
      <c r="D61">
        <f t="shared" si="0"/>
        <v>0.72992700729927007</v>
      </c>
      <c r="E61">
        <f>ValueWin!E61</f>
        <v>0.36699999999999999</v>
      </c>
      <c r="F61">
        <f>ValueWin!F61</f>
        <v>0.63300000000000001</v>
      </c>
      <c r="G61" cm="1">
        <f t="array" ref="G61">_xlfn.IFS(AND(I61&gt;J61,I61&gt;0), 1, AND(J61&gt;I61,J61&gt;0), 2, AND(I61&lt;0,J61&lt;0), 0)</f>
        <v>1</v>
      </c>
      <c r="H61">
        <f>ValueWin!H61</f>
        <v>2</v>
      </c>
      <c r="I61">
        <f t="shared" si="1"/>
        <v>5.0499999999999989E-2</v>
      </c>
      <c r="J61">
        <f t="shared" si="2"/>
        <v>-0.35889189189189163</v>
      </c>
      <c r="K61" cm="1">
        <f t="array" ref="K61">_xlfn.IFS(AND(G61=H61,G61=1),K60-K60*I61+K60*I61*A61, AND(G61=H61,G61=2), K60-K60*J61+K60*J61*B61, AND(G61&lt;&gt;H61,G61=1), K60-K60*I61,AND(G61&lt;&gt;H61,G61=2),K60-K60*J61,G61=0,K60)</f>
        <v>242.28149146095481</v>
      </c>
      <c r="L61" t="str">
        <f>ValueWin!L61</f>
        <v>Gilles Simon</v>
      </c>
      <c r="M61" t="str">
        <f>ValueWin!M61</f>
        <v>Emil Ruusuvuori</v>
      </c>
    </row>
    <row r="62" spans="1:13" x14ac:dyDescent="0.25">
      <c r="A62">
        <f>ValueWin!A62</f>
        <v>1.57</v>
      </c>
      <c r="B62">
        <f>ValueWin!B62</f>
        <v>2.25</v>
      </c>
      <c r="C62">
        <f t="shared" si="0"/>
        <v>0.63694267515923564</v>
      </c>
      <c r="D62">
        <f t="shared" si="0"/>
        <v>0.44444444444444442</v>
      </c>
      <c r="E62">
        <f>ValueWin!E62</f>
        <v>0.51600000000000001</v>
      </c>
      <c r="F62">
        <f>ValueWin!F62</f>
        <v>0.48399999999999999</v>
      </c>
      <c r="G62" cm="1">
        <f t="array" ref="G62">_xlfn.IFS(AND(I62&gt;J62,I62&gt;0), 1, AND(J62&gt;I62,J62&gt;0), 2, AND(I62&lt;0,J62&lt;0), 0)</f>
        <v>2</v>
      </c>
      <c r="H62">
        <f>ValueWin!H62</f>
        <v>2</v>
      </c>
      <c r="I62">
        <f t="shared" si="1"/>
        <v>-0.33312280701754371</v>
      </c>
      <c r="J62">
        <f t="shared" si="2"/>
        <v>7.1199999999999986E-2</v>
      </c>
      <c r="K62" cm="1">
        <f t="array" ref="K62">_xlfn.IFS(AND(G62=H62,G62=1),K61-K61*I62+K61*I62*A62, AND(G62=H62,G62=2), K61-K61*J62+K61*J62*B62, AND(G62&lt;&gt;H62,G62=1), K61-K61*I62,AND(G62&lt;&gt;H62,G62=2),K61-K61*J62,G62=0,K61)</f>
        <v>263.84454420097978</v>
      </c>
      <c r="L62" t="str">
        <f>ValueWin!L62</f>
        <v>Dominik Koepfer</v>
      </c>
      <c r="M62" t="str">
        <f>ValueWin!M62</f>
        <v>Gianluca Mager</v>
      </c>
    </row>
    <row r="63" spans="1:13" x14ac:dyDescent="0.25">
      <c r="A63">
        <f>ValueWin!A63</f>
        <v>1.07</v>
      </c>
      <c r="B63">
        <f>ValueWin!B63</f>
        <v>7</v>
      </c>
      <c r="C63">
        <f t="shared" si="0"/>
        <v>0.93457943925233644</v>
      </c>
      <c r="D63">
        <f t="shared" si="0"/>
        <v>0.14285714285714285</v>
      </c>
      <c r="E63">
        <f>ValueWin!E63</f>
        <v>0.92</v>
      </c>
      <c r="F63">
        <f>ValueWin!F63</f>
        <v>7.999999999999996E-2</v>
      </c>
      <c r="G63" cm="1">
        <f t="array" ref="G63">_xlfn.IFS(AND(I63&gt;J63,I63&gt;0), 1, AND(J63&gt;I63,J63&gt;0), 2, AND(I63&lt;0,J63&lt;0), 0)</f>
        <v>0</v>
      </c>
      <c r="H63">
        <f>ValueWin!H63</f>
        <v>1</v>
      </c>
      <c r="I63">
        <f t="shared" si="1"/>
        <v>-0.2228571428571412</v>
      </c>
      <c r="J63">
        <f t="shared" si="2"/>
        <v>-7.3333333333333389E-2</v>
      </c>
      <c r="K63" cm="1">
        <f t="array" ref="K63">_xlfn.IFS(AND(G63=H63,G63=1),K62-K62*I63+K62*I63*A63, AND(G63=H63,G63=2), K62-K62*J63+K62*J63*B63, AND(G63&lt;&gt;H63,G63=1), K62-K62*I63,AND(G63&lt;&gt;H63,G63=2),K62-K62*J63,G63=0,K62)</f>
        <v>263.84454420097978</v>
      </c>
      <c r="L63" t="str">
        <f>ValueWin!L63</f>
        <v>Frances Tiafoe</v>
      </c>
      <c r="M63" t="str">
        <f>ValueWin!M63</f>
        <v>Lucas Miedler</v>
      </c>
    </row>
    <row r="64" spans="1:13" x14ac:dyDescent="0.25">
      <c r="A64">
        <f>ValueWin!A64</f>
        <v>1.25</v>
      </c>
      <c r="B64">
        <f>ValueWin!B64</f>
        <v>3.5</v>
      </c>
      <c r="C64">
        <f t="shared" si="0"/>
        <v>0.8</v>
      </c>
      <c r="D64">
        <f t="shared" si="0"/>
        <v>0.2857142857142857</v>
      </c>
      <c r="E64">
        <f>ValueWin!E64</f>
        <v>0.66</v>
      </c>
      <c r="F64">
        <f>ValueWin!F64</f>
        <v>0.33999999999999997</v>
      </c>
      <c r="G64" cm="1">
        <f t="array" ref="G64">_xlfn.IFS(AND(I64&gt;J64,I64&gt;0), 1, AND(J64&gt;I64,J64&gt;0), 2, AND(I64&lt;0,J64&lt;0), 0)</f>
        <v>2</v>
      </c>
      <c r="H64">
        <f>ValueWin!H64</f>
        <v>2</v>
      </c>
      <c r="I64">
        <f t="shared" si="1"/>
        <v>-0.69999999999999984</v>
      </c>
      <c r="J64">
        <f t="shared" si="2"/>
        <v>7.5999999999999956E-2</v>
      </c>
      <c r="K64" cm="1">
        <f t="array" ref="K64">_xlfn.IFS(AND(G64=H64,G64=1),K63-K63*I64+K63*I64*A64, AND(G64=H64,G64=2), K63-K63*J64+K63*J64*B64, AND(G64&lt;&gt;H64,G64=1), K63-K63*I64,AND(G64&lt;&gt;H64,G64=2),K63-K63*J64,G64=0,K63)</f>
        <v>313.97500759916591</v>
      </c>
      <c r="L64" t="str">
        <f>ValueWin!L64</f>
        <v>Kevin Anderson</v>
      </c>
      <c r="M64" t="str">
        <f>ValueWin!M64</f>
        <v>Roberto Carballes Baena</v>
      </c>
    </row>
    <row r="65" spans="1:13" x14ac:dyDescent="0.25">
      <c r="A65">
        <f>ValueWin!A65</f>
        <v>2.37</v>
      </c>
      <c r="B65">
        <f>ValueWin!B65</f>
        <v>1.53</v>
      </c>
      <c r="C65">
        <f t="shared" si="0"/>
        <v>0.42194092827004215</v>
      </c>
      <c r="D65">
        <f t="shared" si="0"/>
        <v>0.65359477124183007</v>
      </c>
      <c r="E65">
        <f>ValueWin!E65</f>
        <v>0.318</v>
      </c>
      <c r="F65">
        <f>ValueWin!F65</f>
        <v>0.68199999999999994</v>
      </c>
      <c r="G65" cm="1">
        <f t="array" ref="G65">_xlfn.IFS(AND(I65&gt;J65,I65&gt;0), 1, AND(J65&gt;I65,J65&gt;0), 2, AND(I65&lt;0,J65&lt;0), 0)</f>
        <v>2</v>
      </c>
      <c r="H65">
        <f>ValueWin!H65</f>
        <v>2</v>
      </c>
      <c r="I65">
        <f t="shared" si="1"/>
        <v>-0.17981021897810212</v>
      </c>
      <c r="J65">
        <f t="shared" si="2"/>
        <v>8.1999999999999962E-2</v>
      </c>
      <c r="K65" cm="1">
        <f t="array" ref="K65">_xlfn.IFS(AND(G65=H65,G65=1),K64-K64*I65+K64*I65*A65, AND(G65=H65,G65=2), K64-K64*J65+K64*J65*B65, AND(G65&lt;&gt;H65,G65=1), K64-K64*I65,AND(G65&lt;&gt;H65,G65=2),K64-K64*J65,G65=0,K64)</f>
        <v>327.62036142942566</v>
      </c>
      <c r="L65" t="str">
        <f>ValueWin!L65</f>
        <v>Norbert Gombos</v>
      </c>
      <c r="M65" t="str">
        <f>ValueWin!M65</f>
        <v>Alexei Popyrin</v>
      </c>
    </row>
    <row r="66" spans="1:13" x14ac:dyDescent="0.25">
      <c r="A66">
        <f>ValueWin!A66</f>
        <v>3.45</v>
      </c>
      <c r="B66">
        <f>ValueWin!B66</f>
        <v>1.29</v>
      </c>
      <c r="C66">
        <f t="shared" si="0"/>
        <v>0.28985507246376813</v>
      </c>
      <c r="D66">
        <f t="shared" si="0"/>
        <v>0.77519379844961234</v>
      </c>
      <c r="E66">
        <f>ValueWin!E66</f>
        <v>0.40899999999999997</v>
      </c>
      <c r="F66">
        <f>ValueWin!F66</f>
        <v>0.59099999999999997</v>
      </c>
      <c r="G66" cm="1">
        <f t="array" ref="G66">_xlfn.IFS(AND(I66&gt;J66,I66&gt;0), 1, AND(J66&gt;I66,J66&gt;0), 2, AND(I66&lt;0,J66&lt;0), 0)</f>
        <v>1</v>
      </c>
      <c r="H66">
        <f>ValueWin!H66</f>
        <v>2</v>
      </c>
      <c r="I66">
        <f t="shared" si="1"/>
        <v>0.1</v>
      </c>
      <c r="J66">
        <f t="shared" si="2"/>
        <v>-0.81934482758620675</v>
      </c>
      <c r="K66" cm="1">
        <f t="array" ref="K66">_xlfn.IFS(AND(G66=H66,G66=1),K65-K65*I66+K65*I66*A66, AND(G66=H66,G66=2), K65-K65*J66+K65*J66*B66, AND(G66&lt;&gt;H66,G66=1), K65-K65*I66,AND(G66&lt;&gt;H66,G66=2),K65-K65*J66,G66=0,K65)</f>
        <v>294.85832528648308</v>
      </c>
      <c r="L66" t="str">
        <f>ValueWin!L66</f>
        <v>Radu Albot</v>
      </c>
      <c r="M66" t="str">
        <f>ValueWin!M66</f>
        <v>Egor Gerasimov</v>
      </c>
    </row>
    <row r="67" spans="1:13" x14ac:dyDescent="0.25">
      <c r="A67">
        <f>ValueWin!A67</f>
        <v>1.72</v>
      </c>
      <c r="B67">
        <f>ValueWin!B67</f>
        <v>2</v>
      </c>
      <c r="C67">
        <f t="shared" si="0"/>
        <v>0.58139534883720934</v>
      </c>
      <c r="D67">
        <f t="shared" si="0"/>
        <v>0.5</v>
      </c>
      <c r="E67">
        <f>ValueWin!E67</f>
        <v>0.51300000000000001</v>
      </c>
      <c r="F67">
        <f>ValueWin!F67</f>
        <v>0.48699999999999999</v>
      </c>
      <c r="G67" cm="1">
        <f t="array" ref="G67">_xlfn.IFS(AND(I67&gt;J67,I67&gt;0), 1, AND(J67&gt;I67,J67&gt;0), 2, AND(I67&lt;0,J67&lt;0), 0)</f>
        <v>0</v>
      </c>
      <c r="H67">
        <f>ValueWin!H67</f>
        <v>2</v>
      </c>
      <c r="I67">
        <f t="shared" si="1"/>
        <v>-0.16338888888888892</v>
      </c>
      <c r="J67">
        <f t="shared" si="2"/>
        <v>-2.6000000000000023E-2</v>
      </c>
      <c r="K67" cm="1">
        <f t="array" ref="K67">_xlfn.IFS(AND(G67=H67,G67=1),K66-K66*I67+K66*I67*A67, AND(G67=H67,G67=2), K66-K66*J67+K66*J67*B67, AND(G67&lt;&gt;H67,G67=1), K66-K66*I67,AND(G67&lt;&gt;H67,G67=2),K66-K66*J67,G67=0,K66)</f>
        <v>294.85832528648308</v>
      </c>
      <c r="L67" t="str">
        <f>ValueWin!L67</f>
        <v>Miomir Kecmanovic</v>
      </c>
      <c r="M67" t="str">
        <f>ValueWin!M67</f>
        <v>Yoshihito Nishioka</v>
      </c>
    </row>
    <row r="68" spans="1:13" x14ac:dyDescent="0.25">
      <c r="A68">
        <f>ValueWin!A68</f>
        <v>1.28</v>
      </c>
      <c r="B68">
        <f>ValueWin!B68</f>
        <v>3.25</v>
      </c>
      <c r="C68">
        <f t="shared" ref="C68:D131" si="3">1/A68</f>
        <v>0.78125</v>
      </c>
      <c r="D68">
        <f t="shared" si="3"/>
        <v>0.30769230769230771</v>
      </c>
      <c r="E68">
        <f>ValueWin!E68</f>
        <v>0.73799999999999999</v>
      </c>
      <c r="F68">
        <f>ValueWin!F68</f>
        <v>0.26200000000000001</v>
      </c>
      <c r="G68" cm="1">
        <f t="array" ref="G68">_xlfn.IFS(AND(I68&gt;J68,I68&gt;0), 1, AND(J68&gt;I68,J68&gt;0), 2, AND(I68&lt;0,J68&lt;0), 0)</f>
        <v>0</v>
      </c>
      <c r="H68">
        <f>ValueWin!H68</f>
        <v>1</v>
      </c>
      <c r="I68">
        <f t="shared" ref="I68:I131" si="4">IF(E68-(F68/(A68-1))&gt;0.1, 0.1, E68-(F68/(A68-1)))</f>
        <v>-0.19771428571428562</v>
      </c>
      <c r="J68">
        <f t="shared" ref="J68:J131" si="5">IF(F68-(E68/(B68-1))&gt;0.1, 0.1, F68-(E68/(B68-1)))</f>
        <v>-6.6000000000000003E-2</v>
      </c>
      <c r="K68" cm="1">
        <f t="array" ref="K68">_xlfn.IFS(AND(G68=H68,G68=1),K67-K67*I68+K67*I68*A68, AND(G68=H68,G68=2), K67-K67*J68+K67*J68*B68, AND(G68&lt;&gt;H68,G68=1), K67-K67*I68,AND(G68&lt;&gt;H68,G68=2),K67-K67*J68,G68=0,K67)</f>
        <v>294.85832528648308</v>
      </c>
      <c r="L68" t="str">
        <f>ValueWin!L68</f>
        <v>Botic Van De Zandschulp</v>
      </c>
      <c r="M68" t="str">
        <f>ValueWin!M68</f>
        <v>Evgeny Donskoy</v>
      </c>
    </row>
    <row r="69" spans="1:13" x14ac:dyDescent="0.25">
      <c r="A69">
        <f>ValueWin!A69</f>
        <v>1.66</v>
      </c>
      <c r="B69">
        <f>ValueWin!B69</f>
        <v>2.1</v>
      </c>
      <c r="C69">
        <f t="shared" si="3"/>
        <v>0.60240963855421692</v>
      </c>
      <c r="D69">
        <f t="shared" si="3"/>
        <v>0.47619047619047616</v>
      </c>
      <c r="E69">
        <f>ValueWin!E69</f>
        <v>0.56899999999999995</v>
      </c>
      <c r="F69">
        <f>ValueWin!F69</f>
        <v>0.43100000000000005</v>
      </c>
      <c r="G69" cm="1">
        <f t="array" ref="G69">_xlfn.IFS(AND(I69&gt;J69,I69&gt;0), 1, AND(J69&gt;I69,J69&gt;0), 2, AND(I69&lt;0,J69&lt;0), 0)</f>
        <v>0</v>
      </c>
      <c r="H69">
        <f>ValueWin!H69</f>
        <v>2</v>
      </c>
      <c r="I69">
        <f t="shared" si="4"/>
        <v>-8.4030303030303233E-2</v>
      </c>
      <c r="J69">
        <f t="shared" si="5"/>
        <v>-8.6272727272727168E-2</v>
      </c>
      <c r="K69" cm="1">
        <f t="array" ref="K69">_xlfn.IFS(AND(G69=H69,G69=1),K68-K68*I69+K68*I69*A69, AND(G69=H69,G69=2), K68-K68*J69+K68*J69*B69, AND(G69&lt;&gt;H69,G69=1), K68-K68*I69,AND(G69&lt;&gt;H69,G69=2),K68-K68*J69,G69=0,K68)</f>
        <v>294.85832528648308</v>
      </c>
      <c r="L69" t="str">
        <f>ValueWin!L69</f>
        <v>Duje Ajdukovic</v>
      </c>
      <c r="M69" t="str">
        <f>ValueWin!M69</f>
        <v>Zsombor Piros</v>
      </c>
    </row>
    <row r="70" spans="1:13" x14ac:dyDescent="0.25">
      <c r="A70">
        <f>ValueWin!A70</f>
        <v>2.2000000000000002</v>
      </c>
      <c r="B70">
        <f>ValueWin!B70</f>
        <v>1.61</v>
      </c>
      <c r="C70">
        <f t="shared" si="3"/>
        <v>0.45454545454545453</v>
      </c>
      <c r="D70">
        <f t="shared" si="3"/>
        <v>0.6211180124223602</v>
      </c>
      <c r="E70">
        <f>ValueWin!E70</f>
        <v>0.40799999999999997</v>
      </c>
      <c r="F70">
        <f>ValueWin!F70</f>
        <v>0.59200000000000008</v>
      </c>
      <c r="G70" cm="1">
        <f t="array" ref="G70">_xlfn.IFS(AND(I70&gt;J70,I70&gt;0), 1, AND(J70&gt;I70,J70&gt;0), 2, AND(I70&lt;0,J70&lt;0), 0)</f>
        <v>0</v>
      </c>
      <c r="H70">
        <f>ValueWin!H70</f>
        <v>2</v>
      </c>
      <c r="I70">
        <f t="shared" si="4"/>
        <v>-8.5333333333333372E-2</v>
      </c>
      <c r="J70">
        <f t="shared" si="5"/>
        <v>-7.685245901639326E-2</v>
      </c>
      <c r="K70" cm="1">
        <f t="array" ref="K70">_xlfn.IFS(AND(G70=H70,G70=1),K69-K69*I70+K69*I70*A70, AND(G70=H70,G70=2), K69-K69*J70+K69*J70*B70, AND(G70&lt;&gt;H70,G70=1), K69-K69*I70,AND(G70&lt;&gt;H70,G70=2),K69-K69*J70,G70=0,K69)</f>
        <v>294.85832528648308</v>
      </c>
      <c r="L70" t="str">
        <f>ValueWin!L70</f>
        <v>Fabien Reboul</v>
      </c>
      <c r="M70" t="str">
        <f>ValueWin!M70</f>
        <v>Aleksandr Nedovyesov</v>
      </c>
    </row>
    <row r="71" spans="1:13" x14ac:dyDescent="0.25">
      <c r="A71">
        <f>ValueWin!A71</f>
        <v>1.4</v>
      </c>
      <c r="B71">
        <f>ValueWin!B71</f>
        <v>2.75</v>
      </c>
      <c r="C71">
        <f t="shared" si="3"/>
        <v>0.7142857142857143</v>
      </c>
      <c r="D71">
        <f t="shared" si="3"/>
        <v>0.36363636363636365</v>
      </c>
      <c r="E71">
        <f>ValueWin!E71</f>
        <v>0.63100000000000001</v>
      </c>
      <c r="F71">
        <f>ValueWin!F71</f>
        <v>0.36899999999999999</v>
      </c>
      <c r="G71" cm="1">
        <f t="array" ref="G71">_xlfn.IFS(AND(I71&gt;J71,I71&gt;0), 1, AND(J71&gt;I71,J71&gt;0), 2, AND(I71&lt;0,J71&lt;0), 0)</f>
        <v>2</v>
      </c>
      <c r="H71">
        <f>ValueWin!H71</f>
        <v>1</v>
      </c>
      <c r="I71">
        <f t="shared" si="4"/>
        <v>-0.2915000000000002</v>
      </c>
      <c r="J71">
        <f t="shared" si="5"/>
        <v>8.4285714285713964E-3</v>
      </c>
      <c r="K71" cm="1">
        <f t="array" ref="K71">_xlfn.IFS(AND(G71=H71,G71=1),K70-K70*I71+K70*I71*A71, AND(G71=H71,G71=2), K70-K70*J71+K70*J71*B71, AND(G71&lt;&gt;H71,G71=1), K70-K70*I71,AND(G71&lt;&gt;H71,G71=2),K70-K70*J71,G71=0,K70)</f>
        <v>292.37309083049701</v>
      </c>
      <c r="L71" t="str">
        <f>ValueWin!L71</f>
        <v>Matthias Bachinger</v>
      </c>
      <c r="M71" t="str">
        <f>ValueWin!M71</f>
        <v>Hiroki Moriya</v>
      </c>
    </row>
    <row r="72" spans="1:13" x14ac:dyDescent="0.25">
      <c r="A72">
        <f>ValueWin!A72</f>
        <v>1.9</v>
      </c>
      <c r="B72">
        <f>ValueWin!B72</f>
        <v>1.8</v>
      </c>
      <c r="C72">
        <f t="shared" si="3"/>
        <v>0.52631578947368418</v>
      </c>
      <c r="D72">
        <f t="shared" si="3"/>
        <v>0.55555555555555558</v>
      </c>
      <c r="E72">
        <f>ValueWin!E72</f>
        <v>0.47699999999999998</v>
      </c>
      <c r="F72">
        <f>ValueWin!F72</f>
        <v>0.52300000000000002</v>
      </c>
      <c r="G72" cm="1">
        <f t="array" ref="G72">_xlfn.IFS(AND(I72&gt;J72,I72&gt;0), 1, AND(J72&gt;I72,J72&gt;0), 2, AND(I72&lt;0,J72&lt;0), 0)</f>
        <v>0</v>
      </c>
      <c r="H72">
        <f>ValueWin!H72</f>
        <v>1</v>
      </c>
      <c r="I72">
        <f t="shared" si="4"/>
        <v>-0.10411111111111127</v>
      </c>
      <c r="J72">
        <f t="shared" si="5"/>
        <v>-7.3249999999999926E-2</v>
      </c>
      <c r="K72" cm="1">
        <f t="array" ref="K72">_xlfn.IFS(AND(G72=H72,G72=1),K71-K71*I72+K71*I72*A72, AND(G72=H72,G72=2), K71-K71*J72+K71*J72*B72, AND(G72&lt;&gt;H72,G72=1), K71-K71*I72,AND(G72&lt;&gt;H72,G72=2),K71-K71*J72,G72=0,K71)</f>
        <v>292.37309083049701</v>
      </c>
      <c r="L72" t="str">
        <f>ValueWin!L72</f>
        <v>Jonas Forejtek</v>
      </c>
      <c r="M72" t="str">
        <f>ValueWin!M72</f>
        <v>Evan Furness</v>
      </c>
    </row>
    <row r="73" spans="1:13" x14ac:dyDescent="0.25">
      <c r="A73">
        <f>ValueWin!A73</f>
        <v>2.25</v>
      </c>
      <c r="B73">
        <f>ValueWin!B73</f>
        <v>1.57</v>
      </c>
      <c r="C73">
        <f t="shared" si="3"/>
        <v>0.44444444444444442</v>
      </c>
      <c r="D73">
        <f t="shared" si="3"/>
        <v>0.63694267515923564</v>
      </c>
      <c r="E73">
        <f>ValueWin!E73</f>
        <v>0.75</v>
      </c>
      <c r="F73">
        <f>ValueWin!F73</f>
        <v>0.25</v>
      </c>
      <c r="G73" cm="1">
        <f t="array" ref="G73">_xlfn.IFS(AND(I73&gt;J73,I73&gt;0), 1, AND(J73&gt;I73,J73&gt;0), 2, AND(I73&lt;0,J73&lt;0), 0)</f>
        <v>1</v>
      </c>
      <c r="H73">
        <f>ValueWin!H73</f>
        <v>2</v>
      </c>
      <c r="I73">
        <f t="shared" si="4"/>
        <v>0.1</v>
      </c>
      <c r="J73">
        <f t="shared" si="5"/>
        <v>-1.0657894736842104</v>
      </c>
      <c r="K73" cm="1">
        <f t="array" ref="K73">_xlfn.IFS(AND(G73=H73,G73=1),K72-K72*I73+K72*I73*A73, AND(G73=H73,G73=2), K72-K72*J73+K72*J73*B73, AND(G73&lt;&gt;H73,G73=1), K72-K72*I73,AND(G73&lt;&gt;H73,G73=2),K72-K72*J73,G73=0,K72)</f>
        <v>263.13578174744731</v>
      </c>
      <c r="L73" t="str">
        <f>ValueWin!L73</f>
        <v>Mischa Zverev</v>
      </c>
      <c r="M73" t="str">
        <f>ValueWin!M73</f>
        <v>Julian Lenz</v>
      </c>
    </row>
    <row r="74" spans="1:13" x14ac:dyDescent="0.25">
      <c r="A74">
        <f>ValueWin!A74</f>
        <v>1.4</v>
      </c>
      <c r="B74">
        <f>ValueWin!B74</f>
        <v>2.75</v>
      </c>
      <c r="C74">
        <f t="shared" si="3"/>
        <v>0.7142857142857143</v>
      </c>
      <c r="D74">
        <f t="shared" si="3"/>
        <v>0.36363636363636365</v>
      </c>
      <c r="E74">
        <f>ValueWin!E74</f>
        <v>0.36599999999999999</v>
      </c>
      <c r="F74">
        <f>ValueWin!F74</f>
        <v>0.63400000000000001</v>
      </c>
      <c r="G74" cm="1">
        <f t="array" ref="G74">_xlfn.IFS(AND(I74&gt;J74,I74&gt;0), 1, AND(J74&gt;I74,J74&gt;0), 2, AND(I74&lt;0,J74&lt;0), 0)</f>
        <v>2</v>
      </c>
      <c r="H74">
        <f>ValueWin!H74</f>
        <v>1</v>
      </c>
      <c r="I74">
        <f t="shared" si="4"/>
        <v>-1.2190000000000003</v>
      </c>
      <c r="J74">
        <f t="shared" si="5"/>
        <v>0.1</v>
      </c>
      <c r="K74" cm="1">
        <f t="array" ref="K74">_xlfn.IFS(AND(G74=H74,G74=1),K73-K73*I74+K73*I74*A74, AND(G74=H74,G74=2), K73-K73*J74+K73*J74*B74, AND(G74&lt;&gt;H74,G74=1), K73-K73*I74,AND(G74&lt;&gt;H74,G74=2),K73-K73*J74,G74=0,K73)</f>
        <v>236.82220357270256</v>
      </c>
      <c r="L74" t="str">
        <f>ValueWin!L74</f>
        <v>Otto Virtanen</v>
      </c>
      <c r="M74" t="str">
        <f>ValueWin!M74</f>
        <v>Johannes Haerteis</v>
      </c>
    </row>
    <row r="75" spans="1:13" x14ac:dyDescent="0.25">
      <c r="A75">
        <f>ValueWin!A75</f>
        <v>1.67</v>
      </c>
      <c r="B75">
        <f>ValueWin!B75</f>
        <v>2.15</v>
      </c>
      <c r="C75">
        <f t="shared" si="3"/>
        <v>0.5988023952095809</v>
      </c>
      <c r="D75">
        <f t="shared" si="3"/>
        <v>0.46511627906976744</v>
      </c>
      <c r="E75">
        <f>ValueWin!E75</f>
        <v>0.503</v>
      </c>
      <c r="F75">
        <f>ValueWin!F75</f>
        <v>0.497</v>
      </c>
      <c r="G75" cm="1">
        <f t="array" ref="G75">_xlfn.IFS(AND(I75&gt;J75,I75&gt;0), 1, AND(J75&gt;I75,J75&gt;0), 2, AND(I75&lt;0,J75&lt;0), 0)</f>
        <v>2</v>
      </c>
      <c r="H75">
        <f>ValueWin!H75</f>
        <v>1</v>
      </c>
      <c r="I75">
        <f t="shared" si="4"/>
        <v>-0.23879104477611945</v>
      </c>
      <c r="J75">
        <f t="shared" si="5"/>
        <v>5.960869565217386E-2</v>
      </c>
      <c r="K75" cm="1">
        <f t="array" ref="K75">_xlfn.IFS(AND(G75=H75,G75=1),K74-K74*I75+K74*I75*A75, AND(G75=H75,G75=2), K74-K74*J75+K74*J75*B75, AND(G75&lt;&gt;H75,G75=1), K74-K74*I75,AND(G75&lt;&gt;H75,G75=2),K74-K74*J75,G75=0,K74)</f>
        <v>222.70554091626016</v>
      </c>
      <c r="L75" t="str">
        <f>ValueWin!L75</f>
        <v>Carlos Alcaraz</v>
      </c>
      <c r="M75" t="str">
        <f>ValueWin!M75</f>
        <v>Daniel Evans</v>
      </c>
    </row>
    <row r="76" spans="1:13" x14ac:dyDescent="0.25">
      <c r="A76">
        <f>ValueWin!A76</f>
        <v>2.08</v>
      </c>
      <c r="B76">
        <f>ValueWin!B76</f>
        <v>1.75</v>
      </c>
      <c r="C76">
        <f t="shared" si="3"/>
        <v>0.48076923076923073</v>
      </c>
      <c r="D76">
        <f t="shared" si="3"/>
        <v>0.5714285714285714</v>
      </c>
      <c r="E76">
        <f>ValueWin!E76</f>
        <v>0.52</v>
      </c>
      <c r="F76">
        <f>ValueWin!F76</f>
        <v>0.48</v>
      </c>
      <c r="G76" cm="1">
        <f t="array" ref="G76">_xlfn.IFS(AND(I76&gt;J76,I76&gt;0), 1, AND(J76&gt;I76,J76&gt;0), 2, AND(I76&lt;0,J76&lt;0), 0)</f>
        <v>1</v>
      </c>
      <c r="H76">
        <f>ValueWin!H76</f>
        <v>1</v>
      </c>
      <c r="I76">
        <f t="shared" si="4"/>
        <v>7.5555555555555598E-2</v>
      </c>
      <c r="J76">
        <f t="shared" si="5"/>
        <v>-0.21333333333333337</v>
      </c>
      <c r="K76" cm="1">
        <f t="array" ref="K76">_xlfn.IFS(AND(G76=H76,G76=1),K75-K75*I76+K75*I76*A76, AND(G76=H76,G76=2), K75-K75*J76+K75*J76*B76, AND(G76&lt;&gt;H76,G76=1), K75-K75*I76,AND(G76&lt;&gt;H76,G76=2),K75-K75*J76,G76=0,K75)</f>
        <v>240.87831305502701</v>
      </c>
      <c r="L76" t="str">
        <f>ValueWin!L76</f>
        <v>Alex De Minaur</v>
      </c>
      <c r="M76" t="str">
        <f>ValueWin!M76</f>
        <v>Kevin Anderson</v>
      </c>
    </row>
    <row r="77" spans="1:13" x14ac:dyDescent="0.25">
      <c r="A77">
        <f>ValueWin!A77</f>
        <v>1.64</v>
      </c>
      <c r="B77">
        <f>ValueWin!B77</f>
        <v>2.2000000000000002</v>
      </c>
      <c r="C77">
        <f t="shared" si="3"/>
        <v>0.6097560975609756</v>
      </c>
      <c r="D77">
        <f t="shared" si="3"/>
        <v>0.45454545454545453</v>
      </c>
      <c r="E77">
        <f>ValueWin!E77</f>
        <v>0.64300000000000002</v>
      </c>
      <c r="F77">
        <f>ValueWin!F77</f>
        <v>0.35699999999999998</v>
      </c>
      <c r="G77" cm="1">
        <f t="array" ref="G77">_xlfn.IFS(AND(I77&gt;J77,I77&gt;0), 1, AND(J77&gt;I77,J77&gt;0), 2, AND(I77&lt;0,J77&lt;0), 0)</f>
        <v>1</v>
      </c>
      <c r="H77">
        <f>ValueWin!H77</f>
        <v>2</v>
      </c>
      <c r="I77">
        <f t="shared" si="4"/>
        <v>8.5187499999999972E-2</v>
      </c>
      <c r="J77">
        <f t="shared" si="5"/>
        <v>-0.17883333333333329</v>
      </c>
      <c r="K77" cm="1">
        <f t="array" ref="K77">_xlfn.IFS(AND(G77=H77,G77=1),K76-K76*I77+K76*I77*A77, AND(G77=H77,G77=2), K76-K76*J77+K76*J77*B77, AND(G77&lt;&gt;H77,G77=1), K76-K76*I77,AND(G77&lt;&gt;H77,G77=2),K76-K76*J77,G77=0,K76)</f>
        <v>220.35849176165189</v>
      </c>
      <c r="L77" t="str">
        <f>ValueWin!L77</f>
        <v>Hubert Hurkacz</v>
      </c>
      <c r="M77" t="str">
        <f>ValueWin!M77</f>
        <v>Andy Murray</v>
      </c>
    </row>
    <row r="78" spans="1:13" x14ac:dyDescent="0.25">
      <c r="A78">
        <f>ValueWin!A78</f>
        <v>3.45</v>
      </c>
      <c r="B78">
        <f>ValueWin!B78</f>
        <v>1.28</v>
      </c>
      <c r="C78">
        <f t="shared" si="3"/>
        <v>0.28985507246376813</v>
      </c>
      <c r="D78">
        <f t="shared" si="3"/>
        <v>0.78125</v>
      </c>
      <c r="E78">
        <f>ValueWin!E78</f>
        <v>0.219</v>
      </c>
      <c r="F78">
        <f>ValueWin!F78</f>
        <v>0.78100000000000003</v>
      </c>
      <c r="G78" cm="1">
        <f t="array" ref="G78">_xlfn.IFS(AND(I78&gt;J78,I78&gt;0), 1, AND(J78&gt;I78,J78&gt;0), 2, AND(I78&lt;0,J78&lt;0), 0)</f>
        <v>0</v>
      </c>
      <c r="H78">
        <f>ValueWin!H78</f>
        <v>2</v>
      </c>
      <c r="I78">
        <f t="shared" si="4"/>
        <v>-9.9775510204081624E-2</v>
      </c>
      <c r="J78">
        <f t="shared" si="5"/>
        <v>-1.1428571428570011E-3</v>
      </c>
      <c r="K78" cm="1">
        <f t="array" ref="K78">_xlfn.IFS(AND(G78=H78,G78=1),K77-K77*I78+K77*I78*A78, AND(G78=H78,G78=2), K77-K77*J78+K77*J78*B78, AND(G78&lt;&gt;H78,G78=1), K77-K77*I78,AND(G78&lt;&gt;H78,G78=2),K77-K77*J78,G78=0,K77)</f>
        <v>220.35849176165189</v>
      </c>
      <c r="L78" t="str">
        <f>ValueWin!L78</f>
        <v>Alexei Popyrin</v>
      </c>
      <c r="M78" t="str">
        <f>ValueWin!M78</f>
        <v>Matteo Berrettini</v>
      </c>
    </row>
    <row r="79" spans="1:13" x14ac:dyDescent="0.25">
      <c r="A79">
        <f>ValueWin!A79</f>
        <v>1.3</v>
      </c>
      <c r="B79">
        <f>ValueWin!B79</f>
        <v>3.32</v>
      </c>
      <c r="C79">
        <f t="shared" si="3"/>
        <v>0.76923076923076916</v>
      </c>
      <c r="D79">
        <f t="shared" si="3"/>
        <v>0.30120481927710846</v>
      </c>
      <c r="E79">
        <f>ValueWin!E79</f>
        <v>0.77700000000000002</v>
      </c>
      <c r="F79">
        <f>ValueWin!F79</f>
        <v>0.22299999999999998</v>
      </c>
      <c r="G79" cm="1">
        <f t="array" ref="G79">_xlfn.IFS(AND(I79&gt;J79,I79&gt;0), 1, AND(J79&gt;I79,J79&gt;0), 2, AND(I79&lt;0,J79&lt;0), 0)</f>
        <v>1</v>
      </c>
      <c r="H79">
        <f>ValueWin!H79</f>
        <v>1</v>
      </c>
      <c r="I79">
        <f t="shared" si="4"/>
        <v>3.3666666666666845E-2</v>
      </c>
      <c r="J79">
        <f t="shared" si="5"/>
        <v>-0.11191379310344834</v>
      </c>
      <c r="K79" cm="1">
        <f t="array" ref="K79">_xlfn.IFS(AND(G79=H79,G79=1),K78-K78*I79+K78*I79*A79, AND(G79=H79,G79=2), K78-K78*J79+K78*J79*B79, AND(G79&lt;&gt;H79,G79=1), K78-K78*I79,AND(G79&lt;&gt;H79,G79=2),K78-K78*J79,G79=0,K78)</f>
        <v>222.58411252844459</v>
      </c>
      <c r="L79" t="str">
        <f>ValueWin!L79</f>
        <v>Felix Auger Aliassime</v>
      </c>
      <c r="M79" t="str">
        <f>ValueWin!M79</f>
        <v>Ricardas Berankis</v>
      </c>
    </row>
    <row r="80" spans="1:13" x14ac:dyDescent="0.25">
      <c r="A80">
        <f>ValueWin!A80</f>
        <v>3.32</v>
      </c>
      <c r="B80">
        <f>ValueWin!B80</f>
        <v>1.3</v>
      </c>
      <c r="C80">
        <f t="shared" si="3"/>
        <v>0.30120481927710846</v>
      </c>
      <c r="D80">
        <f t="shared" si="3"/>
        <v>0.76923076923076916</v>
      </c>
      <c r="E80">
        <f>ValueWin!E80</f>
        <v>0.34399999999999997</v>
      </c>
      <c r="F80">
        <f>ValueWin!F80</f>
        <v>0.65600000000000003</v>
      </c>
      <c r="G80" cm="1">
        <f t="array" ref="G80">_xlfn.IFS(AND(I80&gt;J80,I80&gt;0), 1, AND(J80&gt;I80,J80&gt;0), 2, AND(I80&lt;0,J80&lt;0), 0)</f>
        <v>1</v>
      </c>
      <c r="H80">
        <f>ValueWin!H80</f>
        <v>2</v>
      </c>
      <c r="I80">
        <f t="shared" si="4"/>
        <v>6.124137931034479E-2</v>
      </c>
      <c r="J80">
        <f t="shared" si="5"/>
        <v>-0.49066666666666647</v>
      </c>
      <c r="K80" cm="1">
        <f t="array" ref="K80">_xlfn.IFS(AND(G80=H80,G80=1),K79-K79*I80+K79*I80*A80, AND(G80=H80,G80=2), K79-K79*J80+K79*J80*B80, AND(G80&lt;&gt;H80,G80=1), K79-K79*I80,AND(G80&lt;&gt;H80,G80=2),K79-K79*J80,G80=0,K79)</f>
        <v>208.95275446463364</v>
      </c>
      <c r="L80" t="str">
        <f>ValueWin!L80</f>
        <v>Fabio Fognini</v>
      </c>
      <c r="M80" t="str">
        <f>ValueWin!M80</f>
        <v>Diego Schwartzman</v>
      </c>
    </row>
    <row r="81" spans="1:13" x14ac:dyDescent="0.25">
      <c r="A81">
        <f>ValueWin!A81</f>
        <v>6</v>
      </c>
      <c r="B81">
        <f>ValueWin!B81</f>
        <v>1.1000000000000001</v>
      </c>
      <c r="C81">
        <f t="shared" si="3"/>
        <v>0.16666666666666666</v>
      </c>
      <c r="D81">
        <f t="shared" si="3"/>
        <v>0.90909090909090906</v>
      </c>
      <c r="E81">
        <f>ValueWin!E81</f>
        <v>0.16500000000000001</v>
      </c>
      <c r="F81">
        <f>ValueWin!F81</f>
        <v>0.83499999999999996</v>
      </c>
      <c r="G81" cm="1">
        <f t="array" ref="G81">_xlfn.IFS(AND(I81&gt;J81,I81&gt;0), 1, AND(J81&gt;I81,J81&gt;0), 2, AND(I81&lt;0,J81&lt;0), 0)</f>
        <v>0</v>
      </c>
      <c r="H81">
        <f>ValueWin!H81</f>
        <v>2</v>
      </c>
      <c r="I81">
        <f t="shared" si="4"/>
        <v>-1.999999999999974E-3</v>
      </c>
      <c r="J81">
        <f t="shared" si="5"/>
        <v>-0.81499999999999861</v>
      </c>
      <c r="K81" cm="1">
        <f t="array" ref="K81">_xlfn.IFS(AND(G81=H81,G81=1),K80-K80*I81+K80*I81*A81, AND(G81=H81,G81=2), K80-K80*J81+K80*J81*B81, AND(G81&lt;&gt;H81,G81=1), K80-K80*I81,AND(G81&lt;&gt;H81,G81=2),K80-K80*J81,G81=0,K80)</f>
        <v>208.95275446463364</v>
      </c>
      <c r="L81" t="str">
        <f>ValueWin!L81</f>
        <v>Filip Krajinovic</v>
      </c>
      <c r="M81" t="str">
        <f>ValueWin!M81</f>
        <v>Alexander Zverev</v>
      </c>
    </row>
    <row r="82" spans="1:13" x14ac:dyDescent="0.25">
      <c r="A82">
        <f>ValueWin!A82</f>
        <v>3.45</v>
      </c>
      <c r="B82">
        <f>ValueWin!B82</f>
        <v>1.28</v>
      </c>
      <c r="C82">
        <f t="shared" si="3"/>
        <v>0.28985507246376813</v>
      </c>
      <c r="D82">
        <f t="shared" si="3"/>
        <v>0.78125</v>
      </c>
      <c r="E82">
        <f>ValueWin!E82</f>
        <v>0.308</v>
      </c>
      <c r="F82">
        <f>ValueWin!F82</f>
        <v>0.69199999999999995</v>
      </c>
      <c r="G82" cm="1">
        <f t="array" ref="G82">_xlfn.IFS(AND(I82&gt;J82,I82&gt;0), 1, AND(J82&gt;I82,J82&gt;0), 2, AND(I82&lt;0,J82&lt;0), 0)</f>
        <v>1</v>
      </c>
      <c r="H82">
        <f>ValueWin!H82</f>
        <v>2</v>
      </c>
      <c r="I82">
        <f t="shared" si="4"/>
        <v>2.5551020408163316E-2</v>
      </c>
      <c r="J82">
        <f t="shared" si="5"/>
        <v>-0.40799999999999992</v>
      </c>
      <c r="K82" cm="1">
        <f t="array" ref="K82">_xlfn.IFS(AND(G82=H82,G82=1),K81-K81*I82+K81*I82*A82, AND(G82=H82,G82=2), K81-K81*J82+K81*J82*B82, AND(G82&lt;&gt;H82,G82=1), K81-K81*I82,AND(G82&lt;&gt;H82,G82=2),K81-K81*J82,G82=0,K81)</f>
        <v>203.61379837096584</v>
      </c>
      <c r="L82" t="str">
        <f>ValueWin!L82</f>
        <v>Dusan Lajovic</v>
      </c>
      <c r="M82" t="str">
        <f>ValueWin!M82</f>
        <v>Frances Tiafoe</v>
      </c>
    </row>
    <row r="83" spans="1:13" x14ac:dyDescent="0.25">
      <c r="A83">
        <f>ValueWin!A83</f>
        <v>1.22</v>
      </c>
      <c r="B83">
        <f>ValueWin!B83</f>
        <v>4.05</v>
      </c>
      <c r="C83">
        <f t="shared" si="3"/>
        <v>0.81967213114754101</v>
      </c>
      <c r="D83">
        <f t="shared" si="3"/>
        <v>0.24691358024691359</v>
      </c>
      <c r="E83">
        <f>ValueWin!E83</f>
        <v>0.70199999999999996</v>
      </c>
      <c r="F83">
        <f>ValueWin!F83</f>
        <v>0.29800000000000004</v>
      </c>
      <c r="G83" cm="1">
        <f t="array" ref="G83">_xlfn.IFS(AND(I83&gt;J83,I83&gt;0), 1, AND(J83&gt;I83,J83&gt;0), 2, AND(I83&lt;0,J83&lt;0), 0)</f>
        <v>2</v>
      </c>
      <c r="H83">
        <f>ValueWin!H83</f>
        <v>1</v>
      </c>
      <c r="I83">
        <f t="shared" si="4"/>
        <v>-0.65254545454545498</v>
      </c>
      <c r="J83">
        <f t="shared" si="5"/>
        <v>6.7836065573770532E-2</v>
      </c>
      <c r="K83" cm="1">
        <f t="array" ref="K83">_xlfn.IFS(AND(G83=H83,G83=1),K82-K82*I83+K82*I83*A83, AND(G83=H83,G83=2), K82-K82*J83+K82*J83*B83, AND(G83&lt;&gt;H83,G83=1), K82-K82*I83,AND(G83&lt;&gt;H83,G83=2),K82-K82*J83,G83=0,K82)</f>
        <v>189.80143939294851</v>
      </c>
      <c r="L83" t="str">
        <f>ValueWin!L83</f>
        <v>Gael Monfils</v>
      </c>
      <c r="M83" t="str">
        <f>ValueWin!M83</f>
        <v>Lorenzo Musetti</v>
      </c>
    </row>
    <row r="84" spans="1:13" x14ac:dyDescent="0.25">
      <c r="A84">
        <f>ValueWin!A84</f>
        <v>1.52</v>
      </c>
      <c r="B84">
        <f>ValueWin!B84</f>
        <v>2.42</v>
      </c>
      <c r="C84">
        <f t="shared" si="3"/>
        <v>0.65789473684210531</v>
      </c>
      <c r="D84">
        <f t="shared" si="3"/>
        <v>0.41322314049586778</v>
      </c>
      <c r="E84">
        <f>ValueWin!E84</f>
        <v>0.67900000000000005</v>
      </c>
      <c r="F84">
        <f>ValueWin!F84</f>
        <v>0.32099999999999995</v>
      </c>
      <c r="G84" cm="1">
        <f t="array" ref="G84">_xlfn.IFS(AND(I84&gt;J84,I84&gt;0), 1, AND(J84&gt;I84,J84&gt;0), 2, AND(I84&lt;0,J84&lt;0), 0)</f>
        <v>1</v>
      </c>
      <c r="H84">
        <f>ValueWin!H84</f>
        <v>1</v>
      </c>
      <c r="I84">
        <f t="shared" si="4"/>
        <v>6.1692307692307824E-2</v>
      </c>
      <c r="J84">
        <f t="shared" si="5"/>
        <v>-0.15716901408450717</v>
      </c>
      <c r="K84" cm="1">
        <f t="array" ref="K84">_xlfn.IFS(AND(G84=H84,G84=1),K83-K83*I84+K83*I84*A84, AND(G84=H84,G84=2), K83-K83*J84+K83*J84*B84, AND(G84&lt;&gt;H84,G84=1), K83-K83*I84,AND(G84&lt;&gt;H84,G84=2),K83-K83*J84,G84=0,K83)</f>
        <v>195.89026956867431</v>
      </c>
      <c r="L84" t="str">
        <f>ValueWin!L84</f>
        <v>Cameron Norrie</v>
      </c>
      <c r="M84" t="str">
        <f>ValueWin!M84</f>
        <v>Marton Fucsovics</v>
      </c>
    </row>
    <row r="85" spans="1:13" x14ac:dyDescent="0.25">
      <c r="A85">
        <f>ValueWin!A85</f>
        <v>1.58</v>
      </c>
      <c r="B85">
        <f>ValueWin!B85</f>
        <v>2.2799999999999998</v>
      </c>
      <c r="C85">
        <f t="shared" si="3"/>
        <v>0.63291139240506322</v>
      </c>
      <c r="D85">
        <f t="shared" si="3"/>
        <v>0.43859649122807021</v>
      </c>
      <c r="E85">
        <f>ValueWin!E85</f>
        <v>0.35299999999999998</v>
      </c>
      <c r="F85">
        <f>ValueWin!F85</f>
        <v>0.64700000000000002</v>
      </c>
      <c r="G85" cm="1">
        <f t="array" ref="G85">_xlfn.IFS(AND(I85&gt;J85,I85&gt;0), 1, AND(J85&gt;I85,J85&gt;0), 2, AND(I85&lt;0,J85&lt;0), 0)</f>
        <v>2</v>
      </c>
      <c r="H85">
        <f>ValueWin!H85</f>
        <v>1</v>
      </c>
      <c r="I85">
        <f t="shared" si="4"/>
        <v>-0.76251724137931021</v>
      </c>
      <c r="J85">
        <f t="shared" si="5"/>
        <v>0.1</v>
      </c>
      <c r="K85" cm="1">
        <f t="array" ref="K85">_xlfn.IFS(AND(G85=H85,G85=1),K84-K84*I85+K84*I85*A85, AND(G85=H85,G85=2), K84-K84*J85+K84*J85*B85, AND(G85&lt;&gt;H85,G85=1), K84-K84*I85,AND(G85&lt;&gt;H85,G85=2),K84-K84*J85,G85=0,K84)</f>
        <v>176.30124261180688</v>
      </c>
      <c r="L85" t="str">
        <f>ValueWin!L85</f>
        <v>Dennis Novak</v>
      </c>
      <c r="M85" t="str">
        <f>ValueWin!M85</f>
        <v>Gianluca Mager</v>
      </c>
    </row>
    <row r="86" spans="1:13" x14ac:dyDescent="0.25">
      <c r="A86">
        <f>ValueWin!A86</f>
        <v>3.7</v>
      </c>
      <c r="B86">
        <f>ValueWin!B86</f>
        <v>1.25</v>
      </c>
      <c r="C86">
        <f t="shared" si="3"/>
        <v>0.27027027027027023</v>
      </c>
      <c r="D86">
        <f t="shared" si="3"/>
        <v>0.8</v>
      </c>
      <c r="E86">
        <f>ValueWin!E86</f>
        <v>0.39600000000000002</v>
      </c>
      <c r="F86">
        <f>ValueWin!F86</f>
        <v>0.60399999999999998</v>
      </c>
      <c r="G86" cm="1">
        <f t="array" ref="G86">_xlfn.IFS(AND(I86&gt;J86,I86&gt;0), 1, AND(J86&gt;I86,J86&gt;0), 2, AND(I86&lt;0,J86&lt;0), 0)</f>
        <v>1</v>
      </c>
      <c r="H86">
        <f>ValueWin!H86</f>
        <v>2</v>
      </c>
      <c r="I86">
        <f t="shared" si="4"/>
        <v>0.1</v>
      </c>
      <c r="J86">
        <f t="shared" si="5"/>
        <v>-0.98000000000000009</v>
      </c>
      <c r="K86" cm="1">
        <f t="array" ref="K86">_xlfn.IFS(AND(G86=H86,G86=1),K85-K85*I86+K85*I86*A86, AND(G86=H86,G86=2), K85-K85*J86+K85*J86*B86, AND(G86&lt;&gt;H86,G86=1), K85-K85*I86,AND(G86&lt;&gt;H86,G86=2),K85-K85*J86,G86=0,K85)</f>
        <v>158.67111835062619</v>
      </c>
      <c r="L86" t="str">
        <f>ValueWin!L86</f>
        <v>Reilly Opelka</v>
      </c>
      <c r="M86" t="str">
        <f>ValueWin!M86</f>
        <v>Jannik Sinner</v>
      </c>
    </row>
    <row r="87" spans="1:13" x14ac:dyDescent="0.25">
      <c r="A87">
        <f>ValueWin!A87</f>
        <v>1.65</v>
      </c>
      <c r="B87">
        <f>ValueWin!B87</f>
        <v>2.1800000000000002</v>
      </c>
      <c r="C87">
        <f t="shared" si="3"/>
        <v>0.60606060606060608</v>
      </c>
      <c r="D87">
        <f t="shared" si="3"/>
        <v>0.4587155963302752</v>
      </c>
      <c r="E87">
        <f>ValueWin!E87</f>
        <v>0.61599999999999999</v>
      </c>
      <c r="F87">
        <f>ValueWin!F87</f>
        <v>0.38400000000000001</v>
      </c>
      <c r="G87" cm="1">
        <f t="array" ref="G87">_xlfn.IFS(AND(I87&gt;J87,I87&gt;0), 1, AND(J87&gt;I87,J87&gt;0), 2, AND(I87&lt;0,J87&lt;0), 0)</f>
        <v>1</v>
      </c>
      <c r="H87">
        <f>ValueWin!H87</f>
        <v>1</v>
      </c>
      <c r="I87">
        <f t="shared" si="4"/>
        <v>2.5230769230769168E-2</v>
      </c>
      <c r="J87">
        <f t="shared" si="5"/>
        <v>-0.13803389830508461</v>
      </c>
      <c r="K87" cm="1">
        <f t="array" ref="K87">_xlfn.IFS(AND(G87=H87,G87=1),K86-K86*I87+K86*I87*A87, AND(G87=H87,G87=2), K86-K86*J87+K86*J87*B87, AND(G87&lt;&gt;H87,G87=1), K86-K86*I87,AND(G87&lt;&gt;H87,G87=2),K86-K86*J87,G87=0,K86)</f>
        <v>161.27332469157645</v>
      </c>
      <c r="L87" t="str">
        <f>ValueWin!L87</f>
        <v>Casper Ruud</v>
      </c>
      <c r="M87" t="str">
        <f>ValueWin!M87</f>
        <v>Lloyd Harris</v>
      </c>
    </row>
    <row r="88" spans="1:13" x14ac:dyDescent="0.25">
      <c r="A88">
        <f>ValueWin!A88</f>
        <v>1.38</v>
      </c>
      <c r="B88">
        <f>ValueWin!B88</f>
        <v>2.91</v>
      </c>
      <c r="C88">
        <f t="shared" si="3"/>
        <v>0.7246376811594204</v>
      </c>
      <c r="D88">
        <f t="shared" si="3"/>
        <v>0.3436426116838488</v>
      </c>
      <c r="E88">
        <f>ValueWin!E88</f>
        <v>0.54300000000000004</v>
      </c>
      <c r="F88">
        <f>ValueWin!F88</f>
        <v>0.45699999999999996</v>
      </c>
      <c r="G88" cm="1">
        <f t="array" ref="G88">_xlfn.IFS(AND(I88&gt;J88,I88&gt;0), 1, AND(J88&gt;I88,J88&gt;0), 2, AND(I88&lt;0,J88&lt;0), 0)</f>
        <v>2</v>
      </c>
      <c r="H88">
        <f>ValueWin!H88</f>
        <v>0</v>
      </c>
      <c r="I88">
        <f t="shared" si="4"/>
        <v>-0.65963157894736868</v>
      </c>
      <c r="J88">
        <f t="shared" si="5"/>
        <v>0.1</v>
      </c>
      <c r="K88" cm="1">
        <f t="array" ref="K88">_xlfn.IFS(AND(G88=H88,G88=1),K87-K87*I88+K87*I88*A88, AND(G88=H88,G88=2), K87-K87*J88+K87*J88*B88, AND(G88&lt;&gt;H88,G88=1), K87-K87*I88,AND(G88&lt;&gt;H88,G88=2),K87-K87*J88,G88=0,K87)</f>
        <v>145.14599222241881</v>
      </c>
      <c r="L88" t="str">
        <f>ValueWin!L88</f>
        <v>Lorenzo Sonego</v>
      </c>
      <c r="M88" t="str">
        <f>ValueWin!M88</f>
        <v>Christian Garin</v>
      </c>
    </row>
    <row r="89" spans="1:13" x14ac:dyDescent="0.25">
      <c r="A89">
        <f>ValueWin!A89</f>
        <v>1.34</v>
      </c>
      <c r="B89">
        <f>ValueWin!B89</f>
        <v>3.06</v>
      </c>
      <c r="C89">
        <f t="shared" si="3"/>
        <v>0.74626865671641784</v>
      </c>
      <c r="D89">
        <f t="shared" si="3"/>
        <v>0.32679738562091504</v>
      </c>
      <c r="E89">
        <f>ValueWin!E89</f>
        <v>0.65300000000000002</v>
      </c>
      <c r="F89">
        <f>ValueWin!F89</f>
        <v>0.34699999999999998</v>
      </c>
      <c r="G89" cm="1">
        <f t="array" ref="G89">_xlfn.IFS(AND(I89&gt;J89,I89&gt;0), 1, AND(J89&gt;I89,J89&gt;0), 2, AND(I89&lt;0,J89&lt;0), 0)</f>
        <v>2</v>
      </c>
      <c r="H89">
        <f>ValueWin!H89</f>
        <v>1</v>
      </c>
      <c r="I89">
        <f t="shared" si="4"/>
        <v>-0.36758823529411733</v>
      </c>
      <c r="J89">
        <f t="shared" si="5"/>
        <v>3.0009708737864071E-2</v>
      </c>
      <c r="K89" cm="1">
        <f t="array" ref="K89">_xlfn.IFS(AND(G89=H89,G89=1),K88-K88*I89+K88*I89*A89, AND(G89=H89,G89=2), K88-K88*J89+K88*J89*B89, AND(G89&lt;&gt;H89,G89=1), K88-K88*I89,AND(G89&lt;&gt;H89,G89=2),K88-K88*J89,G89=0,K88)</f>
        <v>140.79020327135575</v>
      </c>
      <c r="L89" t="str">
        <f>ValueWin!L89</f>
        <v>Stefanos Tsitsipas</v>
      </c>
      <c r="M89" t="str">
        <f>ValueWin!M89</f>
        <v>Grigor Dimitrov</v>
      </c>
    </row>
    <row r="90" spans="1:13" x14ac:dyDescent="0.25">
      <c r="A90">
        <f>ValueWin!A90</f>
        <v>1.1399999999999999</v>
      </c>
      <c r="B90">
        <f>ValueWin!B90</f>
        <v>5.5</v>
      </c>
      <c r="C90">
        <f t="shared" si="3"/>
        <v>0.87719298245614041</v>
      </c>
      <c r="D90">
        <f t="shared" si="3"/>
        <v>0.18181818181818182</v>
      </c>
      <c r="E90">
        <f>ValueWin!E90</f>
        <v>0.93100000000000005</v>
      </c>
      <c r="F90">
        <f>ValueWin!F90</f>
        <v>6.899999999999995E-2</v>
      </c>
      <c r="G90" cm="1">
        <f t="array" ref="G90">_xlfn.IFS(AND(I90&gt;J90,I90&gt;0), 1, AND(J90&gt;I90,J90&gt;0), 2, AND(I90&lt;0,J90&lt;0), 0)</f>
        <v>1</v>
      </c>
      <c r="H90">
        <f>ValueWin!H90</f>
        <v>1</v>
      </c>
      <c r="I90">
        <f t="shared" si="4"/>
        <v>0.1</v>
      </c>
      <c r="J90">
        <f t="shared" si="5"/>
        <v>-0.13788888888888895</v>
      </c>
      <c r="K90" cm="1">
        <f t="array" ref="K90">_xlfn.IFS(AND(G90=H90,G90=1),K89-K89*I90+K89*I90*A90, AND(G90=H90,G90=2), K89-K89*J90+K89*J90*B90, AND(G90&lt;&gt;H90,G90=1), K89-K89*I90,AND(G90&lt;&gt;H90,G90=2),K89-K89*J90,G90=0,K89)</f>
        <v>142.76126611715472</v>
      </c>
      <c r="L90" t="str">
        <f>ValueWin!L90</f>
        <v>Alexander Bublik</v>
      </c>
      <c r="M90" t="str">
        <f>ValueWin!M90</f>
        <v>Evgeny Tyurnev</v>
      </c>
    </row>
    <row r="91" spans="1:13" x14ac:dyDescent="0.25">
      <c r="A91">
        <f>ValueWin!A91</f>
        <v>1.33</v>
      </c>
      <c r="B91">
        <f>ValueWin!B91</f>
        <v>3.4</v>
      </c>
      <c r="C91">
        <f t="shared" si="3"/>
        <v>0.75187969924812026</v>
      </c>
      <c r="D91">
        <f t="shared" si="3"/>
        <v>0.29411764705882354</v>
      </c>
      <c r="E91">
        <f>ValueWin!E91</f>
        <v>0.60799999999999998</v>
      </c>
      <c r="F91">
        <f>ValueWin!F91</f>
        <v>0.39200000000000002</v>
      </c>
      <c r="G91" cm="1">
        <f t="array" ref="G91">_xlfn.IFS(AND(I91&gt;J91,I91&gt;0), 1, AND(J91&gt;I91,J91&gt;0), 2, AND(I91&lt;0,J91&lt;0), 0)</f>
        <v>2</v>
      </c>
      <c r="H91">
        <f>ValueWin!H91</f>
        <v>1</v>
      </c>
      <c r="I91">
        <f t="shared" si="4"/>
        <v>-0.57987878787878777</v>
      </c>
      <c r="J91">
        <f t="shared" si="5"/>
        <v>0.1</v>
      </c>
      <c r="K91" cm="1">
        <f t="array" ref="K91">_xlfn.IFS(AND(G91=H91,G91=1),K90-K90*I91+K90*I91*A91, AND(G91=H91,G91=2), K90-K90*J91+K90*J91*B91, AND(G91&lt;&gt;H91,G91=1), K90-K90*I91,AND(G91&lt;&gt;H91,G91=2),K90-K90*J91,G91=0,K90)</f>
        <v>128.48513950543924</v>
      </c>
      <c r="L91" t="str">
        <f>ValueWin!L91</f>
        <v>Marin Cilic</v>
      </c>
      <c r="M91" t="str">
        <f>ValueWin!M91</f>
        <v>Albert Ramos</v>
      </c>
    </row>
    <row r="92" spans="1:13" x14ac:dyDescent="0.25">
      <c r="A92">
        <f>ValueWin!A92</f>
        <v>1.72</v>
      </c>
      <c r="B92">
        <f>ValueWin!B92</f>
        <v>2.1</v>
      </c>
      <c r="C92">
        <f t="shared" si="3"/>
        <v>0.58139534883720934</v>
      </c>
      <c r="D92">
        <f t="shared" si="3"/>
        <v>0.47619047619047616</v>
      </c>
      <c r="E92">
        <f>ValueWin!E92</f>
        <v>0.50800000000000001</v>
      </c>
      <c r="F92">
        <f>ValueWin!F92</f>
        <v>0.49199999999999999</v>
      </c>
      <c r="G92" cm="1">
        <f t="array" ref="G92">_xlfn.IFS(AND(I92&gt;J92,I92&gt;0), 1, AND(J92&gt;I92,J92&gt;0), 2, AND(I92&lt;0,J92&lt;0), 0)</f>
        <v>2</v>
      </c>
      <c r="H92">
        <f>ValueWin!H92</f>
        <v>2</v>
      </c>
      <c r="I92">
        <f t="shared" si="4"/>
        <v>-0.17533333333333334</v>
      </c>
      <c r="J92">
        <f t="shared" si="5"/>
        <v>3.0181818181818199E-2</v>
      </c>
      <c r="K92" cm="1">
        <f t="array" ref="K92">_xlfn.IFS(AND(G92=H92,G92=1),K91-K91*I92+K91*I92*A92, AND(G92=H92,G92=2), K91-K91*J92+K91*J92*B92, AND(G92&lt;&gt;H92,G92=1), K91-K91*I92,AND(G92&lt;&gt;H92,G92=2),K91-K91*J92,G92=0,K91)</f>
        <v>132.75084613701981</v>
      </c>
      <c r="L92" t="str">
        <f>ValueWin!L92</f>
        <v>Frederico Delbonis</v>
      </c>
      <c r="M92" t="str">
        <f>ValueWin!M92</f>
        <v>Pablo Andujar</v>
      </c>
    </row>
    <row r="93" spans="1:13" x14ac:dyDescent="0.25">
      <c r="A93">
        <f>ValueWin!A93</f>
        <v>3.5</v>
      </c>
      <c r="B93">
        <f>ValueWin!B93</f>
        <v>1.3</v>
      </c>
      <c r="C93">
        <f t="shared" si="3"/>
        <v>0.2857142857142857</v>
      </c>
      <c r="D93">
        <f t="shared" si="3"/>
        <v>0.76923076923076916</v>
      </c>
      <c r="E93">
        <f>ValueWin!E93</f>
        <v>0.27600000000000002</v>
      </c>
      <c r="F93">
        <f>ValueWin!F93</f>
        <v>0.72399999999999998</v>
      </c>
      <c r="G93" cm="1">
        <f t="array" ref="G93">_xlfn.IFS(AND(I93&gt;J93,I93&gt;0), 1, AND(J93&gt;I93,J93&gt;0), 2, AND(I93&lt;0,J93&lt;0), 0)</f>
        <v>0</v>
      </c>
      <c r="H93">
        <f>ValueWin!H93</f>
        <v>2</v>
      </c>
      <c r="I93">
        <f t="shared" si="4"/>
        <v>-1.3599999999999945E-2</v>
      </c>
      <c r="J93">
        <f t="shared" si="5"/>
        <v>-0.19599999999999995</v>
      </c>
      <c r="K93" cm="1">
        <f t="array" ref="K93">_xlfn.IFS(AND(G93=H93,G93=1),K92-K92*I93+K92*I93*A93, AND(G93=H93,G93=2), K92-K92*J93+K92*J93*B93, AND(G93&lt;&gt;H93,G93=1), K92-K92*I93,AND(G93&lt;&gt;H93,G93=2),K92-K92*J93,G93=0,K92)</f>
        <v>132.75084613701981</v>
      </c>
      <c r="L93" t="str">
        <f>ValueWin!L93</f>
        <v>Laslo Djere</v>
      </c>
      <c r="M93" t="str">
        <f>ValueWin!M93</f>
        <v>Ilya Ivashka</v>
      </c>
    </row>
    <row r="94" spans="1:13" x14ac:dyDescent="0.25">
      <c r="A94">
        <f>ValueWin!A94</f>
        <v>4</v>
      </c>
      <c r="B94">
        <f>ValueWin!B94</f>
        <v>1.25</v>
      </c>
      <c r="C94">
        <f t="shared" si="3"/>
        <v>0.25</v>
      </c>
      <c r="D94">
        <f t="shared" si="3"/>
        <v>0.8</v>
      </c>
      <c r="E94">
        <f>ValueWin!E94</f>
        <v>0.30599999999999999</v>
      </c>
      <c r="F94">
        <f>ValueWin!F94</f>
        <v>0.69399999999999995</v>
      </c>
      <c r="G94" cm="1">
        <f t="array" ref="G94">_xlfn.IFS(AND(I94&gt;J94,I94&gt;0), 1, AND(J94&gt;I94,J94&gt;0), 2, AND(I94&lt;0,J94&lt;0), 0)</f>
        <v>1</v>
      </c>
      <c r="H94">
        <f>ValueWin!H94</f>
        <v>2</v>
      </c>
      <c r="I94">
        <f t="shared" si="4"/>
        <v>7.4666666666666687E-2</v>
      </c>
      <c r="J94">
        <f t="shared" si="5"/>
        <v>-0.53</v>
      </c>
      <c r="K94" cm="1">
        <f t="array" ref="K94">_xlfn.IFS(AND(G94=H94,G94=1),K93-K93*I94+K93*I94*A94, AND(G94=H94,G94=2), K93-K93*J94+K93*J94*B94, AND(G94&lt;&gt;H94,G94=1), K93-K93*I94,AND(G94&lt;&gt;H94,G94=2),K93-K93*J94,G94=0,K93)</f>
        <v>122.838782958789</v>
      </c>
      <c r="L94" t="str">
        <f>ValueWin!L94</f>
        <v>Adrian Mannarino</v>
      </c>
      <c r="M94" t="str">
        <f>ValueWin!M94</f>
        <v>Karen Khachanov</v>
      </c>
    </row>
    <row r="95" spans="1:13" x14ac:dyDescent="0.25">
      <c r="A95">
        <f>ValueWin!A95</f>
        <v>2.62</v>
      </c>
      <c r="B95">
        <f>ValueWin!B95</f>
        <v>1.5</v>
      </c>
      <c r="C95">
        <f t="shared" si="3"/>
        <v>0.38167938931297707</v>
      </c>
      <c r="D95">
        <f t="shared" si="3"/>
        <v>0.66666666666666663</v>
      </c>
      <c r="E95">
        <f>ValueWin!E95</f>
        <v>0.46200000000000002</v>
      </c>
      <c r="F95">
        <f>ValueWin!F95</f>
        <v>0.53800000000000003</v>
      </c>
      <c r="G95" cm="1">
        <f t="array" ref="G95">_xlfn.IFS(AND(I95&gt;J95,I95&gt;0), 1, AND(J95&gt;I95,J95&gt;0), 2, AND(I95&lt;0,J95&lt;0), 0)</f>
        <v>1</v>
      </c>
      <c r="H95">
        <f>ValueWin!H95</f>
        <v>2</v>
      </c>
      <c r="I95">
        <f t="shared" si="4"/>
        <v>0.1</v>
      </c>
      <c r="J95">
        <f t="shared" si="5"/>
        <v>-0.38600000000000001</v>
      </c>
      <c r="K95" cm="1">
        <f t="array" ref="K95">_xlfn.IFS(AND(G95=H95,G95=1),K94-K94*I95+K94*I95*A95, AND(G95=H95,G95=2), K94-K94*J95+K94*J95*B95, AND(G95&lt;&gt;H95,G95=1), K94-K94*I95,AND(G95&lt;&gt;H95,G95=2),K94-K94*J95,G95=0,K94)</f>
        <v>110.5549046629101</v>
      </c>
      <c r="L95" t="str">
        <f>ValueWin!L95</f>
        <v>Pedro Martinez</v>
      </c>
      <c r="M95" t="str">
        <f>ValueWin!M95</f>
        <v>Tommy Paul</v>
      </c>
    </row>
    <row r="96" spans="1:13" x14ac:dyDescent="0.25">
      <c r="A96">
        <f>ValueWin!A96</f>
        <v>1.1200000000000001</v>
      </c>
      <c r="B96">
        <f>ValueWin!B96</f>
        <v>6</v>
      </c>
      <c r="C96">
        <f t="shared" si="3"/>
        <v>0.89285714285714279</v>
      </c>
      <c r="D96">
        <f t="shared" si="3"/>
        <v>0.16666666666666666</v>
      </c>
      <c r="E96">
        <f>ValueWin!E96</f>
        <v>0.88200000000000001</v>
      </c>
      <c r="F96">
        <f>ValueWin!F96</f>
        <v>0.11799999999999999</v>
      </c>
      <c r="G96" cm="1">
        <f t="array" ref="G96">_xlfn.IFS(AND(I96&gt;J96,I96&gt;0), 1, AND(J96&gt;I96,J96&gt;0), 2, AND(I96&lt;0,J96&lt;0), 0)</f>
        <v>0</v>
      </c>
      <c r="H96">
        <f>ValueWin!H96</f>
        <v>1</v>
      </c>
      <c r="I96">
        <f t="shared" si="4"/>
        <v>-0.10133333333333239</v>
      </c>
      <c r="J96">
        <f t="shared" si="5"/>
        <v>-5.8400000000000007E-2</v>
      </c>
      <c r="K96" cm="1">
        <f t="array" ref="K96">_xlfn.IFS(AND(G96=H96,G96=1),K95-K95*I96+K95*I96*A96, AND(G96=H96,G96=2), K95-K95*J96+K95*J96*B96, AND(G96&lt;&gt;H96,G96=1), K95-K95*I96,AND(G96&lt;&gt;H96,G96=2),K95-K95*J96,G96=0,K95)</f>
        <v>110.5549046629101</v>
      </c>
      <c r="L96" t="str">
        <f>ValueWin!L96</f>
        <v>John Millman</v>
      </c>
      <c r="M96" t="str">
        <f>ValueWin!M96</f>
        <v>Yshai Oliel</v>
      </c>
    </row>
    <row r="97" spans="1:14" x14ac:dyDescent="0.25">
      <c r="A97">
        <f>ValueWin!A97</f>
        <v>5.5</v>
      </c>
      <c r="B97">
        <f>ValueWin!B97</f>
        <v>1.1399999999999999</v>
      </c>
      <c r="C97">
        <f t="shared" si="3"/>
        <v>0.18181818181818182</v>
      </c>
      <c r="D97">
        <f t="shared" si="3"/>
        <v>0.87719298245614041</v>
      </c>
      <c r="E97">
        <f>ValueWin!E97</f>
        <v>9.5000000000000001E-2</v>
      </c>
      <c r="F97">
        <f>ValueWin!F97</f>
        <v>0.90500000000000003</v>
      </c>
      <c r="G97" cm="1">
        <f t="array" ref="G97">_xlfn.IFS(AND(I97&gt;J97,I97&gt;0), 1, AND(J97&gt;I97,J97&gt;0), 2, AND(I97&lt;0,J97&lt;0), 0)</f>
        <v>2</v>
      </c>
      <c r="H97">
        <f>ValueWin!H97</f>
        <v>2</v>
      </c>
      <c r="I97">
        <f t="shared" si="4"/>
        <v>-0.10611111111111113</v>
      </c>
      <c r="J97">
        <f t="shared" si="5"/>
        <v>0.1</v>
      </c>
      <c r="K97" cm="1">
        <f t="array" ref="K97">_xlfn.IFS(AND(G97=H97,G97=1),K96-K96*I97+K96*I97*A97, AND(G97=H97,G97=2), K96-K96*J97+K96*J97*B97, AND(G97&lt;&gt;H97,G97=1), K96-K96*I97,AND(G97&lt;&gt;H97,G97=2),K96-K96*J97,G97=0,K96)</f>
        <v>112.10267332819083</v>
      </c>
      <c r="L97" t="str">
        <f>ValueWin!L97</f>
        <v>Nino Serdarusic</v>
      </c>
      <c r="M97" t="str">
        <f>ValueWin!M97</f>
        <v>Sebastian Korda</v>
      </c>
    </row>
    <row r="98" spans="1:14" x14ac:dyDescent="0.25">
      <c r="A98">
        <f>ValueWin!A98</f>
        <v>1.9</v>
      </c>
      <c r="B98">
        <f>ValueWin!B98</f>
        <v>1.9</v>
      </c>
      <c r="C98">
        <f t="shared" si="3"/>
        <v>0.52631578947368418</v>
      </c>
      <c r="D98">
        <f t="shared" si="3"/>
        <v>0.52631578947368418</v>
      </c>
      <c r="E98">
        <f>ValueWin!E98</f>
        <v>0.48399999999999999</v>
      </c>
      <c r="F98">
        <f>ValueWin!F98</f>
        <v>0.51600000000000001</v>
      </c>
      <c r="G98" cm="1">
        <f t="array" ref="G98">_xlfn.IFS(AND(I98&gt;J98,I98&gt;0), 1, AND(J98&gt;I98,J98&gt;0), 2, AND(I98&lt;0,J98&lt;0), 0)</f>
        <v>0</v>
      </c>
      <c r="H98">
        <f>ValueWin!H98</f>
        <v>2</v>
      </c>
      <c r="I98">
        <f t="shared" si="4"/>
        <v>-8.9333333333333376E-2</v>
      </c>
      <c r="J98">
        <f t="shared" si="5"/>
        <v>-2.1777777777777785E-2</v>
      </c>
      <c r="K98" cm="1">
        <f t="array" ref="K98">_xlfn.IFS(AND(G98=H98,G98=1),K97-K97*I98+K97*I98*A98, AND(G98=H98,G98=2), K97-K97*J98+K97*J98*B98, AND(G98&lt;&gt;H98,G98=1), K97-K97*I98,AND(G98&lt;&gt;H98,G98=2),K97-K97*J98,G98=0,K97)</f>
        <v>112.10267332819083</v>
      </c>
      <c r="L98" t="str">
        <f>ValueWin!L98</f>
        <v>Jan Lennard Struff</v>
      </c>
      <c r="M98" t="str">
        <f>ValueWin!M98</f>
        <v>James Duckworth</v>
      </c>
    </row>
    <row r="99" spans="1:14" x14ac:dyDescent="0.25">
      <c r="A99">
        <f>ValueWin!A99</f>
        <v>7.5</v>
      </c>
      <c r="B99">
        <f>ValueWin!B99</f>
        <v>1.06</v>
      </c>
      <c r="C99">
        <f t="shared" si="3"/>
        <v>0.13333333333333333</v>
      </c>
      <c r="D99">
        <f t="shared" si="3"/>
        <v>0.94339622641509424</v>
      </c>
      <c r="E99">
        <f>ValueWin!E99</f>
        <v>0.27400000000000002</v>
      </c>
      <c r="F99">
        <f>ValueWin!F99</f>
        <v>0.72599999999999998</v>
      </c>
      <c r="G99" cm="1">
        <f t="array" ref="G99">_xlfn.IFS(AND(I99&gt;J99,I99&gt;0), 1, AND(J99&gt;I99,J99&gt;0), 2, AND(I99&lt;0,J99&lt;0), 0)</f>
        <v>1</v>
      </c>
      <c r="H99">
        <f>ValueWin!H99</f>
        <v>2</v>
      </c>
      <c r="I99">
        <f t="shared" si="4"/>
        <v>0.1</v>
      </c>
      <c r="J99">
        <f t="shared" si="5"/>
        <v>-3.8406666666666629</v>
      </c>
      <c r="K99" cm="1">
        <f t="array" ref="K99">_xlfn.IFS(AND(G99=H99,G99=1),K98-K98*I99+K98*I99*A99, AND(G99=H99,G99=2), K98-K98*J99+K98*J99*B99, AND(G99&lt;&gt;H99,G99=1), K98-K98*I99,AND(G99&lt;&gt;H99,G99=2),K98-K98*J99,G99=0,K98)</f>
        <v>100.89240599537175</v>
      </c>
      <c r="L99" t="str">
        <f>ValueWin!L99</f>
        <v>Pablo Andujar</v>
      </c>
      <c r="M99" t="str">
        <f>ValueWin!M99</f>
        <v>Denis Shapovalov</v>
      </c>
    </row>
    <row r="100" spans="1:14" x14ac:dyDescent="0.25">
      <c r="A100">
        <f>ValueWin!A100</f>
        <v>1.42</v>
      </c>
      <c r="B100">
        <f>ValueWin!B100</f>
        <v>2.74</v>
      </c>
      <c r="C100">
        <f t="shared" si="3"/>
        <v>0.70422535211267612</v>
      </c>
      <c r="D100">
        <f t="shared" si="3"/>
        <v>0.36496350364963503</v>
      </c>
      <c r="E100">
        <f>ValueWin!E100</f>
        <v>0.60899999999999999</v>
      </c>
      <c r="F100">
        <f>ValueWin!F100</f>
        <v>0.39100000000000001</v>
      </c>
      <c r="G100" cm="1">
        <f t="array" ref="G100">_xlfn.IFS(AND(I100&gt;J100,I100&gt;0), 1, AND(J100&gt;I100,J100&gt;0), 2, AND(I100&lt;0,J100&lt;0), 0)</f>
        <v>2</v>
      </c>
      <c r="H100">
        <f>ValueWin!H100</f>
        <v>1</v>
      </c>
      <c r="I100">
        <f t="shared" si="4"/>
        <v>-0.32195238095238121</v>
      </c>
      <c r="J100">
        <f t="shared" si="5"/>
        <v>4.1000000000000092E-2</v>
      </c>
      <c r="K100" cm="1">
        <f t="array" ref="K100">_xlfn.IFS(AND(G100=H100,G100=1),K99-K99*I100+K99*I100*A100, AND(G100=H100,G100=2), K99-K99*J100+K99*J100*B100, AND(G100&lt;&gt;H100,G100=1), K99-K99*I100,AND(G100&lt;&gt;H100,G100=2),K99-K99*J100,G100=0,K99)</f>
        <v>96.755817349561497</v>
      </c>
      <c r="L100" t="str">
        <f>ValueWin!L100</f>
        <v>Lorenzo Sonego</v>
      </c>
      <c r="M100" t="str">
        <f>ValueWin!M100</f>
        <v>Dominik Koepfer</v>
      </c>
    </row>
    <row r="101" spans="1:14" x14ac:dyDescent="0.25">
      <c r="A101">
        <f>ValueWin!A101</f>
        <v>2.2000000000000002</v>
      </c>
      <c r="B101">
        <f>ValueWin!B101</f>
        <v>1.61</v>
      </c>
      <c r="C101">
        <f t="shared" si="3"/>
        <v>0.45454545454545453</v>
      </c>
      <c r="D101">
        <f t="shared" si="3"/>
        <v>0.6211180124223602</v>
      </c>
      <c r="E101">
        <f>ValueWin!E101</f>
        <v>0.625</v>
      </c>
      <c r="F101">
        <f>ValueWin!F101</f>
        <v>0.375</v>
      </c>
      <c r="G101" cm="1">
        <f t="array" ref="G101">_xlfn.IFS(AND(I101&gt;J101,I101&gt;0), 1, AND(J101&gt;I101,J101&gt;0), 2, AND(I101&lt;0,J101&lt;0), 0)</f>
        <v>1</v>
      </c>
      <c r="H101">
        <f>ValueWin!H101</f>
        <v>1</v>
      </c>
      <c r="I101">
        <f t="shared" si="4"/>
        <v>0.1</v>
      </c>
      <c r="J101">
        <f t="shared" si="5"/>
        <v>-0.64959016393442615</v>
      </c>
      <c r="K101" cm="1">
        <f t="array" ref="K101">_xlfn.IFS(AND(G101=H101,G101=1),K100-K100*I101+K100*I101*A101, AND(G101=H101,G101=2), K100-K100*J101+K100*J101*B101, AND(G101&lt;&gt;H101,G101=1), K100-K100*I101,AND(G101&lt;&gt;H101,G101=2),K100-K100*J101,G101=0,K100)</f>
        <v>108.36651543150887</v>
      </c>
      <c r="L101" t="str">
        <f>ValueWin!L101</f>
        <v>Joao Sousa</v>
      </c>
      <c r="M101" t="str">
        <f>ValueWin!M101</f>
        <v>Hugo Grenier</v>
      </c>
    </row>
    <row r="102" spans="1:14" x14ac:dyDescent="0.25">
      <c r="A102">
        <f>ValueWin!A102</f>
        <v>2.1</v>
      </c>
      <c r="B102">
        <f>ValueWin!B102</f>
        <v>1.66</v>
      </c>
      <c r="C102">
        <f t="shared" si="3"/>
        <v>0.47619047619047616</v>
      </c>
      <c r="D102">
        <f t="shared" si="3"/>
        <v>0.60240963855421692</v>
      </c>
      <c r="E102">
        <f>ValueWin!E102</f>
        <v>0.95699999999999996</v>
      </c>
      <c r="F102">
        <f>ValueWin!F102</f>
        <v>4.3000000000000038E-2</v>
      </c>
      <c r="G102" cm="1">
        <f t="array" ref="G102">_xlfn.IFS(AND(I102&gt;J102,I102&gt;0), 1, AND(J102&gt;I102,J102&gt;0), 2, AND(I102&lt;0,J102&lt;0), 0)</f>
        <v>1</v>
      </c>
      <c r="H102">
        <f>ValueWin!H102</f>
        <v>2</v>
      </c>
      <c r="I102">
        <f t="shared" si="4"/>
        <v>0.1</v>
      </c>
      <c r="J102">
        <f t="shared" si="5"/>
        <v>-1.407</v>
      </c>
      <c r="K102" cm="1">
        <f t="array" ref="K102">_xlfn.IFS(AND(G102=H102,G102=1),K101-K101*I102+K101*I102*A102, AND(G102=H102,G102=2), K101-K101*J102+K101*J102*B102, AND(G102&lt;&gt;H102,G102=1), K101-K101*I102,AND(G102&lt;&gt;H102,G102=2),K101-K101*J102,G102=0,K101)</f>
        <v>97.52986388835798</v>
      </c>
      <c r="L102" t="str">
        <f>ValueWin!L102</f>
        <v>Filip Horansky</v>
      </c>
      <c r="M102" t="str">
        <f>ValueWin!M102</f>
        <v>Luca van Assche</v>
      </c>
    </row>
    <row r="103" spans="1:14" x14ac:dyDescent="0.25">
      <c r="A103">
        <f>ValueWin!A103</f>
        <v>1.25</v>
      </c>
      <c r="B103">
        <f>ValueWin!B103</f>
        <v>3.5</v>
      </c>
      <c r="C103">
        <f t="shared" si="3"/>
        <v>0.8</v>
      </c>
      <c r="D103">
        <f t="shared" si="3"/>
        <v>0.2857142857142857</v>
      </c>
      <c r="E103">
        <f>ValueWin!E103</f>
        <v>0.85399999999999998</v>
      </c>
      <c r="F103">
        <f>ValueWin!F103</f>
        <v>0.14600000000000002</v>
      </c>
      <c r="G103" cm="1">
        <f t="array" ref="G103">_xlfn.IFS(AND(I103&gt;J103,I103&gt;0), 1, AND(J103&gt;I103,J103&gt;0), 2, AND(I103&lt;0,J103&lt;0), 0)</f>
        <v>1</v>
      </c>
      <c r="H103">
        <f>ValueWin!H103</f>
        <v>2</v>
      </c>
      <c r="I103">
        <f t="shared" si="4"/>
        <v>0.1</v>
      </c>
      <c r="J103">
        <f t="shared" si="5"/>
        <v>-0.1956</v>
      </c>
      <c r="K103" cm="1">
        <f t="array" ref="K103">_xlfn.IFS(AND(G103=H103,G103=1),K102-K102*I103+K102*I103*A103, AND(G103=H103,G103=2), K102-K102*J103+K102*J103*B103, AND(G103&lt;&gt;H103,G103=1), K102-K102*I103,AND(G103&lt;&gt;H103,G103=2),K102-K102*J103,G103=0,K102)</f>
        <v>87.776877499522186</v>
      </c>
      <c r="L103" t="str">
        <f>ValueWin!L103</f>
        <v>Carlos Taberner</v>
      </c>
      <c r="M103" t="str">
        <f>ValueWin!M103</f>
        <v>Kenny De Schepper</v>
      </c>
    </row>
    <row r="104" spans="1:14" x14ac:dyDescent="0.25">
      <c r="A104">
        <f>ValueWin!A104</f>
        <v>1.08</v>
      </c>
      <c r="B104">
        <f>ValueWin!B104</f>
        <v>6.5</v>
      </c>
      <c r="C104">
        <f t="shared" si="3"/>
        <v>0.92592592592592582</v>
      </c>
      <c r="D104">
        <f t="shared" si="3"/>
        <v>0.15384615384615385</v>
      </c>
      <c r="E104">
        <f>ValueWin!E104</f>
        <v>0.48799999999999999</v>
      </c>
      <c r="F104">
        <f>ValueWin!F104</f>
        <v>0.51200000000000001</v>
      </c>
      <c r="G104" cm="1">
        <f t="array" ref="G104">_xlfn.IFS(AND(I104&gt;J104,I104&gt;0), 1, AND(J104&gt;I104,J104&gt;0), 2, AND(I104&lt;0,J104&lt;0), 0)</f>
        <v>2</v>
      </c>
      <c r="H104">
        <f>ValueWin!H104</f>
        <v>2</v>
      </c>
      <c r="I104">
        <f t="shared" si="4"/>
        <v>-5.9119999999999937</v>
      </c>
      <c r="J104">
        <f t="shared" si="5"/>
        <v>0.1</v>
      </c>
      <c r="K104" cm="1">
        <f t="array" ref="K104">_xlfn.IFS(AND(G104=H104,G104=1),K103-K103*I104+K103*I104*A104, AND(G104=H104,G104=2), K103-K103*J104+K103*J104*B104, AND(G104&lt;&gt;H104,G104=1), K103-K103*I104,AND(G104&lt;&gt;H104,G104=2),K103-K103*J104,G104=0,K103)</f>
        <v>136.0541601242594</v>
      </c>
      <c r="L104" t="str">
        <f>ValueWin!L104</f>
        <v>Mats Moraing</v>
      </c>
      <c r="M104" t="str">
        <f>ValueWin!M104</f>
        <v>Yannick Maden</v>
      </c>
    </row>
    <row r="105" spans="1:14" x14ac:dyDescent="0.25">
      <c r="A105">
        <f>ValueWin!A105</f>
        <v>1.3</v>
      </c>
      <c r="B105">
        <f>ValueWin!B105</f>
        <v>3.2</v>
      </c>
      <c r="C105">
        <f t="shared" si="3"/>
        <v>0.76923076923076916</v>
      </c>
      <c r="D105">
        <f t="shared" si="3"/>
        <v>0.3125</v>
      </c>
      <c r="E105">
        <f>ValueWin!E105</f>
        <v>0.58199999999999996</v>
      </c>
      <c r="F105">
        <f>ValueWin!F105</f>
        <v>0.41800000000000004</v>
      </c>
      <c r="G105" cm="1">
        <f t="array" ref="G105">_xlfn.IFS(AND(I105&gt;J105,I105&gt;0), 1, AND(J105&gt;I105,J105&gt;0), 2, AND(I105&lt;0,J105&lt;0), 0)</f>
        <v>2</v>
      </c>
      <c r="H105">
        <f>ValueWin!H105</f>
        <v>1</v>
      </c>
      <c r="I105">
        <f t="shared" si="4"/>
        <v>-0.81133333333333335</v>
      </c>
      <c r="J105">
        <f t="shared" si="5"/>
        <v>0.1</v>
      </c>
      <c r="K105" cm="1">
        <f t="array" ref="K105">_xlfn.IFS(AND(G105=H105,G105=1),K104-K104*I105+K104*I105*A105, AND(G105=H105,G105=2), K104-K104*J105+K104*J105*B105, AND(G105&lt;&gt;H105,G105=1), K104-K104*I105,AND(G105&lt;&gt;H105,G105=2),K104-K104*J105,G105=0,K104)</f>
        <v>122.44874411183346</v>
      </c>
      <c r="L105" t="str">
        <f>ValueWin!L105</f>
        <v>Oscar Otte</v>
      </c>
      <c r="M105" t="str">
        <f>ValueWin!M105</f>
        <v>Robin Haase</v>
      </c>
      <c r="N105">
        <f>ValueWin!N105</f>
        <v>0.73199999999999998</v>
      </c>
    </row>
    <row r="106" spans="1:14" x14ac:dyDescent="0.25">
      <c r="A106">
        <f>ValueWin!A106</f>
        <v>2.25</v>
      </c>
      <c r="B106">
        <f>ValueWin!B106</f>
        <v>1.57</v>
      </c>
      <c r="C106">
        <f t="shared" si="3"/>
        <v>0.44444444444444442</v>
      </c>
      <c r="D106">
        <f t="shared" si="3"/>
        <v>0.63694267515923564</v>
      </c>
      <c r="E106">
        <f>ValueWin!E106</f>
        <v>6.4000000000000001E-2</v>
      </c>
      <c r="F106">
        <f>ValueWin!F106</f>
        <v>0.93599999999999994</v>
      </c>
      <c r="G106" cm="1">
        <f t="array" ref="G106">_xlfn.IFS(AND(I106&gt;J106,I106&gt;0), 1, AND(J106&gt;I106,J106&gt;0), 2, AND(I106&lt;0,J106&lt;0), 0)</f>
        <v>2</v>
      </c>
      <c r="H106">
        <f>ValueWin!H106</f>
        <v>2</v>
      </c>
      <c r="I106">
        <f t="shared" si="4"/>
        <v>-0.68479999999999985</v>
      </c>
      <c r="J106">
        <f t="shared" si="5"/>
        <v>0.1</v>
      </c>
      <c r="K106" cm="1">
        <f t="array" ref="K106">_xlfn.IFS(AND(G106=H106,G106=1),K105-K105*I106+K105*I106*A106, AND(G106=H106,G106=2), K105-K105*J106+K105*J106*B106, AND(G106&lt;&gt;H106,G106=1), K105-K105*I106,AND(G106&lt;&gt;H106,G106=2),K105-K105*J106,G106=0,K105)</f>
        <v>129.42832252620798</v>
      </c>
      <c r="L106" t="str">
        <f>ValueWin!L106</f>
        <v>Henri Squire</v>
      </c>
      <c r="M106" t="str">
        <f>ValueWin!M106</f>
        <v>Ruben Bemelmans</v>
      </c>
      <c r="N106">
        <f>ValueWin!N106</f>
        <v>0.27200000000000002</v>
      </c>
    </row>
    <row r="107" spans="1:14" x14ac:dyDescent="0.25">
      <c r="A107">
        <f>ValueWin!A107</f>
        <v>1.3</v>
      </c>
      <c r="B107">
        <f>ValueWin!B107</f>
        <v>3.32</v>
      </c>
      <c r="C107">
        <f t="shared" si="3"/>
        <v>0.76923076923076916</v>
      </c>
      <c r="D107">
        <f t="shared" si="3"/>
        <v>0.30120481927710846</v>
      </c>
      <c r="E107">
        <f>ValueWin!E107</f>
        <v>0.60799999999999998</v>
      </c>
      <c r="F107">
        <f>ValueWin!F107</f>
        <v>0.39200000000000002</v>
      </c>
      <c r="G107" cm="1">
        <f t="array" ref="G107">_xlfn.IFS(AND(I107&gt;J107,I107&gt;0), 1, AND(J107&gt;I107,J107&gt;0), 2, AND(I107&lt;0,J107&lt;0), 0)</f>
        <v>2</v>
      </c>
      <c r="H107">
        <f>ValueWin!H107</f>
        <v>1</v>
      </c>
      <c r="I107">
        <f t="shared" si="4"/>
        <v>-0.69866666666666644</v>
      </c>
      <c r="J107">
        <f t="shared" si="5"/>
        <v>0.1</v>
      </c>
      <c r="K107" cm="1">
        <f t="array" ref="K107">_xlfn.IFS(AND(G107=H107,G107=1),K106-K106*I107+K106*I107*A107, AND(G107=H107,G107=2), K106-K106*J107+K106*J107*B107, AND(G107&lt;&gt;H107,G107=1), K106-K106*I107,AND(G107&lt;&gt;H107,G107=2),K106-K106*J107,G107=0,K106)</f>
        <v>116.48549027358717</v>
      </c>
      <c r="L107" t="str">
        <f>ValueWin!L107</f>
        <v>Andrey Rublev</v>
      </c>
      <c r="M107" t="str">
        <f>ValueWin!M107</f>
        <v>Ilya Ivashka</v>
      </c>
      <c r="N107">
        <f>ValueWin!N107</f>
        <v>0.86199999999999999</v>
      </c>
    </row>
    <row r="108" spans="1:14" x14ac:dyDescent="0.25">
      <c r="A108">
        <f>ValueWin!A108</f>
        <v>1.76</v>
      </c>
      <c r="B108">
        <f>ValueWin!B108</f>
        <v>2.0499999999999998</v>
      </c>
      <c r="C108">
        <f t="shared" si="3"/>
        <v>0.56818181818181823</v>
      </c>
      <c r="D108">
        <f t="shared" si="3"/>
        <v>0.48780487804878053</v>
      </c>
      <c r="E108">
        <f>ValueWin!E108</f>
        <v>0.53900000000000003</v>
      </c>
      <c r="F108">
        <f>ValueWin!F108</f>
        <v>0.46099999999999997</v>
      </c>
      <c r="G108" cm="1">
        <f t="array" ref="G108">_xlfn.IFS(AND(I108&gt;J108,I108&gt;0), 1, AND(J108&gt;I108,J108&gt;0), 2, AND(I108&lt;0,J108&lt;0), 0)</f>
        <v>0</v>
      </c>
      <c r="H108">
        <f>ValueWin!H108</f>
        <v>2</v>
      </c>
      <c r="I108">
        <f t="shared" si="4"/>
        <v>-6.7578947368420961E-2</v>
      </c>
      <c r="J108">
        <f t="shared" si="5"/>
        <v>-5.2333333333333454E-2</v>
      </c>
      <c r="K108" cm="1">
        <f t="array" ref="K108">_xlfn.IFS(AND(G108=H108,G108=1),K107-K107*I108+K107*I108*A108, AND(G108=H108,G108=2), K107-K107*J108+K107*J108*B108, AND(G108&lt;&gt;H108,G108=1), K107-K107*I108,AND(G108&lt;&gt;H108,G108=2),K107-K107*J108,G108=0,K107)</f>
        <v>116.48549027358717</v>
      </c>
      <c r="L108" t="str">
        <f>ValueWin!L108</f>
        <v>Alexander Bublik</v>
      </c>
      <c r="M108" t="str">
        <f>ValueWin!M108</f>
        <v>Jan Lennard Struff</v>
      </c>
      <c r="N108">
        <f>ValueWin!N108</f>
        <v>0.84499999999999997</v>
      </c>
    </row>
    <row r="109" spans="1:14" x14ac:dyDescent="0.25">
      <c r="A109">
        <f>ValueWin!A109</f>
        <v>1.61</v>
      </c>
      <c r="B109">
        <f>ValueWin!B109</f>
        <v>2.25</v>
      </c>
      <c r="C109">
        <f t="shared" si="3"/>
        <v>0.6211180124223602</v>
      </c>
      <c r="D109">
        <f t="shared" si="3"/>
        <v>0.44444444444444442</v>
      </c>
      <c r="E109">
        <f>ValueWin!E109</f>
        <v>0.59499999999999997</v>
      </c>
      <c r="F109">
        <f>ValueWin!F109</f>
        <v>0.40500000000000003</v>
      </c>
      <c r="G109" cm="1">
        <f t="array" ref="G109">_xlfn.IFS(AND(I109&gt;J109,I109&gt;0), 1, AND(J109&gt;I109,J109&gt;0), 2, AND(I109&lt;0,J109&lt;0), 0)</f>
        <v>0</v>
      </c>
      <c r="H109">
        <f>ValueWin!H109</f>
        <v>1</v>
      </c>
      <c r="I109">
        <f t="shared" si="4"/>
        <v>-6.8934426229508183E-2</v>
      </c>
      <c r="J109">
        <f t="shared" si="5"/>
        <v>-7.0999999999999952E-2</v>
      </c>
      <c r="K109" cm="1">
        <f t="array" ref="K109">_xlfn.IFS(AND(G109=H109,G109=1),K108-K108*I109+K108*I109*A109, AND(G109=H109,G109=2), K108-K108*J109+K108*J109*B109, AND(G109&lt;&gt;H109,G109=1), K108-K108*I109,AND(G109&lt;&gt;H109,G109=2),K108-K108*J109,G109=0,K108)</f>
        <v>116.48549027358717</v>
      </c>
      <c r="L109" t="str">
        <f>ValueWin!L109</f>
        <v>Roberto Bautista Agut</v>
      </c>
      <c r="M109" t="str">
        <f>ValueWin!M109</f>
        <v>Mackenzie McDonald</v>
      </c>
      <c r="N109">
        <f>ValueWin!N109</f>
        <v>0.85199999999999998</v>
      </c>
    </row>
    <row r="110" spans="1:14" x14ac:dyDescent="0.25">
      <c r="A110">
        <f>ValueWin!A110</f>
        <v>1.59</v>
      </c>
      <c r="B110">
        <f>ValueWin!B110</f>
        <v>2.2599999999999998</v>
      </c>
      <c r="C110">
        <f t="shared" si="3"/>
        <v>0.62893081761006286</v>
      </c>
      <c r="D110">
        <f t="shared" si="3"/>
        <v>0.44247787610619471</v>
      </c>
      <c r="E110">
        <f>ValueWin!E110</f>
        <v>0.60699999999999998</v>
      </c>
      <c r="F110">
        <f>ValueWin!F110</f>
        <v>0.39300000000000002</v>
      </c>
      <c r="G110" cm="1">
        <f t="array" ref="G110">_xlfn.IFS(AND(I110&gt;J110,I110&gt;0), 1, AND(J110&gt;I110,J110&gt;0), 2, AND(I110&lt;0,J110&lt;0), 0)</f>
        <v>0</v>
      </c>
      <c r="H110">
        <f>ValueWin!H110</f>
        <v>1</v>
      </c>
      <c r="I110">
        <f t="shared" si="4"/>
        <v>-5.9101694915254188E-2</v>
      </c>
      <c r="J110">
        <f t="shared" si="5"/>
        <v>-8.8746031746031795E-2</v>
      </c>
      <c r="K110" cm="1">
        <f t="array" ref="K110">_xlfn.IFS(AND(G110=H110,G110=1),K109-K109*I110+K109*I110*A110, AND(G110=H110,G110=2), K109-K109*J110+K109*J110*B110, AND(G110&lt;&gt;H110,G110=1), K109-K109*I110,AND(G110&lt;&gt;H110,G110=2),K109-K109*J110,G110=0,K109)</f>
        <v>116.48549027358717</v>
      </c>
      <c r="L110" t="str">
        <f>ValueWin!L110</f>
        <v>Taylor Fritz</v>
      </c>
      <c r="M110" t="str">
        <f>ValueWin!M110</f>
        <v>Tommy Paul</v>
      </c>
      <c r="N110">
        <f>ValueWin!N110</f>
        <v>0.84499999999999997</v>
      </c>
    </row>
    <row r="111" spans="1:14" x14ac:dyDescent="0.25">
      <c r="A111">
        <f>ValueWin!A111</f>
        <v>3.69</v>
      </c>
      <c r="B111">
        <f>ValueWin!B111</f>
        <v>1.25</v>
      </c>
      <c r="C111">
        <f t="shared" si="3"/>
        <v>0.2710027100271003</v>
      </c>
      <c r="D111">
        <f t="shared" si="3"/>
        <v>0.8</v>
      </c>
      <c r="E111">
        <f>ValueWin!E111</f>
        <v>0.31900000000000001</v>
      </c>
      <c r="F111">
        <f>ValueWin!F111</f>
        <v>0.68100000000000005</v>
      </c>
      <c r="G111" cm="1">
        <f t="array" ref="G111">_xlfn.IFS(AND(I111&gt;J111,I111&gt;0), 1, AND(J111&gt;I111,J111&gt;0), 2, AND(I111&lt;0,J111&lt;0), 0)</f>
        <v>1</v>
      </c>
      <c r="H111">
        <f>ValueWin!H111</f>
        <v>1</v>
      </c>
      <c r="I111">
        <f t="shared" si="4"/>
        <v>6.5840148698884715E-2</v>
      </c>
      <c r="J111">
        <f t="shared" si="5"/>
        <v>-0.59499999999999997</v>
      </c>
      <c r="K111" cm="1">
        <f t="array" ref="K111">_xlfn.IFS(AND(G111=H111,G111=1),K110-K110*I111+K110*I111*A111, AND(G111=H111,G111=2), K110-K110*J111+K110*J111*B111, AND(G111&lt;&gt;H111,G111=1), K110-K110*I111,AND(G111&lt;&gt;H111,G111=2),K110-K110*J111,G111=0,K110)</f>
        <v>137.11623545594219</v>
      </c>
      <c r="L111" t="str">
        <f>ValueWin!L111</f>
        <v>John Millman</v>
      </c>
      <c r="M111" t="str">
        <f>ValueWin!M111</f>
        <v>Aslan Karatsev</v>
      </c>
      <c r="N111">
        <f>ValueWin!N111</f>
        <v>0.84499999999999997</v>
      </c>
    </row>
    <row r="112" spans="1:14" x14ac:dyDescent="0.25">
      <c r="A112">
        <f>ValueWin!A112</f>
        <v>1.96</v>
      </c>
      <c r="B112">
        <f>ValueWin!B112</f>
        <v>1.84</v>
      </c>
      <c r="C112">
        <f t="shared" si="3"/>
        <v>0.51020408163265307</v>
      </c>
      <c r="D112">
        <f t="shared" si="3"/>
        <v>0.54347826086956519</v>
      </c>
      <c r="E112">
        <f>ValueWin!E112</f>
        <v>0.41299999999999998</v>
      </c>
      <c r="F112">
        <f>ValueWin!F112</f>
        <v>0.58699999999999997</v>
      </c>
      <c r="G112" cm="1">
        <f t="array" ref="G112">_xlfn.IFS(AND(I112&gt;J112,I112&gt;0), 1, AND(J112&gt;I112,J112&gt;0), 2, AND(I112&lt;0,J112&lt;0), 0)</f>
        <v>2</v>
      </c>
      <c r="H112">
        <f>ValueWin!H112</f>
        <v>1</v>
      </c>
      <c r="I112">
        <f t="shared" si="4"/>
        <v>-0.19845833333333335</v>
      </c>
      <c r="J112">
        <f t="shared" si="5"/>
        <v>9.5333333333333381E-2</v>
      </c>
      <c r="K112" cm="1">
        <f t="array" ref="K112">_xlfn.IFS(AND(G112=H112,G112=1),K111-K111*I112+K111*I112*A112, AND(G112=H112,G112=2), K111-K111*J112+K111*J112*B112, AND(G112&lt;&gt;H112,G112=1), K111-K111*I112,AND(G112&lt;&gt;H112,G112=2),K111-K111*J112,G112=0,K111)</f>
        <v>124.04448767580902</v>
      </c>
      <c r="L112" t="str">
        <f>ValueWin!L112</f>
        <v>Botic Van De Zandschulp</v>
      </c>
      <c r="M112" t="str">
        <f>ValueWin!M112</f>
        <v>Sebastian Korda</v>
      </c>
      <c r="N112">
        <f>ValueWin!N112</f>
        <v>0.83799999999999997</v>
      </c>
    </row>
    <row r="113" spans="1:14" x14ac:dyDescent="0.25">
      <c r="A113">
        <f>ValueWin!A113</f>
        <v>1.72</v>
      </c>
      <c r="B113">
        <f>ValueWin!B113</f>
        <v>2.1</v>
      </c>
      <c r="C113">
        <f t="shared" si="3"/>
        <v>0.58139534883720934</v>
      </c>
      <c r="D113">
        <f t="shared" si="3"/>
        <v>0.47619047619047616</v>
      </c>
      <c r="E113">
        <f>ValueWin!E113</f>
        <v>0.51200000000000001</v>
      </c>
      <c r="F113">
        <f>ValueWin!F113</f>
        <v>0.48799999999999999</v>
      </c>
      <c r="G113" cm="1">
        <f t="array" ref="G113">_xlfn.IFS(AND(I113&gt;J113,I113&gt;0), 1, AND(J113&gt;I113,J113&gt;0), 2, AND(I113&lt;0,J113&lt;0), 0)</f>
        <v>2</v>
      </c>
      <c r="H113">
        <f>ValueWin!H113</f>
        <v>2</v>
      </c>
      <c r="I113">
        <f t="shared" si="4"/>
        <v>-0.1657777777777778</v>
      </c>
      <c r="J113">
        <f t="shared" si="5"/>
        <v>2.2545454545454535E-2</v>
      </c>
      <c r="K113" cm="1">
        <f t="array" ref="K113">_xlfn.IFS(AND(G113=H113,G113=1),K112-K112*I113+K112*I113*A113, AND(G113=H113,G113=2), K112-K112*J113+K112*J113*B113, AND(G113&lt;&gt;H113,G113=1), K112-K112*I113,AND(G113&lt;&gt;H113,G113=2),K112-K112*J113,G113=0,K112)</f>
        <v>127.12079097016908</v>
      </c>
      <c r="L113" t="str">
        <f>ValueWin!L113</f>
        <v>Andy Murray</v>
      </c>
      <c r="M113" t="str">
        <f>ValueWin!M113</f>
        <v>Carlos Alcaraz</v>
      </c>
      <c r="N113">
        <f>ValueWin!N113</f>
        <v>0.86099999999999999</v>
      </c>
    </row>
    <row r="114" spans="1:14" x14ac:dyDescent="0.25">
      <c r="A114">
        <f>ValueWin!A114</f>
        <v>3.14</v>
      </c>
      <c r="B114">
        <f>ValueWin!B114</f>
        <v>1.33</v>
      </c>
      <c r="C114">
        <f t="shared" si="3"/>
        <v>0.31847133757961782</v>
      </c>
      <c r="D114">
        <f t="shared" si="3"/>
        <v>0.75187969924812026</v>
      </c>
      <c r="E114">
        <f>ValueWin!E114</f>
        <v>0.30299999999999999</v>
      </c>
      <c r="F114">
        <f>ValueWin!F114</f>
        <v>0.69700000000000006</v>
      </c>
      <c r="G114" cm="1">
        <f t="array" ref="G114">_xlfn.IFS(AND(I114&gt;J114,I114&gt;0), 1, AND(J114&gt;I114,J114&gt;0), 2, AND(I114&lt;0,J114&lt;0), 0)</f>
        <v>0</v>
      </c>
      <c r="H114">
        <f>ValueWin!H114</f>
        <v>2</v>
      </c>
      <c r="I114">
        <f t="shared" si="4"/>
        <v>-2.270093457943928E-2</v>
      </c>
      <c r="J114">
        <f t="shared" si="5"/>
        <v>-0.22118181818181792</v>
      </c>
      <c r="K114" cm="1">
        <f t="array" ref="K114">_xlfn.IFS(AND(G114=H114,G114=1),K113-K113*I114+K113*I114*A114, AND(G114=H114,G114=2), K113-K113*J114+K113*J114*B114, AND(G114&lt;&gt;H114,G114=1), K113-K113*I114,AND(G114&lt;&gt;H114,G114=2),K113-K113*J114,G114=0,K113)</f>
        <v>127.12079097016908</v>
      </c>
      <c r="L114" t="str">
        <f>ValueWin!L114</f>
        <v>Nikoloz Basilashvili</v>
      </c>
      <c r="M114" t="str">
        <f>ValueWin!M114</f>
        <v>Matteo Berrettini</v>
      </c>
      <c r="N114">
        <f>ValueWin!N114</f>
        <v>0.86299999999999999</v>
      </c>
    </row>
    <row r="115" spans="1:14" x14ac:dyDescent="0.25">
      <c r="A115">
        <f>ValueWin!A115</f>
        <v>1.1599999999999999</v>
      </c>
      <c r="B115">
        <f>ValueWin!B115</f>
        <v>4.5</v>
      </c>
      <c r="C115">
        <f t="shared" si="3"/>
        <v>0.86206896551724144</v>
      </c>
      <c r="D115">
        <f t="shared" si="3"/>
        <v>0.22222222222222221</v>
      </c>
      <c r="E115">
        <f>ValueWin!E115</f>
        <v>0.746</v>
      </c>
      <c r="F115">
        <f>ValueWin!F115</f>
        <v>0.254</v>
      </c>
      <c r="G115" cm="1">
        <f t="array" ref="G115">_xlfn.IFS(AND(I115&gt;J115,I115&gt;0), 1, AND(J115&gt;I115,J115&gt;0), 2, AND(I115&lt;0,J115&lt;0), 0)</f>
        <v>2</v>
      </c>
      <c r="H115">
        <f>ValueWin!H115</f>
        <v>1</v>
      </c>
      <c r="I115">
        <f t="shared" si="4"/>
        <v>-0.8415000000000008</v>
      </c>
      <c r="J115">
        <f t="shared" si="5"/>
        <v>4.085714285714287E-2</v>
      </c>
      <c r="K115" cm="1">
        <f t="array" ref="K115">_xlfn.IFS(AND(G115=H115,G115=1),K114-K114*I115+K114*I115*A115, AND(G115=H115,G115=2), K114-K114*J115+K114*J115*B115, AND(G115&lt;&gt;H115,G115=1), K114-K114*I115,AND(G115&lt;&gt;H115,G115=2),K114-K114*J115,G115=0,K114)</f>
        <v>121.92699865338788</v>
      </c>
      <c r="L115" t="str">
        <f>ValueWin!L115</f>
        <v>Brandon Nakashima</v>
      </c>
      <c r="M115" t="str">
        <f>ValueWin!M115</f>
        <v>Bernabe Zapata Miralles</v>
      </c>
      <c r="N115">
        <f>ValueWin!N115</f>
        <v>0.754</v>
      </c>
    </row>
    <row r="116" spans="1:14" x14ac:dyDescent="0.25">
      <c r="A116">
        <f>ValueWin!A116</f>
        <v>2.37</v>
      </c>
      <c r="B116">
        <f>ValueWin!B116</f>
        <v>1.53</v>
      </c>
      <c r="C116">
        <f t="shared" si="3"/>
        <v>0.42194092827004215</v>
      </c>
      <c r="D116">
        <f t="shared" si="3"/>
        <v>0.65359477124183007</v>
      </c>
      <c r="E116">
        <f>ValueWin!E116</f>
        <v>0.249</v>
      </c>
      <c r="F116">
        <f>ValueWin!F116</f>
        <v>0.751</v>
      </c>
      <c r="G116" cm="1">
        <f t="array" ref="G116">_xlfn.IFS(AND(I116&gt;J116,I116&gt;0), 1, AND(J116&gt;I116,J116&gt;0), 2, AND(I116&lt;0,J116&lt;0), 0)</f>
        <v>2</v>
      </c>
      <c r="H116">
        <f>ValueWin!H116</f>
        <v>1</v>
      </c>
      <c r="I116">
        <f t="shared" si="4"/>
        <v>-0.29917518248175179</v>
      </c>
      <c r="J116">
        <f t="shared" si="5"/>
        <v>0.1</v>
      </c>
      <c r="K116" cm="1">
        <f t="array" ref="K116">_xlfn.IFS(AND(G116=H116,G116=1),K115-K115*I116+K115*I116*A116, AND(G116=H116,G116=2), K115-K115*J116+K115*J116*B116, AND(G116&lt;&gt;H116,G116=1), K115-K115*I116,AND(G116&lt;&gt;H116,G116=2),K115-K115*J116,G116=0,K115)</f>
        <v>109.7342987880491</v>
      </c>
      <c r="L116" t="str">
        <f>ValueWin!L116</f>
        <v>Alexandre Muller</v>
      </c>
      <c r="M116" t="str">
        <f>ValueWin!M116</f>
        <v>Stefano Travaglia</v>
      </c>
      <c r="N116">
        <f>ValueWin!N116</f>
        <v>0.48699999999999999</v>
      </c>
    </row>
    <row r="117" spans="1:14" x14ac:dyDescent="0.25">
      <c r="A117">
        <f>ValueWin!A117</f>
        <v>1.28</v>
      </c>
      <c r="B117">
        <f>ValueWin!B117</f>
        <v>3.25</v>
      </c>
      <c r="C117">
        <f t="shared" si="3"/>
        <v>0.78125</v>
      </c>
      <c r="D117">
        <f t="shared" si="3"/>
        <v>0.30769230769230771</v>
      </c>
      <c r="E117">
        <f>ValueWin!E117</f>
        <v>0.82199999999999995</v>
      </c>
      <c r="F117">
        <f>ValueWin!F117</f>
        <v>0.17800000000000005</v>
      </c>
      <c r="G117" cm="1">
        <f t="array" ref="G117">_xlfn.IFS(AND(I117&gt;J117,I117&gt;0), 1, AND(J117&gt;I117,J117&gt;0), 2, AND(I117&lt;0,J117&lt;0), 0)</f>
        <v>1</v>
      </c>
      <c r="H117">
        <f>ValueWin!H117</f>
        <v>1</v>
      </c>
      <c r="I117">
        <f t="shared" si="4"/>
        <v>0.1</v>
      </c>
      <c r="J117">
        <f t="shared" si="5"/>
        <v>-0.18733333333333324</v>
      </c>
      <c r="K117" cm="1">
        <f t="array" ref="K117">_xlfn.IFS(AND(G117=H117,G117=1),K116-K116*I117+K116*I117*A117, AND(G117=H117,G117=2), K116-K116*J117+K116*J117*B117, AND(G117&lt;&gt;H117,G117=1), K116-K116*I117,AND(G117&lt;&gt;H117,G117=2),K116-K116*J117,G117=0,K116)</f>
        <v>112.80685915411448</v>
      </c>
      <c r="L117" t="str">
        <f>ValueWin!L117</f>
        <v>Maxime Cressy</v>
      </c>
      <c r="M117" t="str">
        <f>ValueWin!M117</f>
        <v>Otto Virtanen</v>
      </c>
      <c r="N117">
        <f>ValueWin!N117</f>
        <v>0.35699999999999998</v>
      </c>
    </row>
    <row r="118" spans="1:14" x14ac:dyDescent="0.25">
      <c r="A118">
        <f>ValueWin!A118</f>
        <v>1.1599999999999999</v>
      </c>
      <c r="B118">
        <f>ValueWin!B118</f>
        <v>4.5</v>
      </c>
      <c r="C118">
        <f t="shared" si="3"/>
        <v>0.86206896551724144</v>
      </c>
      <c r="D118">
        <f t="shared" si="3"/>
        <v>0.22222222222222221</v>
      </c>
      <c r="E118">
        <f>ValueWin!E118</f>
        <v>0.85899999999999999</v>
      </c>
      <c r="F118">
        <f>ValueWin!F118</f>
        <v>0.14100000000000001</v>
      </c>
      <c r="G118" cm="1">
        <f t="array" ref="G118">_xlfn.IFS(AND(I118&gt;J118,I118&gt;0), 1, AND(J118&gt;I118,J118&gt;0), 2, AND(I118&lt;0,J118&lt;0), 0)</f>
        <v>0</v>
      </c>
      <c r="H118">
        <f>ValueWin!H118</f>
        <v>1</v>
      </c>
      <c r="I118">
        <f t="shared" si="4"/>
        <v>-2.2250000000000547E-2</v>
      </c>
      <c r="J118">
        <f t="shared" si="5"/>
        <v>-0.1044285714285714</v>
      </c>
      <c r="K118" cm="1">
        <f t="array" ref="K118">_xlfn.IFS(AND(G118=H118,G118=1),K117-K117*I118+K117*I118*A118, AND(G118=H118,G118=2), K117-K117*J118+K117*J118*B118, AND(G118&lt;&gt;H118,G118=1), K117-K117*I118,AND(G118&lt;&gt;H118,G118=2),K117-K117*J118,G118=0,K117)</f>
        <v>112.80685915411448</v>
      </c>
      <c r="L118" t="str">
        <f>ValueWin!L118</f>
        <v>Oscar Otte</v>
      </c>
      <c r="M118" t="str">
        <f>ValueWin!M118</f>
        <v>Julian Lenz</v>
      </c>
      <c r="N118">
        <f>ValueWin!N118</f>
        <v>0.36599999999999999</v>
      </c>
    </row>
    <row r="119" spans="1:14" x14ac:dyDescent="0.25">
      <c r="A119">
        <f>ValueWin!A119</f>
        <v>2.25</v>
      </c>
      <c r="B119">
        <f>ValueWin!B119</f>
        <v>1.57</v>
      </c>
      <c r="C119">
        <f t="shared" si="3"/>
        <v>0.44444444444444442</v>
      </c>
      <c r="D119">
        <f t="shared" si="3"/>
        <v>0.63694267515923564</v>
      </c>
      <c r="E119">
        <f>ValueWin!E119</f>
        <v>0.498</v>
      </c>
      <c r="F119">
        <f>ValueWin!F119</f>
        <v>0.502</v>
      </c>
      <c r="G119" cm="1">
        <f t="array" ref="G119">_xlfn.IFS(AND(I119&gt;J119,I119&gt;0), 1, AND(J119&gt;I119,J119&gt;0), 2, AND(I119&lt;0,J119&lt;0), 0)</f>
        <v>1</v>
      </c>
      <c r="H119">
        <f>ValueWin!H119</f>
        <v>2</v>
      </c>
      <c r="I119">
        <f t="shared" si="4"/>
        <v>9.6399999999999986E-2</v>
      </c>
      <c r="J119">
        <f t="shared" si="5"/>
        <v>-0.37168421052631573</v>
      </c>
      <c r="K119" cm="1">
        <f t="array" ref="K119">_xlfn.IFS(AND(G119=H119,G119=1),K118-K118*I119+K118*I119*A119, AND(G119=H119,G119=2), K118-K118*J119+K118*J119*B119, AND(G119&lt;&gt;H119,G119=1), K118-K118*I119,AND(G119&lt;&gt;H119,G119=2),K118-K118*J119,G119=0,K118)</f>
        <v>101.93227793165784</v>
      </c>
      <c r="L119" t="str">
        <f>ValueWin!L119</f>
        <v>Ruben Bemelmans</v>
      </c>
      <c r="M119" t="str">
        <f>ValueWin!M119</f>
        <v>Quentin Halys</v>
      </c>
      <c r="N119">
        <f>ValueWin!N119</f>
        <v>0.623</v>
      </c>
    </row>
    <row r="120" spans="1:14" x14ac:dyDescent="0.25">
      <c r="A120">
        <f>ValueWin!A120</f>
        <v>3</v>
      </c>
      <c r="B120">
        <f>ValueWin!B120</f>
        <v>1.33</v>
      </c>
      <c r="C120">
        <f t="shared" si="3"/>
        <v>0.33333333333333331</v>
      </c>
      <c r="D120">
        <f t="shared" si="3"/>
        <v>0.75187969924812026</v>
      </c>
      <c r="E120">
        <f>ValueWin!E120</f>
        <v>0.23499999999999999</v>
      </c>
      <c r="F120">
        <f>ValueWin!F120</f>
        <v>0.76500000000000001</v>
      </c>
      <c r="G120" cm="1">
        <f t="array" ref="G120">_xlfn.IFS(AND(I120&gt;J120,I120&gt;0), 1, AND(J120&gt;I120,J120&gt;0), 2, AND(I120&lt;0,J120&lt;0), 0)</f>
        <v>2</v>
      </c>
      <c r="H120">
        <f>ValueWin!H120</f>
        <v>2</v>
      </c>
      <c r="I120">
        <f t="shared" si="4"/>
        <v>-0.14750000000000002</v>
      </c>
      <c r="J120">
        <f t="shared" si="5"/>
        <v>5.2878787878788081E-2</v>
      </c>
      <c r="K120" cm="1">
        <f t="array" ref="K120">_xlfn.IFS(AND(G120=H120,G120=1),K119-K119*I120+K119*I120*A120, AND(G120=H120,G120=2), K119-K119*J120+K119*J120*B120, AND(G120&lt;&gt;H120,G120=1), K119-K119*I120,AND(G120&lt;&gt;H120,G120=2),K119-K119*J120,G120=0,K119)</f>
        <v>103.71099618156528</v>
      </c>
      <c r="L120" t="str">
        <f>ValueWin!L120</f>
        <v>Mats Rosenkranz</v>
      </c>
      <c r="M120" t="str">
        <f>ValueWin!M120</f>
        <v>Maximilian Marterer</v>
      </c>
      <c r="N120">
        <f>ValueWin!N120</f>
        <v>0.28299999999999997</v>
      </c>
    </row>
    <row r="121" spans="1:14" x14ac:dyDescent="0.25">
      <c r="A121">
        <f>ValueWin!A121</f>
        <v>2.31</v>
      </c>
      <c r="B121">
        <f>ValueWin!B121</f>
        <v>1.57</v>
      </c>
      <c r="C121">
        <f t="shared" si="3"/>
        <v>0.4329004329004329</v>
      </c>
      <c r="D121">
        <f t="shared" si="3"/>
        <v>0.63694267515923564</v>
      </c>
      <c r="E121">
        <f>ValueWin!E121</f>
        <v>0.46600000000000003</v>
      </c>
      <c r="F121">
        <f>ValueWin!F121</f>
        <v>0.53400000000000003</v>
      </c>
      <c r="G121" cm="1">
        <f t="array" ref="G121">_xlfn.IFS(AND(I121&gt;J121,I121&gt;0), 1, AND(J121&gt;I121,J121&gt;0), 2, AND(I121&lt;0,J121&lt;0), 0)</f>
        <v>1</v>
      </c>
      <c r="H121">
        <f>ValueWin!H121</f>
        <v>1</v>
      </c>
      <c r="I121">
        <f t="shared" si="4"/>
        <v>5.8366412213740504E-2</v>
      </c>
      <c r="J121">
        <f t="shared" si="5"/>
        <v>-0.28354385964912276</v>
      </c>
      <c r="K121" cm="1">
        <f t="array" ref="K121">_xlfn.IFS(AND(G121=H121,G121=1),K120-K120*I121+K120*I121*A121, AND(G121=H121,G121=2), K120-K120*J121+K120*J121*B121, AND(G121&lt;&gt;H121,G121=1), K120-K120*I121,AND(G121&lt;&gt;H121,G121=2),K120-K120*J121,G121=0,K120)</f>
        <v>111.64073894960777</v>
      </c>
      <c r="L121" t="str">
        <f>ValueWin!L121</f>
        <v>Marin Cilic</v>
      </c>
      <c r="M121" t="str">
        <f>ValueWin!M121</f>
        <v>Karen Khachanov</v>
      </c>
      <c r="N121">
        <f>ValueWin!N121</f>
        <v>0.85899999999999999</v>
      </c>
    </row>
    <row r="122" spans="1:14" x14ac:dyDescent="0.25">
      <c r="A122">
        <f>ValueWin!A122</f>
        <v>1.61</v>
      </c>
      <c r="B122">
        <f>ValueWin!B122</f>
        <v>2.25</v>
      </c>
      <c r="C122">
        <f t="shared" si="3"/>
        <v>0.6211180124223602</v>
      </c>
      <c r="D122">
        <f t="shared" si="3"/>
        <v>0.44444444444444442</v>
      </c>
      <c r="E122">
        <f>ValueWin!E122</f>
        <v>0.59399999999999997</v>
      </c>
      <c r="F122">
        <f>ValueWin!F122</f>
        <v>0.40600000000000003</v>
      </c>
      <c r="G122" cm="1">
        <f t="array" ref="G122">_xlfn.IFS(AND(I122&gt;J122,I122&gt;0), 1, AND(J122&gt;I122,J122&gt;0), 2, AND(I122&lt;0,J122&lt;0), 0)</f>
        <v>0</v>
      </c>
      <c r="H122">
        <f>ValueWin!H122</f>
        <v>1</v>
      </c>
      <c r="I122">
        <f t="shared" si="4"/>
        <v>-7.1573770491803246E-2</v>
      </c>
      <c r="J122">
        <f t="shared" si="5"/>
        <v>-6.9199999999999928E-2</v>
      </c>
      <c r="K122" cm="1">
        <f t="array" ref="K122">_xlfn.IFS(AND(G122=H122,G122=1),K121-K121*I122+K121*I122*A122, AND(G122=H122,G122=2), K121-K121*J122+K121*J122*B122, AND(G122&lt;&gt;H122,G122=1), K121-K121*I122,AND(G122&lt;&gt;H122,G122=2),K121-K121*J122,G122=0,K121)</f>
        <v>111.64073894960777</v>
      </c>
      <c r="L122" t="str">
        <f>ValueWin!L122</f>
        <v>Roberto Bautista Agut</v>
      </c>
      <c r="M122" t="str">
        <f>ValueWin!M122</f>
        <v>Mackenzie McDonald</v>
      </c>
      <c r="N122">
        <f>ValueWin!N122</f>
        <v>0.85699999999999998</v>
      </c>
    </row>
    <row r="123" spans="1:14" x14ac:dyDescent="0.25">
      <c r="A123">
        <f>ValueWin!A123</f>
        <v>2.67</v>
      </c>
      <c r="B123">
        <f>ValueWin!B123</f>
        <v>1.44</v>
      </c>
      <c r="C123">
        <f t="shared" si="3"/>
        <v>0.37453183520599254</v>
      </c>
      <c r="D123">
        <f t="shared" si="3"/>
        <v>0.69444444444444442</v>
      </c>
      <c r="E123">
        <f>ValueWin!E123</f>
        <v>0.38800000000000001</v>
      </c>
      <c r="F123">
        <f>ValueWin!F123</f>
        <v>0.61199999999999999</v>
      </c>
      <c r="G123" cm="1">
        <f t="array" ref="G123">_xlfn.IFS(AND(I123&gt;J123,I123&gt;0), 1, AND(J123&gt;I123,J123&gt;0), 2, AND(I123&lt;0,J123&lt;0), 0)</f>
        <v>1</v>
      </c>
      <c r="H123">
        <f>ValueWin!H123</f>
        <v>1</v>
      </c>
      <c r="I123">
        <f t="shared" si="4"/>
        <v>2.1532934131736514E-2</v>
      </c>
      <c r="J123">
        <f t="shared" si="5"/>
        <v>-0.26981818181818196</v>
      </c>
      <c r="K123" cm="1">
        <f t="array" ref="K123">_xlfn.IFS(AND(G123=H123,G123=1),K122-K122*I123+K122*I123*A123, AND(G123=H123,G123=2), K122-K122*J123+K122*J123*B123, AND(G123&lt;&gt;H123,G123=1), K122-K122*I123,AND(G123&lt;&gt;H123,G123=2),K122-K122*J123,G123=0,K122)</f>
        <v>115.65533992223565</v>
      </c>
      <c r="L123" t="str">
        <f>ValueWin!L123</f>
        <v>Jan Lennard Struff</v>
      </c>
      <c r="M123" t="str">
        <f>ValueWin!M123</f>
        <v>Denis Shapovalov</v>
      </c>
      <c r="N123">
        <f>ValueWin!N123</f>
        <v>0.90900000000000003</v>
      </c>
    </row>
    <row r="124" spans="1:14" x14ac:dyDescent="0.25">
      <c r="A124">
        <f>ValueWin!A124</f>
        <v>7</v>
      </c>
      <c r="B124">
        <f>ValueWin!B124</f>
        <v>1.1000000000000001</v>
      </c>
      <c r="C124">
        <f t="shared" si="3"/>
        <v>0.14285714285714285</v>
      </c>
      <c r="D124">
        <f t="shared" si="3"/>
        <v>0.90909090909090906</v>
      </c>
      <c r="E124">
        <f>ValueWin!E124</f>
        <v>0.123</v>
      </c>
      <c r="F124">
        <f>ValueWin!F124</f>
        <v>0.877</v>
      </c>
      <c r="G124" cm="1">
        <f t="array" ref="G124">_xlfn.IFS(AND(I124&gt;J124,I124&gt;0), 1, AND(J124&gt;I124,J124&gt;0), 2, AND(I124&lt;0,J124&lt;0), 0)</f>
        <v>0</v>
      </c>
      <c r="H124">
        <f>ValueWin!H124</f>
        <v>2</v>
      </c>
      <c r="I124">
        <f t="shared" si="4"/>
        <v>-2.3166666666666669E-2</v>
      </c>
      <c r="J124">
        <f t="shared" si="5"/>
        <v>-0.35299999999999887</v>
      </c>
      <c r="K124" cm="1">
        <f t="array" ref="K124">_xlfn.IFS(AND(G124=H124,G124=1),K123-K123*I124+K123*I124*A124, AND(G124=H124,G124=2), K123-K123*J124+K123*J124*B124, AND(G124&lt;&gt;H124,G124=1), K123-K123*I124,AND(G124&lt;&gt;H124,G124=2),K123-K123*J124,G124=0,K123)</f>
        <v>115.65533992223565</v>
      </c>
      <c r="L124" t="str">
        <f>ValueWin!L124</f>
        <v>Dennis Novak</v>
      </c>
      <c r="M124" t="str">
        <f>ValueWin!M124</f>
        <v>Jannik Sinner</v>
      </c>
      <c r="N124">
        <f>ValueWin!N124</f>
        <v>0.84499999999999997</v>
      </c>
    </row>
    <row r="125" spans="1:14" x14ac:dyDescent="0.25">
      <c r="A125">
        <f>ValueWin!A125</f>
        <v>5.2</v>
      </c>
      <c r="B125">
        <f>ValueWin!B125</f>
        <v>1.1399999999999999</v>
      </c>
      <c r="C125">
        <f t="shared" si="3"/>
        <v>0.19230769230769229</v>
      </c>
      <c r="D125">
        <f t="shared" si="3"/>
        <v>0.87719298245614041</v>
      </c>
      <c r="E125">
        <f>ValueWin!E125</f>
        <v>0.17100000000000001</v>
      </c>
      <c r="F125">
        <f>ValueWin!F125</f>
        <v>0.82899999999999996</v>
      </c>
      <c r="G125" cm="1">
        <f t="array" ref="G125">_xlfn.IFS(AND(I125&gt;J125,I125&gt;0), 1, AND(J125&gt;I125,J125&gt;0), 2, AND(I125&lt;0,J125&lt;0), 0)</f>
        <v>0</v>
      </c>
      <c r="H125">
        <f>ValueWin!H125</f>
        <v>2</v>
      </c>
      <c r="I125">
        <f t="shared" si="4"/>
        <v>-2.6380952380952338E-2</v>
      </c>
      <c r="J125">
        <f t="shared" si="5"/>
        <v>-0.39242857142857246</v>
      </c>
      <c r="K125" cm="1">
        <f t="array" ref="K125">_xlfn.IFS(AND(G125=H125,G125=1),K124-K124*I125+K124*I125*A125, AND(G125=H125,G125=2), K124-K124*J125+K124*J125*B125, AND(G125&lt;&gt;H125,G125=1), K124-K124*I125,AND(G125&lt;&gt;H125,G125=2),K124-K124*J125,G125=0,K124)</f>
        <v>115.65533992223565</v>
      </c>
      <c r="L125" t="str">
        <f>ValueWin!L125</f>
        <v>Alex De Minaur</v>
      </c>
      <c r="M125" t="str">
        <f>ValueWin!M125</f>
        <v>Alexander Zverev</v>
      </c>
      <c r="N125">
        <f>ValueWin!N125</f>
        <v>0.89100000000000001</v>
      </c>
    </row>
    <row r="126" spans="1:14" x14ac:dyDescent="0.25">
      <c r="A126">
        <f>ValueWin!A126</f>
        <v>1.22</v>
      </c>
      <c r="B126">
        <f>ValueWin!B126</f>
        <v>4</v>
      </c>
      <c r="C126">
        <f t="shared" si="3"/>
        <v>0.81967213114754101</v>
      </c>
      <c r="D126">
        <f t="shared" si="3"/>
        <v>0.25</v>
      </c>
      <c r="E126">
        <f>ValueWin!E126</f>
        <v>0.73399999999999999</v>
      </c>
      <c r="F126">
        <f>ValueWin!F126</f>
        <v>0.26600000000000001</v>
      </c>
      <c r="G126" cm="1">
        <f t="array" ref="G126">_xlfn.IFS(AND(I126&gt;J126,I126&gt;0), 1, AND(J126&gt;I126,J126&gt;0), 2, AND(I126&lt;0,J126&lt;0), 0)</f>
        <v>2</v>
      </c>
      <c r="H126">
        <f>ValueWin!H126</f>
        <v>2</v>
      </c>
      <c r="I126">
        <f t="shared" si="4"/>
        <v>-0.47509090909090923</v>
      </c>
      <c r="J126">
        <f t="shared" si="5"/>
        <v>2.1333333333333343E-2</v>
      </c>
      <c r="K126" cm="1">
        <f t="array" ref="K126">_xlfn.IFS(AND(G126=H126,G126=1),K125-K125*I126+K125*I126*A126, AND(G126=H126,G126=2), K125-K125*J126+K125*J126*B126, AND(G126&lt;&gt;H126,G126=1), K125-K125*I126,AND(G126&lt;&gt;H126,G126=2),K125-K125*J126,G126=0,K125)</f>
        <v>123.05728167725873</v>
      </c>
      <c r="L126" t="str">
        <f>ValueWin!L126</f>
        <v>Stefanos Tsitsipas</v>
      </c>
      <c r="M126" t="str">
        <f>ValueWin!M126</f>
        <v>Frances Tiafoe</v>
      </c>
      <c r="N126">
        <f>ValueWin!N126</f>
        <v>0.86699999999999999</v>
      </c>
    </row>
    <row r="127" spans="1:14" x14ac:dyDescent="0.25">
      <c r="A127">
        <f>ValueWin!A127</f>
        <v>2.75</v>
      </c>
      <c r="B127">
        <f>ValueWin!B127</f>
        <v>1.44</v>
      </c>
      <c r="C127">
        <f t="shared" si="3"/>
        <v>0.36363636363636365</v>
      </c>
      <c r="D127">
        <f t="shared" si="3"/>
        <v>0.69444444444444442</v>
      </c>
      <c r="E127">
        <f>ValueWin!E127</f>
        <v>0.29499999999999998</v>
      </c>
      <c r="F127">
        <f>ValueWin!F127</f>
        <v>0.70500000000000007</v>
      </c>
      <c r="G127" cm="1">
        <f t="array" ref="G127">_xlfn.IFS(AND(I127&gt;J127,I127&gt;0), 1, AND(J127&gt;I127,J127&gt;0), 2, AND(I127&lt;0,J127&lt;0), 0)</f>
        <v>2</v>
      </c>
      <c r="H127">
        <f>ValueWin!H127</f>
        <v>1</v>
      </c>
      <c r="I127">
        <f t="shared" si="4"/>
        <v>-0.10785714285714293</v>
      </c>
      <c r="J127">
        <f t="shared" si="5"/>
        <v>3.4545454545454546E-2</v>
      </c>
      <c r="K127" cm="1">
        <f t="array" ref="K127">_xlfn.IFS(AND(G127=H127,G127=1),K126-K126*I127+K126*I127*A127, AND(G127=H127,G127=2), K126-K126*J127+K126*J127*B127, AND(G127&lt;&gt;H127,G127=1), K126-K126*I127,AND(G127&lt;&gt;H127,G127=2),K126-K126*J127,G127=0,K126)</f>
        <v>118.8062119465898</v>
      </c>
      <c r="L127" t="str">
        <f>ValueWin!L127</f>
        <v>Carlos Alcaraz</v>
      </c>
      <c r="M127" t="str">
        <f>ValueWin!M127</f>
        <v>Matteo Berrettini</v>
      </c>
      <c r="N127">
        <f>ValueWin!N127</f>
        <v>0.84699999999999998</v>
      </c>
    </row>
    <row r="128" spans="1:14" x14ac:dyDescent="0.25">
      <c r="A128">
        <f>ValueWin!A128</f>
        <v>1.5</v>
      </c>
      <c r="B128">
        <f>ValueWin!B128</f>
        <v>2.5</v>
      </c>
      <c r="C128">
        <f t="shared" si="3"/>
        <v>0.66666666666666663</v>
      </c>
      <c r="D128">
        <f t="shared" si="3"/>
        <v>0.4</v>
      </c>
      <c r="E128">
        <f>ValueWin!E128</f>
        <v>0.78500000000000003</v>
      </c>
      <c r="F128">
        <f>ValueWin!F128</f>
        <v>0.21499999999999997</v>
      </c>
      <c r="G128" cm="1">
        <f t="array" ref="G128">_xlfn.IFS(AND(I128&gt;J128,I128&gt;0), 1, AND(J128&gt;I128,J128&gt;0), 2, AND(I128&lt;0,J128&lt;0), 0)</f>
        <v>1</v>
      </c>
      <c r="H128">
        <f>ValueWin!H128</f>
        <v>1</v>
      </c>
      <c r="I128">
        <f t="shared" si="4"/>
        <v>0.1</v>
      </c>
      <c r="J128">
        <f t="shared" si="5"/>
        <v>-0.30833333333333335</v>
      </c>
      <c r="K128" cm="1">
        <f t="array" ref="K128">_xlfn.IFS(AND(G128=H128,G128=1),K127-K127*I128+K127*I128*A128, AND(G128=H128,G128=2), K127-K127*J128+K127*J128*B128, AND(G128&lt;&gt;H128,G128=1), K127-K127*I128,AND(G128&lt;&gt;H128,G128=2),K127-K127*J128,G128=0,K127)</f>
        <v>124.74652254391928</v>
      </c>
      <c r="L128" t="str">
        <f>ValueWin!L128</f>
        <v>Joao Sousa</v>
      </c>
      <c r="M128" t="str">
        <f>ValueWin!M128</f>
        <v>Kenny De Schepper</v>
      </c>
      <c r="N128">
        <f>ValueWin!N128</f>
        <v>0.47799999999999998</v>
      </c>
    </row>
    <row r="129" spans="1:14" x14ac:dyDescent="0.25">
      <c r="A129">
        <f>ValueWin!A129</f>
        <v>1.33</v>
      </c>
      <c r="B129">
        <f>ValueWin!B129</f>
        <v>3</v>
      </c>
      <c r="C129">
        <f t="shared" si="3"/>
        <v>0.75187969924812026</v>
      </c>
      <c r="D129">
        <f t="shared" si="3"/>
        <v>0.33333333333333331</v>
      </c>
      <c r="E129">
        <f>ValueWin!E129</f>
        <v>0.80500000000000005</v>
      </c>
      <c r="F129">
        <f>ValueWin!F129</f>
        <v>0.19499999999999995</v>
      </c>
      <c r="G129" cm="1">
        <f t="array" ref="G129">_xlfn.IFS(AND(I129&gt;J129,I129&gt;0), 1, AND(J129&gt;I129,J129&gt;0), 2, AND(I129&lt;0,J129&lt;0), 0)</f>
        <v>1</v>
      </c>
      <c r="H129">
        <f>ValueWin!H129</f>
        <v>2</v>
      </c>
      <c r="I129">
        <f t="shared" si="4"/>
        <v>0.1</v>
      </c>
      <c r="J129">
        <f t="shared" si="5"/>
        <v>-0.20750000000000007</v>
      </c>
      <c r="K129" cm="1">
        <f t="array" ref="K129">_xlfn.IFS(AND(G129=H129,G129=1),K128-K128*I129+K128*I129*A129, AND(G129=H129,G129=2), K128-K128*J129+K128*J129*B129, AND(G129&lt;&gt;H129,G129=1), K128-K128*I129,AND(G129&lt;&gt;H129,G129=2),K128-K128*J129,G129=0,K128)</f>
        <v>112.27187028952736</v>
      </c>
      <c r="L129" t="str">
        <f>ValueWin!L129</f>
        <v>Hugo Gaston</v>
      </c>
      <c r="M129" t="str">
        <f>ValueWin!M129</f>
        <v>Maxime Janvier</v>
      </c>
      <c r="N129">
        <f>ValueWin!N129</f>
        <v>0.48199999999999998</v>
      </c>
    </row>
    <row r="130" spans="1:14" x14ac:dyDescent="0.25">
      <c r="A130">
        <f>ValueWin!A130</f>
        <v>1.66</v>
      </c>
      <c r="B130">
        <f>ValueWin!B130</f>
        <v>2.1</v>
      </c>
      <c r="C130">
        <f t="shared" si="3"/>
        <v>0.60240963855421692</v>
      </c>
      <c r="D130">
        <f t="shared" si="3"/>
        <v>0.47619047619047616</v>
      </c>
      <c r="E130">
        <f>ValueWin!E130</f>
        <v>0.94599999999999995</v>
      </c>
      <c r="F130">
        <f>ValueWin!F130</f>
        <v>5.4000000000000048E-2</v>
      </c>
      <c r="G130" cm="1">
        <f t="array" ref="G130">_xlfn.IFS(AND(I130&gt;J130,I130&gt;0), 1, AND(J130&gt;I130,J130&gt;0), 2, AND(I130&lt;0,J130&lt;0), 0)</f>
        <v>1</v>
      </c>
      <c r="H130">
        <f>ValueWin!H130</f>
        <v>2</v>
      </c>
      <c r="I130">
        <f t="shared" si="4"/>
        <v>0.1</v>
      </c>
      <c r="J130">
        <f t="shared" si="5"/>
        <v>-0.80599999999999983</v>
      </c>
      <c r="K130" cm="1">
        <f t="array" ref="K130">_xlfn.IFS(AND(G130=H130,G130=1),K129-K129*I130+K129*I130*A130, AND(G130=H130,G130=2), K129-K129*J130+K129*J130*B130, AND(G130&lt;&gt;H130,G130=1), K129-K129*I130,AND(G130&lt;&gt;H130,G130=2),K129-K129*J130,G130=0,K129)</f>
        <v>101.04468326057462</v>
      </c>
      <c r="L130" t="str">
        <f>ValueWin!L130</f>
        <v>Manuel Guinard</v>
      </c>
      <c r="M130" t="str">
        <f>ValueWin!M130</f>
        <v>Luca van Assche</v>
      </c>
      <c r="N130">
        <f>ValueWin!N130</f>
        <v>0.17599999999999999</v>
      </c>
    </row>
    <row r="131" spans="1:14" x14ac:dyDescent="0.25">
      <c r="A131">
        <f>ValueWin!A131</f>
        <v>1.46</v>
      </c>
      <c r="B131">
        <f>ValueWin!B131</f>
        <v>2.58</v>
      </c>
      <c r="C131">
        <f t="shared" si="3"/>
        <v>0.68493150684931503</v>
      </c>
      <c r="D131">
        <f t="shared" si="3"/>
        <v>0.38759689922480617</v>
      </c>
      <c r="E131">
        <f>ValueWin!E131</f>
        <v>0.61399999999999999</v>
      </c>
      <c r="F131">
        <f>ValueWin!F131</f>
        <v>0.38600000000000001</v>
      </c>
      <c r="G131" cm="1">
        <f t="array" ref="G131">_xlfn.IFS(AND(I131&gt;J131,I131&gt;0), 1, AND(J131&gt;I131,J131&gt;0), 2, AND(I131&lt;0,J131&lt;0), 0)</f>
        <v>0</v>
      </c>
      <c r="H131">
        <f>ValueWin!H131</f>
        <v>1</v>
      </c>
      <c r="I131">
        <f t="shared" si="4"/>
        <v>-0.22513043478260875</v>
      </c>
      <c r="J131">
        <f t="shared" si="5"/>
        <v>-2.6075949367088125E-3</v>
      </c>
      <c r="K131" cm="1">
        <f t="array" ref="K131">_xlfn.IFS(AND(G131=H131,G131=1),K130-K130*I131+K130*I131*A131, AND(G131=H131,G131=2), K130-K130*J131+K130*J131*B131, AND(G131&lt;&gt;H131,G131=1), K130-K130*I131,AND(G131&lt;&gt;H131,G131=2),K130-K130*J131,G131=0,K130)</f>
        <v>101.04468326057462</v>
      </c>
      <c r="L131" t="str">
        <f>ValueWin!L131</f>
        <v>Taylor Fritz</v>
      </c>
      <c r="M131" t="str">
        <f>ValueWin!M131</f>
        <v>Jan Lennard Struff</v>
      </c>
      <c r="N131">
        <f>ValueWin!N131</f>
        <v>0.84499999999999997</v>
      </c>
    </row>
    <row r="132" spans="1:14" x14ac:dyDescent="0.25">
      <c r="A132">
        <f>ValueWin!A132</f>
        <v>1.86</v>
      </c>
      <c r="B132">
        <f>ValueWin!B132</f>
        <v>1.92</v>
      </c>
      <c r="C132">
        <f t="shared" ref="C132:D176" si="6">1/A132</f>
        <v>0.5376344086021505</v>
      </c>
      <c r="D132">
        <f t="shared" si="6"/>
        <v>0.52083333333333337</v>
      </c>
      <c r="E132">
        <f>ValueWin!E132</f>
        <v>0.42</v>
      </c>
      <c r="F132">
        <f>ValueWin!F132</f>
        <v>0.58000000000000007</v>
      </c>
      <c r="G132" cm="1">
        <f t="array" ref="G132">_xlfn.IFS(AND(I132&gt;J132,I132&gt;0), 1, AND(J132&gt;I132,J132&gt;0), 2, AND(I132&lt;0,J132&lt;0), 0)</f>
        <v>2</v>
      </c>
      <c r="H132">
        <f>ValueWin!H132</f>
        <v>2</v>
      </c>
      <c r="I132">
        <f t="shared" ref="I132:I195" si="7">IF(E132-(F132/(A132-1))&gt;0.1, 0.1, E132-(F132/(A132-1)))</f>
        <v>-0.25441860465116278</v>
      </c>
      <c r="J132">
        <f t="shared" ref="J132:J160" si="8">IF(F132-(E132/(B132-1))&gt;0.1, 0.1, F132-(E132/(B132-1)))</f>
        <v>0.1</v>
      </c>
      <c r="K132" cm="1">
        <f t="array" ref="K132">_xlfn.IFS(AND(G132=H132,G132=1),K131-K131*I132+K131*I132*A132, AND(G132=H132,G132=2), K131-K131*J132+K131*J132*B132, AND(G132&lt;&gt;H132,G132=1), K131-K131*I132,AND(G132&lt;&gt;H132,G132=2),K131-K131*J132,G132=0,K131)</f>
        <v>110.34079412054749</v>
      </c>
      <c r="L132" t="str">
        <f>ValueWin!L132</f>
        <v>Botic Van De Zandschulp</v>
      </c>
      <c r="M132" t="str">
        <f>ValueWin!M132</f>
        <v>Marin Cilic</v>
      </c>
      <c r="N132">
        <f>ValueWin!N132</f>
        <v>0.83499999999999996</v>
      </c>
    </row>
    <row r="133" spans="1:14" x14ac:dyDescent="0.25">
      <c r="A133">
        <f>ValueWin!A133</f>
        <v>4.05</v>
      </c>
      <c r="B133">
        <f>ValueWin!B133</f>
        <v>1.22</v>
      </c>
      <c r="C133">
        <f t="shared" si="6"/>
        <v>0.24691358024691359</v>
      </c>
      <c r="D133">
        <f t="shared" si="6"/>
        <v>0.81967213114754101</v>
      </c>
      <c r="E133">
        <f>ValueWin!E133</f>
        <v>0.21199999999999999</v>
      </c>
      <c r="F133">
        <f>ValueWin!F133</f>
        <v>0.78800000000000003</v>
      </c>
      <c r="G133" cm="1">
        <f t="array" ref="G133">_xlfn.IFS(AND(I133&gt;J133,I133&gt;0), 1, AND(J133&gt;I133,J133&gt;0), 2, AND(I133&lt;0,J133&lt;0), 0)</f>
        <v>0</v>
      </c>
      <c r="H133">
        <f>ValueWin!H133</f>
        <v>2</v>
      </c>
      <c r="I133">
        <f t="shared" si="7"/>
        <v>-4.6360655737704953E-2</v>
      </c>
      <c r="J133">
        <f t="shared" si="8"/>
        <v>-0.1756363636363637</v>
      </c>
      <c r="K133" cm="1">
        <f t="array" ref="K133">_xlfn.IFS(AND(G133=H133,G133=1),K132-K132*I133+K132*I133*A133, AND(G133=H133,G133=2), K132-K132*J133+K132*J133*B133, AND(G133&lt;&gt;H133,G133=1), K132-K132*I133,AND(G133&lt;&gt;H133,G133=2),K132-K132*J133,G133=0,K132)</f>
        <v>110.34079412054749</v>
      </c>
      <c r="L133" t="str">
        <f>ValueWin!L133</f>
        <v>Carlos Alcaraz</v>
      </c>
      <c r="M133" t="str">
        <f>ValueWin!M133</f>
        <v>Alexander Zverev</v>
      </c>
      <c r="N133">
        <f>ValueWin!N133</f>
        <v>0.86499999999999999</v>
      </c>
    </row>
    <row r="134" spans="1:14" x14ac:dyDescent="0.25">
      <c r="A134">
        <f>ValueWin!A134</f>
        <v>2.2000000000000002</v>
      </c>
      <c r="B134">
        <f>ValueWin!B134</f>
        <v>1.61</v>
      </c>
      <c r="C134">
        <f t="shared" si="6"/>
        <v>0.45454545454545453</v>
      </c>
      <c r="D134">
        <f t="shared" si="6"/>
        <v>0.6211180124223602</v>
      </c>
      <c r="E134">
        <f>ValueWin!E134</f>
        <v>0.19900000000000001</v>
      </c>
      <c r="F134">
        <f>ValueWin!F134</f>
        <v>0.80099999999999993</v>
      </c>
      <c r="G134" cm="1">
        <f t="array" ref="G134">_xlfn.IFS(AND(I134&gt;J134,I134&gt;0), 1, AND(J134&gt;I134,J134&gt;0), 2, AND(I134&lt;0,J134&lt;0), 0)</f>
        <v>2</v>
      </c>
      <c r="H134">
        <f>ValueWin!H134</f>
        <v>2</v>
      </c>
      <c r="I134">
        <f t="shared" si="7"/>
        <v>-0.46849999999999986</v>
      </c>
      <c r="J134">
        <f t="shared" si="8"/>
        <v>0.1</v>
      </c>
      <c r="K134" cm="1">
        <f t="array" ref="K134">_xlfn.IFS(AND(G134=H134,G134=1),K133-K133*I134+K133*I134*A134, AND(G134=H134,G134=2), K133-K133*J134+K133*J134*B134, AND(G134&lt;&gt;H134,G134=1), K133-K133*I134,AND(G134&lt;&gt;H134,G134=2),K133-K133*J134,G134=0,K133)</f>
        <v>117.07158256190088</v>
      </c>
      <c r="L134" t="str">
        <f>ValueWin!L134</f>
        <v>Maxime Janvier</v>
      </c>
      <c r="M134" t="str">
        <f>ValueWin!M134</f>
        <v>Joao Sousa</v>
      </c>
      <c r="N134">
        <f>ValueWin!N134</f>
        <v>0.47099999999999997</v>
      </c>
    </row>
    <row r="135" spans="1:14" x14ac:dyDescent="0.25">
      <c r="A135">
        <f>ValueWin!A135</f>
        <v>2.2000000000000002</v>
      </c>
      <c r="B135">
        <f>ValueWin!B135</f>
        <v>1.61</v>
      </c>
      <c r="C135">
        <f t="shared" si="6"/>
        <v>0.45454545454545453</v>
      </c>
      <c r="D135">
        <f t="shared" si="6"/>
        <v>0.6211180124223602</v>
      </c>
      <c r="E135">
        <f>ValueWin!E135</f>
        <v>0.45900000000000002</v>
      </c>
      <c r="F135">
        <f>ValueWin!F135</f>
        <v>0.54099999999999993</v>
      </c>
      <c r="G135" cm="1">
        <f t="array" ref="G135">_xlfn.IFS(AND(I135&gt;J135,I135&gt;0), 1, AND(J135&gt;I135,J135&gt;0), 2, AND(I135&lt;0,J135&lt;0), 0)</f>
        <v>1</v>
      </c>
      <c r="H135">
        <f>ValueWin!H135</f>
        <v>1</v>
      </c>
      <c r="I135">
        <f t="shared" si="7"/>
        <v>8.1666666666668219E-3</v>
      </c>
      <c r="J135">
        <f t="shared" si="8"/>
        <v>-0.21145901639344256</v>
      </c>
      <c r="K135" cm="1">
        <f t="array" ref="K135">_xlfn.IFS(AND(G135=H135,G135=1),K134-K134*I135+K134*I135*A135, AND(G135=H135,G135=2), K134-K134*J135+K134*J135*B135, AND(G135&lt;&gt;H135,G135=1), K134-K134*I135,AND(G135&lt;&gt;H135,G135=2),K134-K134*J135,G135=0,K134)</f>
        <v>118.21888407100754</v>
      </c>
      <c r="L135" t="str">
        <f>ValueWin!L135</f>
        <v>Maxime Cressy</v>
      </c>
      <c r="M135" t="str">
        <f>ValueWin!M135</f>
        <v>Oscar Otte</v>
      </c>
      <c r="N135">
        <f>ValueWin!N135</f>
        <v>0.75700000000000001</v>
      </c>
    </row>
    <row r="136" spans="1:14" x14ac:dyDescent="0.25">
      <c r="A136">
        <f>ValueWin!A136</f>
        <v>4</v>
      </c>
      <c r="B136">
        <f>ValueWin!B136</f>
        <v>1.22</v>
      </c>
      <c r="C136">
        <f t="shared" si="6"/>
        <v>0.25</v>
      </c>
      <c r="D136">
        <f t="shared" si="6"/>
        <v>0.81967213114754101</v>
      </c>
      <c r="E136">
        <f>ValueWin!E136</f>
        <v>0.33300000000000002</v>
      </c>
      <c r="F136">
        <f>ValueWin!F136</f>
        <v>0.66700000000000004</v>
      </c>
      <c r="G136" cm="1">
        <f t="array" ref="G136">_xlfn.IFS(AND(I136&gt;J136,I136&gt;0), 1, AND(J136&gt;I136,J136&gt;0), 2, AND(I136&lt;0,J136&lt;0), 0)</f>
        <v>1</v>
      </c>
      <c r="H136">
        <f>ValueWin!H136</f>
        <v>1</v>
      </c>
      <c r="I136">
        <f t="shared" si="7"/>
        <v>0.1</v>
      </c>
      <c r="J136">
        <f t="shared" si="8"/>
        <v>-0.84663636363636385</v>
      </c>
      <c r="K136" cm="1">
        <f t="array" ref="K136">_xlfn.IFS(AND(G136=H136,G136=1),K135-K135*I136+K135*I136*A136, AND(G136=H136,G136=2), K135-K135*J136+K135*J136*B136, AND(G136&lt;&gt;H136,G136=1), K135-K135*I136,AND(G136&lt;&gt;H136,G136=2),K135-K135*J136,G136=0,K135)</f>
        <v>153.68454929230978</v>
      </c>
      <c r="L136" t="str">
        <f>ValueWin!L136</f>
        <v>Frances Tiafoe</v>
      </c>
      <c r="M136" t="str">
        <f>ValueWin!M136</f>
        <v>Jannik Sinner</v>
      </c>
      <c r="N136">
        <f>ValueWin!N136</f>
        <v>0.86</v>
      </c>
    </row>
    <row r="137" spans="1:14" x14ac:dyDescent="0.25">
      <c r="A137">
        <f>ValueWin!A137</f>
        <v>1.4</v>
      </c>
      <c r="B137">
        <f>ValueWin!B137</f>
        <v>2.75</v>
      </c>
      <c r="C137">
        <f t="shared" si="6"/>
        <v>0.7142857142857143</v>
      </c>
      <c r="D137">
        <f t="shared" si="6"/>
        <v>0.36363636363636365</v>
      </c>
      <c r="E137">
        <f>ValueWin!E137</f>
        <v>0.61599999999999999</v>
      </c>
      <c r="F137">
        <f>ValueWin!F137</f>
        <v>0.38400000000000001</v>
      </c>
      <c r="G137" cm="1">
        <f t="array" ref="G137">_xlfn.IFS(AND(I137&gt;J137,I137&gt;0), 1, AND(J137&gt;I137,J137&gt;0), 2, AND(I137&lt;0,J137&lt;0), 0)</f>
        <v>2</v>
      </c>
      <c r="H137">
        <f>ValueWin!H137</f>
        <v>2</v>
      </c>
      <c r="I137">
        <f t="shared" si="7"/>
        <v>-0.34400000000000019</v>
      </c>
      <c r="J137">
        <f t="shared" si="8"/>
        <v>3.2000000000000028E-2</v>
      </c>
      <c r="K137" cm="1">
        <f t="array" ref="K137">_xlfn.IFS(AND(G137=H137,G137=1),K136-K136*I137+K136*I137*A137, AND(G137=H137,G137=2), K136-K136*J137+K136*J137*B137, AND(G137&lt;&gt;H137,G137=1), K136-K136*I137,AND(G137&lt;&gt;H137,G137=2),K136-K136*J137,G137=0,K136)</f>
        <v>162.29088405267916</v>
      </c>
      <c r="L137" t="str">
        <f>ValueWin!L137</f>
        <v>Quentin Halys</v>
      </c>
      <c r="M137" t="str">
        <f>ValueWin!M137</f>
        <v>Lukas Lacko</v>
      </c>
      <c r="N137">
        <f>ValueWin!N137</f>
        <v>0.47</v>
      </c>
    </row>
    <row r="138" spans="1:14" x14ac:dyDescent="0.25">
      <c r="A138">
        <f>ValueWin!A138</f>
        <v>4.5</v>
      </c>
      <c r="B138">
        <f>ValueWin!B138</f>
        <v>1.18</v>
      </c>
      <c r="C138">
        <f t="shared" si="6"/>
        <v>0.22222222222222221</v>
      </c>
      <c r="D138">
        <f t="shared" si="6"/>
        <v>0.84745762711864414</v>
      </c>
      <c r="E138">
        <f>ValueWin!E138</f>
        <v>0.161</v>
      </c>
      <c r="F138">
        <f>ValueWin!F138</f>
        <v>0.83899999999999997</v>
      </c>
      <c r="G138" cm="1">
        <f t="array" ref="G138">_xlfn.IFS(AND(I138&gt;J138,I138&gt;0), 1, AND(J138&gt;I138,J138&gt;0), 2, AND(I138&lt;0,J138&lt;0), 0)</f>
        <v>0</v>
      </c>
      <c r="H138">
        <f>ValueWin!H138</f>
        <v>2</v>
      </c>
      <c r="I138">
        <f t="shared" si="7"/>
        <v>-7.8714285714285709E-2</v>
      </c>
      <c r="J138">
        <f t="shared" si="8"/>
        <v>-5.5444444444444851E-2</v>
      </c>
      <c r="K138" cm="1">
        <f t="array" ref="K138">_xlfn.IFS(AND(G138=H138,G138=1),K137-K137*I138+K137*I138*A138, AND(G138=H138,G138=2), K137-K137*J138+K137*J138*B138, AND(G138&lt;&gt;H138,G138=1), K137-K137*I138,AND(G138&lt;&gt;H138,G138=2),K137-K137*J138,G138=0,K137)</f>
        <v>162.29088405267916</v>
      </c>
      <c r="L138" t="str">
        <f>ValueWin!L138</f>
        <v>Alexandre Muller</v>
      </c>
      <c r="M138" t="str">
        <f>ValueWin!M138</f>
        <v>Brandon Nakashima</v>
      </c>
      <c r="N138">
        <f>ValueWin!N138</f>
        <v>0.499</v>
      </c>
    </row>
    <row r="139" spans="1:14" x14ac:dyDescent="0.25">
      <c r="A139">
        <f>ValueWin!A139</f>
        <v>1.53</v>
      </c>
      <c r="B139">
        <f>ValueWin!B139</f>
        <v>2.37</v>
      </c>
      <c r="C139">
        <f t="shared" si="6"/>
        <v>0.65359477124183007</v>
      </c>
      <c r="D139">
        <f t="shared" si="6"/>
        <v>0.42194092827004215</v>
      </c>
      <c r="E139">
        <f>ValueWin!E139</f>
        <v>0.47499999999999998</v>
      </c>
      <c r="F139">
        <f>ValueWin!F139</f>
        <v>0.52500000000000002</v>
      </c>
      <c r="G139" cm="1">
        <f t="array" ref="G139">_xlfn.IFS(AND(I139&gt;J139,I139&gt;0), 1, AND(J139&gt;I139,J139&gt;0), 2, AND(I139&lt;0,J139&lt;0), 0)</f>
        <v>2</v>
      </c>
      <c r="H139">
        <f>ValueWin!H139</f>
        <v>2</v>
      </c>
      <c r="I139">
        <f t="shared" si="7"/>
        <v>-0.51556603773584908</v>
      </c>
      <c r="J139">
        <f t="shared" si="8"/>
        <v>0.1</v>
      </c>
      <c r="K139" cm="1">
        <f t="array" ref="K139">_xlfn.IFS(AND(G139=H139,G139=1),K138-K138*I139+K138*I139*A139, AND(G139=H139,G139=2), K138-K138*J139+K138*J139*B139, AND(G139&lt;&gt;H139,G139=1), K138-K138*I139,AND(G139&lt;&gt;H139,G139=2),K138-K138*J139,G139=0,K138)</f>
        <v>184.52473516789621</v>
      </c>
      <c r="L139" t="str">
        <f>ValueWin!L139</f>
        <v>Yoshihito Nishioka</v>
      </c>
      <c r="M139" t="str">
        <f>ValueWin!M139</f>
        <v>Gianluca Mager</v>
      </c>
      <c r="N139">
        <f>ValueWin!N139</f>
        <v>0.80300000000000005</v>
      </c>
    </row>
    <row r="140" spans="1:14" x14ac:dyDescent="0.25">
      <c r="A140">
        <f>ValueWin!A140</f>
        <v>2.62</v>
      </c>
      <c r="B140">
        <f>ValueWin!B140</f>
        <v>1.5</v>
      </c>
      <c r="C140">
        <f t="shared" si="6"/>
        <v>0.38167938931297707</v>
      </c>
      <c r="D140">
        <f t="shared" si="6"/>
        <v>0.66666666666666663</v>
      </c>
      <c r="E140">
        <f>ValueWin!E140</f>
        <v>0.35299999999999998</v>
      </c>
      <c r="F140">
        <f>ValueWin!F140</f>
        <v>0.64700000000000002</v>
      </c>
      <c r="G140" cm="1">
        <f t="array" ref="G140">_xlfn.IFS(AND(I140&gt;J140,I140&gt;0), 1, AND(J140&gt;I140,J140&gt;0), 2, AND(I140&lt;0,J140&lt;0), 0)</f>
        <v>0</v>
      </c>
      <c r="H140">
        <f>ValueWin!H140</f>
        <v>1</v>
      </c>
      <c r="I140">
        <f t="shared" si="7"/>
        <v>-4.6382716049382711E-2</v>
      </c>
      <c r="J140">
        <f t="shared" si="8"/>
        <v>-5.8999999999999941E-2</v>
      </c>
      <c r="K140" cm="1">
        <f t="array" ref="K140">_xlfn.IFS(AND(G140=H140,G140=1),K139-K139*I140+K139*I140*A140, AND(G140=H140,G140=2), K139-K139*J140+K139*J140*B140, AND(G140&lt;&gt;H140,G140=1), K139-K139*I140,AND(G140&lt;&gt;H140,G140=2),K139-K139*J140,G140=0,K139)</f>
        <v>184.52473516789621</v>
      </c>
      <c r="L140" t="str">
        <f>ValueWin!L140</f>
        <v>Adrian Mannarino</v>
      </c>
      <c r="M140" t="str">
        <f>ValueWin!M140</f>
        <v>Nikoloz Basilashvili</v>
      </c>
      <c r="N140">
        <f>ValueWin!N140</f>
        <v>0.85599999999999998</v>
      </c>
    </row>
    <row r="141" spans="1:14" x14ac:dyDescent="0.25">
      <c r="A141">
        <f>ValueWin!A141</f>
        <v>2.2000000000000002</v>
      </c>
      <c r="B141">
        <f>ValueWin!B141</f>
        <v>1.66</v>
      </c>
      <c r="C141">
        <f t="shared" si="6"/>
        <v>0.45454545454545453</v>
      </c>
      <c r="D141">
        <f t="shared" si="6"/>
        <v>0.60240963855421692</v>
      </c>
      <c r="E141">
        <f>ValueWin!E141</f>
        <v>0.438</v>
      </c>
      <c r="F141">
        <f>ValueWin!F141</f>
        <v>0.56200000000000006</v>
      </c>
      <c r="G141" cm="1">
        <f t="array" ref="G141">_xlfn.IFS(AND(I141&gt;J141,I141&gt;0), 1, AND(J141&gt;I141,J141&gt;0), 2, AND(I141&lt;0,J141&lt;0), 0)</f>
        <v>0</v>
      </c>
      <c r="H141">
        <f>ValueWin!H141</f>
        <v>1</v>
      </c>
      <c r="I141">
        <f t="shared" si="7"/>
        <v>-3.0333333333333323E-2</v>
      </c>
      <c r="J141">
        <f t="shared" si="8"/>
        <v>-0.10163636363636364</v>
      </c>
      <c r="K141" cm="1">
        <f t="array" ref="K141">_xlfn.IFS(AND(G141=H141,G141=1),K140-K140*I141+K140*I141*A141, AND(G141=H141,G141=2), K140-K140*J141+K140*J141*B141, AND(G141&lt;&gt;H141,G141=1), K140-K140*I141,AND(G141&lt;&gt;H141,G141=2),K140-K140*J141,G141=0,K140)</f>
        <v>184.52473516789621</v>
      </c>
      <c r="L141" t="str">
        <f>ValueWin!L141</f>
        <v>Alexander Bublik</v>
      </c>
      <c r="M141" t="str">
        <f>ValueWin!M141</f>
        <v>Daniel Evans</v>
      </c>
      <c r="N141">
        <f>ValueWin!N141</f>
        <v>0.89200000000000002</v>
      </c>
    </row>
    <row r="142" spans="1:14" x14ac:dyDescent="0.25">
      <c r="A142">
        <f>ValueWin!A142</f>
        <v>1.57</v>
      </c>
      <c r="B142">
        <f>ValueWin!B142</f>
        <v>2.37</v>
      </c>
      <c r="C142">
        <f t="shared" si="6"/>
        <v>0.63694267515923564</v>
      </c>
      <c r="D142">
        <f t="shared" si="6"/>
        <v>0.42194092827004215</v>
      </c>
      <c r="E142">
        <f>ValueWin!E142</f>
        <v>0.55700000000000005</v>
      </c>
      <c r="F142">
        <f>ValueWin!F142</f>
        <v>0.44299999999999995</v>
      </c>
      <c r="G142" cm="1">
        <f t="array" ref="G142">_xlfn.IFS(AND(I142&gt;J142,I142&gt;0), 1, AND(J142&gt;I142,J142&gt;0), 2, AND(I142&lt;0,J142&lt;0), 0)</f>
        <v>2</v>
      </c>
      <c r="H142">
        <f>ValueWin!H142</f>
        <v>2</v>
      </c>
      <c r="I142">
        <f t="shared" si="7"/>
        <v>-0.22019298245614016</v>
      </c>
      <c r="J142">
        <f t="shared" si="8"/>
        <v>3.6430656934306527E-2</v>
      </c>
      <c r="K142" cm="1">
        <f t="array" ref="K142">_xlfn.IFS(AND(G142=H142,G142=1),K141-K141*I142+K141*I142*A142, AND(G142=H142,G142=2), K141-K141*J142+K141*J142*B142, AND(G142&lt;&gt;H142,G142=1), K141-K141*I142,AND(G142&lt;&gt;H142,G142=2),K141-K141*J142,G142=0,K141)</f>
        <v>193.73436470012589</v>
      </c>
      <c r="L142" t="str">
        <f>ValueWin!L142</f>
        <v>Aslan Karatsev</v>
      </c>
      <c r="M142" t="str">
        <f>ValueWin!M142</f>
        <v>Sebastian Korda</v>
      </c>
      <c r="N142">
        <f>ValueWin!N142</f>
        <v>0.86</v>
      </c>
    </row>
    <row r="143" spans="1:14" x14ac:dyDescent="0.25">
      <c r="A143">
        <f>ValueWin!A143</f>
        <v>4</v>
      </c>
      <c r="B143">
        <f>ValueWin!B143</f>
        <v>1.25</v>
      </c>
      <c r="C143">
        <f t="shared" si="6"/>
        <v>0.25</v>
      </c>
      <c r="D143">
        <f t="shared" si="6"/>
        <v>0.8</v>
      </c>
      <c r="E143">
        <f>ValueWin!E143</f>
        <v>0.23599999999999999</v>
      </c>
      <c r="F143">
        <f>ValueWin!F143</f>
        <v>0.76400000000000001</v>
      </c>
      <c r="G143" cm="1">
        <f t="array" ref="G143">_xlfn.IFS(AND(I143&gt;J143,I143&gt;0), 1, AND(J143&gt;I143,J143&gt;0), 2, AND(I143&lt;0,J143&lt;0), 0)</f>
        <v>0</v>
      </c>
      <c r="H143">
        <f>ValueWin!H143</f>
        <v>2</v>
      </c>
      <c r="I143">
        <f t="shared" si="7"/>
        <v>-1.8666666666666665E-2</v>
      </c>
      <c r="J143">
        <f t="shared" si="8"/>
        <v>-0.17999999999999994</v>
      </c>
      <c r="K143" cm="1">
        <f t="array" ref="K143">_xlfn.IFS(AND(G143=H143,G143=1),K142-K142*I143+K142*I143*A143, AND(G143=H143,G143=2), K142-K142*J143+K142*J143*B143, AND(G143&lt;&gt;H143,G143=1), K142-K142*I143,AND(G143&lt;&gt;H143,G143=2),K142-K142*J143,G143=0,K142)</f>
        <v>193.73436470012589</v>
      </c>
      <c r="L143" t="str">
        <f>ValueWin!L143</f>
        <v>Benoit Paire</v>
      </c>
      <c r="M143" t="str">
        <f>ValueWin!M143</f>
        <v>Pablo Carreno Busta</v>
      </c>
      <c r="N143">
        <f>ValueWin!N143</f>
        <v>0.89700000000000002</v>
      </c>
    </row>
    <row r="144" spans="1:14" x14ac:dyDescent="0.25">
      <c r="A144">
        <f>ValueWin!A144</f>
        <v>1.1100000000000001</v>
      </c>
      <c r="B144">
        <f>ValueWin!B144</f>
        <v>6.5</v>
      </c>
      <c r="C144">
        <f t="shared" si="6"/>
        <v>0.9009009009009008</v>
      </c>
      <c r="D144">
        <f t="shared" si="6"/>
        <v>0.15384615384615385</v>
      </c>
      <c r="E144">
        <f>ValueWin!E144</f>
        <v>0.81200000000000006</v>
      </c>
      <c r="F144">
        <f>ValueWin!F144</f>
        <v>0.18799999999999994</v>
      </c>
      <c r="G144" cm="1">
        <f t="array" ref="G144">_xlfn.IFS(AND(I144&gt;J144,I144&gt;0), 1, AND(J144&gt;I144,J144&gt;0), 2, AND(I144&lt;0,J144&lt;0), 0)</f>
        <v>2</v>
      </c>
      <c r="H144">
        <f>ValueWin!H144</f>
        <v>1</v>
      </c>
      <c r="I144">
        <f t="shared" si="7"/>
        <v>-0.89709090909090694</v>
      </c>
      <c r="J144">
        <f t="shared" si="8"/>
        <v>4.0363636363636296E-2</v>
      </c>
      <c r="K144" cm="1">
        <f t="array" ref="K144">_xlfn.IFS(AND(G144=H144,G144=1),K143-K143*I144+K143*I144*A144, AND(G144=H144,G144=2), K143-K143*J144+K143*J144*B144, AND(G144&lt;&gt;H144,G144=1), K143-K143*I144,AND(G144&lt;&gt;H144,G144=2),K143-K143*J144,G144=0,K143)</f>
        <v>185.91454125222992</v>
      </c>
      <c r="L144" t="str">
        <f>ValueWin!L144</f>
        <v>Cameron Norrie</v>
      </c>
      <c r="M144" t="str">
        <f>ValueWin!M144</f>
        <v>Federico Delbonis</v>
      </c>
      <c r="N144">
        <f>ValueWin!N144</f>
        <v>0.84499999999999997</v>
      </c>
    </row>
    <row r="145" spans="1:14" x14ac:dyDescent="0.25">
      <c r="A145">
        <f>ValueWin!A145</f>
        <v>3</v>
      </c>
      <c r="B145">
        <f>ValueWin!B145</f>
        <v>1.4</v>
      </c>
      <c r="C145">
        <f t="shared" si="6"/>
        <v>0.33333333333333331</v>
      </c>
      <c r="D145">
        <f t="shared" si="6"/>
        <v>0.7142857142857143</v>
      </c>
      <c r="E145">
        <f>ValueWin!E145</f>
        <v>0.38500000000000001</v>
      </c>
      <c r="F145">
        <f>ValueWin!F145</f>
        <v>0.61499999999999999</v>
      </c>
      <c r="G145" cm="1">
        <f t="array" ref="G145">_xlfn.IFS(AND(I145&gt;J145,I145&gt;0), 1, AND(J145&gt;I145,J145&gt;0), 2, AND(I145&lt;0,J145&lt;0), 0)</f>
        <v>1</v>
      </c>
      <c r="H145">
        <f>ValueWin!H145</f>
        <v>1</v>
      </c>
      <c r="I145">
        <f t="shared" si="7"/>
        <v>7.7500000000000013E-2</v>
      </c>
      <c r="J145">
        <f t="shared" si="8"/>
        <v>-0.34750000000000025</v>
      </c>
      <c r="K145" cm="1">
        <f t="array" ref="K145">_xlfn.IFS(AND(G145=H145,G145=1),K144-K144*I145+K144*I145*A145, AND(G145=H145,G145=2), K144-K144*J145+K144*J145*B145, AND(G145&lt;&gt;H145,G145=1), K144-K144*I145,AND(G145&lt;&gt;H145,G145=2),K144-K144*J145,G145=0,K144)</f>
        <v>214.73129514632558</v>
      </c>
      <c r="L145" t="str">
        <f>ValueWin!L145</f>
        <v>Dusan Lajovic</v>
      </c>
      <c r="M145" t="str">
        <f>ValueWin!M145</f>
        <v>Mackenzie McDonald</v>
      </c>
      <c r="N145">
        <f>ValueWin!N145</f>
        <v>0.84399999999999997</v>
      </c>
    </row>
    <row r="146" spans="1:14" x14ac:dyDescent="0.25">
      <c r="A146">
        <f>ValueWin!A146</f>
        <v>1.9</v>
      </c>
      <c r="B146">
        <f>ValueWin!B146</f>
        <v>1.9</v>
      </c>
      <c r="C146">
        <f t="shared" si="6"/>
        <v>0.52631578947368418</v>
      </c>
      <c r="D146">
        <f t="shared" si="6"/>
        <v>0.52631578947368418</v>
      </c>
      <c r="E146">
        <f>ValueWin!E146</f>
        <v>0.373</v>
      </c>
      <c r="F146">
        <f>ValueWin!F146</f>
        <v>0.627</v>
      </c>
      <c r="G146" cm="1">
        <f t="array" ref="G146">_xlfn.IFS(AND(I146&gt;J146,I146&gt;0), 1, AND(J146&gt;I146,J146&gt;0), 2, AND(I146&lt;0,J146&lt;0), 0)</f>
        <v>2</v>
      </c>
      <c r="H146">
        <f>ValueWin!H146</f>
        <v>2</v>
      </c>
      <c r="I146">
        <f t="shared" si="7"/>
        <v>-0.32366666666666677</v>
      </c>
      <c r="J146">
        <f t="shared" si="8"/>
        <v>0.1</v>
      </c>
      <c r="K146" cm="1">
        <f t="array" ref="K146">_xlfn.IFS(AND(G146=H146,G146=1),K145-K145*I146+K145*I146*A146, AND(G146=H146,G146=2), K145-K145*J146+K145*J146*B146, AND(G146&lt;&gt;H146,G146=1), K145-K145*I146,AND(G146&lt;&gt;H146,G146=2),K145-K145*J146,G146=0,K145)</f>
        <v>234.0571117094949</v>
      </c>
      <c r="L146" t="str">
        <f>ValueWin!L146</f>
        <v>Filip Krajinovic</v>
      </c>
      <c r="M146" t="str">
        <f>ValueWin!M146</f>
        <v>Reilly Opelka</v>
      </c>
      <c r="N146">
        <f>ValueWin!N146</f>
        <v>0.84499999999999997</v>
      </c>
    </row>
    <row r="147" spans="1:14" x14ac:dyDescent="0.25">
      <c r="A147">
        <f>ValueWin!A147</f>
        <v>1.28</v>
      </c>
      <c r="B147">
        <f>ValueWin!B147</f>
        <v>3.75</v>
      </c>
      <c r="C147">
        <f t="shared" si="6"/>
        <v>0.78125</v>
      </c>
      <c r="D147">
        <f t="shared" si="6"/>
        <v>0.26666666666666666</v>
      </c>
      <c r="E147">
        <f>ValueWin!E147</f>
        <v>0.68700000000000006</v>
      </c>
      <c r="F147">
        <f>ValueWin!F147</f>
        <v>0.31299999999999994</v>
      </c>
      <c r="G147" cm="1">
        <f t="array" ref="G147">_xlfn.IFS(AND(I147&gt;J147,I147&gt;0), 1, AND(J147&gt;I147,J147&gt;0), 2, AND(I147&lt;0,J147&lt;0), 0)</f>
        <v>2</v>
      </c>
      <c r="H147">
        <f>ValueWin!H147</f>
        <v>1</v>
      </c>
      <c r="I147">
        <f t="shared" si="7"/>
        <v>-0.43085714285714261</v>
      </c>
      <c r="J147">
        <f t="shared" si="8"/>
        <v>6.3181818181818117E-2</v>
      </c>
      <c r="K147" cm="1">
        <f t="array" ref="K147">_xlfn.IFS(AND(G147=H147,G147=1),K146-K146*I147+K146*I147*A147, AND(G147=H147,G147=2), K146-K146*J147+K146*J147*B147, AND(G147&lt;&gt;H147,G147=1), K146-K146*I147,AND(G147&lt;&gt;H147,G147=2),K146-K146*J147,G147=0,K146)</f>
        <v>219.26895783330411</v>
      </c>
      <c r="L147" t="str">
        <f>ValueWin!L147</f>
        <v>Grigor Dimitrov</v>
      </c>
      <c r="M147" t="str">
        <f>ValueWin!M147</f>
        <v>Richard Gasquet</v>
      </c>
      <c r="N147">
        <f>ValueWin!N147</f>
        <v>0.86299999999999999</v>
      </c>
    </row>
    <row r="148" spans="1:14" x14ac:dyDescent="0.25">
      <c r="A148">
        <f>ValueWin!A148</f>
        <v>1.2</v>
      </c>
      <c r="B148">
        <f>ValueWin!B148</f>
        <v>4.5</v>
      </c>
      <c r="C148">
        <f t="shared" si="6"/>
        <v>0.83333333333333337</v>
      </c>
      <c r="D148">
        <f t="shared" si="6"/>
        <v>0.22222222222222221</v>
      </c>
      <c r="E148">
        <f>ValueWin!E148</f>
        <v>0.68700000000000006</v>
      </c>
      <c r="F148">
        <f>ValueWin!F148</f>
        <v>0.31299999999999994</v>
      </c>
      <c r="G148" cm="1">
        <f t="array" ref="G148">_xlfn.IFS(AND(I148&gt;J148,I148&gt;0), 1, AND(J148&gt;I148,J148&gt;0), 2, AND(I148&lt;0,J148&lt;0), 0)</f>
        <v>2</v>
      </c>
      <c r="H148">
        <f>ValueWin!H148</f>
        <v>1</v>
      </c>
      <c r="I148">
        <f t="shared" si="7"/>
        <v>-0.87800000000000011</v>
      </c>
      <c r="J148">
        <f t="shared" si="8"/>
        <v>0.1</v>
      </c>
      <c r="K148" cm="1">
        <f t="array" ref="K148">_xlfn.IFS(AND(G148=H148,G148=1),K147-K147*I148+K147*I148*A148, AND(G148=H148,G148=2), K147-K147*J148+K147*J148*B148, AND(G148&lt;&gt;H148,G148=1), K147-K147*I148,AND(G148&lt;&gt;H148,G148=2),K147-K147*J148,G148=0,K147)</f>
        <v>197.34206204997369</v>
      </c>
      <c r="L148" t="str">
        <f>ValueWin!L148</f>
        <v>Ilya Ivashka</v>
      </c>
      <c r="M148" t="str">
        <f>ValueWin!M148</f>
        <v>Albert Ramos</v>
      </c>
      <c r="N148">
        <f>ValueWin!N148</f>
        <v>0.82099999999999995</v>
      </c>
    </row>
    <row r="149" spans="1:14" x14ac:dyDescent="0.25">
      <c r="A149">
        <f>ValueWin!A149</f>
        <v>3.4</v>
      </c>
      <c r="B149">
        <f>ValueWin!B149</f>
        <v>1.33</v>
      </c>
      <c r="C149">
        <f t="shared" si="6"/>
        <v>0.29411764705882354</v>
      </c>
      <c r="D149">
        <f t="shared" si="6"/>
        <v>0.75187969924812026</v>
      </c>
      <c r="E149">
        <f>ValueWin!E149</f>
        <v>0.32900000000000001</v>
      </c>
      <c r="F149">
        <f>ValueWin!F149</f>
        <v>0.67100000000000004</v>
      </c>
      <c r="G149" cm="1">
        <f t="array" ref="G149">_xlfn.IFS(AND(I149&gt;J149,I149&gt;0), 1, AND(J149&gt;I149,J149&gt;0), 2, AND(I149&lt;0,J149&lt;0), 0)</f>
        <v>1</v>
      </c>
      <c r="H149">
        <f>ValueWin!H149</f>
        <v>1</v>
      </c>
      <c r="I149">
        <f t="shared" si="7"/>
        <v>4.9416666666666664E-2</v>
      </c>
      <c r="J149">
        <f t="shared" si="8"/>
        <v>-0.3259696969696968</v>
      </c>
      <c r="K149" cm="1">
        <f t="array" ref="K149">_xlfn.IFS(AND(G149=H149,G149=1),K148-K148*I149+K148*I149*A149, AND(G149=H149,G149=2), K148-K148*J149+K148*J149*B149, AND(G149&lt;&gt;H149,G149=1), K148-K148*I149,AND(G149&lt;&gt;H149,G149=2),K148-K148*J149,G149=0,K148)</f>
        <v>220.74683060910058</v>
      </c>
      <c r="L149" t="str">
        <f>ValueWin!L149</f>
        <v>James Duckworth</v>
      </c>
      <c r="M149" t="str">
        <f>ValueWin!M149</f>
        <v>Roberto Bautista Agut</v>
      </c>
      <c r="N149">
        <f>ValueWin!N149</f>
        <v>0.84199999999999997</v>
      </c>
    </row>
    <row r="150" spans="1:14" x14ac:dyDescent="0.25">
      <c r="A150">
        <f>ValueWin!A150</f>
        <v>3.5</v>
      </c>
      <c r="B150">
        <f>ValueWin!B150</f>
        <v>1.3</v>
      </c>
      <c r="C150">
        <f t="shared" si="6"/>
        <v>0.2857142857142857</v>
      </c>
      <c r="D150">
        <f t="shared" si="6"/>
        <v>0.76923076923076916</v>
      </c>
      <c r="E150">
        <f>ValueWin!E150</f>
        <v>0.27500000000000002</v>
      </c>
      <c r="F150">
        <f>ValueWin!F150</f>
        <v>0.72499999999999998</v>
      </c>
      <c r="G150" cm="1">
        <f t="array" ref="G150">_xlfn.IFS(AND(I150&gt;J150,I150&gt;0), 1, AND(J150&gt;I150,J150&gt;0), 2, AND(I150&lt;0,J150&lt;0), 0)</f>
        <v>0</v>
      </c>
      <c r="H150">
        <f>ValueWin!H150</f>
        <v>2</v>
      </c>
      <c r="I150">
        <f t="shared" si="7"/>
        <v>-1.4999999999999958E-2</v>
      </c>
      <c r="J150">
        <f t="shared" si="8"/>
        <v>-0.19166666666666665</v>
      </c>
      <c r="K150" cm="1">
        <f t="array" ref="K150">_xlfn.IFS(AND(G150=H150,G150=1),K149-K149*I150+K149*I150*A150, AND(G150=H150,G150=2), K149-K149*J150+K149*J150*B150, AND(G150&lt;&gt;H150,G150=1), K149-K149*I150,AND(G150&lt;&gt;H150,G150=2),K149-K149*J150,G150=0,K149)</f>
        <v>220.74683060910058</v>
      </c>
      <c r="L150" t="str">
        <f>ValueWin!L150</f>
        <v>John Millman</v>
      </c>
      <c r="M150" t="str">
        <f>ValueWin!M150</f>
        <v>Diego Schwartzman</v>
      </c>
      <c r="N150">
        <f>ValueWin!N150</f>
        <v>0.86599999999999999</v>
      </c>
    </row>
    <row r="151" spans="1:14" x14ac:dyDescent="0.25">
      <c r="A151">
        <f>ValueWin!A151</f>
        <v>1.66</v>
      </c>
      <c r="B151">
        <f>ValueWin!B151</f>
        <v>2.2000000000000002</v>
      </c>
      <c r="C151">
        <f t="shared" si="6"/>
        <v>0.60240963855421692</v>
      </c>
      <c r="D151">
        <f t="shared" si="6"/>
        <v>0.45454545454545453</v>
      </c>
      <c r="E151">
        <f>ValueWin!E151</f>
        <v>0.60199999999999998</v>
      </c>
      <c r="F151">
        <f>ValueWin!F151</f>
        <v>0.39800000000000002</v>
      </c>
      <c r="G151" cm="1">
        <f t="array" ref="G151">_xlfn.IFS(AND(I151&gt;J151,I151&gt;0), 1, AND(J151&gt;I151,J151&gt;0), 2, AND(I151&lt;0,J151&lt;0), 0)</f>
        <v>0</v>
      </c>
      <c r="H151">
        <f>ValueWin!H151</f>
        <v>0</v>
      </c>
      <c r="I151">
        <f t="shared" si="7"/>
        <v>-1.0303030303031591E-3</v>
      </c>
      <c r="J151">
        <f t="shared" si="8"/>
        <v>-0.10366666666666657</v>
      </c>
      <c r="K151" cm="1">
        <f t="array" ref="K151">_xlfn.IFS(AND(G151=H151,G151=1),K150-K150*I151+K150*I151*A151, AND(G151=H151,G151=2), K150-K150*J151+K150*J151*B151, AND(G151&lt;&gt;H151,G151=1), K150-K150*I151,AND(G151&lt;&gt;H151,G151=2),K150-K150*J151,G151=0,K150)</f>
        <v>220.74683060910058</v>
      </c>
      <c r="L151" t="str">
        <f>ValueWin!L151</f>
        <v>Lloyd Harris</v>
      </c>
      <c r="M151" t="str">
        <f>ValueWin!M151</f>
        <v>Alex De Minaur</v>
      </c>
      <c r="N151">
        <f>ValueWin!N151</f>
        <v>0.86699999999999999</v>
      </c>
    </row>
    <row r="152" spans="1:14" x14ac:dyDescent="0.25">
      <c r="A152">
        <f>ValueWin!A152</f>
        <v>1.57</v>
      </c>
      <c r="B152">
        <f>ValueWin!B152</f>
        <v>2.37</v>
      </c>
      <c r="C152">
        <f t="shared" si="6"/>
        <v>0.63694267515923564</v>
      </c>
      <c r="D152">
        <f t="shared" si="6"/>
        <v>0.42194092827004215</v>
      </c>
      <c r="E152">
        <f>ValueWin!E152</f>
        <v>0.48799999999999999</v>
      </c>
      <c r="F152">
        <f>ValueWin!F152</f>
        <v>0.51200000000000001</v>
      </c>
      <c r="G152" cm="1">
        <f t="array" ref="G152">_xlfn.IFS(AND(I152&gt;J152,I152&gt;0), 1, AND(J152&gt;I152,J152&gt;0), 2, AND(I152&lt;0,J152&lt;0), 0)</f>
        <v>2</v>
      </c>
      <c r="H152">
        <f>ValueWin!H152</f>
        <v>1</v>
      </c>
      <c r="I152">
        <f t="shared" si="7"/>
        <v>-0.41024561403508764</v>
      </c>
      <c r="J152">
        <f t="shared" si="8"/>
        <v>0.1</v>
      </c>
      <c r="K152" cm="1">
        <f t="array" ref="K152">_xlfn.IFS(AND(G152=H152,G152=1),K151-K151*I152+K151*I152*A152, AND(G152=H152,G152=2), K151-K151*J152+K151*J152*B152, AND(G152&lt;&gt;H152,G152=1), K151-K151*I152,AND(G152&lt;&gt;H152,G152=2),K151-K151*J152,G152=0,K151)</f>
        <v>198.67214754819054</v>
      </c>
      <c r="L152" t="str">
        <f>ValueWin!L152</f>
        <v>Marton Fucsovics</v>
      </c>
      <c r="M152" t="str">
        <f>ValueWin!M152</f>
        <v>Fabio Fognini</v>
      </c>
      <c r="N152">
        <f>ValueWin!N152</f>
        <v>0.871</v>
      </c>
    </row>
    <row r="153" spans="1:14" x14ac:dyDescent="0.25">
      <c r="A153">
        <f>ValueWin!A153</f>
        <v>3.5</v>
      </c>
      <c r="B153">
        <f>ValueWin!B153</f>
        <v>1.3</v>
      </c>
      <c r="C153">
        <f t="shared" si="6"/>
        <v>0.2857142857142857</v>
      </c>
      <c r="D153">
        <f t="shared" si="6"/>
        <v>0.76923076923076916</v>
      </c>
      <c r="E153">
        <f>ValueWin!E153</f>
        <v>0.40600000000000003</v>
      </c>
      <c r="F153">
        <f>ValueWin!F153</f>
        <v>0.59399999999999997</v>
      </c>
      <c r="G153" cm="1">
        <f t="array" ref="G153">_xlfn.IFS(AND(I153&gt;J153,I153&gt;0), 1, AND(J153&gt;I153,J153&gt;0), 2, AND(I153&lt;0,J153&lt;0), 0)</f>
        <v>1</v>
      </c>
      <c r="H153">
        <f>ValueWin!H153</f>
        <v>0</v>
      </c>
      <c r="I153">
        <f t="shared" si="7"/>
        <v>0.1</v>
      </c>
      <c r="J153">
        <f t="shared" si="8"/>
        <v>-0.7593333333333333</v>
      </c>
      <c r="K153" cm="1">
        <f t="array" ref="K153">_xlfn.IFS(AND(G153=H153,G153=1),K152-K152*I153+K152*I153*A153, AND(G153=H153,G153=2), K152-K152*J153+K152*J153*B153, AND(G153&lt;&gt;H153,G153=1), K152-K152*I153,AND(G153&lt;&gt;H153,G153=2),K152-K152*J153,G153=0,K152)</f>
        <v>178.80493279337148</v>
      </c>
      <c r="L153" t="str">
        <f>ValueWin!L153</f>
        <v>Pierre Herbert</v>
      </c>
      <c r="M153" t="str">
        <f>ValueWin!M153</f>
        <v>Carlos Garfia</v>
      </c>
      <c r="N153">
        <f>ValueWin!N153</f>
        <v>0.81200000000000006</v>
      </c>
    </row>
    <row r="154" spans="1:14" x14ac:dyDescent="0.25">
      <c r="A154">
        <f>ValueWin!A154</f>
        <v>2.2999999999999998</v>
      </c>
      <c r="B154">
        <f>ValueWin!B154</f>
        <v>1.61</v>
      </c>
      <c r="C154">
        <f t="shared" si="6"/>
        <v>0.43478260869565222</v>
      </c>
      <c r="D154">
        <f t="shared" si="6"/>
        <v>0.6211180124223602</v>
      </c>
      <c r="E154">
        <f>ValueWin!E154</f>
        <v>0.439</v>
      </c>
      <c r="F154">
        <f>ValueWin!F154</f>
        <v>0.56099999999999994</v>
      </c>
      <c r="G154" cm="1">
        <f t="array" ref="G154">_xlfn.IFS(AND(I154&gt;J154,I154&gt;0), 1, AND(J154&gt;I154,J154&gt;0), 2, AND(I154&lt;0,J154&lt;0), 0)</f>
        <v>1</v>
      </c>
      <c r="H154">
        <f>ValueWin!H154</f>
        <v>1</v>
      </c>
      <c r="I154">
        <f t="shared" si="7"/>
        <v>7.4615384615384639E-3</v>
      </c>
      <c r="J154">
        <f t="shared" si="8"/>
        <v>-0.15867213114754097</v>
      </c>
      <c r="K154" cm="1">
        <f t="array" ref="K154">_xlfn.IFS(AND(G154=H154,G154=1),K153-K153*I154+K153*I154*A154, AND(G154=H154,G154=2), K153-K153*J154+K153*J154*B154, AND(G154&lt;&gt;H154,G154=1), K153-K153*I154,AND(G154&lt;&gt;H154,G154=2),K153-K153*J154,G154=0,K153)</f>
        <v>180.53934064146719</v>
      </c>
      <c r="L154" t="str">
        <f>ValueWin!L154</f>
        <v>Hugo Gaston</v>
      </c>
      <c r="M154" t="str">
        <f>ValueWin!M154</f>
        <v>Arthur Rinderknech</v>
      </c>
      <c r="N154">
        <f>ValueWin!N154</f>
        <v>0.754</v>
      </c>
    </row>
    <row r="155" spans="1:14" x14ac:dyDescent="0.25">
      <c r="A155">
        <f>ValueWin!A155</f>
        <v>2.2000000000000002</v>
      </c>
      <c r="B155">
        <f>ValueWin!B155</f>
        <v>1.66</v>
      </c>
      <c r="C155">
        <f t="shared" si="6"/>
        <v>0.45454545454545453</v>
      </c>
      <c r="D155">
        <f t="shared" si="6"/>
        <v>0.60240963855421692</v>
      </c>
      <c r="E155">
        <f>ValueWin!E155</f>
        <v>0.45400000000000001</v>
      </c>
      <c r="F155">
        <f>ValueWin!F155</f>
        <v>0.54600000000000004</v>
      </c>
      <c r="G155" cm="1">
        <f t="array" ref="G155">_xlfn.IFS(AND(I155&gt;J155,I155&gt;0), 1, AND(J155&gt;I155,J155&gt;0), 2, AND(I155&lt;0,J155&lt;0), 0)</f>
        <v>0</v>
      </c>
      <c r="H155">
        <f>ValueWin!H155</f>
        <v>2</v>
      </c>
      <c r="I155">
        <f t="shared" si="7"/>
        <v>-9.9999999999994538E-4</v>
      </c>
      <c r="J155">
        <f t="shared" si="8"/>
        <v>-0.14187878787878794</v>
      </c>
      <c r="K155" cm="1">
        <f t="array" ref="K155">_xlfn.IFS(AND(G155=H155,G155=1),K154-K154*I155+K154*I155*A155, AND(G155=H155,G155=2), K154-K154*J155+K154*J155*B155, AND(G155&lt;&gt;H155,G155=1), K154-K154*I155,AND(G155&lt;&gt;H155,G155=2),K154-K154*J155,G155=0,K154)</f>
        <v>180.53934064146719</v>
      </c>
      <c r="L155" t="str">
        <f>ValueWin!L155</f>
        <v>Laslo Djere</v>
      </c>
      <c r="M155" t="str">
        <f>ValueWin!M155</f>
        <v>Lorenzo Musetti</v>
      </c>
      <c r="N155">
        <f>ValueWin!N155</f>
        <v>0.86099999999999999</v>
      </c>
    </row>
    <row r="156" spans="1:14" x14ac:dyDescent="0.25">
      <c r="A156">
        <f>ValueWin!A156</f>
        <v>1.57</v>
      </c>
      <c r="B156">
        <f>ValueWin!B156</f>
        <v>2.37</v>
      </c>
      <c r="C156">
        <f t="shared" si="6"/>
        <v>0.63694267515923564</v>
      </c>
      <c r="D156">
        <f t="shared" si="6"/>
        <v>0.42194092827004215</v>
      </c>
      <c r="E156">
        <f>ValueWin!E156</f>
        <v>0.52900000000000003</v>
      </c>
      <c r="F156">
        <f>ValueWin!F156</f>
        <v>0.47099999999999997</v>
      </c>
      <c r="G156" cm="1">
        <f t="array" ref="G156">_xlfn.IFS(AND(I156&gt;J156,I156&gt;0), 1, AND(J156&gt;I156,J156&gt;0), 2, AND(I156&lt;0,J156&lt;0), 0)</f>
        <v>2</v>
      </c>
      <c r="H156">
        <f>ValueWin!H156</f>
        <v>0</v>
      </c>
      <c r="I156">
        <f t="shared" si="7"/>
        <v>-0.29731578947368409</v>
      </c>
      <c r="J156">
        <f t="shared" si="8"/>
        <v>8.48686131386861E-2</v>
      </c>
      <c r="K156" cm="1">
        <f t="array" ref="K156">_xlfn.IFS(AND(G156=H156,G156=1),K155-K155*I156+K155*I156*A156, AND(G156=H156,G156=2), K155-K155*J156+K155*J156*B156, AND(G156&lt;&gt;H156,G156=1), K155-K155*I156,AND(G156&lt;&gt;H156,G156=2),K155-K155*J156,G156=0,K155)</f>
        <v>165.21721718425303</v>
      </c>
      <c r="L156" t="str">
        <f>ValueWin!L156</f>
        <v>Andy Murray</v>
      </c>
      <c r="M156" t="str">
        <f>ValueWin!M156</f>
        <v>Jenson Brooksby</v>
      </c>
      <c r="N156">
        <f>ValueWin!N156</f>
        <v>0.81</v>
      </c>
    </row>
    <row r="157" spans="1:14" x14ac:dyDescent="0.25">
      <c r="A157">
        <f>ValueWin!A157</f>
        <v>1.1599999999999999</v>
      </c>
      <c r="B157">
        <f>ValueWin!B157</f>
        <v>5</v>
      </c>
      <c r="C157">
        <f t="shared" si="6"/>
        <v>0.86206896551724144</v>
      </c>
      <c r="D157">
        <f t="shared" si="6"/>
        <v>0.2</v>
      </c>
      <c r="E157">
        <f>ValueWin!E157</f>
        <v>0.78</v>
      </c>
      <c r="F157">
        <f>ValueWin!F157</f>
        <v>0.21999999999999997</v>
      </c>
      <c r="G157" cm="1">
        <f t="array" ref="G157">_xlfn.IFS(AND(I157&gt;J157,I157&gt;0), 1, AND(J157&gt;I157,J157&gt;0), 2, AND(I157&lt;0,J157&lt;0), 0)</f>
        <v>2</v>
      </c>
      <c r="H157">
        <f>ValueWin!H157</f>
        <v>1</v>
      </c>
      <c r="I157">
        <f t="shared" si="7"/>
        <v>-0.59500000000000042</v>
      </c>
      <c r="J157">
        <f t="shared" si="8"/>
        <v>2.4999999999999967E-2</v>
      </c>
      <c r="K157" cm="1">
        <f t="array" ref="K157">_xlfn.IFS(AND(G157=H157,G157=1),K156-K156*I157+K156*I157*A157, AND(G157=H157,G157=2), K156-K156*J157+K156*J157*B157, AND(G157&lt;&gt;H157,G157=1), K156-K156*I157,AND(G157&lt;&gt;H157,G157=2),K156-K156*J157,G157=0,K156)</f>
        <v>161.08678675464671</v>
      </c>
      <c r="L157" t="str">
        <f>ValueWin!L157</f>
        <v>Felix Auger Aliassime</v>
      </c>
      <c r="M157" t="str">
        <f>ValueWin!M157</f>
        <v>Gianluca Mager</v>
      </c>
      <c r="N157">
        <f>ValueWin!N157</f>
        <v>0.82499999999999996</v>
      </c>
    </row>
    <row r="158" spans="1:14" x14ac:dyDescent="0.25">
      <c r="A158">
        <f>ValueWin!A158</f>
        <v>1.72</v>
      </c>
      <c r="B158">
        <f>ValueWin!B158</f>
        <v>2.1</v>
      </c>
      <c r="C158">
        <f t="shared" si="6"/>
        <v>0.58139534883720934</v>
      </c>
      <c r="D158">
        <f t="shared" si="6"/>
        <v>0.47619047619047616</v>
      </c>
      <c r="E158">
        <f>ValueWin!E158</f>
        <v>0.48899999999999999</v>
      </c>
      <c r="F158">
        <f>ValueWin!F158</f>
        <v>0.51100000000000001</v>
      </c>
      <c r="G158" cm="1">
        <f t="array" ref="G158">_xlfn.IFS(AND(I158&gt;J158,I158&gt;0), 1, AND(J158&gt;I158,J158&gt;0), 2, AND(I158&lt;0,J158&lt;0), 0)</f>
        <v>2</v>
      </c>
      <c r="H158">
        <f>ValueWin!H158</f>
        <v>1</v>
      </c>
      <c r="I158">
        <f t="shared" si="7"/>
        <v>-0.22072222222222226</v>
      </c>
      <c r="J158">
        <f t="shared" si="8"/>
        <v>6.6454545454545488E-2</v>
      </c>
      <c r="K158" cm="1">
        <f t="array" ref="K158">_xlfn.IFS(AND(G158=H158,G158=1),K157-K157*I158+K157*I158*A158, AND(G158=H158,G158=2), K157-K157*J158+K157*J158*B158, AND(G158&lt;&gt;H158,G158=1), K157-K157*I158,AND(G158&lt;&gt;H158,G158=2),K157-K157*J158,G158=0,K157)</f>
        <v>150.38183756213337</v>
      </c>
      <c r="L158" t="str">
        <f>ValueWin!L158</f>
        <v>Tommy Paul</v>
      </c>
      <c r="M158" t="str">
        <f>ValueWin!M158</f>
        <v>Jan Lennard Struff</v>
      </c>
      <c r="N158">
        <f>ValueWin!N158</f>
        <v>0.85499999999999998</v>
      </c>
    </row>
    <row r="159" spans="1:14" x14ac:dyDescent="0.25">
      <c r="A159">
        <f>ValueWin!A159</f>
        <v>1.28</v>
      </c>
      <c r="B159">
        <f>ValueWin!B159</f>
        <v>3.75</v>
      </c>
      <c r="C159">
        <f t="shared" si="6"/>
        <v>0.78125</v>
      </c>
      <c r="D159">
        <f t="shared" si="6"/>
        <v>0.26666666666666666</v>
      </c>
      <c r="E159">
        <f>ValueWin!E159</f>
        <v>0.68200000000000005</v>
      </c>
      <c r="F159">
        <f>ValueWin!F159</f>
        <v>0.31799999999999995</v>
      </c>
      <c r="G159" cm="1">
        <f t="array" ref="G159">_xlfn.IFS(AND(I159&gt;J159,I159&gt;0), 1, AND(J159&gt;I159,J159&gt;0), 2, AND(I159&lt;0,J159&lt;0), 0)</f>
        <v>2</v>
      </c>
      <c r="H159">
        <f>ValueWin!H159</f>
        <v>1</v>
      </c>
      <c r="I159">
        <f t="shared" si="7"/>
        <v>-0.4537142857142854</v>
      </c>
      <c r="J159">
        <f t="shared" si="8"/>
        <v>6.9999999999999923E-2</v>
      </c>
      <c r="K159" cm="1">
        <f t="array" ref="K159">_xlfn.IFS(AND(G159=H159,G159=1),K158-K158*I159+K158*I159*A159, AND(G159=H159,G159=2), K158-K158*J159+K158*J159*B159, AND(G159&lt;&gt;H159,G159=1), K158-K158*I159,AND(G159&lt;&gt;H159,G159=2),K158-K158*J159,G159=0,K158)</f>
        <v>139.85510893278405</v>
      </c>
      <c r="L159" t="str">
        <f>ValueWin!L159</f>
        <v>Karen Khachanov</v>
      </c>
      <c r="M159" t="str">
        <f>ValueWin!M159</f>
        <v>Mikael Ymer</v>
      </c>
      <c r="N159">
        <f>ValueWin!N159</f>
        <v>0.83799999999999997</v>
      </c>
    </row>
    <row r="160" spans="1:14" x14ac:dyDescent="0.25">
      <c r="A160">
        <f>ValueWin!A160</f>
        <v>2.2999999999999998</v>
      </c>
      <c r="B160">
        <f>ValueWin!B160</f>
        <v>1.61</v>
      </c>
      <c r="C160">
        <f t="shared" si="6"/>
        <v>0.43478260869565222</v>
      </c>
      <c r="D160">
        <f t="shared" si="6"/>
        <v>0.6211180124223602</v>
      </c>
      <c r="E160">
        <f>ValueWin!E160</f>
        <v>0.43</v>
      </c>
      <c r="F160">
        <f>ValueWin!F160</f>
        <v>0.57000000000000006</v>
      </c>
      <c r="G160" cm="1">
        <f t="array" ref="G160">_xlfn.IFS(AND(I160&gt;J160,I160&gt;0), 1, AND(J160&gt;I160,J160&gt;0), 2, AND(I160&lt;0,J160&lt;0), 0)</f>
        <v>0</v>
      </c>
      <c r="H160">
        <f>ValueWin!H160</f>
        <v>2</v>
      </c>
      <c r="I160">
        <f t="shared" si="7"/>
        <v>-8.4615384615385758E-3</v>
      </c>
      <c r="J160">
        <f t="shared" si="8"/>
        <v>-0.13491803278688508</v>
      </c>
      <c r="K160" cm="1">
        <f t="array" ref="K160">_xlfn.IFS(AND(G160=H160,G160=1),K159-K159*I160+K159*I160*A160, AND(G160=H160,G160=2), K159-K159*J160+K159*J160*B160, AND(G160&lt;&gt;H160,G160=1), K159-K159*I160,AND(G160&lt;&gt;H160,G160=2),K159-K159*J160,G160=0,K159)</f>
        <v>139.85510893278405</v>
      </c>
      <c r="L160" t="str">
        <f>ValueWin!L160</f>
        <v>Lorenzo Sonego</v>
      </c>
      <c r="M160" t="str">
        <f>ValueWin!M160</f>
        <v>Taylor Fritz</v>
      </c>
      <c r="N160">
        <f>ValueWin!N160</f>
        <v>0.86899999999999999</v>
      </c>
    </row>
    <row r="161" spans="1:14" x14ac:dyDescent="0.25">
      <c r="A161">
        <f>ValueWin!A161</f>
        <v>3.5</v>
      </c>
      <c r="B161">
        <f>ValueWin!B161</f>
        <v>1.3</v>
      </c>
      <c r="C161">
        <f t="shared" si="6"/>
        <v>0.2857142857142857</v>
      </c>
      <c r="D161">
        <f>1/B161</f>
        <v>0.76923076923076916</v>
      </c>
      <c r="E161">
        <f>ValueWin!E161</f>
        <v>0.36199999999999999</v>
      </c>
      <c r="F161">
        <f>ValueWin!F161</f>
        <v>0.63800000000000001</v>
      </c>
      <c r="G161" cm="1">
        <f t="array" ref="G161">_xlfn.IFS(AND(I161&gt;J161,I161&gt;0), 1, AND(J161&gt;I161,J161&gt;0), 2, AND(I161&lt;0,J161&lt;0), 0)</f>
        <v>1</v>
      </c>
      <c r="H161">
        <f>ValueWin!H161</f>
        <v>2</v>
      </c>
      <c r="I161">
        <f t="shared" si="7"/>
        <v>0.1</v>
      </c>
      <c r="J161">
        <f>IF(F161-(E161/(B161-1))&gt;0.1, 0.1, F161-(E161/(B161-1)))</f>
        <v>-0.56866666666666654</v>
      </c>
      <c r="K161" cm="1">
        <f t="array" ref="K161">_xlfn.IFS(AND(G161=H161,G161=1),K160-K160*I161+K160*I161*A161, AND(G161=H161,G161=2), K160-K160*J161+K160*J161*B161, AND(G161&lt;&gt;H161,G161=1), K160-K160*I161,AND(G161&lt;&gt;H161,G161=2),K160-K160*J161,G161=0,K160)</f>
        <v>125.86959803950565</v>
      </c>
      <c r="L161" t="str">
        <f>ValueWin!L161</f>
        <v>Pierre Hubert</v>
      </c>
      <c r="M161" t="str">
        <f>ValueWin!M161</f>
        <v>Carlos Alcaraz</v>
      </c>
      <c r="N161">
        <f>ValueWin!N161</f>
        <v>0.81200000000000006</v>
      </c>
    </row>
    <row r="162" spans="1:14" x14ac:dyDescent="0.25">
      <c r="A162">
        <f>ValueWin!A162</f>
        <v>1.53</v>
      </c>
      <c r="B162">
        <f>ValueWin!B162</f>
        <v>2.5</v>
      </c>
      <c r="C162">
        <f t="shared" si="6"/>
        <v>0.65359477124183007</v>
      </c>
      <c r="D162">
        <f t="shared" si="6"/>
        <v>0.4</v>
      </c>
      <c r="E162">
        <f>ValueWin!E162</f>
        <v>0.62</v>
      </c>
      <c r="F162">
        <f>ValueWin!F162</f>
        <v>0.38</v>
      </c>
      <c r="G162" cm="1">
        <f t="array" ref="G162">_xlfn.IFS(AND(I162&gt;J162,I162&gt;0), 1, AND(J162&gt;I162,J162&gt;0), 2, AND(I162&lt;0,J162&lt;0), 0)</f>
        <v>0</v>
      </c>
      <c r="H162">
        <f>ValueWin!H162</f>
        <v>1</v>
      </c>
      <c r="I162">
        <f t="shared" si="7"/>
        <v>-9.6981132075471654E-2</v>
      </c>
      <c r="J162">
        <f t="shared" ref="J162:J208" si="9">IF(F162-(E162/(B162-1))&gt;0.1, 0.1, F162-(E162/(B162-1)))</f>
        <v>-3.3333333333333326E-2</v>
      </c>
      <c r="K162" cm="1">
        <f t="array" ref="K162">_xlfn.IFS(AND(G162=H162,G162=1),K161-K161*I162+K161*I162*A162, AND(G162=H162,G162=2), K161-K161*J162+K161*J162*B162, AND(G162&lt;&gt;H162,G162=1), K161-K161*I162,AND(G162&lt;&gt;H162,G162=2),K161-K161*J162,G162=0,K161)</f>
        <v>125.86959803950565</v>
      </c>
      <c r="L162" t="str">
        <f>ValueWin!L162</f>
        <v>Marin Cilic</v>
      </c>
      <c r="M162" t="str">
        <f>ValueWin!M162</f>
        <v>Alejandro Davidovich Fokina</v>
      </c>
      <c r="N162">
        <f>ValueWin!N162</f>
        <v>0.86599999999999999</v>
      </c>
    </row>
    <row r="163" spans="1:14" x14ac:dyDescent="0.25">
      <c r="A163">
        <f>ValueWin!A163</f>
        <v>3.4</v>
      </c>
      <c r="B163">
        <f>ValueWin!B163</f>
        <v>1.33</v>
      </c>
      <c r="C163">
        <f t="shared" si="6"/>
        <v>0.29411764705882354</v>
      </c>
      <c r="D163">
        <f t="shared" si="6"/>
        <v>0.75187969924812026</v>
      </c>
      <c r="E163">
        <f>ValueWin!E163</f>
        <v>0.252</v>
      </c>
      <c r="F163">
        <f>ValueWin!F163</f>
        <v>0.748</v>
      </c>
      <c r="G163" cm="1">
        <f t="array" ref="G163">_xlfn.IFS(AND(I163&gt;J163,I163&gt;0), 1, AND(J163&gt;I163,J163&gt;0), 2, AND(I163&lt;0,J163&lt;0), 0)</f>
        <v>0</v>
      </c>
      <c r="H163">
        <f>ValueWin!H163</f>
        <v>2</v>
      </c>
      <c r="I163">
        <f t="shared" si="7"/>
        <v>-5.9666666666666701E-2</v>
      </c>
      <c r="J163">
        <f t="shared" si="9"/>
        <v>-1.5636363636363448E-2</v>
      </c>
      <c r="K163" cm="1">
        <f t="array" ref="K163">_xlfn.IFS(AND(G163=H163,G163=1),K162-K162*I163+K162*I163*A163, AND(G163=H163,G163=2), K162-K162*J163+K162*J163*B163, AND(G163&lt;&gt;H163,G163=1), K162-K162*I163,AND(G163&lt;&gt;H163,G163=2),K162-K162*J163,G163=0,K162)</f>
        <v>125.86959803950565</v>
      </c>
      <c r="L163" t="str">
        <f>ValueWin!L163</f>
        <v>Miomir Kecmanovic</v>
      </c>
      <c r="M163" t="str">
        <f>ValueWin!M163</f>
        <v>Gael Monfils</v>
      </c>
      <c r="N163">
        <f>ValueWin!N163</f>
        <v>0.84899999999999998</v>
      </c>
    </row>
    <row r="164" spans="1:14" x14ac:dyDescent="0.25">
      <c r="A164">
        <f>ValueWin!A164</f>
        <v>1.5</v>
      </c>
      <c r="B164">
        <f>ValueWin!B164</f>
        <v>2.62</v>
      </c>
      <c r="C164">
        <f t="shared" si="6"/>
        <v>0.66666666666666663</v>
      </c>
      <c r="D164">
        <f t="shared" si="6"/>
        <v>0.38167938931297707</v>
      </c>
      <c r="E164">
        <f>ValueWin!E164</f>
        <v>0.64700000000000002</v>
      </c>
      <c r="F164">
        <f>ValueWin!F164</f>
        <v>0.35299999999999998</v>
      </c>
      <c r="G164" cm="1">
        <f t="array" ref="G164">_xlfn.IFS(AND(I164&gt;J164,I164&gt;0), 1, AND(J164&gt;I164,J164&gt;0), 2, AND(I164&lt;0,J164&lt;0), 0)</f>
        <v>0</v>
      </c>
      <c r="H164">
        <f>ValueWin!H164</f>
        <v>2</v>
      </c>
      <c r="I164">
        <f t="shared" si="7"/>
        <v>-5.8999999999999941E-2</v>
      </c>
      <c r="J164">
        <f t="shared" si="9"/>
        <v>-4.6382716049382711E-2</v>
      </c>
      <c r="K164" cm="1">
        <f t="array" ref="K164">_xlfn.IFS(AND(G164=H164,G164=1),K163-K163*I164+K163*I164*A164, AND(G164=H164,G164=2), K163-K163*J164+K163*J164*B164, AND(G164&lt;&gt;H164,G164=1), K163-K163*I164,AND(G164&lt;&gt;H164,G164=2),K163-K163*J164,G164=0,K163)</f>
        <v>125.86959803950565</v>
      </c>
      <c r="L164" t="str">
        <f>ValueWin!L164</f>
        <v>Frances Tiafoe</v>
      </c>
      <c r="M164" t="str">
        <f>ValueWin!M164</f>
        <v>Marcos Giron</v>
      </c>
      <c r="N164">
        <f>ValueWin!N164</f>
        <v>0.85</v>
      </c>
    </row>
    <row r="165" spans="1:14" x14ac:dyDescent="0.25">
      <c r="A165">
        <f>ValueWin!A165</f>
        <v>1.083</v>
      </c>
      <c r="B165">
        <f>ValueWin!B165</f>
        <v>8</v>
      </c>
      <c r="C165">
        <f t="shared" si="6"/>
        <v>0.92336103416435833</v>
      </c>
      <c r="D165">
        <f t="shared" si="6"/>
        <v>0.125</v>
      </c>
      <c r="E165">
        <f>ValueWin!E165</f>
        <v>0.89600000000000002</v>
      </c>
      <c r="F165">
        <f>ValueWin!F165</f>
        <v>0.10399999999999998</v>
      </c>
      <c r="G165" cm="1">
        <f t="array" ref="G165">_xlfn.IFS(AND(I165&gt;J165,I165&gt;0), 1, AND(J165&gt;I165,J165&gt;0), 2, AND(I165&lt;0,J165&lt;0), 0)</f>
        <v>0</v>
      </c>
      <c r="H165">
        <f>ValueWin!H165</f>
        <v>1</v>
      </c>
      <c r="I165">
        <f t="shared" si="7"/>
        <v>-0.35701204819277133</v>
      </c>
      <c r="J165">
        <f t="shared" si="9"/>
        <v>-2.4000000000000021E-2</v>
      </c>
      <c r="K165" cm="1">
        <f t="array" ref="K165">_xlfn.IFS(AND(G165=H165,G165=1),K164-K164*I165+K164*I165*A165, AND(G165=H165,G165=2), K164-K164*J165+K164*J165*B165, AND(G165&lt;&gt;H165,G165=1), K164-K164*I165,AND(G165&lt;&gt;H165,G165=2),K164-K164*J165,G165=0,K164)</f>
        <v>125.86959803950565</v>
      </c>
      <c r="L165" t="str">
        <f>ValueWin!L165</f>
        <v>Novak Djokovic</v>
      </c>
      <c r="M165" t="str">
        <f>ValueWin!M165</f>
        <v>Marton Fucsovics</v>
      </c>
      <c r="N165">
        <f>ValueWin!N165</f>
        <v>0.879</v>
      </c>
    </row>
    <row r="166" spans="1:14" x14ac:dyDescent="0.25">
      <c r="A166">
        <f>ValueWin!A166</f>
        <v>1.3</v>
      </c>
      <c r="B166">
        <f>ValueWin!B166</f>
        <v>3.5</v>
      </c>
      <c r="C166">
        <f t="shared" si="6"/>
        <v>0.76923076923076916</v>
      </c>
      <c r="D166">
        <f t="shared" si="6"/>
        <v>0.2857142857142857</v>
      </c>
      <c r="E166">
        <f>ValueWin!E166</f>
        <v>0.71799999999999997</v>
      </c>
      <c r="F166">
        <f>ValueWin!F166</f>
        <v>0.28200000000000003</v>
      </c>
      <c r="G166" cm="1">
        <f t="array" ref="G166">_xlfn.IFS(AND(I166&gt;J166,I166&gt;0), 1, AND(J166&gt;I166,J166&gt;0), 2, AND(I166&lt;0,J166&lt;0), 0)</f>
        <v>0</v>
      </c>
      <c r="H166">
        <f>ValueWin!H166</f>
        <v>1</v>
      </c>
      <c r="I166">
        <f t="shared" si="7"/>
        <v>-0.22199999999999998</v>
      </c>
      <c r="J166">
        <f t="shared" si="9"/>
        <v>-5.1999999999999824E-3</v>
      </c>
      <c r="K166" cm="1">
        <f t="array" ref="K166">_xlfn.IFS(AND(G166=H166,G166=1),K165-K165*I166+K165*I166*A166, AND(G166=H166,G166=2), K165-K165*J166+K165*J166*B166, AND(G166&lt;&gt;H166,G166=1), K165-K165*I166,AND(G166&lt;&gt;H166,G166=2),K165-K165*J166,G166=0,K165)</f>
        <v>125.86959803950565</v>
      </c>
      <c r="L166" t="str">
        <f>ValueWin!L166</f>
        <v>Casper Ruud</v>
      </c>
      <c r="M166" t="str">
        <f>ValueWin!M166</f>
        <v>Alexander Bublik</v>
      </c>
      <c r="N166">
        <f>ValueWin!N166</f>
        <v>0.872</v>
      </c>
    </row>
    <row r="167" spans="1:14" x14ac:dyDescent="0.25">
      <c r="A167">
        <f>ValueWin!A167</f>
        <v>3</v>
      </c>
      <c r="B167">
        <f>ValueWin!B167</f>
        <v>1.4</v>
      </c>
      <c r="C167">
        <f t="shared" si="6"/>
        <v>0.33333333333333331</v>
      </c>
      <c r="D167">
        <f t="shared" si="6"/>
        <v>0.7142857142857143</v>
      </c>
      <c r="E167">
        <f>ValueWin!E167</f>
        <v>0.28399999999999997</v>
      </c>
      <c r="F167">
        <f>ValueWin!F167</f>
        <v>0.71599999999999997</v>
      </c>
      <c r="G167" cm="1">
        <f t="array" ref="G167">_xlfn.IFS(AND(I167&gt;J167,I167&gt;0), 1, AND(J167&gt;I167,J167&gt;0), 2, AND(I167&lt;0,J167&lt;0), 0)</f>
        <v>2</v>
      </c>
      <c r="H167">
        <f>ValueWin!H167</f>
        <v>2</v>
      </c>
      <c r="I167">
        <f t="shared" si="7"/>
        <v>-7.400000000000001E-2</v>
      </c>
      <c r="J167">
        <f t="shared" si="9"/>
        <v>5.9999999999998943E-3</v>
      </c>
      <c r="K167" cm="1">
        <f t="array" ref="K167">_xlfn.IFS(AND(G167=H167,G167=1),K166-K166*I167+K166*I167*A167, AND(G167=H167,G167=2), K166-K166*J167+K166*J167*B167, AND(G167&lt;&gt;H167,G167=1), K166-K166*I167,AND(G167&lt;&gt;H167,G167=2),K166-K166*J167,G167=0,K166)</f>
        <v>126.17168507480046</v>
      </c>
      <c r="L167" t="str">
        <f>ValueWin!L167</f>
        <v>Tommy Paul</v>
      </c>
      <c r="M167" t="str">
        <f>ValueWin!M167</f>
        <v>Hubert Hurkacz</v>
      </c>
      <c r="N167">
        <f>ValueWin!N167</f>
        <v>0.84899999999999998</v>
      </c>
    </row>
    <row r="168" spans="1:14" x14ac:dyDescent="0.25">
      <c r="A168">
        <f>ValueWin!A168</f>
        <v>1.8</v>
      </c>
      <c r="B168">
        <f>ValueWin!B168</f>
        <v>2</v>
      </c>
      <c r="C168">
        <f t="shared" si="6"/>
        <v>0.55555555555555558</v>
      </c>
      <c r="D168">
        <f t="shared" si="6"/>
        <v>0.5</v>
      </c>
      <c r="E168">
        <f>ValueWin!E168</f>
        <v>0.51200000000000001</v>
      </c>
      <c r="F168">
        <f>ValueWin!F168</f>
        <v>0.48799999999999999</v>
      </c>
      <c r="G168" cm="1">
        <f t="array" ref="G168">_xlfn.IFS(AND(I168&gt;J168,I168&gt;0), 1, AND(J168&gt;I168,J168&gt;0), 2, AND(I168&lt;0,J168&lt;0), 0)</f>
        <v>0</v>
      </c>
      <c r="H168">
        <f>ValueWin!H168</f>
        <v>1</v>
      </c>
      <c r="I168">
        <f t="shared" si="7"/>
        <v>-9.7999999999999976E-2</v>
      </c>
      <c r="J168">
        <f t="shared" si="9"/>
        <v>-2.4000000000000021E-2</v>
      </c>
      <c r="K168" cm="1">
        <f t="array" ref="K168">_xlfn.IFS(AND(G168=H168,G168=1),K167-K167*I168+K167*I168*A168, AND(G168=H168,G168=2), K167-K167*J168+K167*J168*B168, AND(G168&lt;&gt;H168,G168=1), K167-K167*I168,AND(G168&lt;&gt;H168,G168=2),K167-K167*J168,G168=0,K167)</f>
        <v>126.17168507480046</v>
      </c>
      <c r="L168" t="str">
        <f>ValueWin!L168</f>
        <v>Grigor Dimitrov</v>
      </c>
      <c r="M168" t="str">
        <f>ValueWin!M168</f>
        <v>Karen Khachanov</v>
      </c>
      <c r="N168">
        <f>ValueWin!N168</f>
        <v>0.86399999999999999</v>
      </c>
    </row>
    <row r="169" spans="1:14" x14ac:dyDescent="0.25">
      <c r="A169">
        <f>ValueWin!A169</f>
        <v>1.44</v>
      </c>
      <c r="B169">
        <f>ValueWin!B169</f>
        <v>2.75</v>
      </c>
      <c r="C169">
        <f t="shared" si="6"/>
        <v>0.69444444444444442</v>
      </c>
      <c r="D169">
        <f t="shared" si="6"/>
        <v>0.36363636363636365</v>
      </c>
      <c r="E169">
        <f>ValueWin!E169</f>
        <v>0.59699999999999998</v>
      </c>
      <c r="F169">
        <f>ValueWin!F169</f>
        <v>0.40300000000000002</v>
      </c>
      <c r="G169" cm="1">
        <f t="array" ref="G169">_xlfn.IFS(AND(I169&gt;J169,I169&gt;0), 1, AND(J169&gt;I169,J169&gt;0), 2, AND(I169&lt;0,J169&lt;0), 0)</f>
        <v>2</v>
      </c>
      <c r="H169">
        <f>ValueWin!H169</f>
        <v>1</v>
      </c>
      <c r="I169">
        <f t="shared" si="7"/>
        <v>-0.31890909090909114</v>
      </c>
      <c r="J169">
        <f t="shared" si="9"/>
        <v>6.1857142857142888E-2</v>
      </c>
      <c r="K169" cm="1">
        <f t="array" ref="K169">_xlfn.IFS(AND(G169=H169,G169=1),K168-K168*I169+K168*I169*A169, AND(G169=H169,G169=2), K168-K168*J169+K168*J169*B169, AND(G169&lt;&gt;H169,G169=1), K168-K168*I169,AND(G169&lt;&gt;H169,G169=2),K168-K168*J169,G169=0,K168)</f>
        <v>118.36706512660209</v>
      </c>
      <c r="L169" t="str">
        <f>ValueWin!L169</f>
        <v>Cameron Norrie</v>
      </c>
      <c r="M169" t="str">
        <f>ValueWin!M169</f>
        <v>Reilly Opelka</v>
      </c>
      <c r="N169">
        <f>ValueWin!N169</f>
        <v>0.86199999999999999</v>
      </c>
    </row>
    <row r="170" spans="1:14" x14ac:dyDescent="0.25">
      <c r="A170">
        <f>ValueWin!A170</f>
        <v>1.1599999999999999</v>
      </c>
      <c r="B170">
        <f>ValueWin!B170</f>
        <v>5</v>
      </c>
      <c r="C170">
        <f t="shared" si="6"/>
        <v>0.86206896551724144</v>
      </c>
      <c r="D170">
        <f t="shared" si="6"/>
        <v>0.2</v>
      </c>
      <c r="E170">
        <f>ValueWin!E170</f>
        <v>0.79200000000000004</v>
      </c>
      <c r="F170">
        <f>ValueWin!F170</f>
        <v>0.20799999999999996</v>
      </c>
      <c r="G170" cm="1">
        <f t="array" ref="G170">_xlfn.IFS(AND(I170&gt;J170,I170&gt;0), 1, AND(J170&gt;I170,J170&gt;0), 2, AND(I170&lt;0,J170&lt;0), 0)</f>
        <v>2</v>
      </c>
      <c r="H170">
        <f>ValueWin!H170</f>
        <v>2</v>
      </c>
      <c r="I170">
        <f t="shared" si="7"/>
        <v>-0.50800000000000045</v>
      </c>
      <c r="J170">
        <f t="shared" si="9"/>
        <v>9.9999999999999534E-3</v>
      </c>
      <c r="K170" cm="1">
        <f t="array" ref="K170">_xlfn.IFS(AND(G170=H170,G170=1),K169-K169*I170+K169*I170*A170, AND(G170=H170,G170=2), K169-K169*J170+K169*J170*B170, AND(G170&lt;&gt;H170,G170=1), K169-K169*I170,AND(G170&lt;&gt;H170,G170=2),K169-K169*J170,G170=0,K169)</f>
        <v>123.10174773166615</v>
      </c>
      <c r="L170" t="str">
        <f>ValueWin!L170</f>
        <v>Stefanos Tsitsipas</v>
      </c>
      <c r="M170" t="str">
        <f>ValueWin!M170</f>
        <v>Alexei Popyrin</v>
      </c>
      <c r="N170">
        <f>ValueWin!N170</f>
        <v>0.84799999999999998</v>
      </c>
    </row>
    <row r="171" spans="1:14" x14ac:dyDescent="0.25">
      <c r="A171">
        <f>ValueWin!A171</f>
        <v>1.36</v>
      </c>
      <c r="B171">
        <f>ValueWin!B171</f>
        <v>3.2</v>
      </c>
      <c r="C171">
        <f t="shared" si="6"/>
        <v>0.73529411764705876</v>
      </c>
      <c r="D171">
        <f t="shared" si="6"/>
        <v>0.3125</v>
      </c>
      <c r="E171">
        <f>ValueWin!E171</f>
        <v>0.66600000000000004</v>
      </c>
      <c r="F171">
        <f>ValueWin!F171</f>
        <v>0.33399999999999996</v>
      </c>
      <c r="G171" cm="1">
        <f t="array" ref="G171">_xlfn.IFS(AND(I171&gt;J171,I171&gt;0), 1, AND(J171&gt;I171,J171&gt;0), 2, AND(I171&lt;0,J171&lt;0), 0)</f>
        <v>2</v>
      </c>
      <c r="H171">
        <f>ValueWin!H171</f>
        <v>2</v>
      </c>
      <c r="I171">
        <f t="shared" si="7"/>
        <v>-0.26177777777777744</v>
      </c>
      <c r="J171">
        <f t="shared" si="9"/>
        <v>3.127272727272723E-2</v>
      </c>
      <c r="K171" cm="1">
        <f t="array" ref="K171">_xlfn.IFS(AND(G171=H171,G171=1),K170-K170*I171+K170*I171*A171, AND(G171=H171,G171=2), K170-K170*J171+K170*J171*B171, AND(G171&lt;&gt;H171,G171=1), K170-K170*I171,AND(G171&lt;&gt;H171,G171=2),K170-K170*J171,G171=0,K170)</f>
        <v>131.57114797560476</v>
      </c>
      <c r="L171" t="str">
        <f>ValueWin!L171</f>
        <v>Jannik Sinner</v>
      </c>
      <c r="M171" t="str">
        <f>ValueWin!M171</f>
        <v>Carlos Alcaraz</v>
      </c>
      <c r="N171">
        <f>ValueWin!N171</f>
        <v>0.82899999999999996</v>
      </c>
    </row>
    <row r="172" spans="1:14" x14ac:dyDescent="0.25">
      <c r="A172">
        <f>ValueWin!A172</f>
        <v>3.5</v>
      </c>
      <c r="B172">
        <f>ValueWin!B172</f>
        <v>1.3</v>
      </c>
      <c r="C172">
        <f t="shared" si="6"/>
        <v>0.2857142857142857</v>
      </c>
      <c r="D172">
        <f t="shared" si="6"/>
        <v>0.76923076923076916</v>
      </c>
      <c r="E172">
        <f>ValueWin!E172</f>
        <v>0.309</v>
      </c>
      <c r="F172">
        <f>ValueWin!F172</f>
        <v>0.69100000000000006</v>
      </c>
      <c r="G172" cm="1">
        <f t="array" ref="G172">_xlfn.IFS(AND(I172&gt;J172,I172&gt;0), 1, AND(J172&gt;I172,J172&gt;0), 2, AND(I172&lt;0,J172&lt;0), 0)</f>
        <v>1</v>
      </c>
      <c r="H172">
        <f>ValueWin!H172</f>
        <v>2</v>
      </c>
      <c r="I172">
        <f t="shared" si="7"/>
        <v>3.2599999999999962E-2</v>
      </c>
      <c r="J172">
        <f t="shared" si="9"/>
        <v>-0.33899999999999975</v>
      </c>
      <c r="K172" cm="1">
        <f t="array" ref="K172">_xlfn.IFS(AND(G172=H172,G172=1),K171-K171*I172+K171*I172*A172, AND(G172=H172,G172=2), K171-K171*J172+K171*J172*B172, AND(G172&lt;&gt;H172,G172=1), K171-K171*I172,AND(G172&lt;&gt;H172,G172=2),K171-K171*J172,G172=0,K171)</f>
        <v>127.28192855160005</v>
      </c>
      <c r="L172" t="str">
        <f>ValueWin!L172</f>
        <v>Adrian Mannarino</v>
      </c>
      <c r="M172" t="str">
        <f>ValueWin!M172</f>
        <v>Gael Monfils</v>
      </c>
      <c r="N172">
        <f>ValueWin!N172</f>
        <v>0.86399999999999999</v>
      </c>
    </row>
    <row r="173" spans="1:14" x14ac:dyDescent="0.25">
      <c r="A173">
        <f>ValueWin!A173</f>
        <v>3.2</v>
      </c>
      <c r="B173">
        <f>ValueWin!B173</f>
        <v>1.36</v>
      </c>
      <c r="C173">
        <f t="shared" si="6"/>
        <v>0.3125</v>
      </c>
      <c r="D173">
        <f t="shared" si="6"/>
        <v>0.73529411764705876</v>
      </c>
      <c r="E173">
        <f>ValueWin!E173</f>
        <v>0.32</v>
      </c>
      <c r="F173">
        <f>ValueWin!F173</f>
        <v>0.67999999999999994</v>
      </c>
      <c r="G173" cm="1">
        <f t="array" ref="G173">_xlfn.IFS(AND(I173&gt;J173,I173&gt;0), 1, AND(J173&gt;I173,J173&gt;0), 2, AND(I173&lt;0,J173&lt;0), 0)</f>
        <v>1</v>
      </c>
      <c r="H173">
        <f>ValueWin!H173</f>
        <v>1</v>
      </c>
      <c r="I173">
        <f t="shared" si="7"/>
        <v>1.0909090909090979E-2</v>
      </c>
      <c r="J173">
        <f t="shared" si="9"/>
        <v>-0.20888888888888868</v>
      </c>
      <c r="K173" cm="1">
        <f t="array" ref="K173">_xlfn.IFS(AND(G173=H173,G173=1),K172-K172*I173+K172*I173*A173, AND(G173=H173,G173=2), K172-K172*J173+K172*J173*B173, AND(G173&lt;&gt;H173,G173=1), K172-K172*I173,AND(G173&lt;&gt;H173,G173=2),K172-K172*J173,G173=0,K172)</f>
        <v>130.33669483683846</v>
      </c>
      <c r="L173" t="str">
        <f>ValueWin!L173</f>
        <v>Marcos Giron</v>
      </c>
      <c r="M173" t="str">
        <f>ValueWin!M173</f>
        <v>Diego Schwartzman</v>
      </c>
      <c r="N173">
        <f>ValueWin!N173</f>
        <v>0.85199999999999998</v>
      </c>
    </row>
    <row r="174" spans="1:14" x14ac:dyDescent="0.25">
      <c r="A174">
        <f>ValueWin!A174</f>
        <v>2</v>
      </c>
      <c r="B174">
        <f>ValueWin!B174</f>
        <v>1.8</v>
      </c>
      <c r="C174">
        <f t="shared" si="6"/>
        <v>0.5</v>
      </c>
      <c r="D174">
        <f t="shared" si="6"/>
        <v>0.55555555555555558</v>
      </c>
      <c r="E174">
        <f>ValueWin!E174</f>
        <v>0.42899999999999999</v>
      </c>
      <c r="F174">
        <f>ValueWin!F174</f>
        <v>0.57099999999999995</v>
      </c>
      <c r="G174" cm="1">
        <f t="array" ref="G174">_xlfn.IFS(AND(I174&gt;J174,I174&gt;0), 1, AND(J174&gt;I174,J174&gt;0), 2, AND(I174&lt;0,J174&lt;0), 0)</f>
        <v>2</v>
      </c>
      <c r="H174">
        <f>ValueWin!H174</f>
        <v>1</v>
      </c>
      <c r="I174">
        <f t="shared" si="7"/>
        <v>-0.14199999999999996</v>
      </c>
      <c r="J174">
        <f t="shared" si="9"/>
        <v>3.4749999999999948E-2</v>
      </c>
      <c r="K174" cm="1">
        <f t="array" ref="K174">_xlfn.IFS(AND(G174=H174,G174=1),K173-K173*I174+K173*I174*A174, AND(G174=H174,G174=2), K173-K173*J174+K173*J174*B174, AND(G174&lt;&gt;H174,G174=1), K173-K173*I174,AND(G174&lt;&gt;H174,G174=2),K173-K173*J174,G174=0,K173)</f>
        <v>125.80749469125833</v>
      </c>
      <c r="L174" t="str">
        <f>ValueWin!L174</f>
        <v>Sebastian Korda</v>
      </c>
      <c r="M174" t="str">
        <f>ValueWin!M174</f>
        <v>Marin Cilic</v>
      </c>
      <c r="N174">
        <f>ValueWin!N174</f>
        <v>0.86099999999999999</v>
      </c>
    </row>
    <row r="175" spans="1:14" x14ac:dyDescent="0.25">
      <c r="A175">
        <f>ValueWin!A175</f>
        <v>10</v>
      </c>
      <c r="B175">
        <f>ValueWin!B175</f>
        <v>1.06</v>
      </c>
      <c r="C175">
        <f t="shared" si="6"/>
        <v>0.1</v>
      </c>
      <c r="D175">
        <f t="shared" si="6"/>
        <v>0.94339622641509424</v>
      </c>
      <c r="E175">
        <f>ValueWin!E175</f>
        <v>9.5000000000000001E-2</v>
      </c>
      <c r="F175">
        <f>ValueWin!F175</f>
        <v>0.90500000000000003</v>
      </c>
      <c r="G175" cm="1">
        <f t="array" ref="G175">_xlfn.IFS(AND(I175&gt;J175,I175&gt;0), 1, AND(J175&gt;I175,J175&gt;0), 2, AND(I175&lt;0,J175&lt;0), 0)</f>
        <v>0</v>
      </c>
      <c r="H175">
        <f>ValueWin!H175</f>
        <v>2</v>
      </c>
      <c r="I175">
        <f t="shared" si="7"/>
        <v>-5.5555555555555636E-3</v>
      </c>
      <c r="J175">
        <f t="shared" si="9"/>
        <v>-0.6783333333333319</v>
      </c>
      <c r="K175" cm="1">
        <f t="array" ref="K175">_xlfn.IFS(AND(G175=H175,G175=1),K174-K174*I175+K174*I175*A175, AND(G175=H175,G175=2), K174-K174*J175+K174*J175*B175, AND(G175&lt;&gt;H175,G175=1), K174-K174*I175,AND(G175&lt;&gt;H175,G175=2),K174-K174*J175,G175=0,K174)</f>
        <v>125.80749469125833</v>
      </c>
      <c r="L175" t="str">
        <f>ValueWin!L175</f>
        <v>Dusan Lajovic</v>
      </c>
      <c r="M175" t="str">
        <f>ValueWin!M175</f>
        <v>Alexander Zverev</v>
      </c>
      <c r="N175">
        <f>ValueWin!N175</f>
        <v>0.871</v>
      </c>
    </row>
    <row r="176" spans="1:14" x14ac:dyDescent="0.25">
      <c r="A176">
        <f>ValueWin!A176</f>
        <v>6</v>
      </c>
      <c r="B176">
        <f>ValueWin!B176</f>
        <v>1.1200000000000001</v>
      </c>
      <c r="C176">
        <f t="shared" si="6"/>
        <v>0.16666666666666666</v>
      </c>
      <c r="D176">
        <f t="shared" si="6"/>
        <v>0.89285714285714279</v>
      </c>
      <c r="E176">
        <f>ValueWin!E176</f>
        <v>0.20499999999999999</v>
      </c>
      <c r="F176">
        <f>ValueWin!F176</f>
        <v>0.79500000000000004</v>
      </c>
      <c r="G176" cm="1">
        <f t="array" ref="G176">_xlfn.IFS(AND(I176&gt;J176,I176&gt;0), 1, AND(J176&gt;I176,J176&gt;0), 2, AND(I176&lt;0,J176&lt;0), 0)</f>
        <v>1</v>
      </c>
      <c r="H176">
        <f>ValueWin!H176</f>
        <v>2</v>
      </c>
      <c r="I176">
        <f t="shared" si="7"/>
        <v>4.5999999999999985E-2</v>
      </c>
      <c r="J176">
        <f t="shared" si="9"/>
        <v>-0.91333333333333167</v>
      </c>
      <c r="K176" cm="1">
        <f t="array" ref="K176">_xlfn.IFS(AND(G176=H176,G176=1),K175-K175*I176+K175*I176*A176, AND(G176=H176,G176=2), K175-K175*J176+K175*J176*B176, AND(G176&lt;&gt;H176,G176=1), K175-K175*I176,AND(G176&lt;&gt;H176,G176=2),K175-K175*J176,G176=0,K175)</f>
        <v>120.02034993546044</v>
      </c>
      <c r="L176" t="str">
        <f>ValueWin!L176</f>
        <v>Ilya Ivashka</v>
      </c>
      <c r="M176" t="str">
        <f>ValueWin!M176</f>
        <v>Daniil Medvedev</v>
      </c>
      <c r="N176">
        <f>ValueWin!N176</f>
        <v>0.83299999999999996</v>
      </c>
    </row>
    <row r="177" spans="1:14" x14ac:dyDescent="0.25">
      <c r="A177">
        <f>ValueWin!A177</f>
        <v>1.57</v>
      </c>
      <c r="B177">
        <f>ValueWin!B177</f>
        <v>2.37</v>
      </c>
      <c r="C177">
        <f t="shared" ref="C177:D192" si="10">1/A177</f>
        <v>0.63694267515923564</v>
      </c>
      <c r="D177">
        <f t="shared" si="10"/>
        <v>0.42194092827004215</v>
      </c>
      <c r="E177">
        <f>ValueWin!E177</f>
        <v>0.52300000000000002</v>
      </c>
      <c r="F177">
        <f>ValueWin!F177</f>
        <v>0.47699999999999998</v>
      </c>
      <c r="G177" cm="1">
        <f t="array" ref="G177">_xlfn.IFS(AND(I177&gt;J177,I177&gt;0), 1, AND(J177&gt;I177,J177&gt;0), 2, AND(I177&lt;0,J177&lt;0), 0)</f>
        <v>2</v>
      </c>
      <c r="H177">
        <f>ValueWin!H177</f>
        <v>2</v>
      </c>
      <c r="I177">
        <f t="shared" si="7"/>
        <v>-0.3138421052631577</v>
      </c>
      <c r="J177">
        <f t="shared" si="9"/>
        <v>9.5248175182481742E-2</v>
      </c>
      <c r="K177" cm="1">
        <f t="array" ref="K177">_xlfn.IFS(AND(G177=H177,G177=1),K176-K176*I177+K176*I177*A177, AND(G177=H177,G177=2), K176-K176*J177+K176*J177*B177, AND(G177&lt;&gt;H177,G177=1), K176-K176*I177,AND(G177&lt;&gt;H177,G177=2),K176-K176*J177,G177=0,K176)</f>
        <v>135.68180539853867</v>
      </c>
      <c r="L177" t="str">
        <f>ValueWin!L177</f>
        <v>Alexei Popyrin</v>
      </c>
      <c r="M177" t="str">
        <f>ValueWin!M177</f>
        <v>James Duckworth</v>
      </c>
      <c r="N177">
        <f>ValueWin!N177</f>
        <v>0.84799999999999998</v>
      </c>
    </row>
    <row r="178" spans="1:14" x14ac:dyDescent="0.25">
      <c r="A178">
        <f>ValueWin!A178</f>
        <v>4</v>
      </c>
      <c r="B178">
        <f>ValueWin!B178</f>
        <v>1.25</v>
      </c>
      <c r="C178">
        <f t="shared" si="10"/>
        <v>0.25</v>
      </c>
      <c r="D178">
        <f t="shared" si="10"/>
        <v>0.8</v>
      </c>
      <c r="E178">
        <f>ValueWin!E178</f>
        <v>0.26900000000000002</v>
      </c>
      <c r="F178">
        <f>ValueWin!F178</f>
        <v>0.73099999999999998</v>
      </c>
      <c r="G178" cm="1">
        <f t="array" ref="G178">_xlfn.IFS(AND(I178&gt;J178,I178&gt;0), 1, AND(J178&gt;I178,J178&gt;0), 2, AND(I178&lt;0,J178&lt;0), 0)</f>
        <v>1</v>
      </c>
      <c r="H178">
        <f>ValueWin!H178</f>
        <v>2</v>
      </c>
      <c r="I178">
        <f t="shared" si="7"/>
        <v>2.5333333333333347E-2</v>
      </c>
      <c r="J178">
        <f t="shared" si="9"/>
        <v>-0.34500000000000008</v>
      </c>
      <c r="K178" cm="1">
        <f t="array" ref="K178">_xlfn.IFS(AND(G178=H178,G178=1),K177-K177*I178+K177*I178*A178, AND(G178=H178,G178=2), K177-K177*J178+K177*J178*B178, AND(G178&lt;&gt;H178,G178=1), K177-K177*I178,AND(G178&lt;&gt;H178,G178=2),K177-K177*J178,G178=0,K177)</f>
        <v>132.24453299510901</v>
      </c>
      <c r="L178" t="str">
        <f>ValueWin!L178</f>
        <v>Dominik Koepfer</v>
      </c>
      <c r="M178" t="str">
        <f>ValueWin!M178</f>
        <v>Hubert Hurkacz</v>
      </c>
      <c r="N178">
        <f>ValueWin!N178</f>
        <v>0.84899999999999998</v>
      </c>
    </row>
    <row r="179" spans="1:14" x14ac:dyDescent="0.25">
      <c r="A179">
        <f>ValueWin!A179</f>
        <v>1.61</v>
      </c>
      <c r="B179">
        <f>ValueWin!B179</f>
        <v>2.2999999999999998</v>
      </c>
      <c r="C179">
        <f t="shared" si="10"/>
        <v>0.6211180124223602</v>
      </c>
      <c r="D179">
        <f t="shared" si="10"/>
        <v>0.43478260869565222</v>
      </c>
      <c r="E179">
        <f>ValueWin!E179</f>
        <v>0.60199999999999998</v>
      </c>
      <c r="F179">
        <f>ValueWin!F179</f>
        <v>0.39800000000000002</v>
      </c>
      <c r="G179" cm="1">
        <f t="array" ref="G179">_xlfn.IFS(AND(I179&gt;J179,I179&gt;0), 1, AND(J179&gt;I179,J179&gt;0), 2, AND(I179&lt;0,J179&lt;0), 0)</f>
        <v>0</v>
      </c>
      <c r="H179">
        <f>ValueWin!H179</f>
        <v>2</v>
      </c>
      <c r="I179">
        <f t="shared" si="7"/>
        <v>-5.0459016393442524E-2</v>
      </c>
      <c r="J179">
        <f t="shared" si="9"/>
        <v>-6.5076923076923088E-2</v>
      </c>
      <c r="K179" cm="1">
        <f t="array" ref="K179">_xlfn.IFS(AND(G179=H179,G179=1),K178-K178*I179+K178*I179*A179, AND(G179=H179,G179=2), K178-K178*J179+K178*J179*B179, AND(G179&lt;&gt;H179,G179=1), K178-K178*I179,AND(G179&lt;&gt;H179,G179=2),K178-K178*J179,G179=0,K178)</f>
        <v>132.24453299510901</v>
      </c>
      <c r="L179" t="str">
        <f>ValueWin!L179</f>
        <v>Cameron Norrie</v>
      </c>
      <c r="M179" t="str">
        <f>ValueWin!M179</f>
        <v>Taylor Fritz</v>
      </c>
      <c r="N179">
        <f>ValueWin!N179</f>
        <v>0.93300000000000005</v>
      </c>
    </row>
    <row r="180" spans="1:14" x14ac:dyDescent="0.25">
      <c r="A180">
        <f>ValueWin!A180</f>
        <v>1.1399999999999999</v>
      </c>
      <c r="B180">
        <f>ValueWin!B180</f>
        <v>5.5</v>
      </c>
      <c r="C180">
        <f t="shared" si="10"/>
        <v>0.87719298245614041</v>
      </c>
      <c r="D180">
        <f t="shared" si="10"/>
        <v>0.18181818181818182</v>
      </c>
      <c r="E180">
        <f>ValueWin!E180</f>
        <v>0.85</v>
      </c>
      <c r="F180">
        <f>ValueWin!F180</f>
        <v>0.15000000000000002</v>
      </c>
      <c r="G180" cm="1">
        <f t="array" ref="G180">_xlfn.IFS(AND(I180&gt;J180,I180&gt;0), 1, AND(J180&gt;I180,J180&gt;0), 2, AND(I180&lt;0,J180&lt;0), 0)</f>
        <v>0</v>
      </c>
      <c r="H180">
        <f>ValueWin!H180</f>
        <v>1</v>
      </c>
      <c r="I180">
        <f t="shared" si="7"/>
        <v>-0.22142857142857231</v>
      </c>
      <c r="J180">
        <f t="shared" si="9"/>
        <v>-3.8888888888888862E-2</v>
      </c>
      <c r="K180" cm="1">
        <f t="array" ref="K180">_xlfn.IFS(AND(G180=H180,G180=1),K179-K179*I180+K179*I180*A180, AND(G180=H180,G180=2), K179-K179*J180+K179*J180*B180, AND(G180&lt;&gt;H180,G180=1), K179-K179*I180,AND(G180&lt;&gt;H180,G180=2),K179-K179*J180,G180=0,K179)</f>
        <v>132.24453299510901</v>
      </c>
      <c r="L180" t="str">
        <f>ValueWin!L180</f>
        <v>Novak Djokovic</v>
      </c>
      <c r="M180" t="str">
        <f>ValueWin!M180</f>
        <v>Gael Monfils</v>
      </c>
      <c r="N180">
        <f>ValueWin!N180</f>
        <v>0.89700000000000002</v>
      </c>
    </row>
    <row r="181" spans="1:14" x14ac:dyDescent="0.25">
      <c r="A181">
        <f>ValueWin!A181</f>
        <v>4</v>
      </c>
      <c r="B181">
        <f>ValueWin!B181</f>
        <v>1.25</v>
      </c>
      <c r="C181">
        <f t="shared" si="10"/>
        <v>0.25</v>
      </c>
      <c r="D181">
        <f t="shared" si="10"/>
        <v>0.8</v>
      </c>
      <c r="E181">
        <f>ValueWin!E181</f>
        <v>0.217</v>
      </c>
      <c r="F181">
        <f>ValueWin!F181</f>
        <v>0.78300000000000003</v>
      </c>
      <c r="G181" cm="1">
        <f t="array" ref="G181">_xlfn.IFS(AND(I181&gt;J181,I181&gt;0), 1, AND(J181&gt;I181,J181&gt;0), 2, AND(I181&lt;0,J181&lt;0), 0)</f>
        <v>0</v>
      </c>
      <c r="H181">
        <f>ValueWin!H181</f>
        <v>2</v>
      </c>
      <c r="I181">
        <f t="shared" si="7"/>
        <v>-4.4000000000000011E-2</v>
      </c>
      <c r="J181">
        <f t="shared" si="9"/>
        <v>-8.4999999999999964E-2</v>
      </c>
      <c r="K181" cm="1">
        <f t="array" ref="K181">_xlfn.IFS(AND(G181=H181,G181=1),K180-K180*I181+K180*I181*A181, AND(G181=H181,G181=2), K180-K180*J181+K180*J181*B181, AND(G181&lt;&gt;H181,G181=1), K180-K180*I181,AND(G181&lt;&gt;H181,G181=2),K180-K180*J181,G181=0,K180)</f>
        <v>132.24453299510901</v>
      </c>
      <c r="L181" t="str">
        <f>ValueWin!L181</f>
        <v>Grigor Dimitrov</v>
      </c>
      <c r="M181" t="str">
        <f>ValueWin!M181</f>
        <v>Alexander Zverev</v>
      </c>
      <c r="N181">
        <f>ValueWin!N181</f>
        <v>0.86599999999999999</v>
      </c>
    </row>
    <row r="182" spans="1:14" x14ac:dyDescent="0.25">
      <c r="A182">
        <f>ValueWin!A182</f>
        <v>1.33</v>
      </c>
      <c r="B182">
        <f>ValueWin!B182</f>
        <v>3.4</v>
      </c>
      <c r="C182">
        <f t="shared" si="10"/>
        <v>0.75187969924812026</v>
      </c>
      <c r="D182">
        <f t="shared" si="10"/>
        <v>0.29411764705882354</v>
      </c>
      <c r="E182">
        <f>ValueWin!E182</f>
        <v>0.69299999999999995</v>
      </c>
      <c r="F182">
        <f>ValueWin!F182</f>
        <v>0.30700000000000005</v>
      </c>
      <c r="G182" cm="1">
        <f t="array" ref="G182">_xlfn.IFS(AND(I182&gt;J182,I182&gt;0), 1, AND(J182&gt;I182,J182&gt;0), 2, AND(I182&lt;0,J182&lt;0), 0)</f>
        <v>2</v>
      </c>
      <c r="H182">
        <f>ValueWin!H182</f>
        <v>1</v>
      </c>
      <c r="I182">
        <f t="shared" si="7"/>
        <v>-0.23730303030303035</v>
      </c>
      <c r="J182">
        <f t="shared" si="9"/>
        <v>1.8250000000000044E-2</v>
      </c>
      <c r="K182" cm="1">
        <f t="array" ref="K182">_xlfn.IFS(AND(G182=H182,G182=1),K181-K181*I182+K181*I182*A182, AND(G182=H182,G182=2), K181-K181*J182+K181*J182*B182, AND(G182&lt;&gt;H182,G182=1), K181-K181*I182,AND(G182&lt;&gt;H182,G182=2),K181-K181*J182,G182=0,K181)</f>
        <v>129.83107026794826</v>
      </c>
      <c r="L182" t="str">
        <f>ValueWin!L182</f>
        <v>Casper Ruud</v>
      </c>
      <c r="M182" t="str">
        <f>ValueWin!M182</f>
        <v>Marcos Giron</v>
      </c>
      <c r="N182">
        <f>ValueWin!N182</f>
        <v>0.85099999999999998</v>
      </c>
    </row>
    <row r="183" spans="1:14" x14ac:dyDescent="0.25">
      <c r="A183">
        <f>ValueWin!A183</f>
        <v>5</v>
      </c>
      <c r="B183">
        <f>ValueWin!B183</f>
        <v>1.1599999999999999</v>
      </c>
      <c r="C183">
        <f t="shared" si="10"/>
        <v>0.2</v>
      </c>
      <c r="D183">
        <f t="shared" si="10"/>
        <v>0.86206896551724144</v>
      </c>
      <c r="E183">
        <f>ValueWin!E183</f>
        <v>0.17499999999999999</v>
      </c>
      <c r="F183">
        <f>ValueWin!F183</f>
        <v>0.82499999999999996</v>
      </c>
      <c r="G183" cm="1">
        <f t="array" ref="G183">_xlfn.IFS(AND(I183&gt;J183,I183&gt;0), 1, AND(J183&gt;I183,J183&gt;0), 2, AND(I183&lt;0,J183&lt;0), 0)</f>
        <v>0</v>
      </c>
      <c r="H183">
        <f>ValueWin!H183</f>
        <v>2</v>
      </c>
      <c r="I183">
        <f t="shared" si="7"/>
        <v>-3.125E-2</v>
      </c>
      <c r="J183">
        <f t="shared" si="9"/>
        <v>-0.26875000000000049</v>
      </c>
      <c r="K183" cm="1">
        <f t="array" ref="K183">_xlfn.IFS(AND(G183=H183,G183=1),K182-K182*I183+K182*I183*A183, AND(G183=H183,G183=2), K182-K182*J183+K182*J183*B183, AND(G183&lt;&gt;H183,G183=1), K182-K182*I183,AND(G183&lt;&gt;H183,G183=2),K182-K182*J183,G183=0,K182)</f>
        <v>129.83107026794826</v>
      </c>
      <c r="L183" t="str">
        <f>ValueWin!L183</f>
        <v>Sebastian Korda</v>
      </c>
      <c r="M183" t="str">
        <f>ValueWin!M183</f>
        <v>Daniil Medvedev</v>
      </c>
      <c r="N183">
        <f>ValueWin!N183</f>
        <v>0.84899999999999998</v>
      </c>
    </row>
    <row r="184" spans="1:14" x14ac:dyDescent="0.25">
      <c r="A184">
        <f>ValueWin!A184</f>
        <v>1.2</v>
      </c>
      <c r="B184">
        <f>ValueWin!B184</f>
        <v>4.5</v>
      </c>
      <c r="C184">
        <f t="shared" si="10"/>
        <v>0.83333333333333337</v>
      </c>
      <c r="D184">
        <f t="shared" si="10"/>
        <v>0.22222222222222221</v>
      </c>
      <c r="E184">
        <f>ValueWin!E184</f>
        <v>0.67500000000000004</v>
      </c>
      <c r="F184">
        <f>ValueWin!F184</f>
        <v>0.32499999999999996</v>
      </c>
      <c r="G184" cm="1">
        <f t="array" ref="G184">_xlfn.IFS(AND(I184&gt;J184,I184&gt;0), 1, AND(J184&gt;I184,J184&gt;0), 2, AND(I184&lt;0,J184&lt;0), 0)</f>
        <v>2</v>
      </c>
      <c r="H184">
        <f>ValueWin!H184</f>
        <v>2</v>
      </c>
      <c r="I184">
        <f t="shared" si="7"/>
        <v>-0.95000000000000018</v>
      </c>
      <c r="J184">
        <f t="shared" si="9"/>
        <v>0.1</v>
      </c>
      <c r="K184" cm="1">
        <f t="array" ref="K184">_xlfn.IFS(AND(G184=H184,G184=1),K183-K183*I184+K183*I184*A184, AND(G184=H184,G184=2), K183-K183*J184+K183*J184*B184, AND(G184&lt;&gt;H184,G184=1), K183-K183*I184,AND(G184&lt;&gt;H184,G184=2),K183-K183*J184,G184=0,K183)</f>
        <v>175.27194486173016</v>
      </c>
      <c r="L184" t="str">
        <f>ValueWin!L184</f>
        <v>Carlos Alcaraz</v>
      </c>
      <c r="M184" t="str">
        <f>ValueWin!M184</f>
        <v>Hugo Gaston</v>
      </c>
      <c r="N184">
        <f>ValueWin!N184</f>
        <v>0.81200000000000006</v>
      </c>
    </row>
    <row r="185" spans="1:14" x14ac:dyDescent="0.25">
      <c r="A185">
        <f>ValueWin!A185</f>
        <v>3.75</v>
      </c>
      <c r="B185">
        <f>ValueWin!B185</f>
        <v>1.28</v>
      </c>
      <c r="C185">
        <f t="shared" si="10"/>
        <v>0.26666666666666666</v>
      </c>
      <c r="D185">
        <f t="shared" si="10"/>
        <v>0.78125</v>
      </c>
      <c r="E185">
        <f>ValueWin!E185</f>
        <v>0.29099999999999998</v>
      </c>
      <c r="F185">
        <f>ValueWin!F185</f>
        <v>0.70900000000000007</v>
      </c>
      <c r="G185" cm="1">
        <f t="array" ref="G185">_xlfn.IFS(AND(I185&gt;J185,I185&gt;0), 1, AND(J185&gt;I185,J185&gt;0), 2, AND(I185&lt;0,J185&lt;0), 0)</f>
        <v>1</v>
      </c>
      <c r="H185">
        <f>ValueWin!H185</f>
        <v>2</v>
      </c>
      <c r="I185">
        <f t="shared" si="7"/>
        <v>3.3181818181818146E-2</v>
      </c>
      <c r="J185">
        <f t="shared" si="9"/>
        <v>-0.33028571428571407</v>
      </c>
      <c r="K185" cm="1">
        <f t="array" ref="K185">_xlfn.IFS(AND(G185=H185,G185=1),K184-K184*I185+K184*I185*A185, AND(G185=H185,G185=2), K184-K184*J185+K184*J185*B185, AND(G185&lt;&gt;H185,G185=1), K184-K184*I185,AND(G185&lt;&gt;H185,G185=2),K184-K184*J185,G185=0,K184)</f>
        <v>169.45610305495458</v>
      </c>
      <c r="L185" t="str">
        <f>ValueWin!L185</f>
        <v>James Duckworth</v>
      </c>
      <c r="M185" t="str">
        <f>ValueWin!M185</f>
        <v>Hubert Hurkacz</v>
      </c>
      <c r="N185">
        <f>ValueWin!N185</f>
        <v>0.84699999999999998</v>
      </c>
    </row>
    <row r="186" spans="1:14" x14ac:dyDescent="0.25">
      <c r="A186">
        <f>ValueWin!A186</f>
        <v>1.1599999999999999</v>
      </c>
      <c r="B186">
        <f>ValueWin!B186</f>
        <v>5</v>
      </c>
      <c r="C186">
        <f t="shared" si="10"/>
        <v>0.86206896551724144</v>
      </c>
      <c r="D186">
        <f t="shared" si="10"/>
        <v>0.2</v>
      </c>
      <c r="E186">
        <f>ValueWin!E186</f>
        <v>0.83099999999999996</v>
      </c>
      <c r="F186">
        <f>ValueWin!F186</f>
        <v>0.16900000000000004</v>
      </c>
      <c r="G186" cm="1">
        <f t="array" ref="G186">_xlfn.IFS(AND(I186&gt;J186,I186&gt;0), 1, AND(J186&gt;I186,J186&gt;0), 2, AND(I186&lt;0,J186&lt;0), 0)</f>
        <v>0</v>
      </c>
      <c r="H186">
        <f>ValueWin!H186</f>
        <v>1</v>
      </c>
      <c r="I186">
        <f t="shared" si="7"/>
        <v>-0.22525000000000084</v>
      </c>
      <c r="J186">
        <f t="shared" si="9"/>
        <v>-3.8749999999999951E-2</v>
      </c>
      <c r="K186" cm="1">
        <f t="array" ref="K186">_xlfn.IFS(AND(G186=H186,G186=1),K185-K185*I186+K185*I186*A186, AND(G186=H186,G186=2), K185-K185*J186+K185*J186*B186, AND(G186&lt;&gt;H186,G186=1), K185-K185*I186,AND(G186&lt;&gt;H186,G186=2),K185-K185*J186,G186=0,K185)</f>
        <v>169.45610305495458</v>
      </c>
      <c r="L186" t="str">
        <f>ValueWin!L186</f>
        <v>Novak Djokovic</v>
      </c>
      <c r="M186" t="str">
        <f>ValueWin!M186</f>
        <v>Taylor Fritz</v>
      </c>
      <c r="N186">
        <f>ValueWin!N186</f>
        <v>0.9</v>
      </c>
    </row>
    <row r="187" spans="1:14" x14ac:dyDescent="0.25">
      <c r="A187">
        <f>ValueWin!A187</f>
        <v>10</v>
      </c>
      <c r="B187">
        <f>ValueWin!B187</f>
        <v>1.0620000000000001</v>
      </c>
      <c r="C187">
        <f t="shared" si="10"/>
        <v>0.1</v>
      </c>
      <c r="D187">
        <f t="shared" si="10"/>
        <v>0.94161958568738224</v>
      </c>
      <c r="E187">
        <f>ValueWin!E187</f>
        <v>0.13100000000000001</v>
      </c>
      <c r="F187">
        <f>ValueWin!F187</f>
        <v>0.86899999999999999</v>
      </c>
      <c r="G187" cm="1">
        <f t="array" ref="G187">_xlfn.IFS(AND(I187&gt;J187,I187&gt;0), 1, AND(J187&gt;I187,J187&gt;0), 2, AND(I187&lt;0,J187&lt;0), 0)</f>
        <v>1</v>
      </c>
      <c r="H187">
        <f>ValueWin!H187</f>
        <v>2</v>
      </c>
      <c r="I187">
        <f t="shared" si="7"/>
        <v>3.4444444444444444E-2</v>
      </c>
      <c r="J187">
        <f t="shared" si="9"/>
        <v>-1.2439032258064497</v>
      </c>
      <c r="K187" cm="1">
        <f t="array" ref="K187">_xlfn.IFS(AND(G187=H187,G187=1),K186-K186*I187+K186*I187*A187, AND(G187=H187,G187=2), K186-K186*J187+K186*J187*B187, AND(G187&lt;&gt;H187,G187=1), K186-K186*I187,AND(G187&lt;&gt;H187,G187=2),K186-K186*J187,G187=0,K186)</f>
        <v>163.61928172750615</v>
      </c>
      <c r="L187" t="str">
        <f>ValueWin!L187</f>
        <v>Hugo Gaston</v>
      </c>
      <c r="M187" t="str">
        <f>ValueWin!M187</f>
        <v>Daniil Medvedev</v>
      </c>
      <c r="N187">
        <f>ValueWin!N187</f>
        <v>0.82299999999999995</v>
      </c>
    </row>
    <row r="188" spans="1:14" x14ac:dyDescent="0.25">
      <c r="A188">
        <f>ValueWin!A188</f>
        <v>3</v>
      </c>
      <c r="B188">
        <f>ValueWin!B188</f>
        <v>1.4</v>
      </c>
      <c r="C188">
        <f t="shared" si="10"/>
        <v>0.33333333333333331</v>
      </c>
      <c r="D188">
        <f t="shared" si="10"/>
        <v>0.7142857142857143</v>
      </c>
      <c r="E188">
        <f>ValueWin!E188</f>
        <v>0.26800000000000002</v>
      </c>
      <c r="F188">
        <f>ValueWin!F188</f>
        <v>0.73199999999999998</v>
      </c>
      <c r="G188" cm="1">
        <f t="array" ref="G188">_xlfn.IFS(AND(I188&gt;J188,I188&gt;0), 1, AND(J188&gt;I188,J188&gt;0), 2, AND(I188&lt;0,J188&lt;0), 0)</f>
        <v>2</v>
      </c>
      <c r="H188">
        <f>ValueWin!H188</f>
        <v>2</v>
      </c>
      <c r="I188">
        <f t="shared" si="7"/>
        <v>-9.7999999999999976E-2</v>
      </c>
      <c r="J188">
        <f t="shared" si="9"/>
        <v>6.1999999999999833E-2</v>
      </c>
      <c r="K188" cm="1">
        <f t="array" ref="K188">_xlfn.IFS(AND(G188=H188,G188=1),K187-K187*I188+K187*I188*A188, AND(G188=H188,G188=2), K187-K187*J188+K187*J188*B188, AND(G188&lt;&gt;H188,G188=1), K187-K187*I188,AND(G188&lt;&gt;H188,G188=2),K187-K187*J188,G188=0,K187)</f>
        <v>167.67703991434831</v>
      </c>
      <c r="L188" t="str">
        <f>ValueWin!L188</f>
        <v>Casper Ruud</v>
      </c>
      <c r="M188" t="str">
        <f>ValueWin!M188</f>
        <v>Alexander Zverev</v>
      </c>
      <c r="N188">
        <f>ValueWin!N188</f>
        <v>0.86899999999999999</v>
      </c>
    </row>
    <row r="189" spans="1:14" x14ac:dyDescent="0.25">
      <c r="A189">
        <f>ValueWin!A189</f>
        <v>1.1599999999999999</v>
      </c>
      <c r="B189">
        <f>ValueWin!B189</f>
        <v>5</v>
      </c>
      <c r="C189">
        <f t="shared" si="10"/>
        <v>0.86206896551724144</v>
      </c>
      <c r="D189">
        <f t="shared" si="10"/>
        <v>0.2</v>
      </c>
      <c r="E189">
        <f>ValueWin!E189</f>
        <v>0.78600000000000003</v>
      </c>
      <c r="F189">
        <f>ValueWin!F189</f>
        <v>0.21399999999999997</v>
      </c>
      <c r="G189" cm="1">
        <f t="array" ref="G189">_xlfn.IFS(AND(I189&gt;J189,I189&gt;0), 1, AND(J189&gt;I189,J189&gt;0), 2, AND(I189&lt;0,J189&lt;0), 0)</f>
        <v>2</v>
      </c>
      <c r="H189">
        <f>ValueWin!H189</f>
        <v>1</v>
      </c>
      <c r="I189">
        <f t="shared" si="7"/>
        <v>-0.55150000000000055</v>
      </c>
      <c r="J189">
        <f t="shared" si="9"/>
        <v>1.749999999999996E-2</v>
      </c>
      <c r="K189" cm="1">
        <f t="array" ref="K189">_xlfn.IFS(AND(G189=H189,G189=1),K188-K188*I189+K188*I189*A189, AND(G189=H189,G189=2), K188-K188*J189+K188*J189*B189, AND(G189&lt;&gt;H189,G189=1), K188-K188*I189,AND(G189&lt;&gt;H189,G189=2),K188-K188*J189,G189=0,K188)</f>
        <v>164.74269171584723</v>
      </c>
      <c r="L189" t="str">
        <f>ValueWin!L189</f>
        <v>Novak Djokovic</v>
      </c>
      <c r="M189" t="str">
        <f>ValueWin!M189</f>
        <v>Hubert Hurkacz</v>
      </c>
      <c r="N189">
        <f>ValueWin!N189</f>
        <v>0.85799999999999998</v>
      </c>
    </row>
    <row r="190" spans="1:14" x14ac:dyDescent="0.25">
      <c r="A190">
        <f>ValueWin!A190</f>
        <v>2.1</v>
      </c>
      <c r="B190">
        <f>ValueWin!B190</f>
        <v>1.72</v>
      </c>
      <c r="C190">
        <f t="shared" si="10"/>
        <v>0.47619047619047616</v>
      </c>
      <c r="D190">
        <f t="shared" si="10"/>
        <v>0.58139534883720934</v>
      </c>
      <c r="E190">
        <f>ValueWin!E190</f>
        <v>0.48599999999999999</v>
      </c>
      <c r="F190">
        <f>ValueWin!F190</f>
        <v>0.51400000000000001</v>
      </c>
      <c r="G190" cm="1">
        <f t="array" ref="G190">_xlfn.IFS(AND(I190&gt;J190,I190&gt;0), 1, AND(J190&gt;I190,J190&gt;0), 2, AND(I190&lt;0,J190&lt;0), 0)</f>
        <v>1</v>
      </c>
      <c r="H190">
        <f>ValueWin!H190</f>
        <v>2</v>
      </c>
      <c r="I190">
        <f t="shared" si="7"/>
        <v>1.8727272727272759E-2</v>
      </c>
      <c r="J190">
        <f t="shared" si="9"/>
        <v>-0.16100000000000003</v>
      </c>
      <c r="K190" cm="1">
        <f t="array" ref="K190">_xlfn.IFS(AND(G190=H190,G190=1),K189-K189*I190+K189*I190*A190, AND(G190=H190,G190=2), K189-K189*J190+K189*J190*B190, AND(G190&lt;&gt;H190,G190=1), K189-K189*I190,AND(G190&lt;&gt;H190,G190=2),K189-K189*J190,G190=0,K189)</f>
        <v>161.65751039825955</v>
      </c>
      <c r="L190" t="str">
        <f>ValueWin!L190</f>
        <v>Alexander Zverev</v>
      </c>
      <c r="M190" t="str">
        <f>ValueWin!M190</f>
        <v>Daniil Medvedev</v>
      </c>
      <c r="N190">
        <f>ValueWin!N190</f>
        <v>0.92900000000000005</v>
      </c>
    </row>
    <row r="191" spans="1:14" x14ac:dyDescent="0.25">
      <c r="A191">
        <f>ValueWin!A191</f>
        <v>2</v>
      </c>
      <c r="B191">
        <f>ValueWin!B191</f>
        <v>1.8</v>
      </c>
      <c r="C191">
        <f t="shared" si="10"/>
        <v>0.5</v>
      </c>
      <c r="D191">
        <f t="shared" si="10"/>
        <v>0.55555555555555558</v>
      </c>
      <c r="E191">
        <f>ValueWin!E191</f>
        <v>0.54</v>
      </c>
      <c r="F191">
        <f>ValueWin!F191</f>
        <v>0.45999999999999996</v>
      </c>
      <c r="G191" cm="1">
        <f t="array" ref="G191">_xlfn.IFS(AND(I191&gt;J191,I191&gt;0), 1, AND(J191&gt;I191,J191&gt;0), 2, AND(I191&lt;0,J191&lt;0), 0)</f>
        <v>1</v>
      </c>
      <c r="H191">
        <f>ValueWin!H191</f>
        <v>1</v>
      </c>
      <c r="I191">
        <f t="shared" si="7"/>
        <v>8.0000000000000071E-2</v>
      </c>
      <c r="J191">
        <f t="shared" si="9"/>
        <v>-0.21500000000000008</v>
      </c>
      <c r="K191" cm="1">
        <f t="array" ref="K191">_xlfn.IFS(AND(G191=H191,G191=1),K190-K190*I191+K190*I191*A191, AND(G191=H191,G191=2), K190-K190*J191+K190*J191*B191, AND(G191&lt;&gt;H191,G191=1), K190-K190*I191,AND(G191&lt;&gt;H191,G191=2),K190-K190*J191,G191=0,K190)</f>
        <v>174.59011123012033</v>
      </c>
      <c r="L191" t="str">
        <f>ValueWin!L191</f>
        <v>Novak Djokovic</v>
      </c>
      <c r="M191" t="str">
        <f>ValueWin!M191</f>
        <v>Daniil Medvedev</v>
      </c>
      <c r="N191">
        <f>ValueWin!N191</f>
        <v>0.93300000000000005</v>
      </c>
    </row>
    <row r="192" spans="1:14" x14ac:dyDescent="0.25">
      <c r="A192">
        <f>ValueWin!A192</f>
        <v>29</v>
      </c>
      <c r="B192">
        <f>ValueWin!B192</f>
        <v>1.0005999999999999</v>
      </c>
      <c r="C192">
        <f t="shared" si="10"/>
        <v>3.4482758620689655E-2</v>
      </c>
      <c r="D192">
        <f t="shared" si="10"/>
        <v>0.99940035978412955</v>
      </c>
      <c r="E192">
        <f>ValueWin!E192</f>
        <v>7.9000000000000001E-2</v>
      </c>
      <c r="F192">
        <f>ValueWin!F192</f>
        <v>0.92100000000000004</v>
      </c>
      <c r="G192" cm="1">
        <f t="array" ref="G192">_xlfn.IFS(AND(I192&gt;J192,I192&gt;0), 1, AND(J192&gt;I192,J192&gt;0), 2, AND(I192&lt;0,J192&lt;0), 0)</f>
        <v>1</v>
      </c>
      <c r="H192">
        <f>ValueWin!H192</f>
        <v>2</v>
      </c>
      <c r="I192">
        <f t="shared" si="7"/>
        <v>4.6107142857142853E-2</v>
      </c>
      <c r="J192">
        <f t="shared" si="9"/>
        <v>-130.74566666668119</v>
      </c>
      <c r="K192" cm="1">
        <f t="array" ref="K192">_xlfn.IFS(AND(G192=H192,G192=1),K191-K191*I192+K191*I192*A192, AND(G192=H192,G192=2), K191-K191*J192+K191*J192*B192, AND(G192&lt;&gt;H192,G192=1), K191-K191*I192,AND(G192&lt;&gt;H192,G192=2),K191-K191*J192,G192=0,K191)</f>
        <v>166.5402600301887</v>
      </c>
      <c r="L192" t="str">
        <f>ValueWin!L192</f>
        <v>Leo Borg</v>
      </c>
      <c r="M192" t="str">
        <f>ValueWin!M192</f>
        <v>Tommy Paul</v>
      </c>
      <c r="N192">
        <f>ValueWin!N192</f>
        <v>0.30299999999999999</v>
      </c>
    </row>
    <row r="193" spans="1:14" x14ac:dyDescent="0.25">
      <c r="A193">
        <f>ValueWin!A193</f>
        <v>1.5</v>
      </c>
      <c r="B193">
        <f>ValueWin!B193</f>
        <v>2.62</v>
      </c>
      <c r="C193">
        <f t="shared" ref="C193:D208" si="11">1/A193</f>
        <v>0.66666666666666663</v>
      </c>
      <c r="D193">
        <f t="shared" si="11"/>
        <v>0.38167938931297707</v>
      </c>
      <c r="E193">
        <f>ValueWin!E193</f>
        <v>0.6</v>
      </c>
      <c r="F193">
        <f>ValueWin!F193</f>
        <v>0.4</v>
      </c>
      <c r="G193" cm="1">
        <f t="array" ref="G193">_xlfn.IFS(AND(I193&gt;J193,I193&gt;0), 1, AND(J193&gt;I193,J193&gt;0), 2, AND(I193&lt;0,J193&lt;0), 0)</f>
        <v>2</v>
      </c>
      <c r="H193">
        <f>ValueWin!H193</f>
        <v>1</v>
      </c>
      <c r="I193">
        <f t="shared" si="7"/>
        <v>-0.20000000000000007</v>
      </c>
      <c r="J193">
        <f t="shared" si="9"/>
        <v>2.9629629629629672E-2</v>
      </c>
      <c r="K193" cm="1">
        <f t="array" ref="K193">_xlfn.IFS(AND(G193=H193,G193=1),K192-K192*I193+K192*I193*A193, AND(G193=H193,G193=2), K192-K192*J193+K192*J193*B193, AND(G193&lt;&gt;H193,G193=1), K192-K192*I193,AND(G193&lt;&gt;H193,G193=2),K192-K192*J193,G193=0,K192)</f>
        <v>161.605733807072</v>
      </c>
      <c r="L193" t="str">
        <f>ValueWin!L193</f>
        <v>Marton Fucsovics</v>
      </c>
      <c r="M193" t="str">
        <f>ValueWin!M193</f>
        <v>Adrian Mannarino</v>
      </c>
      <c r="N193">
        <f>ValueWin!N193</f>
        <v>0.85199999999999998</v>
      </c>
    </row>
    <row r="194" spans="1:14" x14ac:dyDescent="0.25">
      <c r="A194">
        <f>ValueWin!A194</f>
        <v>1.9</v>
      </c>
      <c r="B194">
        <f>ValueWin!B194</f>
        <v>1.9</v>
      </c>
      <c r="C194">
        <f t="shared" si="11"/>
        <v>0.52631578947368418</v>
      </c>
      <c r="D194">
        <f t="shared" si="11"/>
        <v>0.52631578947368418</v>
      </c>
      <c r="E194">
        <f>ValueWin!E194</f>
        <v>0.49099999999999999</v>
      </c>
      <c r="F194">
        <f>ValueWin!F194</f>
        <v>0.50900000000000001</v>
      </c>
      <c r="G194" cm="1">
        <f t="array" ref="G194">_xlfn.IFS(AND(I194&gt;J194,I194&gt;0), 1, AND(J194&gt;I194,J194&gt;0), 2, AND(I194&lt;0,J194&lt;0), 0)</f>
        <v>0</v>
      </c>
      <c r="H194">
        <f>ValueWin!H194</f>
        <v>1</v>
      </c>
      <c r="I194">
        <f t="shared" si="7"/>
        <v>-7.4555555555555597E-2</v>
      </c>
      <c r="J194">
        <f t="shared" si="9"/>
        <v>-3.6555555555555563E-2</v>
      </c>
      <c r="K194" cm="1">
        <f t="array" ref="K194">_xlfn.IFS(AND(G194=H194,G194=1),K193-K193*I194+K193*I194*A194, AND(G194=H194,G194=2), K193-K193*J194+K193*J194*B194, AND(G194&lt;&gt;H194,G194=1), K193-K193*I194,AND(G194&lt;&gt;H194,G194=2),K193-K193*J194,G194=0,K193)</f>
        <v>161.605733807072</v>
      </c>
      <c r="L194" t="str">
        <f>ValueWin!L194</f>
        <v>Alejandro Davidovich Fokina</v>
      </c>
      <c r="M194" t="str">
        <f>ValueWin!M194</f>
        <v>Mackenzie McDonald</v>
      </c>
      <c r="N194">
        <f>ValueWin!N194</f>
        <v>0.84499999999999997</v>
      </c>
    </row>
    <row r="195" spans="1:14" x14ac:dyDescent="0.25">
      <c r="A195">
        <f>ValueWin!A195</f>
        <v>2.1</v>
      </c>
      <c r="B195">
        <f>ValueWin!B195</f>
        <v>1.66</v>
      </c>
      <c r="C195">
        <f t="shared" si="11"/>
        <v>0.47619047619047616</v>
      </c>
      <c r="D195">
        <f t="shared" si="11"/>
        <v>0.60240963855421692</v>
      </c>
      <c r="E195">
        <f>ValueWin!E195</f>
        <v>0.17699999999999999</v>
      </c>
      <c r="F195">
        <f>ValueWin!F195</f>
        <v>0.82299999999999995</v>
      </c>
      <c r="G195" cm="1">
        <f t="array" ref="G195">_xlfn.IFS(AND(I195&gt;J195,I195&gt;0), 1, AND(J195&gt;I195,J195&gt;0), 2, AND(I195&lt;0,J195&lt;0), 0)</f>
        <v>2</v>
      </c>
      <c r="H195">
        <f>ValueWin!H195</f>
        <v>1</v>
      </c>
      <c r="I195">
        <f t="shared" si="7"/>
        <v>-0.57118181818181801</v>
      </c>
      <c r="J195">
        <f t="shared" si="9"/>
        <v>0.1</v>
      </c>
      <c r="K195" cm="1">
        <f t="array" ref="K195">_xlfn.IFS(AND(G195=H195,G195=1),K194-K194*I195+K194*I195*A195, AND(G195=H195,G195=2), K194-K194*J195+K194*J195*B195, AND(G195&lt;&gt;H195,G195=1), K194-K194*I195,AND(G195&lt;&gt;H195,G195=2),K194-K194*J195,G195=0,K194)</f>
        <v>145.44516042636479</v>
      </c>
      <c r="L195" t="str">
        <f>ValueWin!L195</f>
        <v>Daniel Masur</v>
      </c>
      <c r="M195" t="str">
        <f>ValueWin!M195</f>
        <v>Maxime Cressy</v>
      </c>
      <c r="N195">
        <f>ValueWin!N195</f>
        <v>0.33400000000000002</v>
      </c>
    </row>
    <row r="196" spans="1:14" x14ac:dyDescent="0.25">
      <c r="A196">
        <f>ValueWin!A196</f>
        <v>1.4</v>
      </c>
      <c r="B196">
        <f>ValueWin!B196</f>
        <v>2.75</v>
      </c>
      <c r="C196">
        <f t="shared" si="11"/>
        <v>0.7142857142857143</v>
      </c>
      <c r="D196">
        <f t="shared" si="11"/>
        <v>0.36363636363636365</v>
      </c>
      <c r="E196">
        <f>ValueWin!E196</f>
        <v>0.53600000000000003</v>
      </c>
      <c r="F196">
        <f>ValueWin!F196</f>
        <v>0.46399999999999997</v>
      </c>
      <c r="G196" cm="1">
        <f t="array" ref="G196">_xlfn.IFS(AND(I196&gt;J196,I196&gt;0), 1, AND(J196&gt;I196,J196&gt;0), 2, AND(I196&lt;0,J196&lt;0), 0)</f>
        <v>2</v>
      </c>
      <c r="H196">
        <f>ValueWin!H196</f>
        <v>1</v>
      </c>
      <c r="I196">
        <f t="shared" ref="I196:I208" si="12">IF(E196-(F196/(A196-1))&gt;0.1, 0.1, E196-(F196/(A196-1)))</f>
        <v>-0.62400000000000011</v>
      </c>
      <c r="J196">
        <f t="shared" si="9"/>
        <v>0.1</v>
      </c>
      <c r="K196" cm="1">
        <f t="array" ref="K196">_xlfn.IFS(AND(G196=H196,G196=1),K195-K195*I196+K195*I196*A196, AND(G196=H196,G196=2), K195-K195*J196+K195*J196*B196, AND(G196&lt;&gt;H196,G196=1), K195-K195*I196,AND(G196&lt;&gt;H196,G196=2),K195-K195*J196,G196=0,K195)</f>
        <v>130.90064438372832</v>
      </c>
      <c r="L196" t="str">
        <f>ValueWin!L196</f>
        <v>Tallon Griekspoor</v>
      </c>
      <c r="M196" t="str">
        <f>ValueWin!M196</f>
        <v>Feliciano Lopez</v>
      </c>
      <c r="N196">
        <f>ValueWin!N196</f>
        <v>0.76600000000000001</v>
      </c>
    </row>
    <row r="197" spans="1:14" x14ac:dyDescent="0.25">
      <c r="A197">
        <f>ValueWin!A197</f>
        <v>2.2999999999999998</v>
      </c>
      <c r="B197">
        <f>ValueWin!B197</f>
        <v>1.61</v>
      </c>
      <c r="C197">
        <f t="shared" si="11"/>
        <v>0.43478260869565222</v>
      </c>
      <c r="D197">
        <f t="shared" si="11"/>
        <v>0.6211180124223602</v>
      </c>
      <c r="E197">
        <f>ValueWin!E197</f>
        <v>0.499</v>
      </c>
      <c r="F197">
        <f>ValueWin!F197</f>
        <v>0.501</v>
      </c>
      <c r="G197" cm="1">
        <f t="array" ref="G197">_xlfn.IFS(AND(I197&gt;J197,I197&gt;0), 1, AND(J197&gt;I197,J197&gt;0), 2, AND(I197&lt;0,J197&lt;0), 0)</f>
        <v>1</v>
      </c>
      <c r="H197">
        <f>ValueWin!H197</f>
        <v>0</v>
      </c>
      <c r="I197">
        <f t="shared" si="12"/>
        <v>0.1</v>
      </c>
      <c r="J197">
        <f t="shared" si="9"/>
        <v>-0.31703278688524572</v>
      </c>
      <c r="K197" cm="1">
        <f t="array" ref="K197">_xlfn.IFS(AND(G197=H197,G197=1),K196-K196*I197+K196*I197*A197, AND(G197=H197,G197=2), K196-K196*J197+K196*J197*B197, AND(G197&lt;&gt;H197,G197=1), K196-K196*I197,AND(G197&lt;&gt;H197,G197=2),K196-K196*J197,G197=0,K196)</f>
        <v>117.81057994535549</v>
      </c>
      <c r="L197" t="str">
        <f>ValueWin!L197</f>
        <v>Peter Gojowczyk</v>
      </c>
      <c r="M197" t="str">
        <f>ValueWin!M197</f>
        <v>Marcos Giron</v>
      </c>
      <c r="N197">
        <f>ValueWin!N197</f>
        <v>0.86699999999999999</v>
      </c>
    </row>
    <row r="198" spans="1:14" x14ac:dyDescent="0.25">
      <c r="A198">
        <f>ValueWin!A198</f>
        <v>2.1</v>
      </c>
      <c r="B198">
        <f>ValueWin!B198</f>
        <v>1.72</v>
      </c>
      <c r="C198">
        <f t="shared" si="11"/>
        <v>0.47619047619047616</v>
      </c>
      <c r="D198">
        <f t="shared" si="11"/>
        <v>0.58139534883720934</v>
      </c>
      <c r="E198">
        <f>ValueWin!E198</f>
        <v>0.48799999999999999</v>
      </c>
      <c r="F198">
        <f>ValueWin!F198</f>
        <v>0.51200000000000001</v>
      </c>
      <c r="G198" cm="1">
        <f t="array" ref="G198">_xlfn.IFS(AND(I198&gt;J198,I198&gt;0), 1, AND(J198&gt;I198,J198&gt;0), 2, AND(I198&lt;0,J198&lt;0), 0)</f>
        <v>1</v>
      </c>
      <c r="H198">
        <f>ValueWin!H198</f>
        <v>1</v>
      </c>
      <c r="I198">
        <f t="shared" si="12"/>
        <v>2.2545454545454535E-2</v>
      </c>
      <c r="J198">
        <f t="shared" si="9"/>
        <v>-0.1657777777777778</v>
      </c>
      <c r="K198" cm="1">
        <f t="array" ref="K198">_xlfn.IFS(AND(G198=H198,G198=1),K197-K197*I198+K197*I198*A198, AND(G198=H198,G198=2), K197-K197*J198+K197*J198*B198, AND(G198&lt;&gt;H198,G198=1), K197-K197*I198,AND(G198&lt;&gt;H198,G198=2),K197-K197*J198,G198=0,K197)</f>
        <v>120.7322823280003</v>
      </c>
      <c r="L198" t="str">
        <f>ValueWin!L198</f>
        <v>Andrea Vavassori</v>
      </c>
      <c r="M198" t="str">
        <f>ValueWin!M198</f>
        <v>Pavel Kotov</v>
      </c>
      <c r="N198">
        <f>ValueWin!N198</f>
        <v>9.0999999999999998E-2</v>
      </c>
    </row>
    <row r="199" spans="1:14" x14ac:dyDescent="0.25">
      <c r="A199">
        <f>ValueWin!A199</f>
        <v>4</v>
      </c>
      <c r="B199">
        <f>ValueWin!B199</f>
        <v>1.25</v>
      </c>
      <c r="C199">
        <f t="shared" si="11"/>
        <v>0.25</v>
      </c>
      <c r="D199">
        <f t="shared" si="11"/>
        <v>0.8</v>
      </c>
      <c r="E199">
        <f>ValueWin!E199</f>
        <v>0.17</v>
      </c>
      <c r="F199">
        <f>ValueWin!F199</f>
        <v>0.83</v>
      </c>
      <c r="G199" cm="1">
        <f t="array" ref="G199">_xlfn.IFS(AND(I199&gt;J199,I199&gt;0), 1, AND(J199&gt;I199,J199&gt;0), 2, AND(I199&lt;0,J199&lt;0), 0)</f>
        <v>2</v>
      </c>
      <c r="H199">
        <f>ValueWin!H199</f>
        <v>2</v>
      </c>
      <c r="I199">
        <f t="shared" si="12"/>
        <v>-0.10666666666666666</v>
      </c>
      <c r="J199">
        <f t="shared" si="9"/>
        <v>0.1</v>
      </c>
      <c r="K199" cm="1">
        <f t="array" ref="K199">_xlfn.IFS(AND(G199=H199,G199=1),K198-K198*I199+K198*I199*A199, AND(G199=H199,G199=2), K198-K198*J199+K198*J199*B199, AND(G199&lt;&gt;H199,G199=1), K198-K198*I199,AND(G199&lt;&gt;H199,G199=2),K198-K198*J199,G199=0,K198)</f>
        <v>123.7505893862003</v>
      </c>
      <c r="L199" t="str">
        <f>ValueWin!L199</f>
        <v>Elias Ymer</v>
      </c>
      <c r="M199" t="str">
        <f>ValueWin!M199</f>
        <v>Frances Tiafoe</v>
      </c>
      <c r="N199">
        <f>ValueWin!N199</f>
        <v>0.82699999999999996</v>
      </c>
    </row>
    <row r="200" spans="1:14" x14ac:dyDescent="0.25">
      <c r="A200">
        <f>ValueWin!A200</f>
        <v>4.33</v>
      </c>
      <c r="B200">
        <f>ValueWin!B200</f>
        <v>1.22</v>
      </c>
      <c r="C200">
        <f t="shared" si="11"/>
        <v>0.23094688221709006</v>
      </c>
      <c r="D200">
        <f t="shared" si="11"/>
        <v>0.81967213114754101</v>
      </c>
      <c r="E200">
        <f>ValueWin!E200</f>
        <v>0.24399999999999999</v>
      </c>
      <c r="F200">
        <f>ValueWin!F200</f>
        <v>0.75600000000000001</v>
      </c>
      <c r="G200" cm="1">
        <f t="array" ref="G200">_xlfn.IFS(AND(I200&gt;J200,I200&gt;0), 1, AND(J200&gt;I200,J200&gt;0), 2, AND(I200&lt;0,J200&lt;0), 0)</f>
        <v>1</v>
      </c>
      <c r="H200">
        <f>ValueWin!H200</f>
        <v>2</v>
      </c>
      <c r="I200">
        <f t="shared" si="12"/>
        <v>1.6972972972972983E-2</v>
      </c>
      <c r="J200">
        <f t="shared" si="9"/>
        <v>-0.35309090909090912</v>
      </c>
      <c r="K200" cm="1">
        <f t="array" ref="K200">_xlfn.IFS(AND(G200=H200,G200=1),K199-K199*I200+K199*I200*A200, AND(G200=H200,G200=2), K199-K199*J200+K199*J200*B200, AND(G200&lt;&gt;H200,G200=1), K199-K199*I200,AND(G200&lt;&gt;H200,G200=2),K199-K199*J200,G200=0,K199)</f>
        <v>121.65017397715884</v>
      </c>
      <c r="L200" t="str">
        <f>ValueWin!L200</f>
        <v>Denis Istomin</v>
      </c>
      <c r="M200" t="str">
        <f>ValueWin!M200</f>
        <v>Filip Krajinovic</v>
      </c>
      <c r="N200">
        <f>ValueWin!N200</f>
        <v>0.746</v>
      </c>
    </row>
    <row r="201" spans="1:14" x14ac:dyDescent="0.25">
      <c r="A201">
        <f>ValueWin!A201</f>
        <v>2.2000000000000002</v>
      </c>
      <c r="B201">
        <f>ValueWin!B201</f>
        <v>1.66</v>
      </c>
      <c r="C201">
        <f t="shared" si="11"/>
        <v>0.45454545454545453</v>
      </c>
      <c r="D201">
        <f t="shared" si="11"/>
        <v>0.60240963855421692</v>
      </c>
      <c r="E201">
        <f>ValueWin!E201</f>
        <v>0.56399999999999995</v>
      </c>
      <c r="F201">
        <f>ValueWin!F201</f>
        <v>0.43600000000000005</v>
      </c>
      <c r="G201" cm="1">
        <f t="array" ref="G201">_xlfn.IFS(AND(I201&gt;J201,I201&gt;0), 1, AND(J201&gt;I201,J201&gt;0), 2, AND(I201&lt;0,J201&lt;0), 0)</f>
        <v>1</v>
      </c>
      <c r="H201">
        <f>ValueWin!H201</f>
        <v>2</v>
      </c>
      <c r="I201">
        <f t="shared" si="12"/>
        <v>0.1</v>
      </c>
      <c r="J201">
        <f t="shared" si="9"/>
        <v>-0.41854545454545455</v>
      </c>
      <c r="K201" cm="1">
        <f t="array" ref="K201">_xlfn.IFS(AND(G201=H201,G201=1),K200-K200*I201+K200*I201*A201, AND(G201=H201,G201=2), K200-K200*J201+K200*J201*B201, AND(G201&lt;&gt;H201,G201=1), K200-K200*I201,AND(G201&lt;&gt;H201,G201=2),K200-K200*J201,G201=0,K200)</f>
        <v>109.48515657944296</v>
      </c>
      <c r="L201" t="str">
        <f>ValueWin!L201</f>
        <v>Alexander Bublik</v>
      </c>
      <c r="M201" t="str">
        <f>ValueWin!M201</f>
        <v>Arthur Rinderknech</v>
      </c>
      <c r="N201">
        <f>ValueWin!N201</f>
        <v>0.84499999999999997</v>
      </c>
    </row>
    <row r="202" spans="1:14" x14ac:dyDescent="0.25">
      <c r="A202">
        <f>ValueWin!A202</f>
        <v>1.1399999999999999</v>
      </c>
      <c r="B202">
        <f>ValueWin!B202</f>
        <v>5.5</v>
      </c>
      <c r="C202">
        <f t="shared" si="11"/>
        <v>0.87719298245614041</v>
      </c>
      <c r="D202">
        <f t="shared" si="11"/>
        <v>0.18181818181818182</v>
      </c>
      <c r="E202">
        <f>ValueWin!E202</f>
        <v>0.89800000000000002</v>
      </c>
      <c r="F202">
        <f>ValueWin!F202</f>
        <v>0.10199999999999998</v>
      </c>
      <c r="G202" cm="1">
        <f t="array" ref="G202">_xlfn.IFS(AND(I202&gt;J202,I202&gt;0), 1, AND(J202&gt;I202,J202&gt;0), 2, AND(I202&lt;0,J202&lt;0), 0)</f>
        <v>1</v>
      </c>
      <c r="H202">
        <f>ValueWin!H202</f>
        <v>1</v>
      </c>
      <c r="I202">
        <f t="shared" si="12"/>
        <v>0.1</v>
      </c>
      <c r="J202">
        <f t="shared" si="9"/>
        <v>-9.755555555555559E-2</v>
      </c>
      <c r="K202" cm="1">
        <f t="array" ref="K202">_xlfn.IFS(AND(G202=H202,G202=1),K201-K201*I202+K201*I202*A202, AND(G202=H202,G202=2), K201-K201*J202+K201*J202*B202, AND(G202&lt;&gt;H202,G202=1), K201-K201*I202,AND(G202&lt;&gt;H202,G202=2),K201-K201*J202,G202=0,K201)</f>
        <v>111.01794877155515</v>
      </c>
      <c r="L202" t="str">
        <f>ValueWin!L202</f>
        <v>Botic Van De Zandschulp</v>
      </c>
      <c r="M202" t="str">
        <f>ValueWin!M202</f>
        <v>Nino Serdarusic</v>
      </c>
      <c r="N202">
        <f>ValueWin!N202</f>
        <v>0.48599999999999999</v>
      </c>
    </row>
    <row r="203" spans="1:14" x14ac:dyDescent="0.25">
      <c r="A203">
        <f>ValueWin!A203</f>
        <v>3.2</v>
      </c>
      <c r="B203">
        <f>ValueWin!B203</f>
        <v>1.36</v>
      </c>
      <c r="C203">
        <f t="shared" si="11"/>
        <v>0.3125</v>
      </c>
      <c r="D203">
        <f t="shared" si="11"/>
        <v>0.73529411764705876</v>
      </c>
      <c r="E203">
        <f>ValueWin!E203</f>
        <v>0.49</v>
      </c>
      <c r="F203">
        <f>ValueWin!F203</f>
        <v>0.51</v>
      </c>
      <c r="G203" cm="1">
        <f t="array" ref="G203">_xlfn.IFS(AND(I203&gt;J203,I203&gt;0), 1, AND(J203&gt;I203,J203&gt;0), 2, AND(I203&lt;0,J203&lt;0), 0)</f>
        <v>1</v>
      </c>
      <c r="H203">
        <f>ValueWin!H203</f>
        <v>1</v>
      </c>
      <c r="I203">
        <f t="shared" si="12"/>
        <v>0.1</v>
      </c>
      <c r="J203">
        <f t="shared" si="9"/>
        <v>-0.85111111111111071</v>
      </c>
      <c r="K203" cm="1">
        <f t="array" ref="K203">_xlfn.IFS(AND(G203=H203,G203=1),K202-K202*I203+K202*I203*A203, AND(G203=H203,G203=2), K202-K202*J203+K202*J203*B203, AND(G203&lt;&gt;H203,G203=1), K202-K202*I203,AND(G203&lt;&gt;H203,G203=2),K202-K202*J203,G203=0,K202)</f>
        <v>135.44189750129729</v>
      </c>
      <c r="L203" t="str">
        <f>ValueWin!L203</f>
        <v>Pedro Martinez</v>
      </c>
      <c r="M203" t="str">
        <f>ValueWin!M203</f>
        <v>Emil Ruusuvuori</v>
      </c>
      <c r="N203">
        <f>ValueWin!N203</f>
        <v>0.86399999999999999</v>
      </c>
    </row>
    <row r="204" spans="1:14" x14ac:dyDescent="0.25">
      <c r="A204">
        <f>ValueWin!A204</f>
        <v>1.083</v>
      </c>
      <c r="B204">
        <f>ValueWin!B204</f>
        <v>8</v>
      </c>
      <c r="C204">
        <f t="shared" si="11"/>
        <v>0.92336103416435833</v>
      </c>
      <c r="D204">
        <f t="shared" si="11"/>
        <v>0.125</v>
      </c>
      <c r="E204">
        <f>ValueWin!E204</f>
        <v>0.86799999999999999</v>
      </c>
      <c r="F204">
        <f>ValueWin!F204</f>
        <v>0.13200000000000001</v>
      </c>
      <c r="G204" cm="1">
        <f t="array" ref="G204">_xlfn.IFS(AND(I204&gt;J204,I204&gt;0), 1, AND(J204&gt;I204,J204&gt;0), 2, AND(I204&lt;0,J204&lt;0), 0)</f>
        <v>2</v>
      </c>
      <c r="H204">
        <f>ValueWin!H204</f>
        <v>1</v>
      </c>
      <c r="I204">
        <f t="shared" si="12"/>
        <v>-0.72236144578313322</v>
      </c>
      <c r="J204">
        <f t="shared" si="9"/>
        <v>8.0000000000000071E-3</v>
      </c>
      <c r="K204" cm="1">
        <f t="array" ref="K204">_xlfn.IFS(AND(G204=H204,G204=1),K203-K203*I204+K203*I204*A204, AND(G204=H204,G204=2), K203-K203*J204+K203*J204*B204, AND(G204&lt;&gt;H204,G204=1), K203-K203*I204,AND(G204&lt;&gt;H204,G204=2),K203-K203*J204,G204=0,K203)</f>
        <v>134.3583623212869</v>
      </c>
      <c r="L204" t="str">
        <f>ValueWin!L204</f>
        <v>Andy Murray</v>
      </c>
      <c r="M204" t="str">
        <f>ValueWin!M204</f>
        <v>Viktor Durasovic</v>
      </c>
      <c r="N204">
        <f>ValueWin!N204</f>
        <v>0.55900000000000005</v>
      </c>
    </row>
    <row r="205" spans="1:14" x14ac:dyDescent="0.25">
      <c r="A205">
        <f>ValueWin!A205</f>
        <v>4.5</v>
      </c>
      <c r="B205">
        <f>ValueWin!B205</f>
        <v>1.2</v>
      </c>
      <c r="C205">
        <f t="shared" si="11"/>
        <v>0.22222222222222221</v>
      </c>
      <c r="D205">
        <f t="shared" si="11"/>
        <v>0.83333333333333337</v>
      </c>
      <c r="E205">
        <f>ValueWin!E205</f>
        <v>0.252</v>
      </c>
      <c r="F205">
        <f>ValueWin!F205</f>
        <v>0.748</v>
      </c>
      <c r="G205" cm="1">
        <f t="array" ref="G205">_xlfn.IFS(AND(I205&gt;J205,I205&gt;0), 1, AND(J205&gt;I205,J205&gt;0), 2, AND(I205&lt;0,J205&lt;0), 0)</f>
        <v>1</v>
      </c>
      <c r="H205">
        <f>ValueWin!H205</f>
        <v>2</v>
      </c>
      <c r="I205">
        <f t="shared" si="12"/>
        <v>3.8285714285714284E-2</v>
      </c>
      <c r="J205">
        <f t="shared" si="9"/>
        <v>-0.51200000000000023</v>
      </c>
      <c r="K205" cm="1">
        <f t="array" ref="K205">_xlfn.IFS(AND(G205=H205,G205=1),K204-K204*I205+K204*I205*A205, AND(G205=H205,G205=2), K204-K204*J205+K204*J205*B205, AND(G205&lt;&gt;H205,G205=1), K204-K204*I205,AND(G205&lt;&gt;H205,G205=2),K204-K204*J205,G205=0,K204)</f>
        <v>129.21435644955764</v>
      </c>
      <c r="L205" t="str">
        <f>ValueWin!L205</f>
        <v>Egor Gerasimov</v>
      </c>
      <c r="M205" t="str">
        <f>ValueWin!M205</f>
        <v>Taylor Fritz</v>
      </c>
      <c r="N205">
        <f>ValueWin!N205</f>
        <v>0.84499999999999997</v>
      </c>
    </row>
    <row r="206" spans="1:14" x14ac:dyDescent="0.25">
      <c r="A206">
        <f>ValueWin!A206</f>
        <v>1.9</v>
      </c>
      <c r="B206">
        <f>ValueWin!B206</f>
        <v>1.9</v>
      </c>
      <c r="C206">
        <f t="shared" si="11"/>
        <v>0.52631578947368418</v>
      </c>
      <c r="D206">
        <f t="shared" si="11"/>
        <v>0.52631578947368418</v>
      </c>
      <c r="E206">
        <f>ValueWin!E206</f>
        <v>0.54300000000000004</v>
      </c>
      <c r="F206">
        <f>ValueWin!F206</f>
        <v>0.45699999999999996</v>
      </c>
      <c r="G206" cm="1">
        <f t="array" ref="G206">_xlfn.IFS(AND(I206&gt;J206,I206&gt;0), 1, AND(J206&gt;I206,J206&gt;0), 2, AND(I206&lt;0,J206&lt;0), 0)</f>
        <v>1</v>
      </c>
      <c r="H206">
        <f>ValueWin!H206</f>
        <v>1</v>
      </c>
      <c r="I206">
        <f t="shared" si="12"/>
        <v>3.5222222222222266E-2</v>
      </c>
      <c r="J206">
        <f t="shared" si="9"/>
        <v>-0.14633333333333343</v>
      </c>
      <c r="K206" cm="1">
        <f t="array" ref="K206">_xlfn.IFS(AND(G206=H206,G206=1),K205-K205*I206+K205*I206*A206, AND(G206=H206,G206=2), K205-K205*J206+K205*J206*B206, AND(G206&lt;&gt;H206,G206=1), K205-K205*I206,AND(G206&lt;&gt;H206,G206=2),K205-K205*J206,G206=0,K205)</f>
        <v>133.31045154900863</v>
      </c>
      <c r="L206" t="str">
        <f>ValueWin!L206</f>
        <v>Daniel Evans</v>
      </c>
      <c r="M206" t="str">
        <f>ValueWin!M206</f>
        <v>Alejandro Davidovich Fokina</v>
      </c>
      <c r="N206">
        <f>ValueWin!N206</f>
        <v>0.84799999999999998</v>
      </c>
    </row>
    <row r="207" spans="1:14" x14ac:dyDescent="0.25">
      <c r="A207">
        <f>ValueWin!A207</f>
        <v>3.5</v>
      </c>
      <c r="B207">
        <f>ValueWin!B207</f>
        <v>1.3</v>
      </c>
      <c r="C207">
        <f t="shared" si="11"/>
        <v>0.2857142857142857</v>
      </c>
      <c r="D207">
        <f t="shared" si="11"/>
        <v>0.76923076923076916</v>
      </c>
      <c r="E207">
        <f>ValueWin!E207</f>
        <v>0.33500000000000002</v>
      </c>
      <c r="F207">
        <f>ValueWin!F207</f>
        <v>0.66500000000000004</v>
      </c>
      <c r="G207" cm="1">
        <f t="array" ref="G207">_xlfn.IFS(AND(I207&gt;J207,I207&gt;0), 1, AND(J207&gt;I207,J207&gt;0), 2, AND(I207&lt;0,J207&lt;0), 0)</f>
        <v>1</v>
      </c>
      <c r="H207">
        <f>ValueWin!H207</f>
        <v>2</v>
      </c>
      <c r="I207">
        <f t="shared" si="12"/>
        <v>6.9000000000000006E-2</v>
      </c>
      <c r="J207">
        <f t="shared" si="9"/>
        <v>-0.45166666666666644</v>
      </c>
      <c r="K207" cm="1">
        <f t="array" ref="K207">_xlfn.IFS(AND(G207=H207,G207=1),K206-K206*I207+K206*I207*A207, AND(G207=H207,G207=2), K206-K206*J207+K206*J207*B207, AND(G207&lt;&gt;H207,G207=1), K206-K206*I207,AND(G207&lt;&gt;H207,G207=2),K206-K206*J207,G207=0,K206)</f>
        <v>124.11203039212704</v>
      </c>
      <c r="L207" t="str">
        <f>ValueWin!L207</f>
        <v>Pedro Martinez</v>
      </c>
      <c r="M207" t="str">
        <f>ValueWin!M207</f>
        <v>Frances Tiafoe</v>
      </c>
      <c r="N207">
        <f>ValueWin!N207</f>
        <v>0.84699999999999998</v>
      </c>
    </row>
    <row r="208" spans="1:14" x14ac:dyDescent="0.25">
      <c r="A208">
        <f>ValueWin!A208</f>
        <v>7</v>
      </c>
      <c r="B208">
        <f>ValueWin!B208</f>
        <v>1.1000000000000001</v>
      </c>
      <c r="C208">
        <f t="shared" si="11"/>
        <v>0.14285714285714285</v>
      </c>
      <c r="D208">
        <f t="shared" si="11"/>
        <v>0.90909090909090906</v>
      </c>
      <c r="E208">
        <f>ValueWin!E208</f>
        <v>0.16700000000000001</v>
      </c>
      <c r="F208">
        <f>ValueWin!F208</f>
        <v>0.83299999999999996</v>
      </c>
      <c r="G208" cm="1">
        <f t="array" ref="G208">_xlfn.IFS(AND(I208&gt;J208,I208&gt;0), 1, AND(J208&gt;I208,J208&gt;0), 2, AND(I208&lt;0,J208&lt;0), 0)</f>
        <v>1</v>
      </c>
      <c r="H208">
        <f>ValueWin!H208</f>
        <v>2</v>
      </c>
      <c r="I208">
        <f t="shared" si="12"/>
        <v>2.8166666666666673E-2</v>
      </c>
      <c r="J208">
        <f t="shared" si="9"/>
        <v>-0.83699999999999863</v>
      </c>
      <c r="K208" cm="1">
        <f t="array" ref="K208">_xlfn.IFS(AND(G208=H208,G208=1),K207-K207*I208+K207*I208*A208, AND(G208=H208,G208=2), K207-K207*J208+K207*J208*B208, AND(G208&lt;&gt;H208,G208=1), K207-K207*I208,AND(G208&lt;&gt;H208,G208=2),K207-K207*J208,G208=0,K207)</f>
        <v>120.61620820274879</v>
      </c>
      <c r="L208" t="str">
        <f>ValueWin!L208</f>
        <v>Andrea Vavassori</v>
      </c>
      <c r="M208" t="str">
        <f>ValueWin!M208</f>
        <v>Denis Shapovalov</v>
      </c>
      <c r="N208">
        <f>ValueWin!N208</f>
        <v>0.66200000000000003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18298-A069-483C-B938-CF90829D3F87}">
  <dimension ref="A1:N208"/>
  <sheetViews>
    <sheetView topLeftCell="A199" workbookViewId="0">
      <selection activeCell="Q223" sqref="Q223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3</v>
      </c>
      <c r="D1" t="s">
        <v>4</v>
      </c>
      <c r="E1" t="s">
        <v>2</v>
      </c>
      <c r="F1" t="s">
        <v>5</v>
      </c>
      <c r="G1" t="s">
        <v>7</v>
      </c>
      <c r="H1" t="s">
        <v>8</v>
      </c>
      <c r="I1" t="s">
        <v>57</v>
      </c>
      <c r="J1" t="s">
        <v>58</v>
      </c>
      <c r="K1" t="s">
        <v>6</v>
      </c>
      <c r="L1" t="s">
        <v>9</v>
      </c>
      <c r="M1" t="s">
        <v>10</v>
      </c>
      <c r="N1" t="s">
        <v>142</v>
      </c>
    </row>
    <row r="2" spans="1:14" x14ac:dyDescent="0.25">
      <c r="K2">
        <v>100</v>
      </c>
    </row>
    <row r="3" spans="1:14" x14ac:dyDescent="0.25">
      <c r="A3">
        <f>ValueWin!A3</f>
        <v>2.0499999999999998</v>
      </c>
      <c r="B3">
        <f>ValueWin!B3</f>
        <v>1.8</v>
      </c>
      <c r="C3">
        <f>1/A3</f>
        <v>0.48780487804878053</v>
      </c>
      <c r="D3">
        <f>1/B3</f>
        <v>0.55555555555555558</v>
      </c>
      <c r="E3">
        <f>ValueWin!E3</f>
        <v>0.67500000000000004</v>
      </c>
      <c r="F3">
        <f>ValueWin!F3</f>
        <v>0.32499999999999996</v>
      </c>
      <c r="G3" cm="1">
        <f t="array" ref="G3">_xlfn.IFS(AND(I3&gt;J3,I3&gt;0), 1, AND(J3&gt;I3,J3&gt;0), 2, AND(I3&lt;0,J3&lt;0), 0)</f>
        <v>1</v>
      </c>
      <c r="H3">
        <f>ValueWin!H3</f>
        <v>1</v>
      </c>
      <c r="I3">
        <f>IF(E3-(F3/(A3-1))&gt;0.15, 0.15, E3-(F3/(A3-1)))</f>
        <v>0.15</v>
      </c>
      <c r="J3">
        <f>IF(F3-(E3/(B3-1))&gt;0.15, 0.15, F3-(E3/(B3-1)))</f>
        <v>-0.51875000000000004</v>
      </c>
      <c r="K3" cm="1">
        <f t="array" ref="K3">_xlfn.IFS(AND(G3=H3,G3=1),K2-K2*I3+K2*I3*A3, AND(G3=H3,G3=2), K2-K2*J3+K2*J3*B3, AND(G3&lt;&gt;H3,G3=1), K2-K2*I3,AND(G3&lt;&gt;H3,G3=2),K2-K2*J3,G3=0,K2)</f>
        <v>115.75</v>
      </c>
      <c r="L3" t="str">
        <f>ValueWin!L3</f>
        <v>John Millman</v>
      </c>
      <c r="M3" t="str">
        <f>ValueWin!M3</f>
        <v>Benjamin Bonzi</v>
      </c>
    </row>
    <row r="4" spans="1:14" x14ac:dyDescent="0.25">
      <c r="A4">
        <f>ValueWin!A4</f>
        <v>2.61</v>
      </c>
      <c r="B4">
        <f>ValueWin!B4</f>
        <v>1.46</v>
      </c>
      <c r="C4">
        <f t="shared" ref="C4:D67" si="0">1/A4</f>
        <v>0.38314176245210729</v>
      </c>
      <c r="D4">
        <f t="shared" si="0"/>
        <v>0.68493150684931503</v>
      </c>
      <c r="E4">
        <f>ValueWin!E4</f>
        <v>0.24099999999999999</v>
      </c>
      <c r="F4">
        <f>ValueWin!F4</f>
        <v>0.75900000000000001</v>
      </c>
      <c r="G4" cm="1">
        <f t="array" ref="G4">_xlfn.IFS(AND(I4&gt;J4,I4&gt;0), 1, AND(J4&gt;I4,J4&gt;0), 2, AND(I4&lt;0,J4&lt;0), 0)</f>
        <v>2</v>
      </c>
      <c r="H4">
        <f>ValueWin!H4</f>
        <v>2</v>
      </c>
      <c r="I4">
        <f t="shared" ref="I4:I67" si="1">IF(E4-(F4/(A4-1))&gt;0.15, 0.15, E4-(F4/(A4-1)))</f>
        <v>-0.23042857142857148</v>
      </c>
      <c r="J4">
        <f t="shared" ref="J4:J67" si="2">IF(F4-(E4/(B4-1))&gt;0.15, 0.15, F4-(E4/(B4-1)))</f>
        <v>0.15</v>
      </c>
      <c r="K4" cm="1">
        <f t="array" ref="K4">_xlfn.IFS(AND(G4=H4,G4=1),K3-K3*I4+K3*I4*A4, AND(G4=H4,G4=2), K3-K3*J4+K3*J4*B4, AND(G4&lt;&gt;H4,G4=1), K3-K3*I4,AND(G4&lt;&gt;H4,G4=2),K3-K3*J4,G4=0,K3)</f>
        <v>123.73675</v>
      </c>
      <c r="L4" t="str">
        <f>ValueWin!L4</f>
        <v>Damir Dzumhur</v>
      </c>
      <c r="M4" t="str">
        <f>ValueWin!M4</f>
        <v>Marin Cilic</v>
      </c>
    </row>
    <row r="5" spans="1:14" x14ac:dyDescent="0.25">
      <c r="A5">
        <f>ValueWin!A5</f>
        <v>1.29</v>
      </c>
      <c r="B5">
        <f>ValueWin!B5</f>
        <v>3.3</v>
      </c>
      <c r="C5">
        <f t="shared" si="0"/>
        <v>0.77519379844961234</v>
      </c>
      <c r="D5">
        <f t="shared" si="0"/>
        <v>0.30303030303030304</v>
      </c>
      <c r="E5">
        <f>ValueWin!E5</f>
        <v>0.87</v>
      </c>
      <c r="F5">
        <f>ValueWin!F5</f>
        <v>0.13</v>
      </c>
      <c r="G5" cm="1">
        <f t="array" ref="G5">_xlfn.IFS(AND(I5&gt;J5,I5&gt;0), 1, AND(J5&gt;I5,J5&gt;0), 2, AND(I5&lt;0,J5&lt;0), 0)</f>
        <v>1</v>
      </c>
      <c r="H5">
        <f>ValueWin!H5</f>
        <v>1</v>
      </c>
      <c r="I5">
        <f t="shared" si="1"/>
        <v>0.15</v>
      </c>
      <c r="J5">
        <f t="shared" si="2"/>
        <v>-0.24826086956521742</v>
      </c>
      <c r="K5" cm="1">
        <f t="array" ref="K5">_xlfn.IFS(AND(G5=H5,G5=1),K4-K4*I5+K4*I5*A5, AND(G5=H5,G5=2), K4-K4*J5+K4*J5*B5, AND(G5&lt;&gt;H5,G5=1), K4-K4*I5,AND(G5&lt;&gt;H5,G5=2),K4-K4*J5,G5=0,K4)</f>
        <v>129.119298625</v>
      </c>
      <c r="L5" t="str">
        <f>ValueWin!L5</f>
        <v>James Duckworth</v>
      </c>
      <c r="M5" t="str">
        <f>ValueWin!M5</f>
        <v>Borna Gojo</v>
      </c>
    </row>
    <row r="6" spans="1:14" x14ac:dyDescent="0.25">
      <c r="A6">
        <f>ValueWin!A6</f>
        <v>1.47</v>
      </c>
      <c r="B6">
        <f>ValueWin!B6</f>
        <v>2.56</v>
      </c>
      <c r="C6">
        <f t="shared" si="0"/>
        <v>0.68027210884353739</v>
      </c>
      <c r="D6">
        <f t="shared" si="0"/>
        <v>0.390625</v>
      </c>
      <c r="E6">
        <f>ValueWin!E6</f>
        <v>0.55800000000000005</v>
      </c>
      <c r="F6">
        <f>ValueWin!F6</f>
        <v>0.44199999999999995</v>
      </c>
      <c r="G6" cm="1">
        <f t="array" ref="G6">_xlfn.IFS(AND(I6&gt;J6,I6&gt;0), 1, AND(J6&gt;I6,J6&gt;0), 2, AND(I6&lt;0,J6&lt;0), 0)</f>
        <v>2</v>
      </c>
      <c r="H6">
        <f>ValueWin!H6</f>
        <v>2</v>
      </c>
      <c r="I6">
        <f t="shared" si="1"/>
        <v>-0.38242553191489348</v>
      </c>
      <c r="J6">
        <f t="shared" si="2"/>
        <v>8.430769230769225E-2</v>
      </c>
      <c r="K6" cm="1">
        <f t="array" ref="K6">_xlfn.IFS(AND(G6=H6,G6=1),K5-K5*I6+K5*I6*A6, AND(G6=H6,G6=2), K5-K5*J6+K5*J6*B6, AND(G6&lt;&gt;H6,G6=1), K5-K5*I6,AND(G6&lt;&gt;H6,G6=2),K5-K5*J6,G6=0,K5)</f>
        <v>146.10106878015998</v>
      </c>
      <c r="L6" t="str">
        <f>ValueWin!L6</f>
        <v>Richard Gasquet</v>
      </c>
      <c r="M6" t="str">
        <f>ValueWin!M6</f>
        <v>Dusan Lajovic</v>
      </c>
    </row>
    <row r="7" spans="1:14" x14ac:dyDescent="0.25">
      <c r="A7">
        <f>ValueWin!A7</f>
        <v>1.35</v>
      </c>
      <c r="B7">
        <f>ValueWin!B7</f>
        <v>3.05</v>
      </c>
      <c r="C7">
        <f t="shared" si="0"/>
        <v>0.7407407407407407</v>
      </c>
      <c r="D7">
        <f t="shared" si="0"/>
        <v>0.32786885245901642</v>
      </c>
      <c r="E7">
        <f>ValueWin!E7</f>
        <v>0.80500000000000005</v>
      </c>
      <c r="F7">
        <f>ValueWin!F7</f>
        <v>0.19499999999999995</v>
      </c>
      <c r="G7" cm="1">
        <f t="array" ref="G7">_xlfn.IFS(AND(I7&gt;J7,I7&gt;0), 1, AND(J7&gt;I7,J7&gt;0), 2, AND(I7&lt;0,J7&lt;0), 0)</f>
        <v>1</v>
      </c>
      <c r="H7">
        <f>ValueWin!H7</f>
        <v>1</v>
      </c>
      <c r="I7">
        <f t="shared" si="1"/>
        <v>0.15</v>
      </c>
      <c r="J7">
        <f t="shared" si="2"/>
        <v>-0.19768292682926841</v>
      </c>
      <c r="K7" cm="1">
        <f t="array" ref="K7">_xlfn.IFS(AND(G7=H7,G7=1),K6-K6*I7+K6*I7*A7, AND(G7=H7,G7=2), K6-K6*J7+K6*J7*B7, AND(G7&lt;&gt;H7,G7=1), K6-K6*I7,AND(G7&lt;&gt;H7,G7=2),K6-K6*J7,G7=0,K6)</f>
        <v>153.77137489111837</v>
      </c>
      <c r="L7" t="str">
        <f>ValueWin!L7</f>
        <v>Frederico Coria</v>
      </c>
      <c r="M7" t="str">
        <f>ValueWin!M7</f>
        <v>Alibek Kachmazov</v>
      </c>
    </row>
    <row r="8" spans="1:14" x14ac:dyDescent="0.25">
      <c r="A8">
        <f>ValueWin!A8</f>
        <v>1.33</v>
      </c>
      <c r="B8">
        <f>ValueWin!B8</f>
        <v>3.14</v>
      </c>
      <c r="C8">
        <f t="shared" si="0"/>
        <v>0.75187969924812026</v>
      </c>
      <c r="D8">
        <f t="shared" si="0"/>
        <v>0.31847133757961782</v>
      </c>
      <c r="E8">
        <f>ValueWin!E8</f>
        <v>0.626</v>
      </c>
      <c r="F8">
        <f>ValueWin!F8</f>
        <v>0.374</v>
      </c>
      <c r="G8" cm="1">
        <f t="array" ref="G8">_xlfn.IFS(AND(I8&gt;J8,I8&gt;0), 1, AND(J8&gt;I8,J8&gt;0), 2, AND(I8&lt;0,J8&lt;0), 0)</f>
        <v>2</v>
      </c>
      <c r="H8">
        <f>ValueWin!H8</f>
        <v>1</v>
      </c>
      <c r="I8">
        <f t="shared" si="1"/>
        <v>-0.50733333333333308</v>
      </c>
      <c r="J8">
        <f t="shared" si="2"/>
        <v>8.147663551401868E-2</v>
      </c>
      <c r="K8" cm="1">
        <f t="array" ref="K8">_xlfn.IFS(AND(G8=H8,G8=1),K7-K7*I8+K7*I8*A8, AND(G8=H8,G8=2), K7-K7*J8+K7*J8*B8, AND(G8&lt;&gt;H8,G8=1), K7-K7*I8,AND(G8&lt;&gt;H8,G8=2),K7-K7*J8,G8=0,K7)</f>
        <v>141.2426006266252</v>
      </c>
      <c r="L8" t="str">
        <f>ValueWin!L8</f>
        <v>Mackenzie McDonald</v>
      </c>
      <c r="M8" t="str">
        <f>ValueWin!M8</f>
        <v>Yoshihito Nishioka</v>
      </c>
    </row>
    <row r="9" spans="1:14" x14ac:dyDescent="0.25">
      <c r="A9">
        <f>ValueWin!A9</f>
        <v>1.85</v>
      </c>
      <c r="B9">
        <f>ValueWin!B9</f>
        <v>1.95</v>
      </c>
      <c r="C9">
        <f t="shared" si="0"/>
        <v>0.54054054054054046</v>
      </c>
      <c r="D9">
        <f t="shared" si="0"/>
        <v>0.51282051282051289</v>
      </c>
      <c r="E9">
        <f>ValueWin!E9</f>
        <v>0.23100000000000001</v>
      </c>
      <c r="F9">
        <f>ValueWin!F9</f>
        <v>0.76900000000000002</v>
      </c>
      <c r="G9" cm="1">
        <f t="array" ref="G9">_xlfn.IFS(AND(I9&gt;J9,I9&gt;0), 1, AND(J9&gt;I9,J9&gt;0), 2, AND(I9&lt;0,J9&lt;0), 0)</f>
        <v>2</v>
      </c>
      <c r="H9">
        <f>ValueWin!H9</f>
        <v>2</v>
      </c>
      <c r="I9">
        <f t="shared" si="1"/>
        <v>-0.67370588235294115</v>
      </c>
      <c r="J9">
        <f t="shared" si="2"/>
        <v>0.15</v>
      </c>
      <c r="K9" cm="1">
        <f t="array" ref="K9">_xlfn.IFS(AND(G9=H9,G9=1),K8-K8*I9+K8*I9*A9, AND(G9=H9,G9=2), K8-K8*J9+K8*J9*B9, AND(G9&lt;&gt;H9,G9=1), K8-K8*I9,AND(G9&lt;&gt;H9,G9=2),K8-K8*J9,G9=0,K8)</f>
        <v>161.36967121591931</v>
      </c>
      <c r="L9" t="str">
        <f>ValueWin!L9</f>
        <v>Roman Safiullin</v>
      </c>
      <c r="M9" t="str">
        <f>ValueWin!M9</f>
        <v>Adrian Mannarino</v>
      </c>
    </row>
    <row r="10" spans="1:14" x14ac:dyDescent="0.25">
      <c r="A10">
        <f>ValueWin!A10</f>
        <v>2.1</v>
      </c>
      <c r="B10">
        <f>ValueWin!B10</f>
        <v>1.72</v>
      </c>
      <c r="C10">
        <f t="shared" si="0"/>
        <v>0.47619047619047616</v>
      </c>
      <c r="D10">
        <f t="shared" si="0"/>
        <v>0.58139534883720934</v>
      </c>
      <c r="E10">
        <f>ValueWin!E10</f>
        <v>0.51400000000000001</v>
      </c>
      <c r="F10">
        <f>ValueWin!F10</f>
        <v>0.48599999999999999</v>
      </c>
      <c r="G10" cm="1">
        <f t="array" ref="G10">_xlfn.IFS(AND(I10&gt;J10,I10&gt;0), 1, AND(J10&gt;I10,J10&gt;0), 2, AND(I10&lt;0,J10&lt;0), 0)</f>
        <v>1</v>
      </c>
      <c r="H10">
        <f>ValueWin!H10</f>
        <v>2</v>
      </c>
      <c r="I10">
        <f t="shared" si="1"/>
        <v>7.2181818181818236E-2</v>
      </c>
      <c r="J10">
        <f t="shared" si="2"/>
        <v>-0.22788888888888892</v>
      </c>
      <c r="K10" cm="1">
        <f t="array" ref="K10">_xlfn.IFS(AND(G10=H10,G10=1),K9-K9*I10+K9*I10*A10, AND(G10=H10,G10=2), K9-K9*J10+K9*J10*B10, AND(G10&lt;&gt;H10,G10=1), K9-K9*I10,AND(G10&lt;&gt;H10,G10=2),K9-K9*J10,G10=0,K9)</f>
        <v>149.72171494815203</v>
      </c>
      <c r="L10" t="str">
        <f>ValueWin!L10</f>
        <v>Alexei Popyrin</v>
      </c>
      <c r="M10" t="str">
        <f>ValueWin!M10</f>
        <v>Botic Van De Zandschulp</v>
      </c>
    </row>
    <row r="11" spans="1:14" x14ac:dyDescent="0.25">
      <c r="A11">
        <f>ValueWin!A11</f>
        <v>1.53</v>
      </c>
      <c r="B11">
        <f>ValueWin!B11</f>
        <v>2.46</v>
      </c>
      <c r="C11">
        <f t="shared" si="0"/>
        <v>0.65359477124183007</v>
      </c>
      <c r="D11">
        <f t="shared" si="0"/>
        <v>0.4065040650406504</v>
      </c>
      <c r="E11">
        <f>ValueWin!E11</f>
        <v>0.5</v>
      </c>
      <c r="F11">
        <f>ValueWin!F11</f>
        <v>0.5</v>
      </c>
      <c r="G11" cm="1">
        <f t="array" ref="G11">_xlfn.IFS(AND(I11&gt;J11,I11&gt;0), 1, AND(J11&gt;I11,J11&gt;0), 2, AND(I11&lt;0,J11&lt;0), 0)</f>
        <v>2</v>
      </c>
      <c r="H11">
        <f>ValueWin!H11</f>
        <v>1</v>
      </c>
      <c r="I11">
        <f t="shared" si="1"/>
        <v>-0.44339622641509424</v>
      </c>
      <c r="J11">
        <f t="shared" si="2"/>
        <v>0.15</v>
      </c>
      <c r="K11" cm="1">
        <f t="array" ref="K11">_xlfn.IFS(AND(G11=H11,G11=1),K10-K10*I11+K10*I11*A11, AND(G11=H11,G11=2), K10-K10*J11+K10*J11*B11, AND(G11&lt;&gt;H11,G11=1), K10-K10*I11,AND(G11&lt;&gt;H11,G11=2),K10-K10*J11,G11=0,K10)</f>
        <v>127.26345770592923</v>
      </c>
      <c r="L11" t="str">
        <f>ValueWin!L11</f>
        <v>Tommy Paul</v>
      </c>
      <c r="M11" t="str">
        <f>ValueWin!M11</f>
        <v>Mikael Ymer</v>
      </c>
    </row>
    <row r="12" spans="1:14" x14ac:dyDescent="0.25">
      <c r="A12">
        <f>ValueWin!A12</f>
        <v>1.37</v>
      </c>
      <c r="B12">
        <f>ValueWin!B12</f>
        <v>3.02</v>
      </c>
      <c r="C12">
        <f t="shared" si="0"/>
        <v>0.72992700729927007</v>
      </c>
      <c r="D12">
        <f t="shared" si="0"/>
        <v>0.33112582781456956</v>
      </c>
      <c r="E12">
        <f>ValueWin!E12</f>
        <v>0.72</v>
      </c>
      <c r="F12">
        <f>ValueWin!F12</f>
        <v>0.28000000000000003</v>
      </c>
      <c r="G12" cm="1">
        <f t="array" ref="G12">_xlfn.IFS(AND(I12&gt;J12,I12&gt;0), 1, AND(J12&gt;I12,J12&gt;0), 2, AND(I12&lt;0,J12&lt;0), 0)</f>
        <v>0</v>
      </c>
      <c r="H12">
        <f>ValueWin!H12</f>
        <v>2</v>
      </c>
      <c r="I12">
        <f t="shared" si="1"/>
        <v>-3.6756756756756603E-2</v>
      </c>
      <c r="J12">
        <f t="shared" si="2"/>
        <v>-7.6435643564356393E-2</v>
      </c>
      <c r="K12" cm="1">
        <f t="array" ref="K12">_xlfn.IFS(AND(G12=H12,G12=1),K11-K11*I12+K11*I12*A12, AND(G12=H12,G12=2), K11-K11*J12+K11*J12*B12, AND(G12&lt;&gt;H12,G12=1), K11-K11*I12,AND(G12&lt;&gt;H12,G12=2),K11-K11*J12,G12=0,K11)</f>
        <v>127.26345770592923</v>
      </c>
      <c r="L12" t="str">
        <f>ValueWin!L12</f>
        <v>Alexander Bublik</v>
      </c>
      <c r="M12" t="str">
        <f>ValueWin!M12</f>
        <v>Ilya Marchenko</v>
      </c>
    </row>
    <row r="13" spans="1:14" x14ac:dyDescent="0.25">
      <c r="A13">
        <f>ValueWin!A13</f>
        <v>2.37</v>
      </c>
      <c r="B13">
        <f>ValueWin!B13</f>
        <v>1.54</v>
      </c>
      <c r="C13">
        <f t="shared" si="0"/>
        <v>0.42194092827004215</v>
      </c>
      <c r="D13">
        <f t="shared" si="0"/>
        <v>0.64935064935064934</v>
      </c>
      <c r="E13">
        <f>ValueWin!E13</f>
        <v>0.46800000000000003</v>
      </c>
      <c r="F13">
        <f>ValueWin!F13</f>
        <v>0.53200000000000003</v>
      </c>
      <c r="G13" cm="1">
        <f t="array" ref="G13">_xlfn.IFS(AND(I13&gt;J13,I13&gt;0), 1, AND(J13&gt;I13,J13&gt;0), 2, AND(I13&lt;0,J13&lt;0), 0)</f>
        <v>1</v>
      </c>
      <c r="H13">
        <f>ValueWin!H13</f>
        <v>2</v>
      </c>
      <c r="I13">
        <f t="shared" si="1"/>
        <v>7.9678832116788334E-2</v>
      </c>
      <c r="J13">
        <f t="shared" si="2"/>
        <v>-0.33466666666666667</v>
      </c>
      <c r="K13" cm="1">
        <f t="array" ref="K13">_xlfn.IFS(AND(G13=H13,G13=1),K12-K12*I13+K12*I13*A13, AND(G13=H13,G13=2), K12-K12*J13+K12*J13*B13, AND(G13&lt;&gt;H13,G13=1), K12-K12*I13,AND(G13&lt;&gt;H13,G13=2),K12-K12*J13,G13=0,K12)</f>
        <v>117.1232540247765</v>
      </c>
      <c r="L13" t="str">
        <f>ValueWin!L13</f>
        <v>Guido Pella</v>
      </c>
      <c r="M13" t="str">
        <f>ValueWin!M13</f>
        <v>Pedro Martinez</v>
      </c>
    </row>
    <row r="14" spans="1:14" x14ac:dyDescent="0.25">
      <c r="A14">
        <f>ValueWin!A14</f>
        <v>1.88</v>
      </c>
      <c r="B14">
        <f>ValueWin!B14</f>
        <v>1.92</v>
      </c>
      <c r="C14">
        <f t="shared" si="0"/>
        <v>0.53191489361702127</v>
      </c>
      <c r="D14">
        <f t="shared" si="0"/>
        <v>0.52083333333333337</v>
      </c>
      <c r="E14">
        <f>ValueWin!E14</f>
        <v>0.504</v>
      </c>
      <c r="F14">
        <f>ValueWin!F14</f>
        <v>0.496</v>
      </c>
      <c r="G14" cm="1">
        <f t="array" ref="G14">_xlfn.IFS(AND(I14&gt;J14,I14&gt;0), 1, AND(J14&gt;I14,J14&gt;0), 2, AND(I14&lt;0,J14&lt;0), 0)</f>
        <v>0</v>
      </c>
      <c r="H14">
        <f>ValueWin!H14</f>
        <v>2</v>
      </c>
      <c r="I14">
        <f t="shared" si="1"/>
        <v>-5.963636363636371E-2</v>
      </c>
      <c r="J14">
        <f t="shared" si="2"/>
        <v>-5.18260869565218E-2</v>
      </c>
      <c r="K14" cm="1">
        <f t="array" ref="K14">_xlfn.IFS(AND(G14=H14,G14=1),K13-K13*I14+K13*I14*A14, AND(G14=H14,G14=2), K13-K13*J14+K13*J14*B14, AND(G14&lt;&gt;H14,G14=1), K13-K13*I14,AND(G14&lt;&gt;H14,G14=2),K13-K13*J14,G14=0,K13)</f>
        <v>117.1232540247765</v>
      </c>
      <c r="L14" t="str">
        <f>ValueWin!L14</f>
        <v>Miomir Kecmanovic</v>
      </c>
      <c r="M14" t="str">
        <f>ValueWin!M14</f>
        <v>Egor Gerasimov</v>
      </c>
    </row>
    <row r="15" spans="1:14" x14ac:dyDescent="0.25">
      <c r="A15">
        <f>ValueWin!A15</f>
        <v>1.55</v>
      </c>
      <c r="B15">
        <f>ValueWin!B15</f>
        <v>2.35</v>
      </c>
      <c r="C15">
        <f t="shared" si="0"/>
        <v>0.64516129032258063</v>
      </c>
      <c r="D15">
        <f t="shared" si="0"/>
        <v>0.42553191489361702</v>
      </c>
      <c r="E15">
        <f>ValueWin!E15</f>
        <v>0.57499999999999996</v>
      </c>
      <c r="F15">
        <f>ValueWin!F15</f>
        <v>0.42500000000000004</v>
      </c>
      <c r="G15" cm="1">
        <f t="array" ref="G15">_xlfn.IFS(AND(I15&gt;J15,I15&gt;0), 1, AND(J15&gt;I15,J15&gt;0), 2, AND(I15&lt;0,J15&lt;0), 0)</f>
        <v>0</v>
      </c>
      <c r="H15">
        <f>ValueWin!H15</f>
        <v>1</v>
      </c>
      <c r="I15">
        <f t="shared" si="1"/>
        <v>-0.19772727272727275</v>
      </c>
      <c r="J15">
        <f t="shared" si="2"/>
        <v>-9.2592592592583012E-4</v>
      </c>
      <c r="K15" cm="1">
        <f t="array" ref="K15">_xlfn.IFS(AND(G15=H15,G15=1),K14-K14*I15+K14*I15*A15, AND(G15=H15,G15=2), K14-K14*J15+K14*J15*B15, AND(G15&lt;&gt;H15,G15=1), K14-K14*I15,AND(G15&lt;&gt;H15,G15=2),K14-K14*J15,G15=0,K14)</f>
        <v>117.1232540247765</v>
      </c>
      <c r="L15" t="str">
        <f>ValueWin!L15</f>
        <v>Alejandro Davidovich Fokina</v>
      </c>
      <c r="M15" t="str">
        <f>ValueWin!M15</f>
        <v>Jordan Thompson</v>
      </c>
    </row>
    <row r="16" spans="1:14" x14ac:dyDescent="0.25">
      <c r="A16">
        <f>ValueWin!A16</f>
        <v>1.47</v>
      </c>
      <c r="B16">
        <f>ValueWin!B16</f>
        <v>2.56</v>
      </c>
      <c r="C16">
        <f t="shared" si="0"/>
        <v>0.68027210884353739</v>
      </c>
      <c r="D16">
        <f t="shared" si="0"/>
        <v>0.390625</v>
      </c>
      <c r="E16">
        <f>ValueWin!E16</f>
        <v>0.55800000000000005</v>
      </c>
      <c r="F16">
        <f>ValueWin!F16</f>
        <v>0.44199999999999995</v>
      </c>
      <c r="G16" cm="1">
        <f t="array" ref="G16">_xlfn.IFS(AND(I16&gt;J16,I16&gt;0), 1, AND(J16&gt;I16,J16&gt;0), 2, AND(I16&lt;0,J16&lt;0), 0)</f>
        <v>2</v>
      </c>
      <c r="H16">
        <f>ValueWin!H16</f>
        <v>2</v>
      </c>
      <c r="I16">
        <f t="shared" si="1"/>
        <v>-0.38242553191489348</v>
      </c>
      <c r="J16">
        <f t="shared" si="2"/>
        <v>8.430769230769225E-2</v>
      </c>
      <c r="K16" cm="1">
        <f t="array" ref="K16">_xlfn.IFS(AND(G16=H16,G16=1),K15-K15*I16+K15*I16*A16, AND(G16=H16,G16=2), K15-K15*J16+K15*J16*B16, AND(G16&lt;&gt;H16,G16=1), K15-K15*I16,AND(G16&lt;&gt;H16,G16=2),K15-K15*J16,G16=0,K15)</f>
        <v>132.52730439411508</v>
      </c>
      <c r="L16" t="str">
        <f>ValueWin!L16</f>
        <v>Laslo Djere</v>
      </c>
      <c r="M16" t="str">
        <f>ValueWin!M16</f>
        <v>Gilles Simon</v>
      </c>
    </row>
    <row r="17" spans="1:13" x14ac:dyDescent="0.25">
      <c r="A17">
        <f>ValueWin!A17</f>
        <v>1.76</v>
      </c>
      <c r="B17">
        <f>ValueWin!B17</f>
        <v>2.0499999999999998</v>
      </c>
      <c r="C17">
        <f t="shared" si="0"/>
        <v>0.56818181818181823</v>
      </c>
      <c r="D17">
        <f t="shared" si="0"/>
        <v>0.48780487804878053</v>
      </c>
      <c r="E17">
        <f>ValueWin!E17</f>
        <v>0.56200000000000006</v>
      </c>
      <c r="F17">
        <f>ValueWin!F17</f>
        <v>0.43799999999999994</v>
      </c>
      <c r="G17" cm="1">
        <f t="array" ref="G17">_xlfn.IFS(AND(I17&gt;J17,I17&gt;0), 1, AND(J17&gt;I17,J17&gt;0), 2, AND(I17&lt;0,J17&lt;0), 0)</f>
        <v>0</v>
      </c>
      <c r="H17">
        <f>ValueWin!H17</f>
        <v>2</v>
      </c>
      <c r="I17">
        <f t="shared" si="1"/>
        <v>-1.431578947368406E-2</v>
      </c>
      <c r="J17">
        <f t="shared" si="2"/>
        <v>-9.7238095238095457E-2</v>
      </c>
      <c r="K17" cm="1">
        <f t="array" ref="K17">_xlfn.IFS(AND(G17=H17,G17=1),K16-K16*I17+K16*I17*A17, AND(G17=H17,G17=2), K16-K16*J17+K16*J17*B17, AND(G17&lt;&gt;H17,G17=1), K16-K16*I17,AND(G17&lt;&gt;H17,G17=2),K16-K16*J17,G17=0,K16)</f>
        <v>132.52730439411508</v>
      </c>
      <c r="L17" t="str">
        <f>ValueWin!L17</f>
        <v>Alex De Minaur</v>
      </c>
      <c r="M17" t="str">
        <f>ValueWin!M17</f>
        <v>Brandon Nakashima</v>
      </c>
    </row>
    <row r="18" spans="1:13" x14ac:dyDescent="0.25">
      <c r="A18">
        <f>ValueWin!A18</f>
        <v>1.47</v>
      </c>
      <c r="B18">
        <f>ValueWin!B18</f>
        <v>2.58</v>
      </c>
      <c r="C18">
        <f t="shared" si="0"/>
        <v>0.68027210884353739</v>
      </c>
      <c r="D18">
        <f t="shared" si="0"/>
        <v>0.38759689922480617</v>
      </c>
      <c r="E18">
        <f>ValueWin!E18</f>
        <v>0.49199999999999999</v>
      </c>
      <c r="F18">
        <f>ValueWin!F18</f>
        <v>0.50800000000000001</v>
      </c>
      <c r="G18" cm="1">
        <f t="array" ref="G18">_xlfn.IFS(AND(I18&gt;J18,I18&gt;0), 1, AND(J18&gt;I18,J18&gt;0), 2, AND(I18&lt;0,J18&lt;0), 0)</f>
        <v>2</v>
      </c>
      <c r="H18">
        <f>ValueWin!H18</f>
        <v>1</v>
      </c>
      <c r="I18">
        <f t="shared" si="1"/>
        <v>-0.58885106382978725</v>
      </c>
      <c r="J18">
        <f t="shared" si="2"/>
        <v>0.15</v>
      </c>
      <c r="K18" cm="1">
        <f t="array" ref="K18">_xlfn.IFS(AND(G18=H18,G18=1),K17-K17*I18+K17*I18*A18, AND(G18=H18,G18=2), K17-K17*J18+K17*J18*B18, AND(G18&lt;&gt;H18,G18=1), K17-K17*I18,AND(G18&lt;&gt;H18,G18=2),K17-K17*J18,G18=0,K17)</f>
        <v>112.64820873499781</v>
      </c>
      <c r="L18" t="str">
        <f>ValueWin!L18</f>
        <v>Henri Laaksonen</v>
      </c>
      <c r="M18" t="str">
        <f>ValueWin!M18</f>
        <v>Benoit Paire</v>
      </c>
    </row>
    <row r="19" spans="1:13" x14ac:dyDescent="0.25">
      <c r="A19">
        <f>ValueWin!A19</f>
        <v>2.08</v>
      </c>
      <c r="B19">
        <f>ValueWin!B19</f>
        <v>1.75</v>
      </c>
      <c r="C19">
        <f t="shared" si="0"/>
        <v>0.48076923076923073</v>
      </c>
      <c r="D19">
        <f t="shared" si="0"/>
        <v>0.5714285714285714</v>
      </c>
      <c r="E19">
        <f>ValueWin!E19</f>
        <v>0.49299999999999999</v>
      </c>
      <c r="F19">
        <f>ValueWin!F19</f>
        <v>0.50700000000000001</v>
      </c>
      <c r="G19" cm="1">
        <f t="array" ref="G19">_xlfn.IFS(AND(I19&gt;J19,I19&gt;0), 1, AND(J19&gt;I19,J19&gt;0), 2, AND(I19&lt;0,J19&lt;0), 0)</f>
        <v>1</v>
      </c>
      <c r="H19">
        <f>ValueWin!H19</f>
        <v>1</v>
      </c>
      <c r="I19">
        <f t="shared" si="1"/>
        <v>2.3555555555555552E-2</v>
      </c>
      <c r="J19">
        <f t="shared" si="2"/>
        <v>-0.15033333333333332</v>
      </c>
      <c r="K19" cm="1">
        <f t="array" ref="K19">_xlfn.IFS(AND(G19=H19,G19=1),K18-K18*I19+K18*I19*A19, AND(G19=H19,G19=2), K18-K18*J19+K18*J19*B19, AND(G19&lt;&gt;H19,G19=1), K18-K18*I19,AND(G19&lt;&gt;H19,G19=2),K18-K18*J19,G19=0,K18)</f>
        <v>115.51397916521616</v>
      </c>
      <c r="L19" t="str">
        <f>ValueWin!L19</f>
        <v>Lorenzo Musetti</v>
      </c>
      <c r="M19" t="str">
        <f>ValueWin!M19</f>
        <v>Gianluca Mager</v>
      </c>
    </row>
    <row r="20" spans="1:13" x14ac:dyDescent="0.25">
      <c r="A20">
        <f>ValueWin!A20</f>
        <v>2.1</v>
      </c>
      <c r="B20">
        <f>ValueWin!B20</f>
        <v>1.72</v>
      </c>
      <c r="C20">
        <f t="shared" si="0"/>
        <v>0.47619047619047616</v>
      </c>
      <c r="D20">
        <f t="shared" si="0"/>
        <v>0.58139534883720934</v>
      </c>
      <c r="E20">
        <f>ValueWin!E20</f>
        <v>0.59899999999999998</v>
      </c>
      <c r="F20">
        <f>ValueWin!F20</f>
        <v>0.40100000000000002</v>
      </c>
      <c r="G20" cm="1">
        <f t="array" ref="G20">_xlfn.IFS(AND(I20&gt;J20,I20&gt;0), 1, AND(J20&gt;I20,J20&gt;0), 2, AND(I20&lt;0,J20&lt;0), 0)</f>
        <v>1</v>
      </c>
      <c r="H20">
        <f>ValueWin!H20</f>
        <v>2</v>
      </c>
      <c r="I20">
        <f t="shared" si="1"/>
        <v>0.15</v>
      </c>
      <c r="J20">
        <f t="shared" si="2"/>
        <v>-0.43094444444444446</v>
      </c>
      <c r="K20" cm="1">
        <f t="array" ref="K20">_xlfn.IFS(AND(G20=H20,G20=1),K19-K19*I20+K19*I20*A20, AND(G20=H20,G20=2), K19-K19*J20+K19*J20*B20, AND(G20&lt;&gt;H20,G20=1), K19-K19*I20,AND(G20&lt;&gt;H20,G20=2),K19-K19*J20,G20=0,K19)</f>
        <v>98.186882290433729</v>
      </c>
      <c r="L20" t="str">
        <f>ValueWin!L20</f>
        <v>Reilly Opelka</v>
      </c>
      <c r="M20" t="str">
        <f>ValueWin!M20</f>
        <v>Jenson Brooksby</v>
      </c>
    </row>
    <row r="21" spans="1:13" x14ac:dyDescent="0.25">
      <c r="A21">
        <f>ValueWin!A21</f>
        <v>1.55</v>
      </c>
      <c r="B21">
        <f>ValueWin!B21</f>
        <v>2.4</v>
      </c>
      <c r="C21">
        <f t="shared" si="0"/>
        <v>0.64516129032258063</v>
      </c>
      <c r="D21">
        <f t="shared" si="0"/>
        <v>0.41666666666666669</v>
      </c>
      <c r="E21">
        <f>ValueWin!E21</f>
        <v>0.496</v>
      </c>
      <c r="F21">
        <f>ValueWin!F21</f>
        <v>0.504</v>
      </c>
      <c r="G21" cm="1">
        <f t="array" ref="G21">_xlfn.IFS(AND(I21&gt;J21,I21&gt;0), 1, AND(J21&gt;I21,J21&gt;0), 2, AND(I21&lt;0,J21&lt;0), 0)</f>
        <v>2</v>
      </c>
      <c r="H21">
        <f>ValueWin!H21</f>
        <v>1</v>
      </c>
      <c r="I21">
        <f t="shared" si="1"/>
        <v>-0.42036363636363627</v>
      </c>
      <c r="J21">
        <f t="shared" si="2"/>
        <v>0.14971428571428569</v>
      </c>
      <c r="K21" cm="1">
        <f t="array" ref="K21">_xlfn.IFS(AND(G21=H21,G21=1),K20-K20*I21+K20*I21*A21, AND(G21=H21,G21=2), K20-K20*J21+K20*J21*B21, AND(G21&lt;&gt;H21,G21=1), K20-K20*I21,AND(G21&lt;&gt;H21,G21=2),K20-K20*J21,G21=0,K20)</f>
        <v>83.486903341808798</v>
      </c>
      <c r="L21" t="str">
        <f>ValueWin!L21</f>
        <v>Jan Lennard Struff</v>
      </c>
      <c r="M21" t="str">
        <f>ValueWin!M21</f>
        <v>Albert Ramos</v>
      </c>
    </row>
    <row r="22" spans="1:13" x14ac:dyDescent="0.25">
      <c r="A22">
        <f>ValueWin!A22</f>
        <v>4.8499999999999996</v>
      </c>
      <c r="B22">
        <f>ValueWin!B22</f>
        <v>1.17</v>
      </c>
      <c r="C22">
        <f t="shared" si="0"/>
        <v>0.2061855670103093</v>
      </c>
      <c r="D22">
        <f t="shared" si="0"/>
        <v>0.85470085470085477</v>
      </c>
      <c r="E22">
        <f>ValueWin!E22</f>
        <v>0.14899999999999999</v>
      </c>
      <c r="F22">
        <f>ValueWin!F22</f>
        <v>0.85099999999999998</v>
      </c>
      <c r="G22" cm="1">
        <f t="array" ref="G22">_xlfn.IFS(AND(I22&gt;J22,I22&gt;0), 1, AND(J22&gt;I22,J22&gt;0), 2, AND(I22&lt;0,J22&lt;0), 0)</f>
        <v>0</v>
      </c>
      <c r="H22">
        <f>ValueWin!H22</f>
        <v>0</v>
      </c>
      <c r="I22">
        <f t="shared" si="1"/>
        <v>-7.2038961038961069E-2</v>
      </c>
      <c r="J22">
        <f t="shared" si="2"/>
        <v>-2.5470588235294467E-2</v>
      </c>
      <c r="K22" cm="1">
        <f t="array" ref="K22">_xlfn.IFS(AND(G22=H22,G22=1),K21-K21*I22+K21*I22*A22, AND(G22=H22,G22=2), K21-K21*J22+K21*J22*B22, AND(G22&lt;&gt;H22,G22=1), K21-K21*I22,AND(G22&lt;&gt;H22,G22=2),K21-K21*J22,G22=0,K21)</f>
        <v>83.486903341808798</v>
      </c>
      <c r="L22" t="str">
        <f>ValueWin!L22</f>
        <v>Evgeny Donskoy</v>
      </c>
      <c r="M22" t="str">
        <f>ValueWin!M22</f>
        <v>Ilya Ivashka</v>
      </c>
    </row>
    <row r="23" spans="1:13" x14ac:dyDescent="0.25">
      <c r="A23">
        <f>ValueWin!A23</f>
        <v>2.15</v>
      </c>
      <c r="B23">
        <f>ValueWin!B23</f>
        <v>1.68</v>
      </c>
      <c r="C23">
        <f t="shared" si="0"/>
        <v>0.46511627906976744</v>
      </c>
      <c r="D23">
        <f t="shared" si="0"/>
        <v>0.59523809523809523</v>
      </c>
      <c r="E23">
        <f>ValueWin!E23</f>
        <v>0.49</v>
      </c>
      <c r="F23">
        <f>ValueWin!F23</f>
        <v>0.51</v>
      </c>
      <c r="G23" cm="1">
        <f t="array" ref="G23">_xlfn.IFS(AND(I23&gt;J23,I23&gt;0), 1, AND(J23&gt;I23,J23&gt;0), 2, AND(I23&lt;0,J23&lt;0), 0)</f>
        <v>1</v>
      </c>
      <c r="H23">
        <f>ValueWin!H23</f>
        <v>2</v>
      </c>
      <c r="I23">
        <f t="shared" si="1"/>
        <v>4.6521739130434725E-2</v>
      </c>
      <c r="J23">
        <f t="shared" si="2"/>
        <v>-0.21058823529411774</v>
      </c>
      <c r="K23" cm="1">
        <f t="array" ref="K23">_xlfn.IFS(AND(G23=H23,G23=1),K22-K22*I23+K22*I23*A23, AND(G23=H23,G23=2), K22-K22*J23+K22*J23*B23, AND(G23&lt;&gt;H23,G23=1), K22-K22*I23,AND(G23&lt;&gt;H23,G23=2),K22-K22*J23,G23=0,K22)</f>
        <v>79.602947403733353</v>
      </c>
      <c r="L23" t="str">
        <f>ValueWin!L23</f>
        <v>Frances Tiafoe</v>
      </c>
      <c r="M23" t="str">
        <f>ValueWin!M23</f>
        <v>Andy Murray</v>
      </c>
    </row>
    <row r="24" spans="1:13" x14ac:dyDescent="0.25">
      <c r="A24">
        <f>ValueWin!A24</f>
        <v>2.46</v>
      </c>
      <c r="B24">
        <f>ValueWin!B24</f>
        <v>1.53</v>
      </c>
      <c r="C24">
        <f t="shared" si="0"/>
        <v>0.4065040650406504</v>
      </c>
      <c r="D24">
        <f t="shared" si="0"/>
        <v>0.65359477124183007</v>
      </c>
      <c r="E24">
        <f>ValueWin!E24</f>
        <v>0.26</v>
      </c>
      <c r="F24">
        <f>ValueWin!F24</f>
        <v>0.74</v>
      </c>
      <c r="G24" cm="1">
        <f t="array" ref="G24">_xlfn.IFS(AND(I24&gt;J24,I24&gt;0), 1, AND(J24&gt;I24,J24&gt;0), 2, AND(I24&lt;0,J24&lt;0), 0)</f>
        <v>2</v>
      </c>
      <c r="H24">
        <f>ValueWin!H24</f>
        <v>2</v>
      </c>
      <c r="I24">
        <f t="shared" si="1"/>
        <v>-0.24684931506849317</v>
      </c>
      <c r="J24">
        <f t="shared" si="2"/>
        <v>0.15</v>
      </c>
      <c r="K24" cm="1">
        <f t="array" ref="K24">_xlfn.IFS(AND(G24=H24,G24=1),K23-K23*I24+K23*I24*A24, AND(G24=H24,G24=2), K23-K23*J24+K23*J24*B24, AND(G24&lt;&gt;H24,G24=1), K23-K23*I24,AND(G24&lt;&gt;H24,G24=2),K23-K23*J24,G24=0,K23)</f>
        <v>85.931381722330158</v>
      </c>
      <c r="L24" t="str">
        <f>ValueWin!L24</f>
        <v>Dennis Novak</v>
      </c>
      <c r="M24" t="str">
        <f>ValueWin!M24</f>
        <v>Marton Fucsovics</v>
      </c>
    </row>
    <row r="25" spans="1:13" x14ac:dyDescent="0.25">
      <c r="A25">
        <f>ValueWin!A25</f>
        <v>4.4000000000000004</v>
      </c>
      <c r="B25">
        <f>ValueWin!B25</f>
        <v>1.2</v>
      </c>
      <c r="C25">
        <f t="shared" si="0"/>
        <v>0.22727272727272727</v>
      </c>
      <c r="D25">
        <f t="shared" si="0"/>
        <v>0.83333333333333337</v>
      </c>
      <c r="E25">
        <f>ValueWin!E25</f>
        <v>0.19600000000000001</v>
      </c>
      <c r="F25">
        <f>ValueWin!F25</f>
        <v>0.80400000000000005</v>
      </c>
      <c r="G25" cm="1">
        <f t="array" ref="G25">_xlfn.IFS(AND(I25&gt;J25,I25&gt;0), 1, AND(J25&gt;I25,J25&gt;0), 2, AND(I25&lt;0,J25&lt;0), 0)</f>
        <v>0</v>
      </c>
      <c r="H25">
        <f>ValueWin!H25</f>
        <v>2</v>
      </c>
      <c r="I25">
        <f t="shared" si="1"/>
        <v>-4.0470588235294092E-2</v>
      </c>
      <c r="J25">
        <f t="shared" si="2"/>
        <v>-0.17600000000000016</v>
      </c>
      <c r="K25" cm="1">
        <f t="array" ref="K25">_xlfn.IFS(AND(G25=H25,G25=1),K24-K24*I25+K24*I25*A25, AND(G25=H25,G25=2), K24-K24*J25+K24*J25*B25, AND(G25&lt;&gt;H25,G25=1), K24-K24*I25,AND(G25&lt;&gt;H25,G25=2),K24-K24*J25,G25=0,K24)</f>
        <v>85.931381722330158</v>
      </c>
      <c r="L25" t="str">
        <f>ValueWin!L25</f>
        <v>Zizou Bergs</v>
      </c>
      <c r="M25" t="str">
        <f>ValueWin!M25</f>
        <v>Lloyd Harris</v>
      </c>
    </row>
    <row r="26" spans="1:13" x14ac:dyDescent="0.25">
      <c r="A26">
        <f>ValueWin!A26</f>
        <v>1.35</v>
      </c>
      <c r="B26">
        <f>ValueWin!B26</f>
        <v>3</v>
      </c>
      <c r="C26">
        <f t="shared" si="0"/>
        <v>0.7407407407407407</v>
      </c>
      <c r="D26">
        <f t="shared" si="0"/>
        <v>0.33333333333333331</v>
      </c>
      <c r="E26">
        <f>ValueWin!E26</f>
        <v>0.54300000000000004</v>
      </c>
      <c r="F26">
        <f>ValueWin!F26</f>
        <v>0.45699999999999996</v>
      </c>
      <c r="G26" cm="1">
        <f t="array" ref="G26">_xlfn.IFS(AND(I26&gt;J26,I26&gt;0), 1, AND(J26&gt;I26,J26&gt;0), 2, AND(I26&lt;0,J26&lt;0), 0)</f>
        <v>2</v>
      </c>
      <c r="H26">
        <f>ValueWin!H26</f>
        <v>2</v>
      </c>
      <c r="I26">
        <f t="shared" si="1"/>
        <v>-0.76271428571428534</v>
      </c>
      <c r="J26">
        <f t="shared" si="2"/>
        <v>0.15</v>
      </c>
      <c r="K26" cm="1">
        <f t="array" ref="K26">_xlfn.IFS(AND(G26=H26,G26=1),K25-K25*I26+K25*I26*A26, AND(G26=H26,G26=2), K25-K25*J26+K25*J26*B26, AND(G26&lt;&gt;H26,G26=1), K25-K25*I26,AND(G26&lt;&gt;H26,G26=2),K25-K25*J26,G26=0,K25)</f>
        <v>111.71079623902921</v>
      </c>
      <c r="L26" t="str">
        <f>ValueWin!L26</f>
        <v>Filip Krajinovic</v>
      </c>
      <c r="M26" t="str">
        <f>ValueWin!M26</f>
        <v>Pedro Martinez</v>
      </c>
    </row>
    <row r="27" spans="1:13" x14ac:dyDescent="0.25">
      <c r="A27">
        <f>ValueWin!A27</f>
        <v>4.5</v>
      </c>
      <c r="B27">
        <f>ValueWin!B27</f>
        <v>1.17</v>
      </c>
      <c r="C27">
        <f t="shared" si="0"/>
        <v>0.22222222222222221</v>
      </c>
      <c r="D27">
        <f t="shared" si="0"/>
        <v>0.85470085470085477</v>
      </c>
      <c r="E27">
        <f>ValueWin!E27</f>
        <v>0.442</v>
      </c>
      <c r="F27">
        <f>ValueWin!F27</f>
        <v>0.55800000000000005</v>
      </c>
      <c r="G27" cm="1">
        <f t="array" ref="G27">_xlfn.IFS(AND(I27&gt;J27,I27&gt;0), 1, AND(J27&gt;I27,J27&gt;0), 2, AND(I27&lt;0,J27&lt;0), 0)</f>
        <v>1</v>
      </c>
      <c r="H27">
        <f>ValueWin!H27</f>
        <v>2</v>
      </c>
      <c r="I27">
        <f t="shared" si="1"/>
        <v>0.15</v>
      </c>
      <c r="J27">
        <f t="shared" si="2"/>
        <v>-2.0420000000000007</v>
      </c>
      <c r="K27" cm="1">
        <f t="array" ref="K27">_xlfn.IFS(AND(G27=H27,G27=1),K26-K26*I27+K26*I27*A27, AND(G27=H27,G27=2), K26-K26*J27+K26*J27*B27, AND(G27&lt;&gt;H27,G27=1), K26-K26*I27,AND(G27&lt;&gt;H27,G27=2),K26-K26*J27,G27=0,K26)</f>
        <v>94.954176803174832</v>
      </c>
      <c r="L27" t="str">
        <f>ValueWin!L27</f>
        <v>Frederico Coria</v>
      </c>
      <c r="M27" t="str">
        <f>ValueWin!M27</f>
        <v>Ricardas Berankis</v>
      </c>
    </row>
    <row r="28" spans="1:13" x14ac:dyDescent="0.25">
      <c r="A28">
        <f>ValueWin!A28</f>
        <v>2.66</v>
      </c>
      <c r="B28">
        <f>ValueWin!B28</f>
        <v>1.44</v>
      </c>
      <c r="C28">
        <f t="shared" si="0"/>
        <v>0.37593984962406013</v>
      </c>
      <c r="D28">
        <f t="shared" si="0"/>
        <v>0.69444444444444442</v>
      </c>
      <c r="E28">
        <f>ValueWin!E28</f>
        <v>0.35599999999999998</v>
      </c>
      <c r="F28">
        <f>ValueWin!F28</f>
        <v>0.64400000000000002</v>
      </c>
      <c r="G28" cm="1">
        <f t="array" ref="G28">_xlfn.IFS(AND(I28&gt;J28,I28&gt;0), 1, AND(J28&gt;I28,J28&gt;0), 2, AND(I28&lt;0,J28&lt;0), 0)</f>
        <v>0</v>
      </c>
      <c r="H28">
        <f>ValueWin!H28</f>
        <v>2</v>
      </c>
      <c r="I28">
        <f t="shared" si="1"/>
        <v>-3.1951807228915663E-2</v>
      </c>
      <c r="J28">
        <f t="shared" si="2"/>
        <v>-0.16509090909090918</v>
      </c>
      <c r="K28" cm="1">
        <f t="array" ref="K28">_xlfn.IFS(AND(G28=H28,G28=1),K27-K27*I28+K27*I28*A28, AND(G28=H28,G28=2), K27-K27*J28+K27*J28*B28, AND(G28&lt;&gt;H28,G28=1), K27-K27*I28,AND(G28&lt;&gt;H28,G28=2),K27-K27*J28,G28=0,K27)</f>
        <v>94.954176803174832</v>
      </c>
      <c r="L28" t="str">
        <f>ValueWin!L28</f>
        <v>Jan Lennard Struff</v>
      </c>
      <c r="M28" t="str">
        <f>ValueWin!M28</f>
        <v>Lloyd Harris</v>
      </c>
    </row>
    <row r="29" spans="1:13" x14ac:dyDescent="0.25">
      <c r="A29">
        <f>ValueWin!A29</f>
        <v>1.05</v>
      </c>
      <c r="B29">
        <f>ValueWin!B29</f>
        <v>8.5</v>
      </c>
      <c r="C29">
        <f t="shared" si="0"/>
        <v>0.95238095238095233</v>
      </c>
      <c r="D29">
        <f t="shared" si="0"/>
        <v>0.11764705882352941</v>
      </c>
      <c r="E29">
        <f>ValueWin!E29</f>
        <v>0.81599999999999995</v>
      </c>
      <c r="F29">
        <f>ValueWin!F29</f>
        <v>0.18400000000000005</v>
      </c>
      <c r="G29" cm="1">
        <f t="array" ref="G29">_xlfn.IFS(AND(I29&gt;J29,I29&gt;0), 1, AND(J29&gt;I29,J29&gt;0), 2, AND(I29&lt;0,J29&lt;0), 0)</f>
        <v>2</v>
      </c>
      <c r="H29">
        <f>ValueWin!H29</f>
        <v>2</v>
      </c>
      <c r="I29">
        <f t="shared" si="1"/>
        <v>-2.8639999999999981</v>
      </c>
      <c r="J29">
        <f t="shared" si="2"/>
        <v>7.5200000000000058E-2</v>
      </c>
      <c r="K29" cm="1">
        <f t="array" ref="K29">_xlfn.IFS(AND(G29=H29,G29=1),K28-K28*I29+K28*I29*A29, AND(G29=H29,G29=2), K28-K28*J29+K28*J29*B29, AND(G29&lt;&gt;H29,G29=1), K28-K28*I29,AND(G29&lt;&gt;H29,G29=2),K28-K28*J29,G29=0,K28)</f>
        <v>148.50833252016548</v>
      </c>
      <c r="L29" t="str">
        <f>ValueWin!L29</f>
        <v>Andrey Rublev</v>
      </c>
      <c r="M29" t="str">
        <f>ValueWin!M29</f>
        <v>Adrian Mannarino</v>
      </c>
    </row>
    <row r="30" spans="1:13" x14ac:dyDescent="0.25">
      <c r="A30">
        <f>ValueWin!A30</f>
        <v>1.51</v>
      </c>
      <c r="B30">
        <f>ValueWin!B30</f>
        <v>2.44</v>
      </c>
      <c r="C30">
        <f t="shared" si="0"/>
        <v>0.66225165562913912</v>
      </c>
      <c r="D30">
        <f t="shared" si="0"/>
        <v>0.4098360655737705</v>
      </c>
      <c r="E30">
        <f>ValueWin!E30</f>
        <v>0.63500000000000001</v>
      </c>
      <c r="F30">
        <f>ValueWin!F30</f>
        <v>0.36499999999999999</v>
      </c>
      <c r="G30" cm="1">
        <f t="array" ref="G30">_xlfn.IFS(AND(I30&gt;J30,I30&gt;0), 1, AND(J30&gt;I30,J30&gt;0), 2, AND(I30&lt;0,J30&lt;0), 0)</f>
        <v>0</v>
      </c>
      <c r="H30">
        <f>ValueWin!H30</f>
        <v>2</v>
      </c>
      <c r="I30">
        <f t="shared" si="1"/>
        <v>-8.0686274509803924E-2</v>
      </c>
      <c r="J30">
        <f t="shared" si="2"/>
        <v>-7.5972222222222274E-2</v>
      </c>
      <c r="K30" cm="1">
        <f t="array" ref="K30">_xlfn.IFS(AND(G30=H30,G30=1),K29-K29*I30+K29*I30*A30, AND(G30=H30,G30=2), K29-K29*J30+K29*J30*B30, AND(G30&lt;&gt;H30,G30=1), K29-K29*I30,AND(G30&lt;&gt;H30,G30=2),K29-K29*J30,G30=0,K29)</f>
        <v>148.50833252016548</v>
      </c>
      <c r="L30" t="str">
        <f>ValueWin!L30</f>
        <v>Roberto Bautista Agut</v>
      </c>
      <c r="M30" t="str">
        <f>ValueWin!M30</f>
        <v>Marton Fucsovics</v>
      </c>
    </row>
    <row r="31" spans="1:13" x14ac:dyDescent="0.25">
      <c r="A31">
        <f>ValueWin!A31</f>
        <v>3.02</v>
      </c>
      <c r="B31">
        <f>ValueWin!B31</f>
        <v>1.35</v>
      </c>
      <c r="C31">
        <f t="shared" si="0"/>
        <v>0.33112582781456956</v>
      </c>
      <c r="D31">
        <f t="shared" si="0"/>
        <v>0.7407407407407407</v>
      </c>
      <c r="E31">
        <f>ValueWin!E31</f>
        <v>0.313</v>
      </c>
      <c r="F31">
        <f>ValueWin!F31</f>
        <v>0.68700000000000006</v>
      </c>
      <c r="G31" cm="1">
        <f t="array" ref="G31">_xlfn.IFS(AND(I31&gt;J31,I31&gt;0), 1, AND(J31&gt;I31,J31&gt;0), 2, AND(I31&lt;0,J31&lt;0), 0)</f>
        <v>0</v>
      </c>
      <c r="H31">
        <f>ValueWin!H31</f>
        <v>2</v>
      </c>
      <c r="I31">
        <f t="shared" si="1"/>
        <v>-2.7099009900990123E-2</v>
      </c>
      <c r="J31">
        <f t="shared" si="2"/>
        <v>-0.20728571428571396</v>
      </c>
      <c r="K31" cm="1">
        <f t="array" ref="K31">_xlfn.IFS(AND(G31=H31,G31=1),K30-K30*I31+K30*I31*A31, AND(G31=H31,G31=2), K30-K30*J31+K30*J31*B31, AND(G31&lt;&gt;H31,G31=1), K30-K30*I31,AND(G31&lt;&gt;H31,G31=2),K30-K30*J31,G31=0,K30)</f>
        <v>148.50833252016548</v>
      </c>
      <c r="L31" t="str">
        <f>ValueWin!L31</f>
        <v>Egor Gerasimov</v>
      </c>
      <c r="M31" t="str">
        <f>ValueWin!M31</f>
        <v>Aslan Karatsev</v>
      </c>
    </row>
    <row r="32" spans="1:13" x14ac:dyDescent="0.25">
      <c r="A32">
        <f>ValueWin!A32</f>
        <v>1.8</v>
      </c>
      <c r="B32">
        <f>ValueWin!B32</f>
        <v>1.98</v>
      </c>
      <c r="C32">
        <f t="shared" si="0"/>
        <v>0.55555555555555558</v>
      </c>
      <c r="D32">
        <f t="shared" si="0"/>
        <v>0.50505050505050508</v>
      </c>
      <c r="E32">
        <f>ValueWin!E32</f>
        <v>0.45</v>
      </c>
      <c r="F32">
        <f>ValueWin!F32</f>
        <v>0.55000000000000004</v>
      </c>
      <c r="G32" cm="1">
        <f t="array" ref="G32">_xlfn.IFS(AND(I32&gt;J32,I32&gt;0), 1, AND(J32&gt;I32,J32&gt;0), 2, AND(I32&lt;0,J32&lt;0), 0)</f>
        <v>2</v>
      </c>
      <c r="H32">
        <f>ValueWin!H32</f>
        <v>2</v>
      </c>
      <c r="I32">
        <f t="shared" si="1"/>
        <v>-0.23749999999999999</v>
      </c>
      <c r="J32">
        <f t="shared" si="2"/>
        <v>9.0816326530612279E-2</v>
      </c>
      <c r="K32" cm="1">
        <f t="array" ref="K32">_xlfn.IFS(AND(G32=H32,G32=1),K31-K31*I32+K31*I32*A32, AND(G32=H32,G32=2), K31-K31*J32+K31*J32*B32, AND(G32&lt;&gt;H32,G32=1), K31-K31*I32,AND(G32&lt;&gt;H32,G32=2),K31-K31*J32,G32=0,K31)</f>
        <v>161.72557411446022</v>
      </c>
      <c r="L32" t="str">
        <f>ValueWin!L32</f>
        <v>Andy Murray</v>
      </c>
      <c r="M32" t="str">
        <f>ValueWin!M32</f>
        <v>Diego Schwartzman</v>
      </c>
    </row>
    <row r="33" spans="1:13" x14ac:dyDescent="0.25">
      <c r="A33">
        <f>ValueWin!A33</f>
        <v>4</v>
      </c>
      <c r="B33">
        <f>ValueWin!B33</f>
        <v>1.22</v>
      </c>
      <c r="C33">
        <f t="shared" si="0"/>
        <v>0.25</v>
      </c>
      <c r="D33">
        <f t="shared" si="0"/>
        <v>0.81967213114754101</v>
      </c>
      <c r="E33">
        <f>ValueWin!E33</f>
        <v>0.33</v>
      </c>
      <c r="F33">
        <f>ValueWin!F33</f>
        <v>0.66999999999999993</v>
      </c>
      <c r="G33" cm="1">
        <f t="array" ref="G33">_xlfn.IFS(AND(I33&gt;J33,I33&gt;0), 1, AND(J33&gt;I33,J33&gt;0), 2, AND(I33&lt;0,J33&lt;0), 0)</f>
        <v>1</v>
      </c>
      <c r="H33">
        <f>ValueWin!H33</f>
        <v>1</v>
      </c>
      <c r="I33">
        <f t="shared" si="1"/>
        <v>0.10666666666666672</v>
      </c>
      <c r="J33">
        <f t="shared" si="2"/>
        <v>-0.83000000000000029</v>
      </c>
      <c r="K33" cm="1">
        <f t="array" ref="K33">_xlfn.IFS(AND(G33=H33,G33=1),K32-K32*I33+K32*I33*A33, AND(G33=H33,G33=2), K32-K32*J33+K32*J33*B33, AND(G33&lt;&gt;H33,G33=1), K32-K32*I33,AND(G33&lt;&gt;H33,G33=2),K32-K32*J33,G33=0,K32)</f>
        <v>213.4777578310875</v>
      </c>
      <c r="L33" t="str">
        <f>ValueWin!L33</f>
        <v>Gilles Simon</v>
      </c>
      <c r="M33" t="str">
        <f>ValueWin!M33</f>
        <v>Mackenzie McDonald</v>
      </c>
    </row>
    <row r="34" spans="1:13" x14ac:dyDescent="0.25">
      <c r="A34">
        <f>ValueWin!A34</f>
        <v>1.41</v>
      </c>
      <c r="B34">
        <f>ValueWin!B34</f>
        <v>2.78</v>
      </c>
      <c r="C34">
        <f t="shared" si="0"/>
        <v>0.70921985815602839</v>
      </c>
      <c r="D34">
        <f t="shared" si="0"/>
        <v>0.35971223021582738</v>
      </c>
      <c r="E34">
        <f>ValueWin!E34</f>
        <v>0.59499999999999997</v>
      </c>
      <c r="F34">
        <f>ValueWin!F34</f>
        <v>0.40500000000000003</v>
      </c>
      <c r="G34" cm="1">
        <f t="array" ref="G34">_xlfn.IFS(AND(I34&gt;J34,I34&gt;0), 1, AND(J34&gt;I34,J34&gt;0), 2, AND(I34&lt;0,J34&lt;0), 0)</f>
        <v>2</v>
      </c>
      <c r="H34">
        <f>ValueWin!H34</f>
        <v>1</v>
      </c>
      <c r="I34">
        <f t="shared" si="1"/>
        <v>-0.39280487804878073</v>
      </c>
      <c r="J34">
        <f t="shared" si="2"/>
        <v>7.0730337078651673E-2</v>
      </c>
      <c r="K34" cm="1">
        <f t="array" ref="K34">_xlfn.IFS(AND(G34=H34,G34=1),K33-K33*I34+K33*I34*A34, AND(G34=H34,G34=2), K33-K33*J34+K33*J34*B34, AND(G34&lt;&gt;H34,G34=1), K33-K33*I34,AND(G34&lt;&gt;H34,G34=2),K33-K33*J34,G34=0,K33)</f>
        <v>198.37840406089992</v>
      </c>
      <c r="L34" t="str">
        <f>ValueWin!L34</f>
        <v>Brandon Nakashima</v>
      </c>
      <c r="M34" t="str">
        <f>ValueWin!M34</f>
        <v>Henri Laaksonen</v>
      </c>
    </row>
    <row r="35" spans="1:13" x14ac:dyDescent="0.25">
      <c r="A35">
        <f>ValueWin!A35</f>
        <v>1.1399999999999999</v>
      </c>
      <c r="B35">
        <f>ValueWin!B35</f>
        <v>5</v>
      </c>
      <c r="C35">
        <f t="shared" si="0"/>
        <v>0.87719298245614041</v>
      </c>
      <c r="D35">
        <f t="shared" si="0"/>
        <v>0.2</v>
      </c>
      <c r="E35">
        <f>ValueWin!E35</f>
        <v>0.63300000000000001</v>
      </c>
      <c r="F35">
        <f>ValueWin!F35</f>
        <v>0.36699999999999999</v>
      </c>
      <c r="G35" cm="1">
        <f t="array" ref="G35">_xlfn.IFS(AND(I35&gt;J35,I35&gt;0), 1, AND(J35&gt;I35,J35&gt;0), 2, AND(I35&lt;0,J35&lt;0), 0)</f>
        <v>2</v>
      </c>
      <c r="H35">
        <f>ValueWin!H35</f>
        <v>2</v>
      </c>
      <c r="I35">
        <f t="shared" si="1"/>
        <v>-1.9884285714285732</v>
      </c>
      <c r="J35">
        <f t="shared" si="2"/>
        <v>0.15</v>
      </c>
      <c r="K35" cm="1">
        <f t="array" ref="K35">_xlfn.IFS(AND(G35=H35,G35=1),K34-K34*I35+K34*I35*A35, AND(G35=H35,G35=2), K34-K34*J35+K34*J35*B35, AND(G35&lt;&gt;H35,G35=1), K34-K34*I35,AND(G35&lt;&gt;H35,G35=2),K34-K34*J35,G35=0,K34)</f>
        <v>317.40544649743987</v>
      </c>
      <c r="L35" t="str">
        <f>ValueWin!L35</f>
        <v>Enzo Couacaud</v>
      </c>
      <c r="M35" t="str">
        <f>ValueWin!M35</f>
        <v>Nicolas Barrientos</v>
      </c>
    </row>
    <row r="36" spans="1:13" x14ac:dyDescent="0.25">
      <c r="A36">
        <f>ValueWin!A36</f>
        <v>2.25</v>
      </c>
      <c r="B36">
        <f>ValueWin!B36</f>
        <v>1.57</v>
      </c>
      <c r="C36">
        <f t="shared" si="0"/>
        <v>0.44444444444444442</v>
      </c>
      <c r="D36">
        <f t="shared" si="0"/>
        <v>0.63694267515923564</v>
      </c>
      <c r="E36">
        <f>ValueWin!E36</f>
        <v>0.51700000000000002</v>
      </c>
      <c r="F36">
        <f>ValueWin!F36</f>
        <v>0.48299999999999998</v>
      </c>
      <c r="G36" cm="1">
        <f t="array" ref="G36">_xlfn.IFS(AND(I36&gt;J36,I36&gt;0), 1, AND(J36&gt;I36,J36&gt;0), 2, AND(I36&lt;0,J36&lt;0), 0)</f>
        <v>1</v>
      </c>
      <c r="H36">
        <f>ValueWin!H36</f>
        <v>2</v>
      </c>
      <c r="I36">
        <f t="shared" si="1"/>
        <v>0.13060000000000005</v>
      </c>
      <c r="J36">
        <f t="shared" si="2"/>
        <v>-0.42401754385964907</v>
      </c>
      <c r="K36" cm="1">
        <f t="array" ref="K36">_xlfn.IFS(AND(G36=H36,G36=1),K35-K35*I36+K35*I36*A36, AND(G36=H36,G36=2), K35-K35*J36+K35*J36*B36, AND(G36&lt;&gt;H36,G36=1), K35-K35*I36,AND(G36&lt;&gt;H36,G36=2),K35-K35*J36,G36=0,K35)</f>
        <v>275.95229518487417</v>
      </c>
      <c r="L36" t="str">
        <f>ValueWin!L36</f>
        <v>Goncalo Oliveira</v>
      </c>
      <c r="M36" t="str">
        <f>ValueWin!M36</f>
        <v>Oriol Roca Batalla</v>
      </c>
    </row>
    <row r="37" spans="1:13" x14ac:dyDescent="0.25">
      <c r="A37">
        <f>ValueWin!A37</f>
        <v>1.22</v>
      </c>
      <c r="B37">
        <f>ValueWin!B37</f>
        <v>3.75</v>
      </c>
      <c r="C37">
        <f t="shared" si="0"/>
        <v>0.81967213114754101</v>
      </c>
      <c r="D37">
        <f t="shared" si="0"/>
        <v>0.26666666666666666</v>
      </c>
      <c r="E37">
        <f>ValueWin!E37</f>
        <v>0.81799999999999995</v>
      </c>
      <c r="F37">
        <f>ValueWin!F37</f>
        <v>0.18200000000000005</v>
      </c>
      <c r="G37" cm="1">
        <f t="array" ref="G37">_xlfn.IFS(AND(I37&gt;J37,I37&gt;0), 1, AND(J37&gt;I37,J37&gt;0), 2, AND(I37&lt;0,J37&lt;0), 0)</f>
        <v>0</v>
      </c>
      <c r="H37">
        <f>ValueWin!H37</f>
        <v>1</v>
      </c>
      <c r="I37">
        <f t="shared" si="1"/>
        <v>-9.2727272727276544E-3</v>
      </c>
      <c r="J37">
        <f t="shared" si="2"/>
        <v>-0.11545454545454537</v>
      </c>
      <c r="K37" cm="1">
        <f t="array" ref="K37">_xlfn.IFS(AND(G37=H37,G37=1),K36-K36*I37+K36*I37*A37, AND(G37=H37,G37=2), K36-K36*J37+K36*J37*B37, AND(G37&lt;&gt;H37,G37=1), K36-K36*I37,AND(G37&lt;&gt;H37,G37=2),K36-K36*J37,G37=0,K36)</f>
        <v>275.95229518487417</v>
      </c>
      <c r="L37" t="str">
        <f>ValueWin!L37</f>
        <v>Facundo Mena</v>
      </c>
      <c r="M37" t="str">
        <f>ValueWin!M37</f>
        <v>Alejandro Gomez</v>
      </c>
    </row>
    <row r="38" spans="1:13" x14ac:dyDescent="0.25">
      <c r="A38">
        <f>ValueWin!A38</f>
        <v>8.5</v>
      </c>
      <c r="B38">
        <f>ValueWin!B38</f>
        <v>1.05</v>
      </c>
      <c r="C38">
        <f t="shared" si="0"/>
        <v>0.11764705882352941</v>
      </c>
      <c r="D38">
        <f t="shared" si="0"/>
        <v>0.95238095238095233</v>
      </c>
      <c r="E38">
        <f>ValueWin!E38</f>
        <v>0.15</v>
      </c>
      <c r="F38">
        <f>ValueWin!F38</f>
        <v>0.85</v>
      </c>
      <c r="G38" cm="1">
        <f t="array" ref="G38">_xlfn.IFS(AND(I38&gt;J38,I38&gt;0), 1, AND(J38&gt;I38,J38&gt;0), 2, AND(I38&lt;0,J38&lt;0), 0)</f>
        <v>1</v>
      </c>
      <c r="H38">
        <f>ValueWin!H38</f>
        <v>1</v>
      </c>
      <c r="I38">
        <f t="shared" si="1"/>
        <v>3.6666666666666667E-2</v>
      </c>
      <c r="J38">
        <f t="shared" si="2"/>
        <v>-2.1499999999999972</v>
      </c>
      <c r="K38" cm="1">
        <f t="array" ref="K38">_xlfn.IFS(AND(G38=H38,G38=1),K37-K37*I38+K37*I38*A38, AND(G38=H38,G38=2), K37-K37*J38+K37*J38*B38, AND(G38&lt;&gt;H38,G38=1), K37-K37*I38,AND(G38&lt;&gt;H38,G38=2),K37-K37*J38,G38=0,K37)</f>
        <v>351.83917636071453</v>
      </c>
      <c r="L38" t="str">
        <f>ValueWin!L38</f>
        <v>Alexis Galarneau</v>
      </c>
      <c r="M38" t="str">
        <f>ValueWin!M38</f>
        <v>Daniel Altmaier</v>
      </c>
    </row>
    <row r="39" spans="1:13" x14ac:dyDescent="0.25">
      <c r="A39">
        <f>ValueWin!A39</f>
        <v>4.5</v>
      </c>
      <c r="B39">
        <f>ValueWin!B39</f>
        <v>1.1599999999999999</v>
      </c>
      <c r="C39">
        <f t="shared" si="0"/>
        <v>0.22222222222222221</v>
      </c>
      <c r="D39">
        <f t="shared" si="0"/>
        <v>0.86206896551724144</v>
      </c>
      <c r="E39">
        <f>ValueWin!E39</f>
        <v>0.2</v>
      </c>
      <c r="F39">
        <f>ValueWin!F39</f>
        <v>0.8</v>
      </c>
      <c r="G39" cm="1">
        <f t="array" ref="G39">_xlfn.IFS(AND(I39&gt;J39,I39&gt;0), 1, AND(J39&gt;I39,J39&gt;0), 2, AND(I39&lt;0,J39&lt;0), 0)</f>
        <v>0</v>
      </c>
      <c r="H39">
        <f>ValueWin!H39</f>
        <v>2</v>
      </c>
      <c r="I39">
        <f t="shared" si="1"/>
        <v>-2.8571428571428581E-2</v>
      </c>
      <c r="J39">
        <f t="shared" si="2"/>
        <v>-0.45000000000000062</v>
      </c>
      <c r="K39" cm="1">
        <f t="array" ref="K39">_xlfn.IFS(AND(G39=H39,G39=1),K38-K38*I39+K38*I39*A39, AND(G39=H39,G39=2), K38-K38*J39+K38*J39*B39, AND(G39&lt;&gt;H39,G39=1), K38-K38*I39,AND(G39&lt;&gt;H39,G39=2),K38-K38*J39,G39=0,K38)</f>
        <v>351.83917636071453</v>
      </c>
      <c r="L39" t="str">
        <f>ValueWin!L39</f>
        <v>Santiago Fa Rodriguez Taverna</v>
      </c>
      <c r="M39" t="str">
        <f>ValueWin!M39</f>
        <v>Juan Pablo Varillas</v>
      </c>
    </row>
    <row r="40" spans="1:13" x14ac:dyDescent="0.25">
      <c r="A40">
        <f>ValueWin!A40</f>
        <v>1.72</v>
      </c>
      <c r="B40">
        <f>ValueWin!B40</f>
        <v>2</v>
      </c>
      <c r="C40">
        <f t="shared" si="0"/>
        <v>0.58139534883720934</v>
      </c>
      <c r="D40">
        <f t="shared" si="0"/>
        <v>0.5</v>
      </c>
      <c r="E40">
        <f>ValueWin!E40</f>
        <v>0.66400000000000003</v>
      </c>
      <c r="F40">
        <f>ValueWin!F40</f>
        <v>0.33599999999999997</v>
      </c>
      <c r="G40" cm="1">
        <f t="array" ref="G40">_xlfn.IFS(AND(I40&gt;J40,I40&gt;0), 1, AND(J40&gt;I40,J40&gt;0), 2, AND(I40&lt;0,J40&lt;0), 0)</f>
        <v>1</v>
      </c>
      <c r="H40">
        <f>ValueWin!H40</f>
        <v>1</v>
      </c>
      <c r="I40">
        <f t="shared" si="1"/>
        <v>0.15</v>
      </c>
      <c r="J40">
        <f t="shared" si="2"/>
        <v>-0.32800000000000007</v>
      </c>
      <c r="K40" cm="1">
        <f t="array" ref="K40">_xlfn.IFS(AND(G40=H40,G40=1),K39-K39*I40+K39*I40*A40, AND(G40=H40,G40=2), K39-K39*J40+K39*J40*B40, AND(G40&lt;&gt;H40,G40=1), K39-K39*I40,AND(G40&lt;&gt;H40,G40=2),K39-K39*J40,G40=0,K39)</f>
        <v>389.83780740767173</v>
      </c>
      <c r="L40" t="str">
        <f>ValueWin!L40</f>
        <v>Martin Cuevas</v>
      </c>
      <c r="M40" t="str">
        <f>ValueWin!M40</f>
        <v>Mariano Navone</v>
      </c>
    </row>
    <row r="41" spans="1:13" x14ac:dyDescent="0.25">
      <c r="A41">
        <f>ValueWin!A41</f>
        <v>4.6500000000000004</v>
      </c>
      <c r="B41">
        <f>ValueWin!B41</f>
        <v>1.1599999999999999</v>
      </c>
      <c r="C41">
        <f t="shared" si="0"/>
        <v>0.21505376344086019</v>
      </c>
      <c r="D41">
        <f t="shared" si="0"/>
        <v>0.86206896551724144</v>
      </c>
      <c r="E41">
        <f>ValueWin!E41</f>
        <v>0.23799999999999999</v>
      </c>
      <c r="F41">
        <f>ValueWin!F41</f>
        <v>0.76200000000000001</v>
      </c>
      <c r="G41" cm="1">
        <f t="array" ref="G41">_xlfn.IFS(AND(I41&gt;J41,I41&gt;0), 1, AND(J41&gt;I41,J41&gt;0), 2, AND(I41&lt;0,J41&lt;0), 0)</f>
        <v>1</v>
      </c>
      <c r="H41">
        <f>ValueWin!H41</f>
        <v>2</v>
      </c>
      <c r="I41">
        <f t="shared" si="1"/>
        <v>2.923287671232877E-2</v>
      </c>
      <c r="J41">
        <f t="shared" si="2"/>
        <v>-0.7255000000000007</v>
      </c>
      <c r="K41" cm="1">
        <f t="array" ref="K41">_xlfn.IFS(AND(G41=H41,G41=1),K40-K40*I41+K40*I41*A41, AND(G41=H41,G41=2), K40-K40*J41+K40*J41*B41, AND(G41&lt;&gt;H41,G41=1), K40-K40*I41,AND(G41&lt;&gt;H41,G41=2),K40-K40*J41,G41=0,K40)</f>
        <v>378.44172684591871</v>
      </c>
      <c r="L41" t="str">
        <f>ValueWin!L41</f>
        <v>Geoffrey Blancaneaux</v>
      </c>
      <c r="M41" t="str">
        <f>ValueWin!M41</f>
        <v>Carlos Taberner</v>
      </c>
    </row>
    <row r="42" spans="1:13" x14ac:dyDescent="0.25">
      <c r="A42">
        <f>ValueWin!A42</f>
        <v>2.2000000000000002</v>
      </c>
      <c r="B42">
        <f>ValueWin!B42</f>
        <v>1.61</v>
      </c>
      <c r="C42">
        <f t="shared" si="0"/>
        <v>0.45454545454545453</v>
      </c>
      <c r="D42">
        <f t="shared" si="0"/>
        <v>0.6211180124223602</v>
      </c>
      <c r="E42">
        <f>ValueWin!E42</f>
        <v>0.53700000000000003</v>
      </c>
      <c r="F42">
        <f>ValueWin!F42</f>
        <v>0.46299999999999997</v>
      </c>
      <c r="G42" cm="1">
        <f t="array" ref="G42">_xlfn.IFS(AND(I42&gt;J42,I42&gt;0), 1, AND(J42&gt;I42,J42&gt;0), 2, AND(I42&lt;0,J42&lt;0), 0)</f>
        <v>1</v>
      </c>
      <c r="H42">
        <f>ValueWin!H42</f>
        <v>1</v>
      </c>
      <c r="I42">
        <f t="shared" si="1"/>
        <v>0.15</v>
      </c>
      <c r="J42">
        <f t="shared" si="2"/>
        <v>-0.41732786885245898</v>
      </c>
      <c r="K42" cm="1">
        <f t="array" ref="K42">_xlfn.IFS(AND(G42=H42,G42=1),K41-K41*I42+K41*I42*A42, AND(G42=H42,G42=2), K41-K41*J42+K41*J42*B42, AND(G42&lt;&gt;H42,G42=1), K41-K41*I42,AND(G42&lt;&gt;H42,G42=2),K41-K41*J42,G42=0,K41)</f>
        <v>446.56123767818411</v>
      </c>
      <c r="L42" t="str">
        <f>ValueWin!L42</f>
        <v>Andrea Arnaboldi</v>
      </c>
      <c r="M42" t="str">
        <f>ValueWin!M42</f>
        <v>Jonas Forejtek</v>
      </c>
    </row>
    <row r="43" spans="1:13" x14ac:dyDescent="0.25">
      <c r="A43">
        <f>ValueWin!A43</f>
        <v>1.6</v>
      </c>
      <c r="B43">
        <f>ValueWin!B43</f>
        <v>2.25</v>
      </c>
      <c r="C43">
        <f t="shared" si="0"/>
        <v>0.625</v>
      </c>
      <c r="D43">
        <f t="shared" si="0"/>
        <v>0.44444444444444442</v>
      </c>
      <c r="E43">
        <f>ValueWin!E43</f>
        <v>0.499</v>
      </c>
      <c r="F43">
        <f>ValueWin!F43</f>
        <v>0.501</v>
      </c>
      <c r="G43" cm="1">
        <f t="array" ref="G43">_xlfn.IFS(AND(I43&gt;J43,I43&gt;0), 1, AND(J43&gt;I43,J43&gt;0), 2, AND(I43&lt;0,J43&lt;0), 0)</f>
        <v>2</v>
      </c>
      <c r="H43">
        <f>ValueWin!H43</f>
        <v>1</v>
      </c>
      <c r="I43">
        <f t="shared" si="1"/>
        <v>-0.33599999999999985</v>
      </c>
      <c r="J43">
        <f t="shared" si="2"/>
        <v>0.1018</v>
      </c>
      <c r="K43" cm="1">
        <f t="array" ref="K43">_xlfn.IFS(AND(G43=H43,G43=1),K42-K42*I43+K42*I43*A43, AND(G43=H43,G43=2), K42-K42*J43+K42*J43*B43, AND(G43&lt;&gt;H43,G43=1), K42-K42*I43,AND(G43&lt;&gt;H43,G43=2),K42-K42*J43,G43=0,K42)</f>
        <v>401.10130368254499</v>
      </c>
      <c r="L43" t="str">
        <f>ValueWin!L43</f>
        <v>Nerman Fatic</v>
      </c>
      <c r="M43" t="str">
        <f>ValueWin!M43</f>
        <v>Georgii Kravchenko</v>
      </c>
    </row>
    <row r="44" spans="1:13" x14ac:dyDescent="0.25">
      <c r="A44">
        <f>ValueWin!A44</f>
        <v>2.06</v>
      </c>
      <c r="B44">
        <f>ValueWin!B44</f>
        <v>1.71</v>
      </c>
      <c r="C44">
        <f t="shared" si="0"/>
        <v>0.4854368932038835</v>
      </c>
      <c r="D44">
        <f t="shared" si="0"/>
        <v>0.58479532163742687</v>
      </c>
      <c r="E44">
        <f>ValueWin!E44</f>
        <v>0.79100000000000004</v>
      </c>
      <c r="F44">
        <f>ValueWin!F44</f>
        <v>0.20899999999999996</v>
      </c>
      <c r="G44" cm="1">
        <f t="array" ref="G44">_xlfn.IFS(AND(I44&gt;J44,I44&gt;0), 1, AND(J44&gt;I44,J44&gt;0), 2, AND(I44&lt;0,J44&lt;0), 0)</f>
        <v>1</v>
      </c>
      <c r="H44">
        <f>ValueWin!H44</f>
        <v>2</v>
      </c>
      <c r="I44">
        <f t="shared" si="1"/>
        <v>0.15</v>
      </c>
      <c r="J44">
        <f t="shared" si="2"/>
        <v>-0.90508450704225363</v>
      </c>
      <c r="K44" cm="1">
        <f t="array" ref="K44">_xlfn.IFS(AND(G44=H44,G44=1),K43-K43*I44+K43*I44*A44, AND(G44=H44,G44=2), K43-K43*J44+K43*J44*B44, AND(G44&lt;&gt;H44,G44=1), K43-K43*I44,AND(G44&lt;&gt;H44,G44=2),K43-K43*J44,G44=0,K43)</f>
        <v>340.93610813016323</v>
      </c>
      <c r="L44" t="str">
        <f>ValueWin!L44</f>
        <v>Andrej Martin</v>
      </c>
      <c r="M44" t="str">
        <f>ValueWin!M44</f>
        <v>Filip Misolic</v>
      </c>
    </row>
    <row r="45" spans="1:13" x14ac:dyDescent="0.25">
      <c r="A45">
        <f>ValueWin!A45</f>
        <v>1.64</v>
      </c>
      <c r="B45">
        <f>ValueWin!B45</f>
        <v>2.2000000000000002</v>
      </c>
      <c r="C45">
        <f t="shared" si="0"/>
        <v>0.6097560975609756</v>
      </c>
      <c r="D45">
        <f t="shared" si="0"/>
        <v>0.45454545454545453</v>
      </c>
      <c r="E45">
        <f>ValueWin!E45</f>
        <v>0.55900000000000005</v>
      </c>
      <c r="F45">
        <f>ValueWin!F45</f>
        <v>0.44099999999999995</v>
      </c>
      <c r="G45" cm="1">
        <f t="array" ref="G45">_xlfn.IFS(AND(I45&gt;J45,I45&gt;0), 1, AND(J45&gt;I45,J45&gt;0), 2, AND(I45&lt;0,J45&lt;0), 0)</f>
        <v>0</v>
      </c>
      <c r="H45">
        <f>ValueWin!H45</f>
        <v>2</v>
      </c>
      <c r="I45">
        <f t="shared" si="1"/>
        <v>-0.13006249999999997</v>
      </c>
      <c r="J45">
        <f t="shared" si="2"/>
        <v>-2.4833333333333374E-2</v>
      </c>
      <c r="K45" cm="1">
        <f t="array" ref="K45">_xlfn.IFS(AND(G45=H45,G45=1),K44-K44*I45+K44*I45*A45, AND(G45=H45,G45=2), K44-K44*J45+K44*J45*B45, AND(G45&lt;&gt;H45,G45=1), K44-K44*I45,AND(G45&lt;&gt;H45,G45=2),K44-K44*J45,G45=0,K44)</f>
        <v>340.93610813016323</v>
      </c>
      <c r="L45" t="str">
        <f>ValueWin!L45</f>
        <v>Adrian Mannarino</v>
      </c>
      <c r="M45" t="str">
        <f>ValueWin!M45</f>
        <v>Ricardas Berankis</v>
      </c>
    </row>
    <row r="46" spans="1:13" x14ac:dyDescent="0.25">
      <c r="A46">
        <f>ValueWin!A46</f>
        <v>2.91</v>
      </c>
      <c r="B46">
        <f>ValueWin!B46</f>
        <v>1.38</v>
      </c>
      <c r="C46">
        <f t="shared" si="0"/>
        <v>0.3436426116838488</v>
      </c>
      <c r="D46">
        <f t="shared" si="0"/>
        <v>0.7246376811594204</v>
      </c>
      <c r="E46">
        <f>ValueWin!E46</f>
        <v>5.8999999999999997E-2</v>
      </c>
      <c r="F46">
        <f>ValueWin!F46</f>
        <v>0.94100000000000006</v>
      </c>
      <c r="G46" cm="1">
        <f t="array" ref="G46">_xlfn.IFS(AND(I46&gt;J46,I46&gt;0), 1, AND(J46&gt;I46,J46&gt;0), 2, AND(I46&lt;0,J46&lt;0), 0)</f>
        <v>2</v>
      </c>
      <c r="H46">
        <f>ValueWin!H46</f>
        <v>2</v>
      </c>
      <c r="I46">
        <f t="shared" si="1"/>
        <v>-0.43367015706806283</v>
      </c>
      <c r="J46">
        <f t="shared" si="2"/>
        <v>0.15</v>
      </c>
      <c r="K46" cm="1">
        <f t="array" ref="K46">_xlfn.IFS(AND(G46=H46,G46=1),K45-K45*I46+K45*I46*A46, AND(G46=H46,G46=2), K45-K45*J46+K45*J46*B46, AND(G46&lt;&gt;H46,G46=1), K45-K45*I46,AND(G46&lt;&gt;H46,G46=2),K45-K45*J46,G46=0,K45)</f>
        <v>360.36946629358255</v>
      </c>
      <c r="L46" t="str">
        <f>ValueWin!L46</f>
        <v>Pedro Martinez</v>
      </c>
      <c r="M46" t="str">
        <f>ValueWin!M46</f>
        <v>Marin Cilic</v>
      </c>
    </row>
    <row r="47" spans="1:13" x14ac:dyDescent="0.25">
      <c r="A47">
        <f>ValueWin!A47</f>
        <v>3.45</v>
      </c>
      <c r="B47">
        <f>ValueWin!B47</f>
        <v>1.28</v>
      </c>
      <c r="C47">
        <f t="shared" si="0"/>
        <v>0.28985507246376813</v>
      </c>
      <c r="D47">
        <f t="shared" si="0"/>
        <v>0.78125</v>
      </c>
      <c r="E47">
        <f>ValueWin!E47</f>
        <v>0.311</v>
      </c>
      <c r="F47">
        <f>ValueWin!F47</f>
        <v>0.68900000000000006</v>
      </c>
      <c r="G47" cm="1">
        <f t="array" ref="G47">_xlfn.IFS(AND(I47&gt;J47,I47&gt;0), 1, AND(J47&gt;I47,J47&gt;0), 2, AND(I47&lt;0,J47&lt;0), 0)</f>
        <v>1</v>
      </c>
      <c r="H47">
        <f>ValueWin!H47</f>
        <v>2</v>
      </c>
      <c r="I47">
        <f t="shared" si="1"/>
        <v>2.9775510204081646E-2</v>
      </c>
      <c r="J47">
        <f t="shared" si="2"/>
        <v>-0.42171428571428549</v>
      </c>
      <c r="K47" cm="1">
        <f t="array" ref="K47">_xlfn.IFS(AND(G47=H47,G47=1),K46-K46*I47+K46*I47*A47, AND(G47=H47,G47=2), K46-K46*J47+K46*J47*B47, AND(G47&lt;&gt;H47,G47=1), K46-K46*I47,AND(G47&lt;&gt;H47,G47=2),K46-K46*J47,G47=0,K46)</f>
        <v>349.63928157271852</v>
      </c>
      <c r="L47" t="str">
        <f>ValueWin!L47</f>
        <v>Gilles Simon</v>
      </c>
      <c r="M47" t="str">
        <f>ValueWin!M47</f>
        <v>Aslan Karatsev</v>
      </c>
    </row>
    <row r="48" spans="1:13" x14ac:dyDescent="0.25">
      <c r="A48">
        <f>ValueWin!A48</f>
        <v>2.25</v>
      </c>
      <c r="B48">
        <f>ValueWin!B48</f>
        <v>1.61</v>
      </c>
      <c r="C48">
        <f t="shared" si="0"/>
        <v>0.44444444444444442</v>
      </c>
      <c r="D48">
        <f t="shared" si="0"/>
        <v>0.6211180124223602</v>
      </c>
      <c r="E48">
        <f>ValueWin!E48</f>
        <v>0.432</v>
      </c>
      <c r="F48">
        <f>ValueWin!F48</f>
        <v>0.56800000000000006</v>
      </c>
      <c r="G48" cm="1">
        <f t="array" ref="G48">_xlfn.IFS(AND(I48&gt;J48,I48&gt;0), 1, AND(J48&gt;I48,J48&gt;0), 2, AND(I48&lt;0,J48&lt;0), 0)</f>
        <v>0</v>
      </c>
      <c r="H48">
        <f>ValueWin!H48</f>
        <v>2</v>
      </c>
      <c r="I48">
        <f t="shared" si="1"/>
        <v>-2.2400000000000031E-2</v>
      </c>
      <c r="J48">
        <f t="shared" si="2"/>
        <v>-0.1401967213114752</v>
      </c>
      <c r="K48" cm="1">
        <f t="array" ref="K48">_xlfn.IFS(AND(G48=H48,G48=1),K47-K47*I48+K47*I48*A48, AND(G48=H48,G48=2), K47-K47*J48+K47*J48*B48, AND(G48&lt;&gt;H48,G48=1), K47-K47*I48,AND(G48&lt;&gt;H48,G48=2),K47-K47*J48,G48=0,K47)</f>
        <v>349.63928157271852</v>
      </c>
      <c r="L48" t="str">
        <f>ValueWin!L48</f>
        <v>Marton Fucsovics</v>
      </c>
      <c r="M48" t="str">
        <f>ValueWin!M48</f>
        <v>Lloyd Harris</v>
      </c>
    </row>
    <row r="49" spans="1:13" x14ac:dyDescent="0.25">
      <c r="A49">
        <f>ValueWin!A49</f>
        <v>1.2</v>
      </c>
      <c r="B49">
        <f>ValueWin!B49</f>
        <v>4.25</v>
      </c>
      <c r="C49">
        <f t="shared" si="0"/>
        <v>0.83333333333333337</v>
      </c>
      <c r="D49">
        <f t="shared" si="0"/>
        <v>0.23529411764705882</v>
      </c>
      <c r="E49">
        <f>ValueWin!E49</f>
        <v>0.754</v>
      </c>
      <c r="F49">
        <f>ValueWin!F49</f>
        <v>0.246</v>
      </c>
      <c r="G49" cm="1">
        <f t="array" ref="G49">_xlfn.IFS(AND(I49&gt;J49,I49&gt;0), 1, AND(J49&gt;I49,J49&gt;0), 2, AND(I49&lt;0,J49&lt;0), 0)</f>
        <v>2</v>
      </c>
      <c r="H49">
        <f>ValueWin!H49</f>
        <v>1</v>
      </c>
      <c r="I49">
        <f t="shared" si="1"/>
        <v>-0.4760000000000002</v>
      </c>
      <c r="J49">
        <f t="shared" si="2"/>
        <v>1.3999999999999985E-2</v>
      </c>
      <c r="K49" cm="1">
        <f t="array" ref="K49">_xlfn.IFS(AND(G49=H49,G49=1),K48-K48*I49+K48*I49*A49, AND(G49=H49,G49=2), K48-K48*J49+K48*J49*B49, AND(G49&lt;&gt;H49,G49=1), K48-K48*I49,AND(G49&lt;&gt;H49,G49=2),K48-K48*J49,G49=0,K48)</f>
        <v>344.74433163070046</v>
      </c>
      <c r="L49" t="str">
        <f>ValueWin!L49</f>
        <v>Jannik Sinner</v>
      </c>
      <c r="M49" t="str">
        <f>ValueWin!M49</f>
        <v>Arthur Rinderknech</v>
      </c>
    </row>
    <row r="50" spans="1:13" x14ac:dyDescent="0.25">
      <c r="A50">
        <f>ValueWin!A50</f>
        <v>2.1800000000000002</v>
      </c>
      <c r="B50">
        <f>ValueWin!B50</f>
        <v>1.65</v>
      </c>
      <c r="C50">
        <f t="shared" si="0"/>
        <v>0.4587155963302752</v>
      </c>
      <c r="D50">
        <f t="shared" si="0"/>
        <v>0.60606060606060608</v>
      </c>
      <c r="E50">
        <f>ValueWin!E50</f>
        <v>0.34200000000000003</v>
      </c>
      <c r="F50">
        <f>ValueWin!F50</f>
        <v>0.65799999999999992</v>
      </c>
      <c r="G50" cm="1">
        <f t="array" ref="G50">_xlfn.IFS(AND(I50&gt;J50,I50&gt;0), 1, AND(J50&gt;I50,J50&gt;0), 2, AND(I50&lt;0,J50&lt;0), 0)</f>
        <v>2</v>
      </c>
      <c r="H50">
        <f>ValueWin!H50</f>
        <v>2</v>
      </c>
      <c r="I50">
        <f t="shared" si="1"/>
        <v>-0.21562711864406764</v>
      </c>
      <c r="J50">
        <f t="shared" si="2"/>
        <v>0.13184615384615361</v>
      </c>
      <c r="K50" cm="1">
        <f t="array" ref="K50">_xlfn.IFS(AND(G50=H50,G50=1),K49-K49*I50+K49*I50*A50, AND(G50=H50,G50=2), K49-K49*J50+K49*J50*B50, AND(G50&lt;&gt;H50,G50=1), K49-K49*I50,AND(G50&lt;&gt;H50,G50=2),K49-K49*J50,G50=0,K49)</f>
        <v>374.28892085145145</v>
      </c>
      <c r="L50" t="str">
        <f>ValueWin!L50</f>
        <v>Brandon Nakashima</v>
      </c>
      <c r="M50" t="str">
        <f>ValueWin!M50</f>
        <v>Diego Schwartzman</v>
      </c>
    </row>
    <row r="51" spans="1:13" x14ac:dyDescent="0.25">
      <c r="A51">
        <f>ValueWin!A51</f>
        <v>1.3</v>
      </c>
      <c r="B51">
        <f>ValueWin!B51</f>
        <v>3.32</v>
      </c>
      <c r="C51">
        <f t="shared" si="0"/>
        <v>0.76923076923076916</v>
      </c>
      <c r="D51">
        <f t="shared" si="0"/>
        <v>0.30120481927710846</v>
      </c>
      <c r="E51">
        <f>ValueWin!E51</f>
        <v>0.53500000000000003</v>
      </c>
      <c r="F51">
        <f>ValueWin!F51</f>
        <v>0.46499999999999997</v>
      </c>
      <c r="G51" cm="1">
        <f t="array" ref="G51">_xlfn.IFS(AND(I51&gt;J51,I51&gt;0), 1, AND(J51&gt;I51,J51&gt;0), 2, AND(I51&lt;0,J51&lt;0), 0)</f>
        <v>2</v>
      </c>
      <c r="H51">
        <f>ValueWin!H51</f>
        <v>1</v>
      </c>
      <c r="I51">
        <f t="shared" si="1"/>
        <v>-1.0149999999999997</v>
      </c>
      <c r="J51">
        <f t="shared" si="2"/>
        <v>0.15</v>
      </c>
      <c r="K51" cm="1">
        <f t="array" ref="K51">_xlfn.IFS(AND(G51=H51,G51=1),K50-K50*I51+K50*I51*A51, AND(G51=H51,G51=2), K50-K50*J51+K50*J51*B51, AND(G51&lt;&gt;H51,G51=1), K50-K50*I51,AND(G51&lt;&gt;H51,G51=2),K50-K50*J51,G51=0,K50)</f>
        <v>318.14558272373375</v>
      </c>
      <c r="L51" t="str">
        <f>ValueWin!L51</f>
        <v>Jenson Brooksby</v>
      </c>
      <c r="M51" t="str">
        <f>ValueWin!M51</f>
        <v>Alejandro Davidovich Fokina</v>
      </c>
    </row>
    <row r="52" spans="1:13" x14ac:dyDescent="0.25">
      <c r="A52">
        <f>ValueWin!A52</f>
        <v>1.66</v>
      </c>
      <c r="B52">
        <f>ValueWin!B52</f>
        <v>2.1</v>
      </c>
      <c r="C52">
        <f t="shared" si="0"/>
        <v>0.60240963855421692</v>
      </c>
      <c r="D52">
        <f t="shared" si="0"/>
        <v>0.47619047619047616</v>
      </c>
      <c r="E52">
        <f>ValueWin!E52</f>
        <v>0.71099999999999997</v>
      </c>
      <c r="F52">
        <f>ValueWin!F52</f>
        <v>0.28900000000000003</v>
      </c>
      <c r="G52" cm="1">
        <f t="array" ref="G52">_xlfn.IFS(AND(I52&gt;J52,I52&gt;0), 1, AND(J52&gt;I52,J52&gt;0), 2, AND(I52&lt;0,J52&lt;0), 0)</f>
        <v>1</v>
      </c>
      <c r="H52">
        <f>ValueWin!H52</f>
        <v>1</v>
      </c>
      <c r="I52">
        <f t="shared" si="1"/>
        <v>0.15</v>
      </c>
      <c r="J52">
        <f t="shared" si="2"/>
        <v>-0.35736363636363622</v>
      </c>
      <c r="K52" cm="1">
        <f t="array" ref="K52">_xlfn.IFS(AND(G52=H52,G52=1),K51-K51*I52+K51*I52*A52, AND(G52=H52,G52=2), K51-K51*J52+K51*J52*B52, AND(G52&lt;&gt;H52,G52=1), K51-K51*I52,AND(G52&lt;&gt;H52,G52=2),K51-K51*J52,G52=0,K51)</f>
        <v>349.64199541338337</v>
      </c>
      <c r="L52" t="str">
        <f>ValueWin!L52</f>
        <v>Alessandro Giannessi</v>
      </c>
      <c r="M52" t="str">
        <f>ValueWin!M52</f>
        <v>Raul Brancaccio</v>
      </c>
    </row>
    <row r="53" spans="1:13" x14ac:dyDescent="0.25">
      <c r="A53">
        <f>ValueWin!A53</f>
        <v>1.4</v>
      </c>
      <c r="B53">
        <f>ValueWin!B53</f>
        <v>2.75</v>
      </c>
      <c r="C53">
        <f t="shared" si="0"/>
        <v>0.7142857142857143</v>
      </c>
      <c r="D53">
        <f t="shared" si="0"/>
        <v>0.36363636363636365</v>
      </c>
      <c r="E53">
        <f>ValueWin!E53</f>
        <v>0.754</v>
      </c>
      <c r="F53">
        <f>ValueWin!F53</f>
        <v>0.246</v>
      </c>
      <c r="G53" cm="1">
        <f t="array" ref="G53">_xlfn.IFS(AND(I53&gt;J53,I53&gt;0), 1, AND(J53&gt;I53,J53&gt;0), 2, AND(I53&lt;0,J53&lt;0), 0)</f>
        <v>1</v>
      </c>
      <c r="H53">
        <f>ValueWin!H53</f>
        <v>1</v>
      </c>
      <c r="I53">
        <f t="shared" si="1"/>
        <v>0.1389999999999999</v>
      </c>
      <c r="J53">
        <f t="shared" si="2"/>
        <v>-0.18485714285714289</v>
      </c>
      <c r="K53" cm="1">
        <f t="array" ref="K53">_xlfn.IFS(AND(G53=H53,G53=1),K52-K52*I53+K52*I53*A53, AND(G53=H53,G53=2), K52-K52*J53+K52*J53*B53, AND(G53&lt;&gt;H53,G53=1), K52-K52*I53,AND(G53&lt;&gt;H53,G53=2),K52-K52*J53,G53=0,K52)</f>
        <v>369.08209035836751</v>
      </c>
      <c r="L53" t="str">
        <f>ValueWin!L53</f>
        <v>Marco Cecchinato</v>
      </c>
      <c r="M53" t="str">
        <f>ValueWin!M53</f>
        <v>Mathias Bourgue</v>
      </c>
    </row>
    <row r="54" spans="1:13" x14ac:dyDescent="0.25">
      <c r="A54">
        <f>ValueWin!A54</f>
        <v>2.15</v>
      </c>
      <c r="B54">
        <f>ValueWin!B54</f>
        <v>1.67</v>
      </c>
      <c r="C54">
        <f t="shared" si="0"/>
        <v>0.46511627906976744</v>
      </c>
      <c r="D54">
        <f t="shared" si="0"/>
        <v>0.5988023952095809</v>
      </c>
      <c r="E54">
        <f>ValueWin!E54</f>
        <v>0.49299999999999999</v>
      </c>
      <c r="F54">
        <f>ValueWin!F54</f>
        <v>0.50700000000000001</v>
      </c>
      <c r="G54" cm="1">
        <f t="array" ref="G54">_xlfn.IFS(AND(I54&gt;J54,I54&gt;0), 1, AND(J54&gt;I54,J54&gt;0), 2, AND(I54&lt;0,J54&lt;0), 0)</f>
        <v>1</v>
      </c>
      <c r="H54">
        <f>ValueWin!H54</f>
        <v>2</v>
      </c>
      <c r="I54">
        <f t="shared" si="1"/>
        <v>5.2130434782608648E-2</v>
      </c>
      <c r="J54">
        <f t="shared" si="2"/>
        <v>-0.22882089552238816</v>
      </c>
      <c r="K54" cm="1">
        <f t="array" ref="K54">_xlfn.IFS(AND(G54=H54,G54=1),K53-K53*I54+K53*I54*A54, AND(G54=H54,G54=2), K53-K53*J54+K53*J54*B54, AND(G54&lt;&gt;H54,G54=1), K53-K53*I54,AND(G54&lt;&gt;H54,G54=2),K53-K53*J54,G54=0,K53)</f>
        <v>349.84168051751175</v>
      </c>
      <c r="L54" t="str">
        <f>ValueWin!L54</f>
        <v>Marin Cilic</v>
      </c>
      <c r="M54" t="str">
        <f>ValueWin!M54</f>
        <v>Aslan Karatsev</v>
      </c>
    </row>
    <row r="55" spans="1:13" x14ac:dyDescent="0.25">
      <c r="A55">
        <f>ValueWin!A55</f>
        <v>1.37</v>
      </c>
      <c r="B55">
        <f>ValueWin!B55</f>
        <v>2.92</v>
      </c>
      <c r="C55">
        <f t="shared" si="0"/>
        <v>0.72992700729927007</v>
      </c>
      <c r="D55">
        <f t="shared" si="0"/>
        <v>0.34246575342465752</v>
      </c>
      <c r="E55">
        <f>ValueWin!E55</f>
        <v>0.54600000000000004</v>
      </c>
      <c r="F55">
        <f>ValueWin!F55</f>
        <v>0.45399999999999996</v>
      </c>
      <c r="G55" cm="1">
        <f t="array" ref="G55">_xlfn.IFS(AND(I55&gt;J55,I55&gt;0), 1, AND(J55&gt;I55,J55&gt;0), 2, AND(I55&lt;0,J55&lt;0), 0)</f>
        <v>2</v>
      </c>
      <c r="H55">
        <f>ValueWin!H55</f>
        <v>1</v>
      </c>
      <c r="I55">
        <f t="shared" si="1"/>
        <v>-0.68102702702702644</v>
      </c>
      <c r="J55">
        <f t="shared" si="2"/>
        <v>0.15</v>
      </c>
      <c r="K55" cm="1">
        <f t="array" ref="K55">_xlfn.IFS(AND(G55=H55,G55=1),K54-K54*I55+K54*I55*A55, AND(G55=H55,G55=2), K54-K54*J55+K54*J55*B55, AND(G55&lt;&gt;H55,G55=1), K54-K54*I55,AND(G55&lt;&gt;H55,G55=2),K54-K54*J55,G55=0,K54)</f>
        <v>297.36542843988497</v>
      </c>
      <c r="L55" t="str">
        <f>ValueWin!L55</f>
        <v>Jannik Sinner</v>
      </c>
      <c r="M55" t="str">
        <f>ValueWin!M55</f>
        <v>Diego Schwartzman</v>
      </c>
    </row>
    <row r="56" spans="1:13" x14ac:dyDescent="0.25">
      <c r="A56">
        <f>ValueWin!A56</f>
        <v>2.65</v>
      </c>
      <c r="B56">
        <f>ValueWin!B56</f>
        <v>1.47</v>
      </c>
      <c r="C56">
        <f t="shared" si="0"/>
        <v>0.37735849056603776</v>
      </c>
      <c r="D56">
        <f t="shared" si="0"/>
        <v>0.68027210884353739</v>
      </c>
      <c r="E56">
        <f>ValueWin!E56</f>
        <v>0.51800000000000002</v>
      </c>
      <c r="F56">
        <f>ValueWin!F56</f>
        <v>0.48199999999999998</v>
      </c>
      <c r="G56" cm="1">
        <f t="array" ref="G56">_xlfn.IFS(AND(I56&gt;J56,I56&gt;0), 1, AND(J56&gt;I56,J56&gt;0), 2, AND(I56&lt;0,J56&lt;0), 0)</f>
        <v>1</v>
      </c>
      <c r="H56">
        <f>ValueWin!H56</f>
        <v>2</v>
      </c>
      <c r="I56">
        <f t="shared" si="1"/>
        <v>0.15</v>
      </c>
      <c r="J56">
        <f t="shared" si="2"/>
        <v>-0.62012765957446825</v>
      </c>
      <c r="K56" cm="1">
        <f t="array" ref="K56">_xlfn.IFS(AND(G56=H56,G56=1),K55-K55*I56+K55*I56*A56, AND(G56=H56,G56=2), K55-K55*J56+K55*J56*B56, AND(G56&lt;&gt;H56,G56=1), K55-K55*I56,AND(G56&lt;&gt;H56,G56=2),K55-K55*J56,G56=0,K55)</f>
        <v>252.76061417390221</v>
      </c>
      <c r="L56" t="str">
        <f>ValueWin!L56</f>
        <v>Federico Coria</v>
      </c>
      <c r="M56" t="str">
        <f>ValueWin!M56</f>
        <v>Radu Albot</v>
      </c>
    </row>
    <row r="57" spans="1:13" x14ac:dyDescent="0.25">
      <c r="A57">
        <f>ValueWin!A57</f>
        <v>2.35</v>
      </c>
      <c r="B57">
        <f>ValueWin!B57</f>
        <v>1.57</v>
      </c>
      <c r="C57">
        <f t="shared" si="0"/>
        <v>0.42553191489361702</v>
      </c>
      <c r="D57">
        <f t="shared" si="0"/>
        <v>0.63694267515923564</v>
      </c>
      <c r="E57">
        <f>ValueWin!E57</f>
        <v>0.40300000000000002</v>
      </c>
      <c r="F57">
        <f>ValueWin!F57</f>
        <v>0.59699999999999998</v>
      </c>
      <c r="G57" cm="1">
        <f t="array" ref="G57">_xlfn.IFS(AND(I57&gt;J57,I57&gt;0), 1, AND(J57&gt;I57,J57&gt;0), 2, AND(I57&lt;0,J57&lt;0), 0)</f>
        <v>0</v>
      </c>
      <c r="H57">
        <f>ValueWin!H57</f>
        <v>2</v>
      </c>
      <c r="I57">
        <f t="shared" si="1"/>
        <v>-3.9222222222222158E-2</v>
      </c>
      <c r="J57">
        <f t="shared" si="2"/>
        <v>-0.11001754385964913</v>
      </c>
      <c r="K57" cm="1">
        <f t="array" ref="K57">_xlfn.IFS(AND(G57=H57,G57=1),K56-K56*I57+K56*I57*A57, AND(G57=H57,G57=2), K56-K56*J57+K56*J57*B57, AND(G57&lt;&gt;H57,G57=1), K56-K56*I57,AND(G57&lt;&gt;H57,G57=2),K56-K56*J57,G57=0,K56)</f>
        <v>252.76061417390221</v>
      </c>
      <c r="L57" t="str">
        <f>ValueWin!L57</f>
        <v>Damir Dzumhur</v>
      </c>
      <c r="M57" t="str">
        <f>ValueWin!M57</f>
        <v>Egor Gerasimov</v>
      </c>
    </row>
    <row r="58" spans="1:13" x14ac:dyDescent="0.25">
      <c r="A58">
        <f>ValueWin!A58</f>
        <v>1.75</v>
      </c>
      <c r="B58">
        <f>ValueWin!B58</f>
        <v>2.04</v>
      </c>
      <c r="C58">
        <f t="shared" si="0"/>
        <v>0.5714285714285714</v>
      </c>
      <c r="D58">
        <f t="shared" si="0"/>
        <v>0.49019607843137253</v>
      </c>
      <c r="E58">
        <f>ValueWin!E58</f>
        <v>0.26600000000000001</v>
      </c>
      <c r="F58">
        <f>ValueWin!F58</f>
        <v>0.73399999999999999</v>
      </c>
      <c r="G58" cm="1">
        <f t="array" ref="G58">_xlfn.IFS(AND(I58&gt;J58,I58&gt;0), 1, AND(J58&gt;I58,J58&gt;0), 2, AND(I58&lt;0,J58&lt;0), 0)</f>
        <v>2</v>
      </c>
      <c r="H58">
        <f>ValueWin!H58</f>
        <v>2</v>
      </c>
      <c r="I58">
        <f t="shared" si="1"/>
        <v>-0.71266666666666667</v>
      </c>
      <c r="J58">
        <f t="shared" si="2"/>
        <v>0.15</v>
      </c>
      <c r="K58" cm="1">
        <f t="array" ref="K58">_xlfn.IFS(AND(G58=H58,G58=1),K57-K57*I58+K57*I58*A58, AND(G58=H58,G58=2), K57-K57*J58+K57*J58*B58, AND(G58&lt;&gt;H58,G58=1), K57-K57*I58,AND(G58&lt;&gt;H58,G58=2),K57-K57*J58,G58=0,K57)</f>
        <v>292.19126998503094</v>
      </c>
      <c r="L58" t="str">
        <f>ValueWin!L58</f>
        <v>Roman Safiullin</v>
      </c>
      <c r="M58" t="str">
        <f>ValueWin!M58</f>
        <v>Yoshihito Nishioka</v>
      </c>
    </row>
    <row r="59" spans="1:13" x14ac:dyDescent="0.25">
      <c r="A59">
        <f>ValueWin!A59</f>
        <v>3.15</v>
      </c>
      <c r="B59">
        <f>ValueWin!B59</f>
        <v>1.35</v>
      </c>
      <c r="C59">
        <f t="shared" si="0"/>
        <v>0.31746031746031744</v>
      </c>
      <c r="D59">
        <f t="shared" si="0"/>
        <v>0.7407407407407407</v>
      </c>
      <c r="E59">
        <f>ValueWin!E59</f>
        <v>0.27700000000000002</v>
      </c>
      <c r="F59">
        <f>ValueWin!F59</f>
        <v>0.72299999999999998</v>
      </c>
      <c r="G59" cm="1">
        <f t="array" ref="G59">_xlfn.IFS(AND(I59&gt;J59,I59&gt;0), 1, AND(J59&gt;I59,J59&gt;0), 2, AND(I59&lt;0,J59&lt;0), 0)</f>
        <v>0</v>
      </c>
      <c r="H59">
        <f>ValueWin!H59</f>
        <v>1</v>
      </c>
      <c r="I59">
        <f t="shared" si="1"/>
        <v>-5.927906976744185E-2</v>
      </c>
      <c r="J59">
        <f t="shared" si="2"/>
        <v>-6.8428571428571283E-2</v>
      </c>
      <c r="K59" cm="1">
        <f t="array" ref="K59">_xlfn.IFS(AND(G59=H59,G59=1),K58-K58*I59+K58*I59*A59, AND(G59=H59,G59=2), K58-K58*J59+K58*J59*B59, AND(G59&lt;&gt;H59,G59=1), K58-K58*I59,AND(G59&lt;&gt;H59,G59=2),K58-K58*J59,G59=0,K58)</f>
        <v>292.19126998503094</v>
      </c>
      <c r="L59" t="str">
        <f>ValueWin!L59</f>
        <v>Evgeny Donskoy</v>
      </c>
      <c r="M59" t="str">
        <f>ValueWin!M59</f>
        <v>Mikael Ymer</v>
      </c>
    </row>
    <row r="60" spans="1:13" x14ac:dyDescent="0.25">
      <c r="A60">
        <f>ValueWin!A60</f>
        <v>1.23</v>
      </c>
      <c r="B60">
        <f>ValueWin!B60</f>
        <v>4</v>
      </c>
      <c r="C60">
        <f t="shared" si="0"/>
        <v>0.81300813008130079</v>
      </c>
      <c r="D60">
        <f t="shared" si="0"/>
        <v>0.25</v>
      </c>
      <c r="E60">
        <f>ValueWin!E60</f>
        <v>0.72899999999999998</v>
      </c>
      <c r="F60">
        <f>ValueWin!F60</f>
        <v>0.27100000000000002</v>
      </c>
      <c r="G60" cm="1">
        <f t="array" ref="G60">_xlfn.IFS(AND(I60&gt;J60,I60&gt;0), 1, AND(J60&gt;I60,J60&gt;0), 2, AND(I60&lt;0,J60&lt;0), 0)</f>
        <v>2</v>
      </c>
      <c r="H60">
        <f>ValueWin!H60</f>
        <v>1</v>
      </c>
      <c r="I60">
        <f t="shared" si="1"/>
        <v>-0.44926086956521749</v>
      </c>
      <c r="J60">
        <f t="shared" si="2"/>
        <v>2.8000000000000025E-2</v>
      </c>
      <c r="K60" cm="1">
        <f t="array" ref="K60">_xlfn.IFS(AND(G60=H60,G60=1),K59-K59*I60+K59*I60*A60, AND(G60=H60,G60=2), K59-K59*J60+K59*J60*B60, AND(G60&lt;&gt;H60,G60=1), K59-K59*I60,AND(G60&lt;&gt;H60,G60=2),K59-K59*J60,G60=0,K59)</f>
        <v>284.00991442545006</v>
      </c>
      <c r="L60" t="str">
        <f>ValueWin!L60</f>
        <v>Botic Van De Zandschulp</v>
      </c>
      <c r="M60" t="str">
        <f>ValueWin!M60</f>
        <v>Marc Polmans</v>
      </c>
    </row>
    <row r="61" spans="1:13" x14ac:dyDescent="0.25">
      <c r="A61">
        <f>ValueWin!A61</f>
        <v>3</v>
      </c>
      <c r="B61">
        <f>ValueWin!B61</f>
        <v>1.37</v>
      </c>
      <c r="C61">
        <f t="shared" si="0"/>
        <v>0.33333333333333331</v>
      </c>
      <c r="D61">
        <f t="shared" si="0"/>
        <v>0.72992700729927007</v>
      </c>
      <c r="E61">
        <f>ValueWin!E61</f>
        <v>0.36699999999999999</v>
      </c>
      <c r="F61">
        <f>ValueWin!F61</f>
        <v>0.63300000000000001</v>
      </c>
      <c r="G61" cm="1">
        <f t="array" ref="G61">_xlfn.IFS(AND(I61&gt;J61,I61&gt;0), 1, AND(J61&gt;I61,J61&gt;0), 2, AND(I61&lt;0,J61&lt;0), 0)</f>
        <v>1</v>
      </c>
      <c r="H61">
        <f>ValueWin!H61</f>
        <v>2</v>
      </c>
      <c r="I61">
        <f t="shared" si="1"/>
        <v>5.0499999999999989E-2</v>
      </c>
      <c r="J61">
        <f t="shared" si="2"/>
        <v>-0.35889189189189163</v>
      </c>
      <c r="K61" cm="1">
        <f t="array" ref="K61">_xlfn.IFS(AND(G61=H61,G61=1),K60-K60*I61+K60*I61*A61, AND(G61=H61,G61=2), K60-K60*J61+K60*J61*B61, AND(G61&lt;&gt;H61,G61=1), K60-K60*I61,AND(G61&lt;&gt;H61,G61=2),K60-K60*J61,G61=0,K60)</f>
        <v>269.66741374696483</v>
      </c>
      <c r="L61" t="str">
        <f>ValueWin!L61</f>
        <v>Gilles Simon</v>
      </c>
      <c r="M61" t="str">
        <f>ValueWin!M61</f>
        <v>Emil Ruusuvuori</v>
      </c>
    </row>
    <row r="62" spans="1:13" x14ac:dyDescent="0.25">
      <c r="A62">
        <f>ValueWin!A62</f>
        <v>1.57</v>
      </c>
      <c r="B62">
        <f>ValueWin!B62</f>
        <v>2.25</v>
      </c>
      <c r="C62">
        <f t="shared" si="0"/>
        <v>0.63694267515923564</v>
      </c>
      <c r="D62">
        <f t="shared" si="0"/>
        <v>0.44444444444444442</v>
      </c>
      <c r="E62">
        <f>ValueWin!E62</f>
        <v>0.51600000000000001</v>
      </c>
      <c r="F62">
        <f>ValueWin!F62</f>
        <v>0.48399999999999999</v>
      </c>
      <c r="G62" cm="1">
        <f t="array" ref="G62">_xlfn.IFS(AND(I62&gt;J62,I62&gt;0), 1, AND(J62&gt;I62,J62&gt;0), 2, AND(I62&lt;0,J62&lt;0), 0)</f>
        <v>2</v>
      </c>
      <c r="H62">
        <f>ValueWin!H62</f>
        <v>2</v>
      </c>
      <c r="I62">
        <f t="shared" si="1"/>
        <v>-0.33312280701754371</v>
      </c>
      <c r="J62">
        <f t="shared" si="2"/>
        <v>7.1199999999999986E-2</v>
      </c>
      <c r="K62" cm="1">
        <f t="array" ref="K62">_xlfn.IFS(AND(G62=H62,G62=1),K61-K61*I62+K61*I62*A62, AND(G62=H62,G62=2), K61-K61*J62+K61*J62*B62, AND(G62&lt;&gt;H62,G62=1), K61-K61*I62,AND(G62&lt;&gt;H62,G62=2),K61-K61*J62,G62=0,K61)</f>
        <v>293.66781357044471</v>
      </c>
      <c r="L62" t="str">
        <f>ValueWin!L62</f>
        <v>Dominik Koepfer</v>
      </c>
      <c r="M62" t="str">
        <f>ValueWin!M62</f>
        <v>Gianluca Mager</v>
      </c>
    </row>
    <row r="63" spans="1:13" x14ac:dyDescent="0.25">
      <c r="A63">
        <f>ValueWin!A63</f>
        <v>1.07</v>
      </c>
      <c r="B63">
        <f>ValueWin!B63</f>
        <v>7</v>
      </c>
      <c r="C63">
        <f t="shared" si="0"/>
        <v>0.93457943925233644</v>
      </c>
      <c r="D63">
        <f t="shared" si="0"/>
        <v>0.14285714285714285</v>
      </c>
      <c r="E63">
        <f>ValueWin!E63</f>
        <v>0.92</v>
      </c>
      <c r="F63">
        <f>ValueWin!F63</f>
        <v>7.999999999999996E-2</v>
      </c>
      <c r="G63" cm="1">
        <f t="array" ref="G63">_xlfn.IFS(AND(I63&gt;J63,I63&gt;0), 1, AND(J63&gt;I63,J63&gt;0), 2, AND(I63&lt;0,J63&lt;0), 0)</f>
        <v>0</v>
      </c>
      <c r="H63">
        <f>ValueWin!H63</f>
        <v>1</v>
      </c>
      <c r="I63">
        <f t="shared" si="1"/>
        <v>-0.2228571428571412</v>
      </c>
      <c r="J63">
        <f t="shared" si="2"/>
        <v>-7.3333333333333389E-2</v>
      </c>
      <c r="K63" cm="1">
        <f t="array" ref="K63">_xlfn.IFS(AND(G63=H63,G63=1),K62-K62*I63+K62*I63*A63, AND(G63=H63,G63=2), K62-K62*J63+K62*J63*B63, AND(G63&lt;&gt;H63,G63=1), K62-K62*I63,AND(G63&lt;&gt;H63,G63=2),K62-K62*J63,G63=0,K62)</f>
        <v>293.66781357044471</v>
      </c>
      <c r="L63" t="str">
        <f>ValueWin!L63</f>
        <v>Frances Tiafoe</v>
      </c>
      <c r="M63" t="str">
        <f>ValueWin!M63</f>
        <v>Lucas Miedler</v>
      </c>
    </row>
    <row r="64" spans="1:13" x14ac:dyDescent="0.25">
      <c r="A64">
        <f>ValueWin!A64</f>
        <v>1.25</v>
      </c>
      <c r="B64">
        <f>ValueWin!B64</f>
        <v>3.5</v>
      </c>
      <c r="C64">
        <f t="shared" si="0"/>
        <v>0.8</v>
      </c>
      <c r="D64">
        <f t="shared" si="0"/>
        <v>0.2857142857142857</v>
      </c>
      <c r="E64">
        <f>ValueWin!E64</f>
        <v>0.66</v>
      </c>
      <c r="F64">
        <f>ValueWin!F64</f>
        <v>0.33999999999999997</v>
      </c>
      <c r="G64" cm="1">
        <f t="array" ref="G64">_xlfn.IFS(AND(I64&gt;J64,I64&gt;0), 1, AND(J64&gt;I64,J64&gt;0), 2, AND(I64&lt;0,J64&lt;0), 0)</f>
        <v>2</v>
      </c>
      <c r="H64">
        <f>ValueWin!H64</f>
        <v>2</v>
      </c>
      <c r="I64">
        <f t="shared" si="1"/>
        <v>-0.69999999999999984</v>
      </c>
      <c r="J64">
        <f t="shared" si="2"/>
        <v>7.5999999999999956E-2</v>
      </c>
      <c r="K64" cm="1">
        <f t="array" ref="K64">_xlfn.IFS(AND(G64=H64,G64=1),K63-K63*I64+K63*I64*A64, AND(G64=H64,G64=2), K63-K63*J64+K63*J64*B64, AND(G64&lt;&gt;H64,G64=1), K63-K63*I64,AND(G64&lt;&gt;H64,G64=2),K63-K63*J64,G64=0,K63)</f>
        <v>349.4646981488292</v>
      </c>
      <c r="L64" t="str">
        <f>ValueWin!L64</f>
        <v>Kevin Anderson</v>
      </c>
      <c r="M64" t="str">
        <f>ValueWin!M64</f>
        <v>Roberto Carballes Baena</v>
      </c>
    </row>
    <row r="65" spans="1:13" x14ac:dyDescent="0.25">
      <c r="A65">
        <f>ValueWin!A65</f>
        <v>2.37</v>
      </c>
      <c r="B65">
        <f>ValueWin!B65</f>
        <v>1.53</v>
      </c>
      <c r="C65">
        <f t="shared" si="0"/>
        <v>0.42194092827004215</v>
      </c>
      <c r="D65">
        <f t="shared" si="0"/>
        <v>0.65359477124183007</v>
      </c>
      <c r="E65">
        <f>ValueWin!E65</f>
        <v>0.318</v>
      </c>
      <c r="F65">
        <f>ValueWin!F65</f>
        <v>0.68199999999999994</v>
      </c>
      <c r="G65" cm="1">
        <f t="array" ref="G65">_xlfn.IFS(AND(I65&gt;J65,I65&gt;0), 1, AND(J65&gt;I65,J65&gt;0), 2, AND(I65&lt;0,J65&lt;0), 0)</f>
        <v>2</v>
      </c>
      <c r="H65">
        <f>ValueWin!H65</f>
        <v>2</v>
      </c>
      <c r="I65">
        <f t="shared" si="1"/>
        <v>-0.17981021897810212</v>
      </c>
      <c r="J65">
        <f t="shared" si="2"/>
        <v>8.1999999999999962E-2</v>
      </c>
      <c r="K65" cm="1">
        <f t="array" ref="K65">_xlfn.IFS(AND(G65=H65,G65=1),K64-K64*I65+K64*I65*A65, AND(G65=H65,G65=2), K64-K64*J65+K64*J65*B65, AND(G65&lt;&gt;H65,G65=1), K64-K64*I65,AND(G65&lt;&gt;H65,G65=2),K64-K64*J65,G65=0,K64)</f>
        <v>364.6524339303773</v>
      </c>
      <c r="L65" t="str">
        <f>ValueWin!L65</f>
        <v>Norbert Gombos</v>
      </c>
      <c r="M65" t="str">
        <f>ValueWin!M65</f>
        <v>Alexei Popyrin</v>
      </c>
    </row>
    <row r="66" spans="1:13" x14ac:dyDescent="0.25">
      <c r="A66">
        <f>ValueWin!A66</f>
        <v>3.45</v>
      </c>
      <c r="B66">
        <f>ValueWin!B66</f>
        <v>1.29</v>
      </c>
      <c r="C66">
        <f t="shared" si="0"/>
        <v>0.28985507246376813</v>
      </c>
      <c r="D66">
        <f t="shared" si="0"/>
        <v>0.77519379844961234</v>
      </c>
      <c r="E66">
        <f>ValueWin!E66</f>
        <v>0.40899999999999997</v>
      </c>
      <c r="F66">
        <f>ValueWin!F66</f>
        <v>0.59099999999999997</v>
      </c>
      <c r="G66" cm="1">
        <f t="array" ref="G66">_xlfn.IFS(AND(I66&gt;J66,I66&gt;0), 1, AND(J66&gt;I66,J66&gt;0), 2, AND(I66&lt;0,J66&lt;0), 0)</f>
        <v>1</v>
      </c>
      <c r="H66">
        <f>ValueWin!H66</f>
        <v>2</v>
      </c>
      <c r="I66">
        <f t="shared" si="1"/>
        <v>0.15</v>
      </c>
      <c r="J66">
        <f t="shared" si="2"/>
        <v>-0.81934482758620675</v>
      </c>
      <c r="K66" cm="1">
        <f t="array" ref="K66">_xlfn.IFS(AND(G66=H66,G66=1),K65-K65*I66+K65*I66*A66, AND(G66=H66,G66=2), K65-K65*J66+K65*J66*B66, AND(G66&lt;&gt;H66,G66=1), K65-K65*I66,AND(G66&lt;&gt;H66,G66=2),K65-K65*J66,G66=0,K65)</f>
        <v>309.95456884082068</v>
      </c>
      <c r="L66" t="str">
        <f>ValueWin!L66</f>
        <v>Radu Albot</v>
      </c>
      <c r="M66" t="str">
        <f>ValueWin!M66</f>
        <v>Egor Gerasimov</v>
      </c>
    </row>
    <row r="67" spans="1:13" x14ac:dyDescent="0.25">
      <c r="A67">
        <f>ValueWin!A67</f>
        <v>1.72</v>
      </c>
      <c r="B67">
        <f>ValueWin!B67</f>
        <v>2</v>
      </c>
      <c r="C67">
        <f t="shared" si="0"/>
        <v>0.58139534883720934</v>
      </c>
      <c r="D67">
        <f t="shared" si="0"/>
        <v>0.5</v>
      </c>
      <c r="E67">
        <f>ValueWin!E67</f>
        <v>0.51300000000000001</v>
      </c>
      <c r="F67">
        <f>ValueWin!F67</f>
        <v>0.48699999999999999</v>
      </c>
      <c r="G67" cm="1">
        <f t="array" ref="G67">_xlfn.IFS(AND(I67&gt;J67,I67&gt;0), 1, AND(J67&gt;I67,J67&gt;0), 2, AND(I67&lt;0,J67&lt;0), 0)</f>
        <v>0</v>
      </c>
      <c r="H67">
        <f>ValueWin!H67</f>
        <v>2</v>
      </c>
      <c r="I67">
        <f t="shared" si="1"/>
        <v>-0.16338888888888892</v>
      </c>
      <c r="J67">
        <f t="shared" si="2"/>
        <v>-2.6000000000000023E-2</v>
      </c>
      <c r="K67" cm="1">
        <f t="array" ref="K67">_xlfn.IFS(AND(G67=H67,G67=1),K66-K66*I67+K66*I67*A67, AND(G67=H67,G67=2), K66-K66*J67+K66*J67*B67, AND(G67&lt;&gt;H67,G67=1), K66-K66*I67,AND(G67&lt;&gt;H67,G67=2),K66-K66*J67,G67=0,K66)</f>
        <v>309.95456884082068</v>
      </c>
      <c r="L67" t="str">
        <f>ValueWin!L67</f>
        <v>Miomir Kecmanovic</v>
      </c>
      <c r="M67" t="str">
        <f>ValueWin!M67</f>
        <v>Yoshihito Nishioka</v>
      </c>
    </row>
    <row r="68" spans="1:13" x14ac:dyDescent="0.25">
      <c r="A68">
        <f>ValueWin!A68</f>
        <v>1.28</v>
      </c>
      <c r="B68">
        <f>ValueWin!B68</f>
        <v>3.25</v>
      </c>
      <c r="C68">
        <f t="shared" ref="C68:D131" si="3">1/A68</f>
        <v>0.78125</v>
      </c>
      <c r="D68">
        <f t="shared" si="3"/>
        <v>0.30769230769230771</v>
      </c>
      <c r="E68">
        <f>ValueWin!E68</f>
        <v>0.73799999999999999</v>
      </c>
      <c r="F68">
        <f>ValueWin!F68</f>
        <v>0.26200000000000001</v>
      </c>
      <c r="G68" cm="1">
        <f t="array" ref="G68">_xlfn.IFS(AND(I68&gt;J68,I68&gt;0), 1, AND(J68&gt;I68,J68&gt;0), 2, AND(I68&lt;0,J68&lt;0), 0)</f>
        <v>0</v>
      </c>
      <c r="H68">
        <f>ValueWin!H68</f>
        <v>1</v>
      </c>
      <c r="I68">
        <f t="shared" ref="I68:I131" si="4">IF(E68-(F68/(A68-1))&gt;0.15, 0.15, E68-(F68/(A68-1)))</f>
        <v>-0.19771428571428562</v>
      </c>
      <c r="J68">
        <f t="shared" ref="J68:J131" si="5">IF(F68-(E68/(B68-1))&gt;0.15, 0.15, F68-(E68/(B68-1)))</f>
        <v>-6.6000000000000003E-2</v>
      </c>
      <c r="K68" cm="1">
        <f t="array" ref="K68">_xlfn.IFS(AND(G68=H68,G68=1),K67-K67*I68+K67*I68*A68, AND(G68=H68,G68=2), K67-K67*J68+K67*J68*B68, AND(G68&lt;&gt;H68,G68=1), K67-K67*I68,AND(G68&lt;&gt;H68,G68=2),K67-K67*J68,G68=0,K67)</f>
        <v>309.95456884082068</v>
      </c>
      <c r="L68" t="str">
        <f>ValueWin!L68</f>
        <v>Botic Van De Zandschulp</v>
      </c>
      <c r="M68" t="str">
        <f>ValueWin!M68</f>
        <v>Evgeny Donskoy</v>
      </c>
    </row>
    <row r="69" spans="1:13" x14ac:dyDescent="0.25">
      <c r="A69">
        <f>ValueWin!A69</f>
        <v>1.66</v>
      </c>
      <c r="B69">
        <f>ValueWin!B69</f>
        <v>2.1</v>
      </c>
      <c r="C69">
        <f t="shared" si="3"/>
        <v>0.60240963855421692</v>
      </c>
      <c r="D69">
        <f t="shared" si="3"/>
        <v>0.47619047619047616</v>
      </c>
      <c r="E69">
        <f>ValueWin!E69</f>
        <v>0.56899999999999995</v>
      </c>
      <c r="F69">
        <f>ValueWin!F69</f>
        <v>0.43100000000000005</v>
      </c>
      <c r="G69" cm="1">
        <f t="array" ref="G69">_xlfn.IFS(AND(I69&gt;J69,I69&gt;0), 1, AND(J69&gt;I69,J69&gt;0), 2, AND(I69&lt;0,J69&lt;0), 0)</f>
        <v>0</v>
      </c>
      <c r="H69">
        <f>ValueWin!H69</f>
        <v>2</v>
      </c>
      <c r="I69">
        <f t="shared" si="4"/>
        <v>-8.4030303030303233E-2</v>
      </c>
      <c r="J69">
        <f t="shared" si="5"/>
        <v>-8.6272727272727168E-2</v>
      </c>
      <c r="K69" cm="1">
        <f t="array" ref="K69">_xlfn.IFS(AND(G69=H69,G69=1),K68-K68*I69+K68*I69*A69, AND(G69=H69,G69=2), K68-K68*J69+K68*J69*B69, AND(G69&lt;&gt;H69,G69=1), K68-K68*I69,AND(G69&lt;&gt;H69,G69=2),K68-K68*J69,G69=0,K68)</f>
        <v>309.95456884082068</v>
      </c>
      <c r="L69" t="str">
        <f>ValueWin!L69</f>
        <v>Duje Ajdukovic</v>
      </c>
      <c r="M69" t="str">
        <f>ValueWin!M69</f>
        <v>Zsombor Piros</v>
      </c>
    </row>
    <row r="70" spans="1:13" x14ac:dyDescent="0.25">
      <c r="A70">
        <f>ValueWin!A70</f>
        <v>2.2000000000000002</v>
      </c>
      <c r="B70">
        <f>ValueWin!B70</f>
        <v>1.61</v>
      </c>
      <c r="C70">
        <f t="shared" si="3"/>
        <v>0.45454545454545453</v>
      </c>
      <c r="D70">
        <f t="shared" si="3"/>
        <v>0.6211180124223602</v>
      </c>
      <c r="E70">
        <f>ValueWin!E70</f>
        <v>0.40799999999999997</v>
      </c>
      <c r="F70">
        <f>ValueWin!F70</f>
        <v>0.59200000000000008</v>
      </c>
      <c r="G70" cm="1">
        <f t="array" ref="G70">_xlfn.IFS(AND(I70&gt;J70,I70&gt;0), 1, AND(J70&gt;I70,J70&gt;0), 2, AND(I70&lt;0,J70&lt;0), 0)</f>
        <v>0</v>
      </c>
      <c r="H70">
        <f>ValueWin!H70</f>
        <v>2</v>
      </c>
      <c r="I70">
        <f t="shared" si="4"/>
        <v>-8.5333333333333372E-2</v>
      </c>
      <c r="J70">
        <f t="shared" si="5"/>
        <v>-7.685245901639326E-2</v>
      </c>
      <c r="K70" cm="1">
        <f t="array" ref="K70">_xlfn.IFS(AND(G70=H70,G70=1),K69-K69*I70+K69*I70*A70, AND(G70=H70,G70=2), K69-K69*J70+K69*J70*B70, AND(G70&lt;&gt;H70,G70=1), K69-K69*I70,AND(G70&lt;&gt;H70,G70=2),K69-K69*J70,G70=0,K69)</f>
        <v>309.95456884082068</v>
      </c>
      <c r="L70" t="str">
        <f>ValueWin!L70</f>
        <v>Fabien Reboul</v>
      </c>
      <c r="M70" t="str">
        <f>ValueWin!M70</f>
        <v>Aleksandr Nedovyesov</v>
      </c>
    </row>
    <row r="71" spans="1:13" x14ac:dyDescent="0.25">
      <c r="A71">
        <f>ValueWin!A71</f>
        <v>1.4</v>
      </c>
      <c r="B71">
        <f>ValueWin!B71</f>
        <v>2.75</v>
      </c>
      <c r="C71">
        <f t="shared" si="3"/>
        <v>0.7142857142857143</v>
      </c>
      <c r="D71">
        <f t="shared" si="3"/>
        <v>0.36363636363636365</v>
      </c>
      <c r="E71">
        <f>ValueWin!E71</f>
        <v>0.63100000000000001</v>
      </c>
      <c r="F71">
        <f>ValueWin!F71</f>
        <v>0.36899999999999999</v>
      </c>
      <c r="G71" cm="1">
        <f t="array" ref="G71">_xlfn.IFS(AND(I71&gt;J71,I71&gt;0), 1, AND(J71&gt;I71,J71&gt;0), 2, AND(I71&lt;0,J71&lt;0), 0)</f>
        <v>2</v>
      </c>
      <c r="H71">
        <f>ValueWin!H71</f>
        <v>1</v>
      </c>
      <c r="I71">
        <f t="shared" si="4"/>
        <v>-0.2915000000000002</v>
      </c>
      <c r="J71">
        <f t="shared" si="5"/>
        <v>8.4285714285713964E-3</v>
      </c>
      <c r="K71" cm="1">
        <f t="array" ref="K71">_xlfn.IFS(AND(G71=H71,G71=1),K70-K70*I71+K70*I71*A71, AND(G71=H71,G71=2), K70-K70*J71+K70*J71*B71, AND(G71&lt;&gt;H71,G71=1), K70-K70*I71,AND(G71&lt;&gt;H71,G71=2),K70-K70*J71,G71=0,K70)</f>
        <v>307.34209461773378</v>
      </c>
      <c r="L71" t="str">
        <f>ValueWin!L71</f>
        <v>Matthias Bachinger</v>
      </c>
      <c r="M71" t="str">
        <f>ValueWin!M71</f>
        <v>Hiroki Moriya</v>
      </c>
    </row>
    <row r="72" spans="1:13" x14ac:dyDescent="0.25">
      <c r="A72">
        <f>ValueWin!A72</f>
        <v>1.9</v>
      </c>
      <c r="B72">
        <f>ValueWin!B72</f>
        <v>1.8</v>
      </c>
      <c r="C72">
        <f t="shared" si="3"/>
        <v>0.52631578947368418</v>
      </c>
      <c r="D72">
        <f t="shared" si="3"/>
        <v>0.55555555555555558</v>
      </c>
      <c r="E72">
        <f>ValueWin!E72</f>
        <v>0.47699999999999998</v>
      </c>
      <c r="F72">
        <f>ValueWin!F72</f>
        <v>0.52300000000000002</v>
      </c>
      <c r="G72" cm="1">
        <f t="array" ref="G72">_xlfn.IFS(AND(I72&gt;J72,I72&gt;0), 1, AND(J72&gt;I72,J72&gt;0), 2, AND(I72&lt;0,J72&lt;0), 0)</f>
        <v>0</v>
      </c>
      <c r="H72">
        <f>ValueWin!H72</f>
        <v>1</v>
      </c>
      <c r="I72">
        <f t="shared" si="4"/>
        <v>-0.10411111111111127</v>
      </c>
      <c r="J72">
        <f t="shared" si="5"/>
        <v>-7.3249999999999926E-2</v>
      </c>
      <c r="K72" cm="1">
        <f t="array" ref="K72">_xlfn.IFS(AND(G72=H72,G72=1),K71-K71*I72+K71*I72*A72, AND(G72=H72,G72=2), K71-K71*J72+K71*J72*B72, AND(G72&lt;&gt;H72,G72=1), K71-K71*I72,AND(G72&lt;&gt;H72,G72=2),K71-K71*J72,G72=0,K71)</f>
        <v>307.34209461773378</v>
      </c>
      <c r="L72" t="str">
        <f>ValueWin!L72</f>
        <v>Jonas Forejtek</v>
      </c>
      <c r="M72" t="str">
        <f>ValueWin!M72</f>
        <v>Evan Furness</v>
      </c>
    </row>
    <row r="73" spans="1:13" x14ac:dyDescent="0.25">
      <c r="A73">
        <f>ValueWin!A73</f>
        <v>2.25</v>
      </c>
      <c r="B73">
        <f>ValueWin!B73</f>
        <v>1.57</v>
      </c>
      <c r="C73">
        <f t="shared" si="3"/>
        <v>0.44444444444444442</v>
      </c>
      <c r="D73">
        <f t="shared" si="3"/>
        <v>0.63694267515923564</v>
      </c>
      <c r="E73">
        <f>ValueWin!E73</f>
        <v>0.75</v>
      </c>
      <c r="F73">
        <f>ValueWin!F73</f>
        <v>0.25</v>
      </c>
      <c r="G73" cm="1">
        <f t="array" ref="G73">_xlfn.IFS(AND(I73&gt;J73,I73&gt;0), 1, AND(J73&gt;I73,J73&gt;0), 2, AND(I73&lt;0,J73&lt;0), 0)</f>
        <v>1</v>
      </c>
      <c r="H73">
        <f>ValueWin!H73</f>
        <v>2</v>
      </c>
      <c r="I73">
        <f t="shared" si="4"/>
        <v>0.15</v>
      </c>
      <c r="J73">
        <f t="shared" si="5"/>
        <v>-1.0657894736842104</v>
      </c>
      <c r="K73" cm="1">
        <f t="array" ref="K73">_xlfn.IFS(AND(G73=H73,G73=1),K72-K72*I73+K72*I73*A73, AND(G73=H73,G73=2), K72-K72*J73+K72*J73*B73, AND(G73&lt;&gt;H73,G73=1), K72-K72*I73,AND(G73&lt;&gt;H73,G73=2),K72-K72*J73,G73=0,K72)</f>
        <v>261.24078042507369</v>
      </c>
      <c r="L73" t="str">
        <f>ValueWin!L73</f>
        <v>Mischa Zverev</v>
      </c>
      <c r="M73" t="str">
        <f>ValueWin!M73</f>
        <v>Julian Lenz</v>
      </c>
    </row>
    <row r="74" spans="1:13" x14ac:dyDescent="0.25">
      <c r="A74">
        <f>ValueWin!A74</f>
        <v>1.4</v>
      </c>
      <c r="B74">
        <f>ValueWin!B74</f>
        <v>2.75</v>
      </c>
      <c r="C74">
        <f t="shared" si="3"/>
        <v>0.7142857142857143</v>
      </c>
      <c r="D74">
        <f t="shared" si="3"/>
        <v>0.36363636363636365</v>
      </c>
      <c r="E74">
        <f>ValueWin!E74</f>
        <v>0.36599999999999999</v>
      </c>
      <c r="F74">
        <f>ValueWin!F74</f>
        <v>0.63400000000000001</v>
      </c>
      <c r="G74" cm="1">
        <f t="array" ref="G74">_xlfn.IFS(AND(I74&gt;J74,I74&gt;0), 1, AND(J74&gt;I74,J74&gt;0), 2, AND(I74&lt;0,J74&lt;0), 0)</f>
        <v>2</v>
      </c>
      <c r="H74">
        <f>ValueWin!H74</f>
        <v>1</v>
      </c>
      <c r="I74">
        <f t="shared" si="4"/>
        <v>-1.2190000000000003</v>
      </c>
      <c r="J74">
        <f t="shared" si="5"/>
        <v>0.15</v>
      </c>
      <c r="K74" cm="1">
        <f t="array" ref="K74">_xlfn.IFS(AND(G74=H74,G74=1),K73-K73*I74+K73*I74*A74, AND(G74=H74,G74=2), K73-K73*J74+K73*J74*B74, AND(G74&lt;&gt;H74,G74=1), K73-K73*I74,AND(G74&lt;&gt;H74,G74=2),K73-K73*J74,G74=0,K73)</f>
        <v>222.05466336131263</v>
      </c>
      <c r="L74" t="str">
        <f>ValueWin!L74</f>
        <v>Otto Virtanen</v>
      </c>
      <c r="M74" t="str">
        <f>ValueWin!M74</f>
        <v>Johannes Haerteis</v>
      </c>
    </row>
    <row r="75" spans="1:13" x14ac:dyDescent="0.25">
      <c r="A75">
        <f>ValueWin!A75</f>
        <v>1.67</v>
      </c>
      <c r="B75">
        <f>ValueWin!B75</f>
        <v>2.15</v>
      </c>
      <c r="C75">
        <f t="shared" si="3"/>
        <v>0.5988023952095809</v>
      </c>
      <c r="D75">
        <f t="shared" si="3"/>
        <v>0.46511627906976744</v>
      </c>
      <c r="E75">
        <f>ValueWin!E75</f>
        <v>0.503</v>
      </c>
      <c r="F75">
        <f>ValueWin!F75</f>
        <v>0.497</v>
      </c>
      <c r="G75" cm="1">
        <f t="array" ref="G75">_xlfn.IFS(AND(I75&gt;J75,I75&gt;0), 1, AND(J75&gt;I75,J75&gt;0), 2, AND(I75&lt;0,J75&lt;0), 0)</f>
        <v>2</v>
      </c>
      <c r="H75">
        <f>ValueWin!H75</f>
        <v>1</v>
      </c>
      <c r="I75">
        <f t="shared" si="4"/>
        <v>-0.23879104477611945</v>
      </c>
      <c r="J75">
        <f t="shared" si="5"/>
        <v>5.960869565217386E-2</v>
      </c>
      <c r="K75" cm="1">
        <f t="array" ref="K75">_xlfn.IFS(AND(G75=H75,G75=1),K74-K74*I75+K74*I75*A75, AND(G75=H75,G75=2), K74-K74*J75+K74*J75*B75, AND(G75&lt;&gt;H75,G75=1), K74-K74*I75,AND(G75&lt;&gt;H75,G75=2),K74-K74*J75,G75=0,K74)</f>
        <v>208.81827451486222</v>
      </c>
      <c r="L75" t="str">
        <f>ValueWin!L75</f>
        <v>Carlos Alcaraz</v>
      </c>
      <c r="M75" t="str">
        <f>ValueWin!M75</f>
        <v>Daniel Evans</v>
      </c>
    </row>
    <row r="76" spans="1:13" x14ac:dyDescent="0.25">
      <c r="A76">
        <f>ValueWin!A76</f>
        <v>2.08</v>
      </c>
      <c r="B76">
        <f>ValueWin!B76</f>
        <v>1.75</v>
      </c>
      <c r="C76">
        <f t="shared" si="3"/>
        <v>0.48076923076923073</v>
      </c>
      <c r="D76">
        <f t="shared" si="3"/>
        <v>0.5714285714285714</v>
      </c>
      <c r="E76">
        <f>ValueWin!E76</f>
        <v>0.52</v>
      </c>
      <c r="F76">
        <f>ValueWin!F76</f>
        <v>0.48</v>
      </c>
      <c r="G76" cm="1">
        <f t="array" ref="G76">_xlfn.IFS(AND(I76&gt;J76,I76&gt;0), 1, AND(J76&gt;I76,J76&gt;0), 2, AND(I76&lt;0,J76&lt;0), 0)</f>
        <v>1</v>
      </c>
      <c r="H76">
        <f>ValueWin!H76</f>
        <v>1</v>
      </c>
      <c r="I76">
        <f t="shared" si="4"/>
        <v>7.5555555555555598E-2</v>
      </c>
      <c r="J76">
        <f t="shared" si="5"/>
        <v>-0.21333333333333337</v>
      </c>
      <c r="K76" cm="1">
        <f t="array" ref="K76">_xlfn.IFS(AND(G76=H76,G76=1),K75-K75*I76+K75*I76*A76, AND(G76=H76,G76=2), K75-K75*J76+K75*J76*B76, AND(G76&lt;&gt;H76,G76=1), K75-K75*I76,AND(G76&lt;&gt;H76,G76=2),K75-K75*J76,G76=0,K75)</f>
        <v>225.857845715275</v>
      </c>
      <c r="L76" t="str">
        <f>ValueWin!L76</f>
        <v>Alex De Minaur</v>
      </c>
      <c r="M76" t="str">
        <f>ValueWin!M76</f>
        <v>Kevin Anderson</v>
      </c>
    </row>
    <row r="77" spans="1:13" x14ac:dyDescent="0.25">
      <c r="A77">
        <f>ValueWin!A77</f>
        <v>1.64</v>
      </c>
      <c r="B77">
        <f>ValueWin!B77</f>
        <v>2.2000000000000002</v>
      </c>
      <c r="C77">
        <f t="shared" si="3"/>
        <v>0.6097560975609756</v>
      </c>
      <c r="D77">
        <f t="shared" si="3"/>
        <v>0.45454545454545453</v>
      </c>
      <c r="E77">
        <f>ValueWin!E77</f>
        <v>0.64300000000000002</v>
      </c>
      <c r="F77">
        <f>ValueWin!F77</f>
        <v>0.35699999999999998</v>
      </c>
      <c r="G77" cm="1">
        <f t="array" ref="G77">_xlfn.IFS(AND(I77&gt;J77,I77&gt;0), 1, AND(J77&gt;I77,J77&gt;0), 2, AND(I77&lt;0,J77&lt;0), 0)</f>
        <v>1</v>
      </c>
      <c r="H77">
        <f>ValueWin!H77</f>
        <v>2</v>
      </c>
      <c r="I77">
        <f t="shared" si="4"/>
        <v>8.5187499999999972E-2</v>
      </c>
      <c r="J77">
        <f t="shared" si="5"/>
        <v>-0.17883333333333329</v>
      </c>
      <c r="K77" cm="1">
        <f t="array" ref="K77">_xlfn.IFS(AND(G77=H77,G77=1),K76-K76*I77+K76*I77*A77, AND(G77=H77,G77=2), K76-K76*J77+K76*J77*B77, AND(G77&lt;&gt;H77,G77=1), K76-K76*I77,AND(G77&lt;&gt;H77,G77=2),K76-K76*J77,G77=0,K76)</f>
        <v>206.61758048340502</v>
      </c>
      <c r="L77" t="str">
        <f>ValueWin!L77</f>
        <v>Hubert Hurkacz</v>
      </c>
      <c r="M77" t="str">
        <f>ValueWin!M77</f>
        <v>Andy Murray</v>
      </c>
    </row>
    <row r="78" spans="1:13" x14ac:dyDescent="0.25">
      <c r="A78">
        <f>ValueWin!A78</f>
        <v>3.45</v>
      </c>
      <c r="B78">
        <f>ValueWin!B78</f>
        <v>1.28</v>
      </c>
      <c r="C78">
        <f t="shared" si="3"/>
        <v>0.28985507246376813</v>
      </c>
      <c r="D78">
        <f t="shared" si="3"/>
        <v>0.78125</v>
      </c>
      <c r="E78">
        <f>ValueWin!E78</f>
        <v>0.219</v>
      </c>
      <c r="F78">
        <f>ValueWin!F78</f>
        <v>0.78100000000000003</v>
      </c>
      <c r="G78" cm="1">
        <f t="array" ref="G78">_xlfn.IFS(AND(I78&gt;J78,I78&gt;0), 1, AND(J78&gt;I78,J78&gt;0), 2, AND(I78&lt;0,J78&lt;0), 0)</f>
        <v>0</v>
      </c>
      <c r="H78">
        <f>ValueWin!H78</f>
        <v>2</v>
      </c>
      <c r="I78">
        <f t="shared" si="4"/>
        <v>-9.9775510204081624E-2</v>
      </c>
      <c r="J78">
        <f t="shared" si="5"/>
        <v>-1.1428571428570011E-3</v>
      </c>
      <c r="K78" cm="1">
        <f t="array" ref="K78">_xlfn.IFS(AND(G78=H78,G78=1),K77-K77*I78+K77*I78*A78, AND(G78=H78,G78=2), K77-K77*J78+K77*J78*B78, AND(G78&lt;&gt;H78,G78=1), K77-K77*I78,AND(G78&lt;&gt;H78,G78=2),K77-K77*J78,G78=0,K77)</f>
        <v>206.61758048340502</v>
      </c>
      <c r="L78" t="str">
        <f>ValueWin!L78</f>
        <v>Alexei Popyrin</v>
      </c>
      <c r="M78" t="str">
        <f>ValueWin!M78</f>
        <v>Matteo Berrettini</v>
      </c>
    </row>
    <row r="79" spans="1:13" x14ac:dyDescent="0.25">
      <c r="A79">
        <f>ValueWin!A79</f>
        <v>1.3</v>
      </c>
      <c r="B79">
        <f>ValueWin!B79</f>
        <v>3.32</v>
      </c>
      <c r="C79">
        <f t="shared" si="3"/>
        <v>0.76923076923076916</v>
      </c>
      <c r="D79">
        <f t="shared" si="3"/>
        <v>0.30120481927710846</v>
      </c>
      <c r="E79">
        <f>ValueWin!E79</f>
        <v>0.77700000000000002</v>
      </c>
      <c r="F79">
        <f>ValueWin!F79</f>
        <v>0.22299999999999998</v>
      </c>
      <c r="G79" cm="1">
        <f t="array" ref="G79">_xlfn.IFS(AND(I79&gt;J79,I79&gt;0), 1, AND(J79&gt;I79,J79&gt;0), 2, AND(I79&lt;0,J79&lt;0), 0)</f>
        <v>1</v>
      </c>
      <c r="H79">
        <f>ValueWin!H79</f>
        <v>1</v>
      </c>
      <c r="I79">
        <f t="shared" si="4"/>
        <v>3.3666666666666845E-2</v>
      </c>
      <c r="J79">
        <f t="shared" si="5"/>
        <v>-0.11191379310344834</v>
      </c>
      <c r="K79" cm="1">
        <f t="array" ref="K79">_xlfn.IFS(AND(G79=H79,G79=1),K78-K78*I79+K78*I79*A79, AND(G79=H79,G79=2), K78-K78*J79+K78*J79*B79, AND(G79&lt;&gt;H79,G79=1), K78-K78*I79,AND(G79&lt;&gt;H79,G79=2),K78-K78*J79,G79=0,K78)</f>
        <v>208.7044180462874</v>
      </c>
      <c r="L79" t="str">
        <f>ValueWin!L79</f>
        <v>Felix Auger Aliassime</v>
      </c>
      <c r="M79" t="str">
        <f>ValueWin!M79</f>
        <v>Ricardas Berankis</v>
      </c>
    </row>
    <row r="80" spans="1:13" x14ac:dyDescent="0.25">
      <c r="A80">
        <f>ValueWin!A80</f>
        <v>3.32</v>
      </c>
      <c r="B80">
        <f>ValueWin!B80</f>
        <v>1.3</v>
      </c>
      <c r="C80">
        <f t="shared" si="3"/>
        <v>0.30120481927710846</v>
      </c>
      <c r="D80">
        <f t="shared" si="3"/>
        <v>0.76923076923076916</v>
      </c>
      <c r="E80">
        <f>ValueWin!E80</f>
        <v>0.34399999999999997</v>
      </c>
      <c r="F80">
        <f>ValueWin!F80</f>
        <v>0.65600000000000003</v>
      </c>
      <c r="G80" cm="1">
        <f t="array" ref="G80">_xlfn.IFS(AND(I80&gt;J80,I80&gt;0), 1, AND(J80&gt;I80,J80&gt;0), 2, AND(I80&lt;0,J80&lt;0), 0)</f>
        <v>1</v>
      </c>
      <c r="H80">
        <f>ValueWin!H80</f>
        <v>2</v>
      </c>
      <c r="I80">
        <f t="shared" si="4"/>
        <v>6.124137931034479E-2</v>
      </c>
      <c r="J80">
        <f t="shared" si="5"/>
        <v>-0.49066666666666647</v>
      </c>
      <c r="K80" cm="1">
        <f t="array" ref="K80">_xlfn.IFS(AND(G80=H80,G80=1),K79-K79*I80+K79*I80*A80, AND(G80=H80,G80=2), K79-K79*J80+K79*J80*B80, AND(G80&lt;&gt;H80,G80=1), K79-K79*I80,AND(G80&lt;&gt;H80,G80=2),K79-K79*J80,G80=0,K79)</f>
        <v>195.92307161696993</v>
      </c>
      <c r="L80" t="str">
        <f>ValueWin!L80</f>
        <v>Fabio Fognini</v>
      </c>
      <c r="M80" t="str">
        <f>ValueWin!M80</f>
        <v>Diego Schwartzman</v>
      </c>
    </row>
    <row r="81" spans="1:13" x14ac:dyDescent="0.25">
      <c r="A81">
        <f>ValueWin!A81</f>
        <v>6</v>
      </c>
      <c r="B81">
        <f>ValueWin!B81</f>
        <v>1.1000000000000001</v>
      </c>
      <c r="C81">
        <f t="shared" si="3"/>
        <v>0.16666666666666666</v>
      </c>
      <c r="D81">
        <f t="shared" si="3"/>
        <v>0.90909090909090906</v>
      </c>
      <c r="E81">
        <f>ValueWin!E81</f>
        <v>0.16500000000000001</v>
      </c>
      <c r="F81">
        <f>ValueWin!F81</f>
        <v>0.83499999999999996</v>
      </c>
      <c r="G81" cm="1">
        <f t="array" ref="G81">_xlfn.IFS(AND(I81&gt;J81,I81&gt;0), 1, AND(J81&gt;I81,J81&gt;0), 2, AND(I81&lt;0,J81&lt;0), 0)</f>
        <v>0</v>
      </c>
      <c r="H81">
        <f>ValueWin!H81</f>
        <v>2</v>
      </c>
      <c r="I81">
        <f t="shared" si="4"/>
        <v>-1.999999999999974E-3</v>
      </c>
      <c r="J81">
        <f t="shared" si="5"/>
        <v>-0.81499999999999861</v>
      </c>
      <c r="K81" cm="1">
        <f t="array" ref="K81">_xlfn.IFS(AND(G81=H81,G81=1),K80-K80*I81+K80*I81*A81, AND(G81=H81,G81=2), K80-K80*J81+K80*J81*B81, AND(G81&lt;&gt;H81,G81=1), K80-K80*I81,AND(G81&lt;&gt;H81,G81=2),K80-K80*J81,G81=0,K80)</f>
        <v>195.92307161696993</v>
      </c>
      <c r="L81" t="str">
        <f>ValueWin!L81</f>
        <v>Filip Krajinovic</v>
      </c>
      <c r="M81" t="str">
        <f>ValueWin!M81</f>
        <v>Alexander Zverev</v>
      </c>
    </row>
    <row r="82" spans="1:13" x14ac:dyDescent="0.25">
      <c r="A82">
        <f>ValueWin!A82</f>
        <v>3.45</v>
      </c>
      <c r="B82">
        <f>ValueWin!B82</f>
        <v>1.28</v>
      </c>
      <c r="C82">
        <f t="shared" si="3"/>
        <v>0.28985507246376813</v>
      </c>
      <c r="D82">
        <f t="shared" si="3"/>
        <v>0.78125</v>
      </c>
      <c r="E82">
        <f>ValueWin!E82</f>
        <v>0.308</v>
      </c>
      <c r="F82">
        <f>ValueWin!F82</f>
        <v>0.69199999999999995</v>
      </c>
      <c r="G82" cm="1">
        <f t="array" ref="G82">_xlfn.IFS(AND(I82&gt;J82,I82&gt;0), 1, AND(J82&gt;I82,J82&gt;0), 2, AND(I82&lt;0,J82&lt;0), 0)</f>
        <v>1</v>
      </c>
      <c r="H82">
        <f>ValueWin!H82</f>
        <v>2</v>
      </c>
      <c r="I82">
        <f t="shared" si="4"/>
        <v>2.5551020408163316E-2</v>
      </c>
      <c r="J82">
        <f t="shared" si="5"/>
        <v>-0.40799999999999992</v>
      </c>
      <c r="K82" cm="1">
        <f t="array" ref="K82">_xlfn.IFS(AND(G82=H82,G82=1),K81-K81*I82+K81*I82*A82, AND(G82=H82,G82=2), K81-K81*J82+K81*J82*B82, AND(G82&lt;&gt;H82,G82=1), K81-K81*I82,AND(G82&lt;&gt;H82,G82=2),K81-K81*J82,G82=0,K81)</f>
        <v>190.91703721565469</v>
      </c>
      <c r="L82" t="str">
        <f>ValueWin!L82</f>
        <v>Dusan Lajovic</v>
      </c>
      <c r="M82" t="str">
        <f>ValueWin!M82</f>
        <v>Frances Tiafoe</v>
      </c>
    </row>
    <row r="83" spans="1:13" x14ac:dyDescent="0.25">
      <c r="A83">
        <f>ValueWin!A83</f>
        <v>1.22</v>
      </c>
      <c r="B83">
        <f>ValueWin!B83</f>
        <v>4.05</v>
      </c>
      <c r="C83">
        <f t="shared" si="3"/>
        <v>0.81967213114754101</v>
      </c>
      <c r="D83">
        <f t="shared" si="3"/>
        <v>0.24691358024691359</v>
      </c>
      <c r="E83">
        <f>ValueWin!E83</f>
        <v>0.70199999999999996</v>
      </c>
      <c r="F83">
        <f>ValueWin!F83</f>
        <v>0.29800000000000004</v>
      </c>
      <c r="G83" cm="1">
        <f t="array" ref="G83">_xlfn.IFS(AND(I83&gt;J83,I83&gt;0), 1, AND(J83&gt;I83,J83&gt;0), 2, AND(I83&lt;0,J83&lt;0), 0)</f>
        <v>2</v>
      </c>
      <c r="H83">
        <f>ValueWin!H83</f>
        <v>1</v>
      </c>
      <c r="I83">
        <f t="shared" si="4"/>
        <v>-0.65254545454545498</v>
      </c>
      <c r="J83">
        <f t="shared" si="5"/>
        <v>6.7836065573770532E-2</v>
      </c>
      <c r="K83" cm="1">
        <f t="array" ref="K83">_xlfn.IFS(AND(G83=H83,G83=1),K82-K82*I83+K82*I83*A83, AND(G83=H83,G83=2), K82-K82*J83+K82*J83*B83, AND(G83&lt;&gt;H83,G83=1), K82-K82*I83,AND(G83&lt;&gt;H83,G83=2),K82-K82*J83,G83=0,K82)</f>
        <v>177.96597655994356</v>
      </c>
      <c r="L83" t="str">
        <f>ValueWin!L83</f>
        <v>Gael Monfils</v>
      </c>
      <c r="M83" t="str">
        <f>ValueWin!M83</f>
        <v>Lorenzo Musetti</v>
      </c>
    </row>
    <row r="84" spans="1:13" x14ac:dyDescent="0.25">
      <c r="A84">
        <f>ValueWin!A84</f>
        <v>1.52</v>
      </c>
      <c r="B84">
        <f>ValueWin!B84</f>
        <v>2.42</v>
      </c>
      <c r="C84">
        <f t="shared" si="3"/>
        <v>0.65789473684210531</v>
      </c>
      <c r="D84">
        <f t="shared" si="3"/>
        <v>0.41322314049586778</v>
      </c>
      <c r="E84">
        <f>ValueWin!E84</f>
        <v>0.67900000000000005</v>
      </c>
      <c r="F84">
        <f>ValueWin!F84</f>
        <v>0.32099999999999995</v>
      </c>
      <c r="G84" cm="1">
        <f t="array" ref="G84">_xlfn.IFS(AND(I84&gt;J84,I84&gt;0), 1, AND(J84&gt;I84,J84&gt;0), 2, AND(I84&lt;0,J84&lt;0), 0)</f>
        <v>1</v>
      </c>
      <c r="H84">
        <f>ValueWin!H84</f>
        <v>1</v>
      </c>
      <c r="I84">
        <f t="shared" si="4"/>
        <v>6.1692307692307824E-2</v>
      </c>
      <c r="J84">
        <f t="shared" si="5"/>
        <v>-0.15716901408450717</v>
      </c>
      <c r="K84" cm="1">
        <f t="array" ref="K84">_xlfn.IFS(AND(G84=H84,G84=1),K83-K83*I84+K83*I84*A84, AND(G84=H84,G84=2), K83-K83*J84+K83*J84*B84, AND(G84&lt;&gt;H84,G84=1), K83-K83*I84,AND(G84&lt;&gt;H84,G84=2),K83-K83*J84,G84=0,K83)</f>
        <v>183.67512508798657</v>
      </c>
      <c r="L84" t="str">
        <f>ValueWin!L84</f>
        <v>Cameron Norrie</v>
      </c>
      <c r="M84" t="str">
        <f>ValueWin!M84</f>
        <v>Marton Fucsovics</v>
      </c>
    </row>
    <row r="85" spans="1:13" x14ac:dyDescent="0.25">
      <c r="A85">
        <f>ValueWin!A85</f>
        <v>1.58</v>
      </c>
      <c r="B85">
        <f>ValueWin!B85</f>
        <v>2.2799999999999998</v>
      </c>
      <c r="C85">
        <f t="shared" si="3"/>
        <v>0.63291139240506322</v>
      </c>
      <c r="D85">
        <f t="shared" si="3"/>
        <v>0.43859649122807021</v>
      </c>
      <c r="E85">
        <f>ValueWin!E85</f>
        <v>0.35299999999999998</v>
      </c>
      <c r="F85">
        <f>ValueWin!F85</f>
        <v>0.64700000000000002</v>
      </c>
      <c r="G85" cm="1">
        <f t="array" ref="G85">_xlfn.IFS(AND(I85&gt;J85,I85&gt;0), 1, AND(J85&gt;I85,J85&gt;0), 2, AND(I85&lt;0,J85&lt;0), 0)</f>
        <v>2</v>
      </c>
      <c r="H85">
        <f>ValueWin!H85</f>
        <v>1</v>
      </c>
      <c r="I85">
        <f t="shared" si="4"/>
        <v>-0.76251724137931021</v>
      </c>
      <c r="J85">
        <f t="shared" si="5"/>
        <v>0.15</v>
      </c>
      <c r="K85" cm="1">
        <f t="array" ref="K85">_xlfn.IFS(AND(G85=H85,G85=1),K84-K84*I85+K84*I85*A85, AND(G85=H85,G85=2), K84-K84*J85+K84*J85*B85, AND(G85&lt;&gt;H85,G85=1), K84-K84*I85,AND(G85&lt;&gt;H85,G85=2),K84-K84*J85,G85=0,K84)</f>
        <v>156.12385632478859</v>
      </c>
      <c r="L85" t="str">
        <f>ValueWin!L85</f>
        <v>Dennis Novak</v>
      </c>
      <c r="M85" t="str">
        <f>ValueWin!M85</f>
        <v>Gianluca Mager</v>
      </c>
    </row>
    <row r="86" spans="1:13" x14ac:dyDescent="0.25">
      <c r="A86">
        <f>ValueWin!A86</f>
        <v>3.7</v>
      </c>
      <c r="B86">
        <f>ValueWin!B86</f>
        <v>1.25</v>
      </c>
      <c r="C86">
        <f t="shared" si="3"/>
        <v>0.27027027027027023</v>
      </c>
      <c r="D86">
        <f t="shared" si="3"/>
        <v>0.8</v>
      </c>
      <c r="E86">
        <f>ValueWin!E86</f>
        <v>0.39600000000000002</v>
      </c>
      <c r="F86">
        <f>ValueWin!F86</f>
        <v>0.60399999999999998</v>
      </c>
      <c r="G86" cm="1">
        <f t="array" ref="G86">_xlfn.IFS(AND(I86&gt;J86,I86&gt;0), 1, AND(J86&gt;I86,J86&gt;0), 2, AND(I86&lt;0,J86&lt;0), 0)</f>
        <v>1</v>
      </c>
      <c r="H86">
        <f>ValueWin!H86</f>
        <v>2</v>
      </c>
      <c r="I86">
        <f t="shared" si="4"/>
        <v>0.15</v>
      </c>
      <c r="J86">
        <f t="shared" si="5"/>
        <v>-0.98000000000000009</v>
      </c>
      <c r="K86" cm="1">
        <f t="array" ref="K86">_xlfn.IFS(AND(G86=H86,G86=1),K85-K85*I86+K85*I86*A86, AND(G86=H86,G86=2), K85-K85*J86+K85*J86*B86, AND(G86&lt;&gt;H86,G86=1), K85-K85*I86,AND(G86&lt;&gt;H86,G86=2),K85-K85*J86,G86=0,K85)</f>
        <v>132.70527787607031</v>
      </c>
      <c r="L86" t="str">
        <f>ValueWin!L86</f>
        <v>Reilly Opelka</v>
      </c>
      <c r="M86" t="str">
        <f>ValueWin!M86</f>
        <v>Jannik Sinner</v>
      </c>
    </row>
    <row r="87" spans="1:13" x14ac:dyDescent="0.25">
      <c r="A87">
        <f>ValueWin!A87</f>
        <v>1.65</v>
      </c>
      <c r="B87">
        <f>ValueWin!B87</f>
        <v>2.1800000000000002</v>
      </c>
      <c r="C87">
        <f t="shared" si="3"/>
        <v>0.60606060606060608</v>
      </c>
      <c r="D87">
        <f t="shared" si="3"/>
        <v>0.4587155963302752</v>
      </c>
      <c r="E87">
        <f>ValueWin!E87</f>
        <v>0.61599999999999999</v>
      </c>
      <c r="F87">
        <f>ValueWin!F87</f>
        <v>0.38400000000000001</v>
      </c>
      <c r="G87" cm="1">
        <f t="array" ref="G87">_xlfn.IFS(AND(I87&gt;J87,I87&gt;0), 1, AND(J87&gt;I87,J87&gt;0), 2, AND(I87&lt;0,J87&lt;0), 0)</f>
        <v>1</v>
      </c>
      <c r="H87">
        <f>ValueWin!H87</f>
        <v>1</v>
      </c>
      <c r="I87">
        <f t="shared" si="4"/>
        <v>2.5230769230769168E-2</v>
      </c>
      <c r="J87">
        <f t="shared" si="5"/>
        <v>-0.13803389830508461</v>
      </c>
      <c r="K87" cm="1">
        <f t="array" ref="K87">_xlfn.IFS(AND(G87=H87,G87=1),K86-K86*I87+K86*I87*A87, AND(G87=H87,G87=2), K86-K86*J87+K86*J87*B87, AND(G87&lt;&gt;H87,G87=1), K86-K86*I87,AND(G87&lt;&gt;H87,G87=2),K86-K86*J87,G87=0,K86)</f>
        <v>134.88164443323785</v>
      </c>
      <c r="L87" t="str">
        <f>ValueWin!L87</f>
        <v>Casper Ruud</v>
      </c>
      <c r="M87" t="str">
        <f>ValueWin!M87</f>
        <v>Lloyd Harris</v>
      </c>
    </row>
    <row r="88" spans="1:13" x14ac:dyDescent="0.25">
      <c r="A88">
        <f>ValueWin!A88</f>
        <v>1.38</v>
      </c>
      <c r="B88">
        <f>ValueWin!B88</f>
        <v>2.91</v>
      </c>
      <c r="C88">
        <f t="shared" si="3"/>
        <v>0.7246376811594204</v>
      </c>
      <c r="D88">
        <f t="shared" si="3"/>
        <v>0.3436426116838488</v>
      </c>
      <c r="E88">
        <f>ValueWin!E88</f>
        <v>0.54300000000000004</v>
      </c>
      <c r="F88">
        <f>ValueWin!F88</f>
        <v>0.45699999999999996</v>
      </c>
      <c r="G88" cm="1">
        <f t="array" ref="G88">_xlfn.IFS(AND(I88&gt;J88,I88&gt;0), 1, AND(J88&gt;I88,J88&gt;0), 2, AND(I88&lt;0,J88&lt;0), 0)</f>
        <v>2</v>
      </c>
      <c r="H88">
        <f>ValueWin!H88</f>
        <v>0</v>
      </c>
      <c r="I88">
        <f t="shared" si="4"/>
        <v>-0.65963157894736868</v>
      </c>
      <c r="J88">
        <f t="shared" si="5"/>
        <v>0.15</v>
      </c>
      <c r="K88" cm="1">
        <f t="array" ref="K88">_xlfn.IFS(AND(G88=H88,G88=1),K87-K87*I88+K87*I88*A88, AND(G88=H88,G88=2), K87-K87*J88+K87*J88*B88, AND(G88&lt;&gt;H88,G88=1), K87-K87*I88,AND(G88&lt;&gt;H88,G88=2),K87-K87*J88,G88=0,K87)</f>
        <v>114.64939776825217</v>
      </c>
      <c r="L88" t="str">
        <f>ValueWin!L88</f>
        <v>Lorenzo Sonego</v>
      </c>
      <c r="M88" t="str">
        <f>ValueWin!M88</f>
        <v>Christian Garin</v>
      </c>
    </row>
    <row r="89" spans="1:13" x14ac:dyDescent="0.25">
      <c r="A89">
        <f>ValueWin!A89</f>
        <v>1.34</v>
      </c>
      <c r="B89">
        <f>ValueWin!B89</f>
        <v>3.06</v>
      </c>
      <c r="C89">
        <f t="shared" si="3"/>
        <v>0.74626865671641784</v>
      </c>
      <c r="D89">
        <f t="shared" si="3"/>
        <v>0.32679738562091504</v>
      </c>
      <c r="E89">
        <f>ValueWin!E89</f>
        <v>0.65300000000000002</v>
      </c>
      <c r="F89">
        <f>ValueWin!F89</f>
        <v>0.34699999999999998</v>
      </c>
      <c r="G89" cm="1">
        <f t="array" ref="G89">_xlfn.IFS(AND(I89&gt;J89,I89&gt;0), 1, AND(J89&gt;I89,J89&gt;0), 2, AND(I89&lt;0,J89&lt;0), 0)</f>
        <v>2</v>
      </c>
      <c r="H89">
        <f>ValueWin!H89</f>
        <v>1</v>
      </c>
      <c r="I89">
        <f t="shared" si="4"/>
        <v>-0.36758823529411733</v>
      </c>
      <c r="J89">
        <f t="shared" si="5"/>
        <v>3.0009708737864071E-2</v>
      </c>
      <c r="K89" cm="1">
        <f t="array" ref="K89">_xlfn.IFS(AND(G89=H89,G89=1),K88-K88*I89+K88*I89*A89, AND(G89=H89,G89=2), K88-K88*J89+K88*J89*B89, AND(G89&lt;&gt;H89,G89=1), K88-K88*I89,AND(G89&lt;&gt;H89,G89=2),K88-K88*J89,G89=0,K88)</f>
        <v>111.2088027342554</v>
      </c>
      <c r="L89" t="str">
        <f>ValueWin!L89</f>
        <v>Stefanos Tsitsipas</v>
      </c>
      <c r="M89" t="str">
        <f>ValueWin!M89</f>
        <v>Grigor Dimitrov</v>
      </c>
    </row>
    <row r="90" spans="1:13" x14ac:dyDescent="0.25">
      <c r="A90">
        <f>ValueWin!A90</f>
        <v>1.1399999999999999</v>
      </c>
      <c r="B90">
        <f>ValueWin!B90</f>
        <v>5.5</v>
      </c>
      <c r="C90">
        <f t="shared" si="3"/>
        <v>0.87719298245614041</v>
      </c>
      <c r="D90">
        <f t="shared" si="3"/>
        <v>0.18181818181818182</v>
      </c>
      <c r="E90">
        <f>ValueWin!E90</f>
        <v>0.93100000000000005</v>
      </c>
      <c r="F90">
        <f>ValueWin!F90</f>
        <v>6.899999999999995E-2</v>
      </c>
      <c r="G90" cm="1">
        <f t="array" ref="G90">_xlfn.IFS(AND(I90&gt;J90,I90&gt;0), 1, AND(J90&gt;I90,J90&gt;0), 2, AND(I90&lt;0,J90&lt;0), 0)</f>
        <v>1</v>
      </c>
      <c r="H90">
        <f>ValueWin!H90</f>
        <v>1</v>
      </c>
      <c r="I90">
        <f t="shared" si="4"/>
        <v>0.15</v>
      </c>
      <c r="J90">
        <f t="shared" si="5"/>
        <v>-0.13788888888888895</v>
      </c>
      <c r="K90" cm="1">
        <f t="array" ref="K90">_xlfn.IFS(AND(G90=H90,G90=1),K89-K89*I90+K89*I90*A90, AND(G90=H90,G90=2), K89-K89*J90+K89*J90*B90, AND(G90&lt;&gt;H90,G90=1), K89-K89*I90,AND(G90&lt;&gt;H90,G90=2),K89-K89*J90,G90=0,K89)</f>
        <v>113.54418759167476</v>
      </c>
      <c r="L90" t="str">
        <f>ValueWin!L90</f>
        <v>Alexander Bublik</v>
      </c>
      <c r="M90" t="str">
        <f>ValueWin!M90</f>
        <v>Evgeny Tyurnev</v>
      </c>
    </row>
    <row r="91" spans="1:13" x14ac:dyDescent="0.25">
      <c r="A91">
        <f>ValueWin!A91</f>
        <v>1.33</v>
      </c>
      <c r="B91">
        <f>ValueWin!B91</f>
        <v>3.4</v>
      </c>
      <c r="C91">
        <f t="shared" si="3"/>
        <v>0.75187969924812026</v>
      </c>
      <c r="D91">
        <f t="shared" si="3"/>
        <v>0.29411764705882354</v>
      </c>
      <c r="E91">
        <f>ValueWin!E91</f>
        <v>0.60799999999999998</v>
      </c>
      <c r="F91">
        <f>ValueWin!F91</f>
        <v>0.39200000000000002</v>
      </c>
      <c r="G91" cm="1">
        <f t="array" ref="G91">_xlfn.IFS(AND(I91&gt;J91,I91&gt;0), 1, AND(J91&gt;I91,J91&gt;0), 2, AND(I91&lt;0,J91&lt;0), 0)</f>
        <v>2</v>
      </c>
      <c r="H91">
        <f>ValueWin!H91</f>
        <v>1</v>
      </c>
      <c r="I91">
        <f t="shared" si="4"/>
        <v>-0.57987878787878777</v>
      </c>
      <c r="J91">
        <f t="shared" si="5"/>
        <v>0.13866666666666666</v>
      </c>
      <c r="K91" cm="1">
        <f t="array" ref="K91">_xlfn.IFS(AND(G91=H91,G91=1),K90-K90*I91+K90*I91*A91, AND(G91=H91,G91=2), K90-K90*J91+K90*J91*B91, AND(G91&lt;&gt;H91,G91=1), K90-K90*I91,AND(G91&lt;&gt;H91,G91=2),K90-K90*J91,G91=0,K90)</f>
        <v>97.799393578962523</v>
      </c>
      <c r="L91" t="str">
        <f>ValueWin!L91</f>
        <v>Marin Cilic</v>
      </c>
      <c r="M91" t="str">
        <f>ValueWin!M91</f>
        <v>Albert Ramos</v>
      </c>
    </row>
    <row r="92" spans="1:13" x14ac:dyDescent="0.25">
      <c r="A92">
        <f>ValueWin!A92</f>
        <v>1.72</v>
      </c>
      <c r="B92">
        <f>ValueWin!B92</f>
        <v>2.1</v>
      </c>
      <c r="C92">
        <f t="shared" si="3"/>
        <v>0.58139534883720934</v>
      </c>
      <c r="D92">
        <f t="shared" si="3"/>
        <v>0.47619047619047616</v>
      </c>
      <c r="E92">
        <f>ValueWin!E92</f>
        <v>0.50800000000000001</v>
      </c>
      <c r="F92">
        <f>ValueWin!F92</f>
        <v>0.49199999999999999</v>
      </c>
      <c r="G92" cm="1">
        <f t="array" ref="G92">_xlfn.IFS(AND(I92&gt;J92,I92&gt;0), 1, AND(J92&gt;I92,J92&gt;0), 2, AND(I92&lt;0,J92&lt;0), 0)</f>
        <v>2</v>
      </c>
      <c r="H92">
        <f>ValueWin!H92</f>
        <v>2</v>
      </c>
      <c r="I92">
        <f t="shared" si="4"/>
        <v>-0.17533333333333334</v>
      </c>
      <c r="J92">
        <f t="shared" si="5"/>
        <v>3.0181818181818199E-2</v>
      </c>
      <c r="K92" cm="1">
        <f t="array" ref="K92">_xlfn.IFS(AND(G92=H92,G92=1),K91-K91*I92+K91*I92*A92, AND(G92=H92,G92=2), K91-K91*J92+K91*J92*B92, AND(G92&lt;&gt;H92,G92=1), K91-K91*I92,AND(G92&lt;&gt;H92,G92=2),K91-K91*J92,G92=0,K91)</f>
        <v>101.04633344578407</v>
      </c>
      <c r="L92" t="str">
        <f>ValueWin!L92</f>
        <v>Frederico Delbonis</v>
      </c>
      <c r="M92" t="str">
        <f>ValueWin!M92</f>
        <v>Pablo Andujar</v>
      </c>
    </row>
    <row r="93" spans="1:13" x14ac:dyDescent="0.25">
      <c r="A93">
        <f>ValueWin!A93</f>
        <v>3.5</v>
      </c>
      <c r="B93">
        <f>ValueWin!B93</f>
        <v>1.3</v>
      </c>
      <c r="C93">
        <f t="shared" si="3"/>
        <v>0.2857142857142857</v>
      </c>
      <c r="D93">
        <f t="shared" si="3"/>
        <v>0.76923076923076916</v>
      </c>
      <c r="E93">
        <f>ValueWin!E93</f>
        <v>0.27600000000000002</v>
      </c>
      <c r="F93">
        <f>ValueWin!F93</f>
        <v>0.72399999999999998</v>
      </c>
      <c r="G93" cm="1">
        <f t="array" ref="G93">_xlfn.IFS(AND(I93&gt;J93,I93&gt;0), 1, AND(J93&gt;I93,J93&gt;0), 2, AND(I93&lt;0,J93&lt;0), 0)</f>
        <v>0</v>
      </c>
      <c r="H93">
        <f>ValueWin!H93</f>
        <v>2</v>
      </c>
      <c r="I93">
        <f t="shared" si="4"/>
        <v>-1.3599999999999945E-2</v>
      </c>
      <c r="J93">
        <f t="shared" si="5"/>
        <v>-0.19599999999999995</v>
      </c>
      <c r="K93" cm="1">
        <f t="array" ref="K93">_xlfn.IFS(AND(G93=H93,G93=1),K92-K92*I93+K92*I93*A93, AND(G93=H93,G93=2), K92-K92*J93+K92*J93*B93, AND(G93&lt;&gt;H93,G93=1), K92-K92*I93,AND(G93&lt;&gt;H93,G93=2),K92-K92*J93,G93=0,K92)</f>
        <v>101.04633344578407</v>
      </c>
      <c r="L93" t="str">
        <f>ValueWin!L93</f>
        <v>Laslo Djere</v>
      </c>
      <c r="M93" t="str">
        <f>ValueWin!M93</f>
        <v>Ilya Ivashka</v>
      </c>
    </row>
    <row r="94" spans="1:13" x14ac:dyDescent="0.25">
      <c r="A94">
        <f>ValueWin!A94</f>
        <v>4</v>
      </c>
      <c r="B94">
        <f>ValueWin!B94</f>
        <v>1.25</v>
      </c>
      <c r="C94">
        <f t="shared" si="3"/>
        <v>0.25</v>
      </c>
      <c r="D94">
        <f t="shared" si="3"/>
        <v>0.8</v>
      </c>
      <c r="E94">
        <f>ValueWin!E94</f>
        <v>0.30599999999999999</v>
      </c>
      <c r="F94">
        <f>ValueWin!F94</f>
        <v>0.69399999999999995</v>
      </c>
      <c r="G94" cm="1">
        <f t="array" ref="G94">_xlfn.IFS(AND(I94&gt;J94,I94&gt;0), 1, AND(J94&gt;I94,J94&gt;0), 2, AND(I94&lt;0,J94&lt;0), 0)</f>
        <v>1</v>
      </c>
      <c r="H94">
        <f>ValueWin!H94</f>
        <v>2</v>
      </c>
      <c r="I94">
        <f t="shared" si="4"/>
        <v>7.4666666666666687E-2</v>
      </c>
      <c r="J94">
        <f t="shared" si="5"/>
        <v>-0.53</v>
      </c>
      <c r="K94" cm="1">
        <f t="array" ref="K94">_xlfn.IFS(AND(G94=H94,G94=1),K93-K93*I94+K93*I94*A94, AND(G94=H94,G94=2), K93-K93*J94+K93*J94*B94, AND(G94&lt;&gt;H94,G94=1), K93-K93*I94,AND(G94&lt;&gt;H94,G94=2),K93-K93*J94,G94=0,K93)</f>
        <v>93.501540548498866</v>
      </c>
      <c r="L94" t="str">
        <f>ValueWin!L94</f>
        <v>Adrian Mannarino</v>
      </c>
      <c r="M94" t="str">
        <f>ValueWin!M94</f>
        <v>Karen Khachanov</v>
      </c>
    </row>
    <row r="95" spans="1:13" x14ac:dyDescent="0.25">
      <c r="A95">
        <f>ValueWin!A95</f>
        <v>2.62</v>
      </c>
      <c r="B95">
        <f>ValueWin!B95</f>
        <v>1.5</v>
      </c>
      <c r="C95">
        <f t="shared" si="3"/>
        <v>0.38167938931297707</v>
      </c>
      <c r="D95">
        <f t="shared" si="3"/>
        <v>0.66666666666666663</v>
      </c>
      <c r="E95">
        <f>ValueWin!E95</f>
        <v>0.46200000000000002</v>
      </c>
      <c r="F95">
        <f>ValueWin!F95</f>
        <v>0.53800000000000003</v>
      </c>
      <c r="G95" cm="1">
        <f t="array" ref="G95">_xlfn.IFS(AND(I95&gt;J95,I95&gt;0), 1, AND(J95&gt;I95,J95&gt;0), 2, AND(I95&lt;0,J95&lt;0), 0)</f>
        <v>1</v>
      </c>
      <c r="H95">
        <f>ValueWin!H95</f>
        <v>2</v>
      </c>
      <c r="I95">
        <f t="shared" si="4"/>
        <v>0.12990123456790126</v>
      </c>
      <c r="J95">
        <f t="shared" si="5"/>
        <v>-0.38600000000000001</v>
      </c>
      <c r="K95" cm="1">
        <f t="array" ref="K95">_xlfn.IFS(AND(G95=H95,G95=1),K94-K94*I95+K94*I95*A95, AND(G95=H95,G95=2), K94-K94*J95+K94*J95*B95, AND(G95&lt;&gt;H95,G95=1), K94-K94*I95,AND(G95&lt;&gt;H95,G95=2),K94-K94*J95,G95=0,K94)</f>
        <v>81.355574997248183</v>
      </c>
      <c r="L95" t="str">
        <f>ValueWin!L95</f>
        <v>Pedro Martinez</v>
      </c>
      <c r="M95" t="str">
        <f>ValueWin!M95</f>
        <v>Tommy Paul</v>
      </c>
    </row>
    <row r="96" spans="1:13" x14ac:dyDescent="0.25">
      <c r="A96">
        <f>ValueWin!A96</f>
        <v>1.1200000000000001</v>
      </c>
      <c r="B96">
        <f>ValueWin!B96</f>
        <v>6</v>
      </c>
      <c r="C96">
        <f t="shared" si="3"/>
        <v>0.89285714285714279</v>
      </c>
      <c r="D96">
        <f t="shared" si="3"/>
        <v>0.16666666666666666</v>
      </c>
      <c r="E96">
        <f>ValueWin!E96</f>
        <v>0.88200000000000001</v>
      </c>
      <c r="F96">
        <f>ValueWin!F96</f>
        <v>0.11799999999999999</v>
      </c>
      <c r="G96" cm="1">
        <f t="array" ref="G96">_xlfn.IFS(AND(I96&gt;J96,I96&gt;0), 1, AND(J96&gt;I96,J96&gt;0), 2, AND(I96&lt;0,J96&lt;0), 0)</f>
        <v>0</v>
      </c>
      <c r="H96">
        <f>ValueWin!H96</f>
        <v>1</v>
      </c>
      <c r="I96">
        <f t="shared" si="4"/>
        <v>-0.10133333333333239</v>
      </c>
      <c r="J96">
        <f t="shared" si="5"/>
        <v>-5.8400000000000007E-2</v>
      </c>
      <c r="K96" cm="1">
        <f t="array" ref="K96">_xlfn.IFS(AND(G96=H96,G96=1),K95-K95*I96+K95*I96*A96, AND(G96=H96,G96=2), K95-K95*J96+K95*J96*B96, AND(G96&lt;&gt;H96,G96=1), K95-K95*I96,AND(G96&lt;&gt;H96,G96=2),K95-K95*J96,G96=0,K95)</f>
        <v>81.355574997248183</v>
      </c>
      <c r="L96" t="str">
        <f>ValueWin!L96</f>
        <v>John Millman</v>
      </c>
      <c r="M96" t="str">
        <f>ValueWin!M96</f>
        <v>Yshai Oliel</v>
      </c>
    </row>
    <row r="97" spans="1:14" x14ac:dyDescent="0.25">
      <c r="A97">
        <f>ValueWin!A97</f>
        <v>5.5</v>
      </c>
      <c r="B97">
        <f>ValueWin!B97</f>
        <v>1.1399999999999999</v>
      </c>
      <c r="C97">
        <f t="shared" si="3"/>
        <v>0.18181818181818182</v>
      </c>
      <c r="D97">
        <f t="shared" si="3"/>
        <v>0.87719298245614041</v>
      </c>
      <c r="E97">
        <f>ValueWin!E97</f>
        <v>9.5000000000000001E-2</v>
      </c>
      <c r="F97">
        <f>ValueWin!F97</f>
        <v>0.90500000000000003</v>
      </c>
      <c r="G97" cm="1">
        <f t="array" ref="G97">_xlfn.IFS(AND(I97&gt;J97,I97&gt;0), 1, AND(J97&gt;I97,J97&gt;0), 2, AND(I97&lt;0,J97&lt;0), 0)</f>
        <v>2</v>
      </c>
      <c r="H97">
        <f>ValueWin!H97</f>
        <v>2</v>
      </c>
      <c r="I97">
        <f t="shared" si="4"/>
        <v>-0.10611111111111113</v>
      </c>
      <c r="J97">
        <f t="shared" si="5"/>
        <v>0.15</v>
      </c>
      <c r="K97" cm="1">
        <f t="array" ref="K97">_xlfn.IFS(AND(G97=H97,G97=1),K96-K96*I97+K96*I97*A97, AND(G97=H97,G97=2), K96-K96*J97+K96*J97*B97, AND(G97&lt;&gt;H97,G97=1), K96-K96*I97,AND(G97&lt;&gt;H97,G97=2),K96-K96*J97,G97=0,K96)</f>
        <v>83.064042072190404</v>
      </c>
      <c r="L97" t="str">
        <f>ValueWin!L97</f>
        <v>Nino Serdarusic</v>
      </c>
      <c r="M97" t="str">
        <f>ValueWin!M97</f>
        <v>Sebastian Korda</v>
      </c>
    </row>
    <row r="98" spans="1:14" x14ac:dyDescent="0.25">
      <c r="A98">
        <f>ValueWin!A98</f>
        <v>1.9</v>
      </c>
      <c r="B98">
        <f>ValueWin!B98</f>
        <v>1.9</v>
      </c>
      <c r="C98">
        <f t="shared" si="3"/>
        <v>0.52631578947368418</v>
      </c>
      <c r="D98">
        <f t="shared" si="3"/>
        <v>0.52631578947368418</v>
      </c>
      <c r="E98">
        <f>ValueWin!E98</f>
        <v>0.48399999999999999</v>
      </c>
      <c r="F98">
        <f>ValueWin!F98</f>
        <v>0.51600000000000001</v>
      </c>
      <c r="G98" cm="1">
        <f t="array" ref="G98">_xlfn.IFS(AND(I98&gt;J98,I98&gt;0), 1, AND(J98&gt;I98,J98&gt;0), 2, AND(I98&lt;0,J98&lt;0), 0)</f>
        <v>0</v>
      </c>
      <c r="H98">
        <f>ValueWin!H98</f>
        <v>2</v>
      </c>
      <c r="I98">
        <f t="shared" si="4"/>
        <v>-8.9333333333333376E-2</v>
      </c>
      <c r="J98">
        <f t="shared" si="5"/>
        <v>-2.1777777777777785E-2</v>
      </c>
      <c r="K98" cm="1">
        <f t="array" ref="K98">_xlfn.IFS(AND(G98=H98,G98=1),K97-K97*I98+K97*I98*A98, AND(G98=H98,G98=2), K97-K97*J98+K97*J98*B98, AND(G98&lt;&gt;H98,G98=1), K97-K97*I98,AND(G98&lt;&gt;H98,G98=2),K97-K97*J98,G98=0,K97)</f>
        <v>83.064042072190404</v>
      </c>
      <c r="L98" t="str">
        <f>ValueWin!L98</f>
        <v>Jan Lennard Struff</v>
      </c>
      <c r="M98" t="str">
        <f>ValueWin!M98</f>
        <v>James Duckworth</v>
      </c>
    </row>
    <row r="99" spans="1:14" x14ac:dyDescent="0.25">
      <c r="A99">
        <f>ValueWin!A99</f>
        <v>7.5</v>
      </c>
      <c r="B99">
        <f>ValueWin!B99</f>
        <v>1.06</v>
      </c>
      <c r="C99">
        <f t="shared" si="3"/>
        <v>0.13333333333333333</v>
      </c>
      <c r="D99">
        <f t="shared" si="3"/>
        <v>0.94339622641509424</v>
      </c>
      <c r="E99">
        <f>ValueWin!E99</f>
        <v>0.27400000000000002</v>
      </c>
      <c r="F99">
        <f>ValueWin!F99</f>
        <v>0.72599999999999998</v>
      </c>
      <c r="G99" cm="1">
        <f t="array" ref="G99">_xlfn.IFS(AND(I99&gt;J99,I99&gt;0), 1, AND(J99&gt;I99,J99&gt;0), 2, AND(I99&lt;0,J99&lt;0), 0)</f>
        <v>1</v>
      </c>
      <c r="H99">
        <f>ValueWin!H99</f>
        <v>2</v>
      </c>
      <c r="I99">
        <f t="shared" si="4"/>
        <v>0.15</v>
      </c>
      <c r="J99">
        <f t="shared" si="5"/>
        <v>-3.8406666666666629</v>
      </c>
      <c r="K99" cm="1">
        <f t="array" ref="K99">_xlfn.IFS(AND(G99=H99,G99=1),K98-K98*I99+K98*I99*A99, AND(G99=H99,G99=2), K98-K98*J99+K98*J99*B99, AND(G99&lt;&gt;H99,G99=1), K98-K98*I99,AND(G99&lt;&gt;H99,G99=2),K98-K98*J99,G99=0,K98)</f>
        <v>70.604435761361842</v>
      </c>
      <c r="L99" t="str">
        <f>ValueWin!L99</f>
        <v>Pablo Andujar</v>
      </c>
      <c r="M99" t="str">
        <f>ValueWin!M99</f>
        <v>Denis Shapovalov</v>
      </c>
    </row>
    <row r="100" spans="1:14" x14ac:dyDescent="0.25">
      <c r="A100">
        <f>ValueWin!A100</f>
        <v>1.42</v>
      </c>
      <c r="B100">
        <f>ValueWin!B100</f>
        <v>2.74</v>
      </c>
      <c r="C100">
        <f t="shared" si="3"/>
        <v>0.70422535211267612</v>
      </c>
      <c r="D100">
        <f t="shared" si="3"/>
        <v>0.36496350364963503</v>
      </c>
      <c r="E100">
        <f>ValueWin!E100</f>
        <v>0.60899999999999999</v>
      </c>
      <c r="F100">
        <f>ValueWin!F100</f>
        <v>0.39100000000000001</v>
      </c>
      <c r="G100" cm="1">
        <f t="array" ref="G100">_xlfn.IFS(AND(I100&gt;J100,I100&gt;0), 1, AND(J100&gt;I100,J100&gt;0), 2, AND(I100&lt;0,J100&lt;0), 0)</f>
        <v>2</v>
      </c>
      <c r="H100">
        <f>ValueWin!H100</f>
        <v>1</v>
      </c>
      <c r="I100">
        <f t="shared" si="4"/>
        <v>-0.32195238095238121</v>
      </c>
      <c r="J100">
        <f t="shared" si="5"/>
        <v>4.1000000000000092E-2</v>
      </c>
      <c r="K100" cm="1">
        <f t="array" ref="K100">_xlfn.IFS(AND(G100=H100,G100=1),K99-K99*I100+K99*I100*A100, AND(G100=H100,G100=2), K99-K99*J100+K99*J100*B100, AND(G100&lt;&gt;H100,G100=1), K99-K99*I100,AND(G100&lt;&gt;H100,G100=2),K99-K99*J100,G100=0,K99)</f>
        <v>67.709653895146005</v>
      </c>
      <c r="L100" t="str">
        <f>ValueWin!L100</f>
        <v>Lorenzo Sonego</v>
      </c>
      <c r="M100" t="str">
        <f>ValueWin!M100</f>
        <v>Dominik Koepfer</v>
      </c>
    </row>
    <row r="101" spans="1:14" x14ac:dyDescent="0.25">
      <c r="A101">
        <f>ValueWin!A101</f>
        <v>2.2000000000000002</v>
      </c>
      <c r="B101">
        <f>ValueWin!B101</f>
        <v>1.61</v>
      </c>
      <c r="C101">
        <f t="shared" si="3"/>
        <v>0.45454545454545453</v>
      </c>
      <c r="D101">
        <f t="shared" si="3"/>
        <v>0.6211180124223602</v>
      </c>
      <c r="E101">
        <f>ValueWin!E101</f>
        <v>0.625</v>
      </c>
      <c r="F101">
        <f>ValueWin!F101</f>
        <v>0.375</v>
      </c>
      <c r="G101" cm="1">
        <f t="array" ref="G101">_xlfn.IFS(AND(I101&gt;J101,I101&gt;0), 1, AND(J101&gt;I101,J101&gt;0), 2, AND(I101&lt;0,J101&lt;0), 0)</f>
        <v>1</v>
      </c>
      <c r="H101">
        <f>ValueWin!H101</f>
        <v>1</v>
      </c>
      <c r="I101">
        <f t="shared" si="4"/>
        <v>0.15</v>
      </c>
      <c r="J101">
        <f t="shared" si="5"/>
        <v>-0.64959016393442615</v>
      </c>
      <c r="K101" cm="1">
        <f t="array" ref="K101">_xlfn.IFS(AND(G101=H101,G101=1),K100-K100*I101+K100*I101*A101, AND(G101=H101,G101=2), K100-K100*J101+K100*J101*B101, AND(G101&lt;&gt;H101,G101=1), K100-K100*I101,AND(G101&lt;&gt;H101,G101=2),K100-K100*J101,G101=0,K100)</f>
        <v>79.897391596272286</v>
      </c>
      <c r="L101" t="str">
        <f>ValueWin!L101</f>
        <v>Joao Sousa</v>
      </c>
      <c r="M101" t="str">
        <f>ValueWin!M101</f>
        <v>Hugo Grenier</v>
      </c>
    </row>
    <row r="102" spans="1:14" x14ac:dyDescent="0.25">
      <c r="A102">
        <f>ValueWin!A102</f>
        <v>2.1</v>
      </c>
      <c r="B102">
        <f>ValueWin!B102</f>
        <v>1.66</v>
      </c>
      <c r="C102">
        <f t="shared" si="3"/>
        <v>0.47619047619047616</v>
      </c>
      <c r="D102">
        <f t="shared" si="3"/>
        <v>0.60240963855421692</v>
      </c>
      <c r="E102">
        <f>ValueWin!E102</f>
        <v>0.95699999999999996</v>
      </c>
      <c r="F102">
        <f>ValueWin!F102</f>
        <v>4.3000000000000038E-2</v>
      </c>
      <c r="G102" cm="1">
        <f t="array" ref="G102">_xlfn.IFS(AND(I102&gt;J102,I102&gt;0), 1, AND(J102&gt;I102,J102&gt;0), 2, AND(I102&lt;0,J102&lt;0), 0)</f>
        <v>1</v>
      </c>
      <c r="H102">
        <f>ValueWin!H102</f>
        <v>2</v>
      </c>
      <c r="I102">
        <f t="shared" si="4"/>
        <v>0.15</v>
      </c>
      <c r="J102">
        <f t="shared" si="5"/>
        <v>-1.407</v>
      </c>
      <c r="K102" cm="1">
        <f t="array" ref="K102">_xlfn.IFS(AND(G102=H102,G102=1),K101-K101*I102+K101*I102*A102, AND(G102=H102,G102=2), K101-K101*J102+K101*J102*B102, AND(G102&lt;&gt;H102,G102=1), K101-K101*I102,AND(G102&lt;&gt;H102,G102=2),K101-K101*J102,G102=0,K101)</f>
        <v>67.912782856831441</v>
      </c>
      <c r="L102" t="str">
        <f>ValueWin!L102</f>
        <v>Filip Horansky</v>
      </c>
      <c r="M102" t="str">
        <f>ValueWin!M102</f>
        <v>Luca van Assche</v>
      </c>
    </row>
    <row r="103" spans="1:14" x14ac:dyDescent="0.25">
      <c r="A103">
        <f>ValueWin!A103</f>
        <v>1.25</v>
      </c>
      <c r="B103">
        <f>ValueWin!B103</f>
        <v>3.5</v>
      </c>
      <c r="C103">
        <f t="shared" si="3"/>
        <v>0.8</v>
      </c>
      <c r="D103">
        <f t="shared" si="3"/>
        <v>0.2857142857142857</v>
      </c>
      <c r="E103">
        <f>ValueWin!E103</f>
        <v>0.85399999999999998</v>
      </c>
      <c r="F103">
        <f>ValueWin!F103</f>
        <v>0.14600000000000002</v>
      </c>
      <c r="G103" cm="1">
        <f t="array" ref="G103">_xlfn.IFS(AND(I103&gt;J103,I103&gt;0), 1, AND(J103&gt;I103,J103&gt;0), 2, AND(I103&lt;0,J103&lt;0), 0)</f>
        <v>1</v>
      </c>
      <c r="H103">
        <f>ValueWin!H103</f>
        <v>2</v>
      </c>
      <c r="I103">
        <f t="shared" si="4"/>
        <v>0.15</v>
      </c>
      <c r="J103">
        <f t="shared" si="5"/>
        <v>-0.1956</v>
      </c>
      <c r="K103" cm="1">
        <f t="array" ref="K103">_xlfn.IFS(AND(G103=H103,G103=1),K102-K102*I103+K102*I103*A103, AND(G103=H103,G103=2), K102-K102*J103+K102*J103*B103, AND(G103&lt;&gt;H103,G103=1), K102-K102*I103,AND(G103&lt;&gt;H103,G103=2),K102-K102*J103,G103=0,K102)</f>
        <v>57.725865428306726</v>
      </c>
      <c r="L103" t="str">
        <f>ValueWin!L103</f>
        <v>Carlos Taberner</v>
      </c>
      <c r="M103" t="str">
        <f>ValueWin!M103</f>
        <v>Kenny De Schepper</v>
      </c>
    </row>
    <row r="104" spans="1:14" x14ac:dyDescent="0.25">
      <c r="A104">
        <f>ValueWin!A104</f>
        <v>1.08</v>
      </c>
      <c r="B104">
        <f>ValueWin!B104</f>
        <v>6.5</v>
      </c>
      <c r="C104">
        <f t="shared" si="3"/>
        <v>0.92592592592592582</v>
      </c>
      <c r="D104">
        <f t="shared" si="3"/>
        <v>0.15384615384615385</v>
      </c>
      <c r="E104">
        <f>ValueWin!E104</f>
        <v>0.48799999999999999</v>
      </c>
      <c r="F104">
        <f>ValueWin!F104</f>
        <v>0.51200000000000001</v>
      </c>
      <c r="G104" cm="1">
        <f t="array" ref="G104">_xlfn.IFS(AND(I104&gt;J104,I104&gt;0), 1, AND(J104&gt;I104,J104&gt;0), 2, AND(I104&lt;0,J104&lt;0), 0)</f>
        <v>2</v>
      </c>
      <c r="H104">
        <f>ValueWin!H104</f>
        <v>2</v>
      </c>
      <c r="I104">
        <f t="shared" si="4"/>
        <v>-5.9119999999999937</v>
      </c>
      <c r="J104">
        <f t="shared" si="5"/>
        <v>0.15</v>
      </c>
      <c r="K104" cm="1">
        <f t="array" ref="K104">_xlfn.IFS(AND(G104=H104,G104=1),K103-K103*I104+K103*I104*A104, AND(G104=H104,G104=2), K103-K103*J104+K103*J104*B104, AND(G104&lt;&gt;H104,G104=1), K103-K103*I104,AND(G104&lt;&gt;H104,G104=2),K103-K103*J104,G104=0,K103)</f>
        <v>105.34970440665978</v>
      </c>
      <c r="L104" t="str">
        <f>ValueWin!L104</f>
        <v>Mats Moraing</v>
      </c>
      <c r="M104" t="str">
        <f>ValueWin!M104</f>
        <v>Yannick Maden</v>
      </c>
    </row>
    <row r="105" spans="1:14" x14ac:dyDescent="0.25">
      <c r="A105">
        <f>ValueWin!A105</f>
        <v>1.3</v>
      </c>
      <c r="B105">
        <f>ValueWin!B105</f>
        <v>3.2</v>
      </c>
      <c r="C105">
        <f t="shared" si="3"/>
        <v>0.76923076923076916</v>
      </c>
      <c r="D105">
        <f t="shared" si="3"/>
        <v>0.3125</v>
      </c>
      <c r="E105">
        <f>ValueWin!E105</f>
        <v>0.58199999999999996</v>
      </c>
      <c r="F105">
        <f>ValueWin!F105</f>
        <v>0.41800000000000004</v>
      </c>
      <c r="G105" cm="1">
        <f t="array" ref="G105">_xlfn.IFS(AND(I105&gt;J105,I105&gt;0), 1, AND(J105&gt;I105,J105&gt;0), 2, AND(I105&lt;0,J105&lt;0), 0)</f>
        <v>2</v>
      </c>
      <c r="H105">
        <f>ValueWin!H105</f>
        <v>1</v>
      </c>
      <c r="I105">
        <f t="shared" si="4"/>
        <v>-0.81133333333333335</v>
      </c>
      <c r="J105">
        <f t="shared" si="5"/>
        <v>0.15</v>
      </c>
      <c r="K105" cm="1">
        <f t="array" ref="K105">_xlfn.IFS(AND(G105=H105,G105=1),K104-K104*I105+K104*I105*A105, AND(G105=H105,G105=2), K104-K104*J105+K104*J105*B105, AND(G105&lt;&gt;H105,G105=1), K104-K104*I105,AND(G105&lt;&gt;H105,G105=2),K104-K104*J105,G105=0,K104)</f>
        <v>89.547248745660823</v>
      </c>
      <c r="L105" t="str">
        <f>ValueWin!L105</f>
        <v>Oscar Otte</v>
      </c>
      <c r="M105" t="str">
        <f>ValueWin!M105</f>
        <v>Robin Haase</v>
      </c>
      <c r="N105">
        <f>ValueWin!N105</f>
        <v>0.73199999999999998</v>
      </c>
    </row>
    <row r="106" spans="1:14" x14ac:dyDescent="0.25">
      <c r="A106">
        <f>ValueWin!A106</f>
        <v>2.25</v>
      </c>
      <c r="B106">
        <f>ValueWin!B106</f>
        <v>1.57</v>
      </c>
      <c r="C106">
        <f t="shared" si="3"/>
        <v>0.44444444444444442</v>
      </c>
      <c r="D106">
        <f t="shared" si="3"/>
        <v>0.63694267515923564</v>
      </c>
      <c r="E106">
        <f>ValueWin!E106</f>
        <v>6.4000000000000001E-2</v>
      </c>
      <c r="F106">
        <f>ValueWin!F106</f>
        <v>0.93599999999999994</v>
      </c>
      <c r="G106" cm="1">
        <f t="array" ref="G106">_xlfn.IFS(AND(I106&gt;J106,I106&gt;0), 1, AND(J106&gt;I106,J106&gt;0), 2, AND(I106&lt;0,J106&lt;0), 0)</f>
        <v>2</v>
      </c>
      <c r="H106">
        <f>ValueWin!H106</f>
        <v>2</v>
      </c>
      <c r="I106">
        <f t="shared" si="4"/>
        <v>-0.68479999999999985</v>
      </c>
      <c r="J106">
        <f t="shared" si="5"/>
        <v>0.15</v>
      </c>
      <c r="K106" cm="1">
        <f t="array" ref="K106">_xlfn.IFS(AND(G106=H106,G106=1),K105-K105*I106+K105*I106*A106, AND(G106=H106,G106=2), K105-K105*J106+K105*J106*B106, AND(G106&lt;&gt;H106,G106=1), K105-K105*I106,AND(G106&lt;&gt;H106,G106=2),K105-K105*J106,G106=0,K105)</f>
        <v>97.203538513414813</v>
      </c>
      <c r="L106" t="str">
        <f>ValueWin!L106</f>
        <v>Henri Squire</v>
      </c>
      <c r="M106" t="str">
        <f>ValueWin!M106</f>
        <v>Ruben Bemelmans</v>
      </c>
      <c r="N106">
        <f>ValueWin!N106</f>
        <v>0.27200000000000002</v>
      </c>
    </row>
    <row r="107" spans="1:14" x14ac:dyDescent="0.25">
      <c r="A107">
        <f>ValueWin!A107</f>
        <v>1.3</v>
      </c>
      <c r="B107">
        <f>ValueWin!B107</f>
        <v>3.32</v>
      </c>
      <c r="C107">
        <f t="shared" si="3"/>
        <v>0.76923076923076916</v>
      </c>
      <c r="D107">
        <f t="shared" si="3"/>
        <v>0.30120481927710846</v>
      </c>
      <c r="E107">
        <f>ValueWin!E107</f>
        <v>0.60799999999999998</v>
      </c>
      <c r="F107">
        <f>ValueWin!F107</f>
        <v>0.39200000000000002</v>
      </c>
      <c r="G107" cm="1">
        <f t="array" ref="G107">_xlfn.IFS(AND(I107&gt;J107,I107&gt;0), 1, AND(J107&gt;I107,J107&gt;0), 2, AND(I107&lt;0,J107&lt;0), 0)</f>
        <v>2</v>
      </c>
      <c r="H107">
        <f>ValueWin!H107</f>
        <v>1</v>
      </c>
      <c r="I107">
        <f t="shared" si="4"/>
        <v>-0.69866666666666644</v>
      </c>
      <c r="J107">
        <f t="shared" si="5"/>
        <v>0.12993103448275861</v>
      </c>
      <c r="K107" cm="1">
        <f t="array" ref="K107">_xlfn.IFS(AND(G107=H107,G107=1),K106-K106*I107+K106*I107*A107, AND(G107=H107,G107=2), K106-K106*J107+K106*J107*B107, AND(G107&lt;&gt;H107,G107=1), K106-K106*I107,AND(G107&lt;&gt;H107,G107=2),K106-K106*J107,G107=0,K106)</f>
        <v>84.573782198982158</v>
      </c>
      <c r="L107" t="str">
        <f>ValueWin!L107</f>
        <v>Andrey Rublev</v>
      </c>
      <c r="M107" t="str">
        <f>ValueWin!M107</f>
        <v>Ilya Ivashka</v>
      </c>
      <c r="N107">
        <f>ValueWin!N107</f>
        <v>0.86199999999999999</v>
      </c>
    </row>
    <row r="108" spans="1:14" x14ac:dyDescent="0.25">
      <c r="A108">
        <f>ValueWin!A108</f>
        <v>1.76</v>
      </c>
      <c r="B108">
        <f>ValueWin!B108</f>
        <v>2.0499999999999998</v>
      </c>
      <c r="C108">
        <f t="shared" si="3"/>
        <v>0.56818181818181823</v>
      </c>
      <c r="D108">
        <f t="shared" si="3"/>
        <v>0.48780487804878053</v>
      </c>
      <c r="E108">
        <f>ValueWin!E108</f>
        <v>0.53900000000000003</v>
      </c>
      <c r="F108">
        <f>ValueWin!F108</f>
        <v>0.46099999999999997</v>
      </c>
      <c r="G108" cm="1">
        <f t="array" ref="G108">_xlfn.IFS(AND(I108&gt;J108,I108&gt;0), 1, AND(J108&gt;I108,J108&gt;0), 2, AND(I108&lt;0,J108&lt;0), 0)</f>
        <v>0</v>
      </c>
      <c r="H108">
        <f>ValueWin!H108</f>
        <v>2</v>
      </c>
      <c r="I108">
        <f t="shared" si="4"/>
        <v>-6.7578947368420961E-2</v>
      </c>
      <c r="J108">
        <f t="shared" si="5"/>
        <v>-5.2333333333333454E-2</v>
      </c>
      <c r="K108" cm="1">
        <f t="array" ref="K108">_xlfn.IFS(AND(G108=H108,G108=1),K107-K107*I108+K107*I108*A108, AND(G108=H108,G108=2), K107-K107*J108+K107*J108*B108, AND(G108&lt;&gt;H108,G108=1), K107-K107*I108,AND(G108&lt;&gt;H108,G108=2),K107-K107*J108,G108=0,K107)</f>
        <v>84.573782198982158</v>
      </c>
      <c r="L108" t="str">
        <f>ValueWin!L108</f>
        <v>Alexander Bublik</v>
      </c>
      <c r="M108" t="str">
        <f>ValueWin!M108</f>
        <v>Jan Lennard Struff</v>
      </c>
      <c r="N108">
        <f>ValueWin!N108</f>
        <v>0.84499999999999997</v>
      </c>
    </row>
    <row r="109" spans="1:14" x14ac:dyDescent="0.25">
      <c r="A109">
        <f>ValueWin!A109</f>
        <v>1.61</v>
      </c>
      <c r="B109">
        <f>ValueWin!B109</f>
        <v>2.25</v>
      </c>
      <c r="C109">
        <f t="shared" si="3"/>
        <v>0.6211180124223602</v>
      </c>
      <c r="D109">
        <f t="shared" si="3"/>
        <v>0.44444444444444442</v>
      </c>
      <c r="E109">
        <f>ValueWin!E109</f>
        <v>0.59499999999999997</v>
      </c>
      <c r="F109">
        <f>ValueWin!F109</f>
        <v>0.40500000000000003</v>
      </c>
      <c r="G109" cm="1">
        <f t="array" ref="G109">_xlfn.IFS(AND(I109&gt;J109,I109&gt;0), 1, AND(J109&gt;I109,J109&gt;0), 2, AND(I109&lt;0,J109&lt;0), 0)</f>
        <v>0</v>
      </c>
      <c r="H109">
        <f>ValueWin!H109</f>
        <v>1</v>
      </c>
      <c r="I109">
        <f t="shared" si="4"/>
        <v>-6.8934426229508183E-2</v>
      </c>
      <c r="J109">
        <f t="shared" si="5"/>
        <v>-7.0999999999999952E-2</v>
      </c>
      <c r="K109" cm="1">
        <f t="array" ref="K109">_xlfn.IFS(AND(G109=H109,G109=1),K108-K108*I109+K108*I109*A109, AND(G109=H109,G109=2), K108-K108*J109+K108*J109*B109, AND(G109&lt;&gt;H109,G109=1), K108-K108*I109,AND(G109&lt;&gt;H109,G109=2),K108-K108*J109,G109=0,K108)</f>
        <v>84.573782198982158</v>
      </c>
      <c r="L109" t="str">
        <f>ValueWin!L109</f>
        <v>Roberto Bautista Agut</v>
      </c>
      <c r="M109" t="str">
        <f>ValueWin!M109</f>
        <v>Mackenzie McDonald</v>
      </c>
      <c r="N109">
        <f>ValueWin!N109</f>
        <v>0.85199999999999998</v>
      </c>
    </row>
    <row r="110" spans="1:14" x14ac:dyDescent="0.25">
      <c r="A110">
        <f>ValueWin!A110</f>
        <v>1.59</v>
      </c>
      <c r="B110">
        <f>ValueWin!B110</f>
        <v>2.2599999999999998</v>
      </c>
      <c r="C110">
        <f t="shared" si="3"/>
        <v>0.62893081761006286</v>
      </c>
      <c r="D110">
        <f t="shared" si="3"/>
        <v>0.44247787610619471</v>
      </c>
      <c r="E110">
        <f>ValueWin!E110</f>
        <v>0.60699999999999998</v>
      </c>
      <c r="F110">
        <f>ValueWin!F110</f>
        <v>0.39300000000000002</v>
      </c>
      <c r="G110" cm="1">
        <f t="array" ref="G110">_xlfn.IFS(AND(I110&gt;J110,I110&gt;0), 1, AND(J110&gt;I110,J110&gt;0), 2, AND(I110&lt;0,J110&lt;0), 0)</f>
        <v>0</v>
      </c>
      <c r="H110">
        <f>ValueWin!H110</f>
        <v>1</v>
      </c>
      <c r="I110">
        <f t="shared" si="4"/>
        <v>-5.9101694915254188E-2</v>
      </c>
      <c r="J110">
        <f t="shared" si="5"/>
        <v>-8.8746031746031795E-2</v>
      </c>
      <c r="K110" cm="1">
        <f t="array" ref="K110">_xlfn.IFS(AND(G110=H110,G110=1),K109-K109*I110+K109*I110*A110, AND(G110=H110,G110=2), K109-K109*J110+K109*J110*B110, AND(G110&lt;&gt;H110,G110=1), K109-K109*I110,AND(G110&lt;&gt;H110,G110=2),K109-K109*J110,G110=0,K109)</f>
        <v>84.573782198982158</v>
      </c>
      <c r="L110" t="str">
        <f>ValueWin!L110</f>
        <v>Taylor Fritz</v>
      </c>
      <c r="M110" t="str">
        <f>ValueWin!M110</f>
        <v>Tommy Paul</v>
      </c>
      <c r="N110">
        <f>ValueWin!N110</f>
        <v>0.84499999999999997</v>
      </c>
    </row>
    <row r="111" spans="1:14" x14ac:dyDescent="0.25">
      <c r="A111">
        <f>ValueWin!A111</f>
        <v>3.69</v>
      </c>
      <c r="B111">
        <f>ValueWin!B111</f>
        <v>1.25</v>
      </c>
      <c r="C111">
        <f t="shared" si="3"/>
        <v>0.2710027100271003</v>
      </c>
      <c r="D111">
        <f t="shared" si="3"/>
        <v>0.8</v>
      </c>
      <c r="E111">
        <f>ValueWin!E111</f>
        <v>0.31900000000000001</v>
      </c>
      <c r="F111">
        <f>ValueWin!F111</f>
        <v>0.68100000000000005</v>
      </c>
      <c r="G111" cm="1">
        <f t="array" ref="G111">_xlfn.IFS(AND(I111&gt;J111,I111&gt;0), 1, AND(J111&gt;I111,J111&gt;0), 2, AND(I111&lt;0,J111&lt;0), 0)</f>
        <v>1</v>
      </c>
      <c r="H111">
        <f>ValueWin!H111</f>
        <v>1</v>
      </c>
      <c r="I111">
        <f t="shared" si="4"/>
        <v>6.5840148698884715E-2</v>
      </c>
      <c r="J111">
        <f t="shared" si="5"/>
        <v>-0.59499999999999997</v>
      </c>
      <c r="K111" cm="1">
        <f t="array" ref="K111">_xlfn.IFS(AND(G111=H111,G111=1),K110-K110*I111+K110*I111*A111, AND(G111=H111,G111=2), K110-K110*J111+K110*J111*B111, AND(G111&lt;&gt;H111,G111=1), K110-K110*I111,AND(G111&lt;&gt;H111,G111=2),K110-K110*J111,G111=0,K110)</f>
        <v>99.55264476424388</v>
      </c>
      <c r="L111" t="str">
        <f>ValueWin!L111</f>
        <v>John Millman</v>
      </c>
      <c r="M111" t="str">
        <f>ValueWin!M111</f>
        <v>Aslan Karatsev</v>
      </c>
      <c r="N111">
        <f>ValueWin!N111</f>
        <v>0.84499999999999997</v>
      </c>
    </row>
    <row r="112" spans="1:14" x14ac:dyDescent="0.25">
      <c r="A112">
        <f>ValueWin!A112</f>
        <v>1.96</v>
      </c>
      <c r="B112">
        <f>ValueWin!B112</f>
        <v>1.84</v>
      </c>
      <c r="C112">
        <f t="shared" si="3"/>
        <v>0.51020408163265307</v>
      </c>
      <c r="D112">
        <f t="shared" si="3"/>
        <v>0.54347826086956519</v>
      </c>
      <c r="E112">
        <f>ValueWin!E112</f>
        <v>0.41299999999999998</v>
      </c>
      <c r="F112">
        <f>ValueWin!F112</f>
        <v>0.58699999999999997</v>
      </c>
      <c r="G112" cm="1">
        <f t="array" ref="G112">_xlfn.IFS(AND(I112&gt;J112,I112&gt;0), 1, AND(J112&gt;I112,J112&gt;0), 2, AND(I112&lt;0,J112&lt;0), 0)</f>
        <v>2</v>
      </c>
      <c r="H112">
        <f>ValueWin!H112</f>
        <v>1</v>
      </c>
      <c r="I112">
        <f t="shared" si="4"/>
        <v>-0.19845833333333335</v>
      </c>
      <c r="J112">
        <f t="shared" si="5"/>
        <v>9.5333333333333381E-2</v>
      </c>
      <c r="K112" cm="1">
        <f t="array" ref="K112">_xlfn.IFS(AND(G112=H112,G112=1),K111-K111*I112+K111*I112*A112, AND(G112=H112,G112=2), K111-K111*J112+K111*J112*B112, AND(G112&lt;&gt;H112,G112=1), K111-K111*I112,AND(G112&lt;&gt;H112,G112=2),K111-K111*J112,G112=0,K111)</f>
        <v>90.061959296719294</v>
      </c>
      <c r="L112" t="str">
        <f>ValueWin!L112</f>
        <v>Botic Van De Zandschulp</v>
      </c>
      <c r="M112" t="str">
        <f>ValueWin!M112</f>
        <v>Sebastian Korda</v>
      </c>
      <c r="N112">
        <f>ValueWin!N112</f>
        <v>0.83799999999999997</v>
      </c>
    </row>
    <row r="113" spans="1:14" x14ac:dyDescent="0.25">
      <c r="A113">
        <f>ValueWin!A113</f>
        <v>1.72</v>
      </c>
      <c r="B113">
        <f>ValueWin!B113</f>
        <v>2.1</v>
      </c>
      <c r="C113">
        <f t="shared" si="3"/>
        <v>0.58139534883720934</v>
      </c>
      <c r="D113">
        <f t="shared" si="3"/>
        <v>0.47619047619047616</v>
      </c>
      <c r="E113">
        <f>ValueWin!E113</f>
        <v>0.51200000000000001</v>
      </c>
      <c r="F113">
        <f>ValueWin!F113</f>
        <v>0.48799999999999999</v>
      </c>
      <c r="G113" cm="1">
        <f t="array" ref="G113">_xlfn.IFS(AND(I113&gt;J113,I113&gt;0), 1, AND(J113&gt;I113,J113&gt;0), 2, AND(I113&lt;0,J113&lt;0), 0)</f>
        <v>2</v>
      </c>
      <c r="H113">
        <f>ValueWin!H113</f>
        <v>2</v>
      </c>
      <c r="I113">
        <f t="shared" si="4"/>
        <v>-0.1657777777777778</v>
      </c>
      <c r="J113">
        <f t="shared" si="5"/>
        <v>2.2545454545454535E-2</v>
      </c>
      <c r="K113" cm="1">
        <f t="array" ref="K113">_xlfn.IFS(AND(G113=H113,G113=1),K112-K112*I113+K112*I113*A113, AND(G113=H113,G113=2), K112-K112*J113+K112*J113*B113, AND(G113&lt;&gt;H113,G113=1), K112-K112*I113,AND(G113&lt;&gt;H113,G113=2),K112-K112*J113,G113=0,K112)</f>
        <v>92.295495887277923</v>
      </c>
      <c r="L113" t="str">
        <f>ValueWin!L113</f>
        <v>Andy Murray</v>
      </c>
      <c r="M113" t="str">
        <f>ValueWin!M113</f>
        <v>Carlos Alcaraz</v>
      </c>
      <c r="N113">
        <f>ValueWin!N113</f>
        <v>0.86099999999999999</v>
      </c>
    </row>
    <row r="114" spans="1:14" x14ac:dyDescent="0.25">
      <c r="A114">
        <f>ValueWin!A114</f>
        <v>3.14</v>
      </c>
      <c r="B114">
        <f>ValueWin!B114</f>
        <v>1.33</v>
      </c>
      <c r="C114">
        <f t="shared" si="3"/>
        <v>0.31847133757961782</v>
      </c>
      <c r="D114">
        <f t="shared" si="3"/>
        <v>0.75187969924812026</v>
      </c>
      <c r="E114">
        <f>ValueWin!E114</f>
        <v>0.30299999999999999</v>
      </c>
      <c r="F114">
        <f>ValueWin!F114</f>
        <v>0.69700000000000006</v>
      </c>
      <c r="G114" cm="1">
        <f t="array" ref="G114">_xlfn.IFS(AND(I114&gt;J114,I114&gt;0), 1, AND(J114&gt;I114,J114&gt;0), 2, AND(I114&lt;0,J114&lt;0), 0)</f>
        <v>0</v>
      </c>
      <c r="H114">
        <f>ValueWin!H114</f>
        <v>2</v>
      </c>
      <c r="I114">
        <f t="shared" si="4"/>
        <v>-2.270093457943928E-2</v>
      </c>
      <c r="J114">
        <f t="shared" si="5"/>
        <v>-0.22118181818181792</v>
      </c>
      <c r="K114" cm="1">
        <f t="array" ref="K114">_xlfn.IFS(AND(G114=H114,G114=1),K113-K113*I114+K113*I114*A114, AND(G114=H114,G114=2), K113-K113*J114+K113*J114*B114, AND(G114&lt;&gt;H114,G114=1), K113-K113*I114,AND(G114&lt;&gt;H114,G114=2),K113-K113*J114,G114=0,K113)</f>
        <v>92.295495887277923</v>
      </c>
      <c r="L114" t="str">
        <f>ValueWin!L114</f>
        <v>Nikoloz Basilashvili</v>
      </c>
      <c r="M114" t="str">
        <f>ValueWin!M114</f>
        <v>Matteo Berrettini</v>
      </c>
      <c r="N114">
        <f>ValueWin!N114</f>
        <v>0.86299999999999999</v>
      </c>
    </row>
    <row r="115" spans="1:14" x14ac:dyDescent="0.25">
      <c r="A115">
        <f>ValueWin!A115</f>
        <v>1.1599999999999999</v>
      </c>
      <c r="B115">
        <f>ValueWin!B115</f>
        <v>4.5</v>
      </c>
      <c r="C115">
        <f t="shared" si="3"/>
        <v>0.86206896551724144</v>
      </c>
      <c r="D115">
        <f t="shared" si="3"/>
        <v>0.22222222222222221</v>
      </c>
      <c r="E115">
        <f>ValueWin!E115</f>
        <v>0.746</v>
      </c>
      <c r="F115">
        <f>ValueWin!F115</f>
        <v>0.254</v>
      </c>
      <c r="G115" cm="1">
        <f t="array" ref="G115">_xlfn.IFS(AND(I115&gt;J115,I115&gt;0), 1, AND(J115&gt;I115,J115&gt;0), 2, AND(I115&lt;0,J115&lt;0), 0)</f>
        <v>2</v>
      </c>
      <c r="H115">
        <f>ValueWin!H115</f>
        <v>1</v>
      </c>
      <c r="I115">
        <f t="shared" si="4"/>
        <v>-0.8415000000000008</v>
      </c>
      <c r="J115">
        <f t="shared" si="5"/>
        <v>4.085714285714287E-2</v>
      </c>
      <c r="K115" cm="1">
        <f t="array" ref="K115">_xlfn.IFS(AND(G115=H115,G115=1),K114-K114*I115+K114*I115*A115, AND(G115=H115,G115=2), K114-K114*J115+K114*J115*B115, AND(G115&lt;&gt;H115,G115=1), K114-K114*I115,AND(G115&lt;&gt;H115,G115=2),K114-K114*J115,G115=0,K114)</f>
        <v>88.524565626740568</v>
      </c>
      <c r="L115" t="str">
        <f>ValueWin!L115</f>
        <v>Brandon Nakashima</v>
      </c>
      <c r="M115" t="str">
        <f>ValueWin!M115</f>
        <v>Bernabe Zapata Miralles</v>
      </c>
      <c r="N115">
        <f>ValueWin!N115</f>
        <v>0.754</v>
      </c>
    </row>
    <row r="116" spans="1:14" x14ac:dyDescent="0.25">
      <c r="A116">
        <f>ValueWin!A116</f>
        <v>2.37</v>
      </c>
      <c r="B116">
        <f>ValueWin!B116</f>
        <v>1.53</v>
      </c>
      <c r="C116">
        <f t="shared" si="3"/>
        <v>0.42194092827004215</v>
      </c>
      <c r="D116">
        <f t="shared" si="3"/>
        <v>0.65359477124183007</v>
      </c>
      <c r="E116">
        <f>ValueWin!E116</f>
        <v>0.249</v>
      </c>
      <c r="F116">
        <f>ValueWin!F116</f>
        <v>0.751</v>
      </c>
      <c r="G116" cm="1">
        <f t="array" ref="G116">_xlfn.IFS(AND(I116&gt;J116,I116&gt;0), 1, AND(J116&gt;I116,J116&gt;0), 2, AND(I116&lt;0,J116&lt;0), 0)</f>
        <v>2</v>
      </c>
      <c r="H116">
        <f>ValueWin!H116</f>
        <v>1</v>
      </c>
      <c r="I116">
        <f t="shared" si="4"/>
        <v>-0.29917518248175179</v>
      </c>
      <c r="J116">
        <f t="shared" si="5"/>
        <v>0.15</v>
      </c>
      <c r="K116" cm="1">
        <f t="array" ref="K116">_xlfn.IFS(AND(G116=H116,G116=1),K115-K115*I116+K115*I116*A116, AND(G116=H116,G116=2), K115-K115*J116+K115*J116*B116, AND(G116&lt;&gt;H116,G116=1), K115-K115*I116,AND(G116&lt;&gt;H116,G116=2),K115-K115*J116,G116=0,K115)</f>
        <v>75.245880782729486</v>
      </c>
      <c r="L116" t="str">
        <f>ValueWin!L116</f>
        <v>Alexandre Muller</v>
      </c>
      <c r="M116" t="str">
        <f>ValueWin!M116</f>
        <v>Stefano Travaglia</v>
      </c>
      <c r="N116">
        <f>ValueWin!N116</f>
        <v>0.48699999999999999</v>
      </c>
    </row>
    <row r="117" spans="1:14" x14ac:dyDescent="0.25">
      <c r="A117">
        <f>ValueWin!A117</f>
        <v>1.28</v>
      </c>
      <c r="B117">
        <f>ValueWin!B117</f>
        <v>3.25</v>
      </c>
      <c r="C117">
        <f t="shared" si="3"/>
        <v>0.78125</v>
      </c>
      <c r="D117">
        <f t="shared" si="3"/>
        <v>0.30769230769230771</v>
      </c>
      <c r="E117">
        <f>ValueWin!E117</f>
        <v>0.82199999999999995</v>
      </c>
      <c r="F117">
        <f>ValueWin!F117</f>
        <v>0.17800000000000005</v>
      </c>
      <c r="G117" cm="1">
        <f t="array" ref="G117">_xlfn.IFS(AND(I117&gt;J117,I117&gt;0), 1, AND(J117&gt;I117,J117&gt;0), 2, AND(I117&lt;0,J117&lt;0), 0)</f>
        <v>1</v>
      </c>
      <c r="H117">
        <f>ValueWin!H117</f>
        <v>1</v>
      </c>
      <c r="I117">
        <f t="shared" si="4"/>
        <v>0.15</v>
      </c>
      <c r="J117">
        <f t="shared" si="5"/>
        <v>-0.18733333333333324</v>
      </c>
      <c r="K117" cm="1">
        <f t="array" ref="K117">_xlfn.IFS(AND(G117=H117,G117=1),K116-K116*I117+K116*I117*A117, AND(G117=H117,G117=2), K116-K116*J117+K116*J117*B117, AND(G117&lt;&gt;H117,G117=1), K116-K116*I117,AND(G117&lt;&gt;H117,G117=2),K116-K116*J117,G117=0,K116)</f>
        <v>78.40620777560413</v>
      </c>
      <c r="L117" t="str">
        <f>ValueWin!L117</f>
        <v>Maxime Cressy</v>
      </c>
      <c r="M117" t="str">
        <f>ValueWin!M117</f>
        <v>Otto Virtanen</v>
      </c>
      <c r="N117">
        <f>ValueWin!N117</f>
        <v>0.35699999999999998</v>
      </c>
    </row>
    <row r="118" spans="1:14" x14ac:dyDescent="0.25">
      <c r="A118">
        <f>ValueWin!A118</f>
        <v>1.1599999999999999</v>
      </c>
      <c r="B118">
        <f>ValueWin!B118</f>
        <v>4.5</v>
      </c>
      <c r="C118">
        <f t="shared" si="3"/>
        <v>0.86206896551724144</v>
      </c>
      <c r="D118">
        <f t="shared" si="3"/>
        <v>0.22222222222222221</v>
      </c>
      <c r="E118">
        <f>ValueWin!E118</f>
        <v>0.85899999999999999</v>
      </c>
      <c r="F118">
        <f>ValueWin!F118</f>
        <v>0.14100000000000001</v>
      </c>
      <c r="G118" cm="1">
        <f t="array" ref="G118">_xlfn.IFS(AND(I118&gt;J118,I118&gt;0), 1, AND(J118&gt;I118,J118&gt;0), 2, AND(I118&lt;0,J118&lt;0), 0)</f>
        <v>0</v>
      </c>
      <c r="H118">
        <f>ValueWin!H118</f>
        <v>1</v>
      </c>
      <c r="I118">
        <f t="shared" si="4"/>
        <v>-2.2250000000000547E-2</v>
      </c>
      <c r="J118">
        <f t="shared" si="5"/>
        <v>-0.1044285714285714</v>
      </c>
      <c r="K118" cm="1">
        <f t="array" ref="K118">_xlfn.IFS(AND(G118=H118,G118=1),K117-K117*I118+K117*I118*A118, AND(G118=H118,G118=2), K117-K117*J118+K117*J118*B118, AND(G118&lt;&gt;H118,G118=1), K117-K117*I118,AND(G118&lt;&gt;H118,G118=2),K117-K117*J118,G118=0,K117)</f>
        <v>78.40620777560413</v>
      </c>
      <c r="L118" t="str">
        <f>ValueWin!L118</f>
        <v>Oscar Otte</v>
      </c>
      <c r="M118" t="str">
        <f>ValueWin!M118</f>
        <v>Julian Lenz</v>
      </c>
      <c r="N118">
        <f>ValueWin!N118</f>
        <v>0.36599999999999999</v>
      </c>
    </row>
    <row r="119" spans="1:14" x14ac:dyDescent="0.25">
      <c r="A119">
        <f>ValueWin!A119</f>
        <v>2.25</v>
      </c>
      <c r="B119">
        <f>ValueWin!B119</f>
        <v>1.57</v>
      </c>
      <c r="C119">
        <f t="shared" si="3"/>
        <v>0.44444444444444442</v>
      </c>
      <c r="D119">
        <f t="shared" si="3"/>
        <v>0.63694267515923564</v>
      </c>
      <c r="E119">
        <f>ValueWin!E119</f>
        <v>0.498</v>
      </c>
      <c r="F119">
        <f>ValueWin!F119</f>
        <v>0.502</v>
      </c>
      <c r="G119" cm="1">
        <f t="array" ref="G119">_xlfn.IFS(AND(I119&gt;J119,I119&gt;0), 1, AND(J119&gt;I119,J119&gt;0), 2, AND(I119&lt;0,J119&lt;0), 0)</f>
        <v>1</v>
      </c>
      <c r="H119">
        <f>ValueWin!H119</f>
        <v>2</v>
      </c>
      <c r="I119">
        <f t="shared" si="4"/>
        <v>9.6399999999999986E-2</v>
      </c>
      <c r="J119">
        <f t="shared" si="5"/>
        <v>-0.37168421052631573</v>
      </c>
      <c r="K119" cm="1">
        <f t="array" ref="K119">_xlfn.IFS(AND(G119=H119,G119=1),K118-K118*I119+K118*I119*A119, AND(G119=H119,G119=2), K118-K118*J119+K118*J119*B119, AND(G119&lt;&gt;H119,G119=1), K118-K118*I119,AND(G119&lt;&gt;H119,G119=2),K118-K118*J119,G119=0,K118)</f>
        <v>70.8478493460359</v>
      </c>
      <c r="L119" t="str">
        <f>ValueWin!L119</f>
        <v>Ruben Bemelmans</v>
      </c>
      <c r="M119" t="str">
        <f>ValueWin!M119</f>
        <v>Quentin Halys</v>
      </c>
      <c r="N119">
        <f>ValueWin!N119</f>
        <v>0.623</v>
      </c>
    </row>
    <row r="120" spans="1:14" x14ac:dyDescent="0.25">
      <c r="A120">
        <f>ValueWin!A120</f>
        <v>3</v>
      </c>
      <c r="B120">
        <f>ValueWin!B120</f>
        <v>1.33</v>
      </c>
      <c r="C120">
        <f t="shared" si="3"/>
        <v>0.33333333333333331</v>
      </c>
      <c r="D120">
        <f t="shared" si="3"/>
        <v>0.75187969924812026</v>
      </c>
      <c r="E120">
        <f>ValueWin!E120</f>
        <v>0.23499999999999999</v>
      </c>
      <c r="F120">
        <f>ValueWin!F120</f>
        <v>0.76500000000000001</v>
      </c>
      <c r="G120" cm="1">
        <f t="array" ref="G120">_xlfn.IFS(AND(I120&gt;J120,I120&gt;0), 1, AND(J120&gt;I120,J120&gt;0), 2, AND(I120&lt;0,J120&lt;0), 0)</f>
        <v>2</v>
      </c>
      <c r="H120">
        <f>ValueWin!H120</f>
        <v>2</v>
      </c>
      <c r="I120">
        <f t="shared" si="4"/>
        <v>-0.14750000000000002</v>
      </c>
      <c r="J120">
        <f t="shared" si="5"/>
        <v>5.2878787878788081E-2</v>
      </c>
      <c r="K120" cm="1">
        <f t="array" ref="K120">_xlfn.IFS(AND(G120=H120,G120=1),K119-K119*I120+K119*I120*A120, AND(G120=H120,G120=2), K119-K119*J120+K119*J120*B120, AND(G120&lt;&gt;H120,G120=1), K119-K119*I120,AND(G120&lt;&gt;H120,G120=2),K119-K119*J120,G120=0,K119)</f>
        <v>72.084144317124228</v>
      </c>
      <c r="L120" t="str">
        <f>ValueWin!L120</f>
        <v>Mats Rosenkranz</v>
      </c>
      <c r="M120" t="str">
        <f>ValueWin!M120</f>
        <v>Maximilian Marterer</v>
      </c>
      <c r="N120">
        <f>ValueWin!N120</f>
        <v>0.28299999999999997</v>
      </c>
    </row>
    <row r="121" spans="1:14" x14ac:dyDescent="0.25">
      <c r="A121">
        <f>ValueWin!A121</f>
        <v>2.31</v>
      </c>
      <c r="B121">
        <f>ValueWin!B121</f>
        <v>1.57</v>
      </c>
      <c r="C121">
        <f t="shared" si="3"/>
        <v>0.4329004329004329</v>
      </c>
      <c r="D121">
        <f t="shared" si="3"/>
        <v>0.63694267515923564</v>
      </c>
      <c r="E121">
        <f>ValueWin!E121</f>
        <v>0.46600000000000003</v>
      </c>
      <c r="F121">
        <f>ValueWin!F121</f>
        <v>0.53400000000000003</v>
      </c>
      <c r="G121" cm="1">
        <f t="array" ref="G121">_xlfn.IFS(AND(I121&gt;J121,I121&gt;0), 1, AND(J121&gt;I121,J121&gt;0), 2, AND(I121&lt;0,J121&lt;0), 0)</f>
        <v>1</v>
      </c>
      <c r="H121">
        <f>ValueWin!H121</f>
        <v>1</v>
      </c>
      <c r="I121">
        <f t="shared" si="4"/>
        <v>5.8366412213740504E-2</v>
      </c>
      <c r="J121">
        <f t="shared" si="5"/>
        <v>-0.28354385964912276</v>
      </c>
      <c r="K121" cm="1">
        <f t="array" ref="K121">_xlfn.IFS(AND(G121=H121,G121=1),K120-K120*I121+K120*I121*A121, AND(G121=H121,G121=2), K120-K120*J121+K120*J121*B121, AND(G121&lt;&gt;H121,G121=1), K120-K120*I121,AND(G121&lt;&gt;H121,G121=2),K120-K120*J121,G121=0,K120)</f>
        <v>77.595697991611559</v>
      </c>
      <c r="L121" t="str">
        <f>ValueWin!L121</f>
        <v>Marin Cilic</v>
      </c>
      <c r="M121" t="str">
        <f>ValueWin!M121</f>
        <v>Karen Khachanov</v>
      </c>
      <c r="N121">
        <f>ValueWin!N121</f>
        <v>0.85899999999999999</v>
      </c>
    </row>
    <row r="122" spans="1:14" x14ac:dyDescent="0.25">
      <c r="A122">
        <f>ValueWin!A122</f>
        <v>1.61</v>
      </c>
      <c r="B122">
        <f>ValueWin!B122</f>
        <v>2.25</v>
      </c>
      <c r="C122">
        <f t="shared" si="3"/>
        <v>0.6211180124223602</v>
      </c>
      <c r="D122">
        <f t="shared" si="3"/>
        <v>0.44444444444444442</v>
      </c>
      <c r="E122">
        <f>ValueWin!E122</f>
        <v>0.59399999999999997</v>
      </c>
      <c r="F122">
        <f>ValueWin!F122</f>
        <v>0.40600000000000003</v>
      </c>
      <c r="G122" cm="1">
        <f t="array" ref="G122">_xlfn.IFS(AND(I122&gt;J122,I122&gt;0), 1, AND(J122&gt;I122,J122&gt;0), 2, AND(I122&lt;0,J122&lt;0), 0)</f>
        <v>0</v>
      </c>
      <c r="H122">
        <f>ValueWin!H122</f>
        <v>1</v>
      </c>
      <c r="I122">
        <f t="shared" si="4"/>
        <v>-7.1573770491803246E-2</v>
      </c>
      <c r="J122">
        <f t="shared" si="5"/>
        <v>-6.9199999999999928E-2</v>
      </c>
      <c r="K122" cm="1">
        <f t="array" ref="K122">_xlfn.IFS(AND(G122=H122,G122=1),K121-K121*I122+K121*I122*A122, AND(G122=H122,G122=2), K121-K121*J122+K121*J122*B122, AND(G122&lt;&gt;H122,G122=1), K121-K121*I122,AND(G122&lt;&gt;H122,G122=2),K121-K121*J122,G122=0,K121)</f>
        <v>77.595697991611559</v>
      </c>
      <c r="L122" t="str">
        <f>ValueWin!L122</f>
        <v>Roberto Bautista Agut</v>
      </c>
      <c r="M122" t="str">
        <f>ValueWin!M122</f>
        <v>Mackenzie McDonald</v>
      </c>
      <c r="N122">
        <f>ValueWin!N122</f>
        <v>0.85699999999999998</v>
      </c>
    </row>
    <row r="123" spans="1:14" x14ac:dyDescent="0.25">
      <c r="A123">
        <f>ValueWin!A123</f>
        <v>2.67</v>
      </c>
      <c r="B123">
        <f>ValueWin!B123</f>
        <v>1.44</v>
      </c>
      <c r="C123">
        <f t="shared" si="3"/>
        <v>0.37453183520599254</v>
      </c>
      <c r="D123">
        <f t="shared" si="3"/>
        <v>0.69444444444444442</v>
      </c>
      <c r="E123">
        <f>ValueWin!E123</f>
        <v>0.38800000000000001</v>
      </c>
      <c r="F123">
        <f>ValueWin!F123</f>
        <v>0.61199999999999999</v>
      </c>
      <c r="G123" cm="1">
        <f t="array" ref="G123">_xlfn.IFS(AND(I123&gt;J123,I123&gt;0), 1, AND(J123&gt;I123,J123&gt;0), 2, AND(I123&lt;0,J123&lt;0), 0)</f>
        <v>1</v>
      </c>
      <c r="H123">
        <f>ValueWin!H123</f>
        <v>1</v>
      </c>
      <c r="I123">
        <f t="shared" si="4"/>
        <v>2.1532934131736514E-2</v>
      </c>
      <c r="J123">
        <f t="shared" si="5"/>
        <v>-0.26981818181818196</v>
      </c>
      <c r="K123" cm="1">
        <f t="array" ref="K123">_xlfn.IFS(AND(G123=H123,G123=1),K122-K122*I123+K122*I123*A123, AND(G123=H123,G123=2), K122-K122*J123+K122*J123*B123, AND(G123&lt;&gt;H123,G123=1), K122-K122*I123,AND(G123&lt;&gt;H123,G123=2),K122-K122*J123,G123=0,K122)</f>
        <v>80.386039291389906</v>
      </c>
      <c r="L123" t="str">
        <f>ValueWin!L123</f>
        <v>Jan Lennard Struff</v>
      </c>
      <c r="M123" t="str">
        <f>ValueWin!M123</f>
        <v>Denis Shapovalov</v>
      </c>
      <c r="N123">
        <f>ValueWin!N123</f>
        <v>0.90900000000000003</v>
      </c>
    </row>
    <row r="124" spans="1:14" x14ac:dyDescent="0.25">
      <c r="A124">
        <f>ValueWin!A124</f>
        <v>7</v>
      </c>
      <c r="B124">
        <f>ValueWin!B124</f>
        <v>1.1000000000000001</v>
      </c>
      <c r="C124">
        <f t="shared" si="3"/>
        <v>0.14285714285714285</v>
      </c>
      <c r="D124">
        <f t="shared" si="3"/>
        <v>0.90909090909090906</v>
      </c>
      <c r="E124">
        <f>ValueWin!E124</f>
        <v>0.123</v>
      </c>
      <c r="F124">
        <f>ValueWin!F124</f>
        <v>0.877</v>
      </c>
      <c r="G124" cm="1">
        <f t="array" ref="G124">_xlfn.IFS(AND(I124&gt;J124,I124&gt;0), 1, AND(J124&gt;I124,J124&gt;0), 2, AND(I124&lt;0,J124&lt;0), 0)</f>
        <v>0</v>
      </c>
      <c r="H124">
        <f>ValueWin!H124</f>
        <v>2</v>
      </c>
      <c r="I124">
        <f t="shared" si="4"/>
        <v>-2.3166666666666669E-2</v>
      </c>
      <c r="J124">
        <f t="shared" si="5"/>
        <v>-0.35299999999999887</v>
      </c>
      <c r="K124" cm="1">
        <f t="array" ref="K124">_xlfn.IFS(AND(G124=H124,G124=1),K123-K123*I124+K123*I124*A124, AND(G124=H124,G124=2), K123-K123*J124+K123*J124*B124, AND(G124&lt;&gt;H124,G124=1), K123-K123*I124,AND(G124&lt;&gt;H124,G124=2),K123-K123*J124,G124=0,K123)</f>
        <v>80.386039291389906</v>
      </c>
      <c r="L124" t="str">
        <f>ValueWin!L124</f>
        <v>Dennis Novak</v>
      </c>
      <c r="M124" t="str">
        <f>ValueWin!M124</f>
        <v>Jannik Sinner</v>
      </c>
      <c r="N124">
        <f>ValueWin!N124</f>
        <v>0.84499999999999997</v>
      </c>
    </row>
    <row r="125" spans="1:14" x14ac:dyDescent="0.25">
      <c r="A125">
        <f>ValueWin!A125</f>
        <v>5.2</v>
      </c>
      <c r="B125">
        <f>ValueWin!B125</f>
        <v>1.1399999999999999</v>
      </c>
      <c r="C125">
        <f t="shared" si="3"/>
        <v>0.19230769230769229</v>
      </c>
      <c r="D125">
        <f t="shared" si="3"/>
        <v>0.87719298245614041</v>
      </c>
      <c r="E125">
        <f>ValueWin!E125</f>
        <v>0.17100000000000001</v>
      </c>
      <c r="F125">
        <f>ValueWin!F125</f>
        <v>0.82899999999999996</v>
      </c>
      <c r="G125" cm="1">
        <f t="array" ref="G125">_xlfn.IFS(AND(I125&gt;J125,I125&gt;0), 1, AND(J125&gt;I125,J125&gt;0), 2, AND(I125&lt;0,J125&lt;0), 0)</f>
        <v>0</v>
      </c>
      <c r="H125">
        <f>ValueWin!H125</f>
        <v>2</v>
      </c>
      <c r="I125">
        <f t="shared" si="4"/>
        <v>-2.6380952380952338E-2</v>
      </c>
      <c r="J125">
        <f t="shared" si="5"/>
        <v>-0.39242857142857246</v>
      </c>
      <c r="K125" cm="1">
        <f t="array" ref="K125">_xlfn.IFS(AND(G125=H125,G125=1),K124-K124*I125+K124*I125*A125, AND(G125=H125,G125=2), K124-K124*J125+K124*J125*B125, AND(G125&lt;&gt;H125,G125=1), K124-K124*I125,AND(G125&lt;&gt;H125,G125=2),K124-K124*J125,G125=0,K124)</f>
        <v>80.386039291389906</v>
      </c>
      <c r="L125" t="str">
        <f>ValueWin!L125</f>
        <v>Alex De Minaur</v>
      </c>
      <c r="M125" t="str">
        <f>ValueWin!M125</f>
        <v>Alexander Zverev</v>
      </c>
      <c r="N125">
        <f>ValueWin!N125</f>
        <v>0.89100000000000001</v>
      </c>
    </row>
    <row r="126" spans="1:14" x14ac:dyDescent="0.25">
      <c r="A126">
        <f>ValueWin!A126</f>
        <v>1.22</v>
      </c>
      <c r="B126">
        <f>ValueWin!B126</f>
        <v>4</v>
      </c>
      <c r="C126">
        <f t="shared" si="3"/>
        <v>0.81967213114754101</v>
      </c>
      <c r="D126">
        <f t="shared" si="3"/>
        <v>0.25</v>
      </c>
      <c r="E126">
        <f>ValueWin!E126</f>
        <v>0.73399999999999999</v>
      </c>
      <c r="F126">
        <f>ValueWin!F126</f>
        <v>0.26600000000000001</v>
      </c>
      <c r="G126" cm="1">
        <f t="array" ref="G126">_xlfn.IFS(AND(I126&gt;J126,I126&gt;0), 1, AND(J126&gt;I126,J126&gt;0), 2, AND(I126&lt;0,J126&lt;0), 0)</f>
        <v>2</v>
      </c>
      <c r="H126">
        <f>ValueWin!H126</f>
        <v>2</v>
      </c>
      <c r="I126">
        <f t="shared" si="4"/>
        <v>-0.47509090909090923</v>
      </c>
      <c r="J126">
        <f t="shared" si="5"/>
        <v>2.1333333333333343E-2</v>
      </c>
      <c r="K126" cm="1">
        <f t="array" ref="K126">_xlfn.IFS(AND(G126=H126,G126=1),K125-K125*I126+K125*I126*A126, AND(G126=H126,G126=2), K125-K125*J126+K125*J126*B126, AND(G126&lt;&gt;H126,G126=1), K125-K125*I126,AND(G126&lt;&gt;H126,G126=2),K125-K125*J126,G126=0,K125)</f>
        <v>85.530745806038865</v>
      </c>
      <c r="L126" t="str">
        <f>ValueWin!L126</f>
        <v>Stefanos Tsitsipas</v>
      </c>
      <c r="M126" t="str">
        <f>ValueWin!M126</f>
        <v>Frances Tiafoe</v>
      </c>
      <c r="N126">
        <f>ValueWin!N126</f>
        <v>0.86699999999999999</v>
      </c>
    </row>
    <row r="127" spans="1:14" x14ac:dyDescent="0.25">
      <c r="A127">
        <f>ValueWin!A127</f>
        <v>2.75</v>
      </c>
      <c r="B127">
        <f>ValueWin!B127</f>
        <v>1.44</v>
      </c>
      <c r="C127">
        <f t="shared" si="3"/>
        <v>0.36363636363636365</v>
      </c>
      <c r="D127">
        <f t="shared" si="3"/>
        <v>0.69444444444444442</v>
      </c>
      <c r="E127">
        <f>ValueWin!E127</f>
        <v>0.29499999999999998</v>
      </c>
      <c r="F127">
        <f>ValueWin!F127</f>
        <v>0.70500000000000007</v>
      </c>
      <c r="G127" cm="1">
        <f t="array" ref="G127">_xlfn.IFS(AND(I127&gt;J127,I127&gt;0), 1, AND(J127&gt;I127,J127&gt;0), 2, AND(I127&lt;0,J127&lt;0), 0)</f>
        <v>2</v>
      </c>
      <c r="H127">
        <f>ValueWin!H127</f>
        <v>1</v>
      </c>
      <c r="I127">
        <f t="shared" si="4"/>
        <v>-0.10785714285714293</v>
      </c>
      <c r="J127">
        <f t="shared" si="5"/>
        <v>3.4545454545454546E-2</v>
      </c>
      <c r="K127" cm="1">
        <f t="array" ref="K127">_xlfn.IFS(AND(G127=H127,G127=1),K126-K126*I127+K126*I127*A127, AND(G127=H127,G127=2), K126-K126*J127+K126*J127*B127, AND(G127&lt;&gt;H127,G127=1), K126-K126*I127,AND(G127&lt;&gt;H127,G127=2),K126-K126*J127,G127=0,K126)</f>
        <v>82.576047314557528</v>
      </c>
      <c r="L127" t="str">
        <f>ValueWin!L127</f>
        <v>Carlos Alcaraz</v>
      </c>
      <c r="M127" t="str">
        <f>ValueWin!M127</f>
        <v>Matteo Berrettini</v>
      </c>
      <c r="N127">
        <f>ValueWin!N127</f>
        <v>0.84699999999999998</v>
      </c>
    </row>
    <row r="128" spans="1:14" x14ac:dyDescent="0.25">
      <c r="A128">
        <f>ValueWin!A128</f>
        <v>1.5</v>
      </c>
      <c r="B128">
        <f>ValueWin!B128</f>
        <v>2.5</v>
      </c>
      <c r="C128">
        <f t="shared" si="3"/>
        <v>0.66666666666666663</v>
      </c>
      <c r="D128">
        <f t="shared" si="3"/>
        <v>0.4</v>
      </c>
      <c r="E128">
        <f>ValueWin!E128</f>
        <v>0.78500000000000003</v>
      </c>
      <c r="F128">
        <f>ValueWin!F128</f>
        <v>0.21499999999999997</v>
      </c>
      <c r="G128" cm="1">
        <f t="array" ref="G128">_xlfn.IFS(AND(I128&gt;J128,I128&gt;0), 1, AND(J128&gt;I128,J128&gt;0), 2, AND(I128&lt;0,J128&lt;0), 0)</f>
        <v>1</v>
      </c>
      <c r="H128">
        <f>ValueWin!H128</f>
        <v>1</v>
      </c>
      <c r="I128">
        <f t="shared" si="4"/>
        <v>0.15</v>
      </c>
      <c r="J128">
        <f t="shared" si="5"/>
        <v>-0.30833333333333335</v>
      </c>
      <c r="K128" cm="1">
        <f t="array" ref="K128">_xlfn.IFS(AND(G128=H128,G128=1),K127-K127*I128+K127*I128*A128, AND(G128=H128,G128=2), K127-K127*J128+K127*J128*B128, AND(G128&lt;&gt;H128,G128=1), K127-K127*I128,AND(G128&lt;&gt;H128,G128=2),K127-K127*J128,G128=0,K127)</f>
        <v>88.769250863149338</v>
      </c>
      <c r="L128" t="str">
        <f>ValueWin!L128</f>
        <v>Joao Sousa</v>
      </c>
      <c r="M128" t="str">
        <f>ValueWin!M128</f>
        <v>Kenny De Schepper</v>
      </c>
      <c r="N128">
        <f>ValueWin!N128</f>
        <v>0.47799999999999998</v>
      </c>
    </row>
    <row r="129" spans="1:14" x14ac:dyDescent="0.25">
      <c r="A129">
        <f>ValueWin!A129</f>
        <v>1.33</v>
      </c>
      <c r="B129">
        <f>ValueWin!B129</f>
        <v>3</v>
      </c>
      <c r="C129">
        <f t="shared" si="3"/>
        <v>0.75187969924812026</v>
      </c>
      <c r="D129">
        <f t="shared" si="3"/>
        <v>0.33333333333333331</v>
      </c>
      <c r="E129">
        <f>ValueWin!E129</f>
        <v>0.80500000000000005</v>
      </c>
      <c r="F129">
        <f>ValueWin!F129</f>
        <v>0.19499999999999995</v>
      </c>
      <c r="G129" cm="1">
        <f t="array" ref="G129">_xlfn.IFS(AND(I129&gt;J129,I129&gt;0), 1, AND(J129&gt;I129,J129&gt;0), 2, AND(I129&lt;0,J129&lt;0), 0)</f>
        <v>1</v>
      </c>
      <c r="H129">
        <f>ValueWin!H129</f>
        <v>2</v>
      </c>
      <c r="I129">
        <f t="shared" si="4"/>
        <v>0.15</v>
      </c>
      <c r="J129">
        <f t="shared" si="5"/>
        <v>-0.20750000000000007</v>
      </c>
      <c r="K129" cm="1">
        <f t="array" ref="K129">_xlfn.IFS(AND(G129=H129,G129=1),K128-K128*I129+K128*I129*A129, AND(G129=H129,G129=2), K128-K128*J129+K128*J129*B129, AND(G129&lt;&gt;H129,G129=1), K128-K128*I129,AND(G129&lt;&gt;H129,G129=2),K128-K128*J129,G129=0,K128)</f>
        <v>75.453863233676941</v>
      </c>
      <c r="L129" t="str">
        <f>ValueWin!L129</f>
        <v>Hugo Gaston</v>
      </c>
      <c r="M129" t="str">
        <f>ValueWin!M129</f>
        <v>Maxime Janvier</v>
      </c>
      <c r="N129">
        <f>ValueWin!N129</f>
        <v>0.48199999999999998</v>
      </c>
    </row>
    <row r="130" spans="1:14" x14ac:dyDescent="0.25">
      <c r="A130">
        <f>ValueWin!A130</f>
        <v>1.66</v>
      </c>
      <c r="B130">
        <f>ValueWin!B130</f>
        <v>2.1</v>
      </c>
      <c r="C130">
        <f t="shared" si="3"/>
        <v>0.60240963855421692</v>
      </c>
      <c r="D130">
        <f t="shared" si="3"/>
        <v>0.47619047619047616</v>
      </c>
      <c r="E130">
        <f>ValueWin!E130</f>
        <v>0.94599999999999995</v>
      </c>
      <c r="F130">
        <f>ValueWin!F130</f>
        <v>5.4000000000000048E-2</v>
      </c>
      <c r="G130" cm="1">
        <f t="array" ref="G130">_xlfn.IFS(AND(I130&gt;J130,I130&gt;0), 1, AND(J130&gt;I130,J130&gt;0), 2, AND(I130&lt;0,J130&lt;0), 0)</f>
        <v>1</v>
      </c>
      <c r="H130">
        <f>ValueWin!H130</f>
        <v>2</v>
      </c>
      <c r="I130">
        <f t="shared" si="4"/>
        <v>0.15</v>
      </c>
      <c r="J130">
        <f t="shared" si="5"/>
        <v>-0.80599999999999983</v>
      </c>
      <c r="K130" cm="1">
        <f t="array" ref="K130">_xlfn.IFS(AND(G130=H130,G130=1),K129-K129*I130+K129*I130*A130, AND(G130=H130,G130=2), K129-K129*J130+K129*J130*B130, AND(G130&lt;&gt;H130,G130=1), K129-K129*I130,AND(G130&lt;&gt;H130,G130=2),K129-K129*J130,G130=0,K129)</f>
        <v>64.1357837486254</v>
      </c>
      <c r="L130" t="str">
        <f>ValueWin!L130</f>
        <v>Manuel Guinard</v>
      </c>
      <c r="M130" t="str">
        <f>ValueWin!M130</f>
        <v>Luca van Assche</v>
      </c>
      <c r="N130">
        <f>ValueWin!N130</f>
        <v>0.17599999999999999</v>
      </c>
    </row>
    <row r="131" spans="1:14" x14ac:dyDescent="0.25">
      <c r="A131">
        <f>ValueWin!A131</f>
        <v>1.46</v>
      </c>
      <c r="B131">
        <f>ValueWin!B131</f>
        <v>2.58</v>
      </c>
      <c r="C131">
        <f t="shared" si="3"/>
        <v>0.68493150684931503</v>
      </c>
      <c r="D131">
        <f t="shared" si="3"/>
        <v>0.38759689922480617</v>
      </c>
      <c r="E131">
        <f>ValueWin!E131</f>
        <v>0.61399999999999999</v>
      </c>
      <c r="F131">
        <f>ValueWin!F131</f>
        <v>0.38600000000000001</v>
      </c>
      <c r="G131" cm="1">
        <f t="array" ref="G131">_xlfn.IFS(AND(I131&gt;J131,I131&gt;0), 1, AND(J131&gt;I131,J131&gt;0), 2, AND(I131&lt;0,J131&lt;0), 0)</f>
        <v>0</v>
      </c>
      <c r="H131">
        <f>ValueWin!H131</f>
        <v>1</v>
      </c>
      <c r="I131">
        <f t="shared" si="4"/>
        <v>-0.22513043478260875</v>
      </c>
      <c r="J131">
        <f t="shared" si="5"/>
        <v>-2.6075949367088125E-3</v>
      </c>
      <c r="K131" cm="1">
        <f t="array" ref="K131">_xlfn.IFS(AND(G131=H131,G131=1),K130-K130*I131+K130*I131*A131, AND(G131=H131,G131=2), K130-K130*J131+K130*J131*B131, AND(G131&lt;&gt;H131,G131=1), K130-K130*I131,AND(G131&lt;&gt;H131,G131=2),K130-K130*J131,G131=0,K130)</f>
        <v>64.1357837486254</v>
      </c>
      <c r="L131" t="str">
        <f>ValueWin!L131</f>
        <v>Taylor Fritz</v>
      </c>
      <c r="M131" t="str">
        <f>ValueWin!M131</f>
        <v>Jan Lennard Struff</v>
      </c>
      <c r="N131">
        <f>ValueWin!N131</f>
        <v>0.84499999999999997</v>
      </c>
    </row>
    <row r="132" spans="1:14" x14ac:dyDescent="0.25">
      <c r="A132">
        <f>ValueWin!A132</f>
        <v>1.86</v>
      </c>
      <c r="B132">
        <f>ValueWin!B132</f>
        <v>1.92</v>
      </c>
      <c r="C132">
        <f t="shared" ref="C132:D176" si="6">1/A132</f>
        <v>0.5376344086021505</v>
      </c>
      <c r="D132">
        <f t="shared" si="6"/>
        <v>0.52083333333333337</v>
      </c>
      <c r="E132">
        <f>ValueWin!E132</f>
        <v>0.42</v>
      </c>
      <c r="F132">
        <f>ValueWin!F132</f>
        <v>0.58000000000000007</v>
      </c>
      <c r="G132" cm="1">
        <f t="array" ref="G132">_xlfn.IFS(AND(I132&gt;J132,I132&gt;0), 1, AND(J132&gt;I132,J132&gt;0), 2, AND(I132&lt;0,J132&lt;0), 0)</f>
        <v>2</v>
      </c>
      <c r="H132">
        <f>ValueWin!H132</f>
        <v>2</v>
      </c>
      <c r="I132">
        <f t="shared" ref="I132:I195" si="7">IF(E132-(F132/(A132-1))&gt;0.15, 0.15, E132-(F132/(A132-1)))</f>
        <v>-0.25441860465116278</v>
      </c>
      <c r="J132">
        <f t="shared" ref="J132:J195" si="8">IF(F132-(E132/(B132-1))&gt;0.15, 0.15, F132-(E132/(B132-1)))</f>
        <v>0.12347826086956526</v>
      </c>
      <c r="K132" cm="1">
        <f t="array" ref="K132">_xlfn.IFS(AND(G132=H132,G132=1),K131-K131*I132+K131*I132*A132, AND(G132=H132,G132=2), K131-K131*J132+K131*J132*B132, AND(G132&lt;&gt;H132,G132=1), K131-K131*I132,AND(G132&lt;&gt;H132,G132=2),K131-K131*J132,G132=0,K131)</f>
        <v>71.421608782469249</v>
      </c>
      <c r="L132" t="str">
        <f>ValueWin!L132</f>
        <v>Botic Van De Zandschulp</v>
      </c>
      <c r="M132" t="str">
        <f>ValueWin!M132</f>
        <v>Marin Cilic</v>
      </c>
      <c r="N132">
        <f>ValueWin!N132</f>
        <v>0.83499999999999996</v>
      </c>
    </row>
    <row r="133" spans="1:14" x14ac:dyDescent="0.25">
      <c r="A133">
        <f>ValueWin!A133</f>
        <v>4.05</v>
      </c>
      <c r="B133">
        <f>ValueWin!B133</f>
        <v>1.22</v>
      </c>
      <c r="C133">
        <f t="shared" si="6"/>
        <v>0.24691358024691359</v>
      </c>
      <c r="D133">
        <f t="shared" si="6"/>
        <v>0.81967213114754101</v>
      </c>
      <c r="E133">
        <f>ValueWin!E133</f>
        <v>0.21199999999999999</v>
      </c>
      <c r="F133">
        <f>ValueWin!F133</f>
        <v>0.78800000000000003</v>
      </c>
      <c r="G133" cm="1">
        <f t="array" ref="G133">_xlfn.IFS(AND(I133&gt;J133,I133&gt;0), 1, AND(J133&gt;I133,J133&gt;0), 2, AND(I133&lt;0,J133&lt;0), 0)</f>
        <v>0</v>
      </c>
      <c r="H133">
        <f>ValueWin!H133</f>
        <v>2</v>
      </c>
      <c r="I133">
        <f t="shared" si="7"/>
        <v>-4.6360655737704953E-2</v>
      </c>
      <c r="J133">
        <f t="shared" si="8"/>
        <v>-0.1756363636363637</v>
      </c>
      <c r="K133" cm="1">
        <f t="array" ref="K133">_xlfn.IFS(AND(G133=H133,G133=1),K132-K132*I133+K132*I133*A133, AND(G133=H133,G133=2), K132-K132*J133+K132*J133*B133, AND(G133&lt;&gt;H133,G133=1), K132-K132*I133,AND(G133&lt;&gt;H133,G133=2),K132-K132*J133,G133=0,K132)</f>
        <v>71.421608782469249</v>
      </c>
      <c r="L133" t="str">
        <f>ValueWin!L133</f>
        <v>Carlos Alcaraz</v>
      </c>
      <c r="M133" t="str">
        <f>ValueWin!M133</f>
        <v>Alexander Zverev</v>
      </c>
      <c r="N133">
        <f>ValueWin!N133</f>
        <v>0.86499999999999999</v>
      </c>
    </row>
    <row r="134" spans="1:14" x14ac:dyDescent="0.25">
      <c r="A134">
        <f>ValueWin!A134</f>
        <v>2.2000000000000002</v>
      </c>
      <c r="B134">
        <f>ValueWin!B134</f>
        <v>1.61</v>
      </c>
      <c r="C134">
        <f t="shared" si="6"/>
        <v>0.45454545454545453</v>
      </c>
      <c r="D134">
        <f t="shared" si="6"/>
        <v>0.6211180124223602</v>
      </c>
      <c r="E134">
        <f>ValueWin!E134</f>
        <v>0.19900000000000001</v>
      </c>
      <c r="F134">
        <f>ValueWin!F134</f>
        <v>0.80099999999999993</v>
      </c>
      <c r="G134" cm="1">
        <f t="array" ref="G134">_xlfn.IFS(AND(I134&gt;J134,I134&gt;0), 1, AND(J134&gt;I134,J134&gt;0), 2, AND(I134&lt;0,J134&lt;0), 0)</f>
        <v>2</v>
      </c>
      <c r="H134">
        <f>ValueWin!H134</f>
        <v>2</v>
      </c>
      <c r="I134">
        <f t="shared" si="7"/>
        <v>-0.46849999999999986</v>
      </c>
      <c r="J134">
        <f t="shared" si="8"/>
        <v>0.15</v>
      </c>
      <c r="K134" cm="1">
        <f t="array" ref="K134">_xlfn.IFS(AND(G134=H134,G134=1),K133-K133*I134+K133*I134*A134, AND(G134=H134,G134=2), K133-K133*J134+K133*J134*B134, AND(G134&lt;&gt;H134,G134=1), K133-K133*I134,AND(G134&lt;&gt;H134,G134=2),K133-K133*J134,G134=0,K133)</f>
        <v>77.956685986065182</v>
      </c>
      <c r="L134" t="str">
        <f>ValueWin!L134</f>
        <v>Maxime Janvier</v>
      </c>
      <c r="M134" t="str">
        <f>ValueWin!M134</f>
        <v>Joao Sousa</v>
      </c>
      <c r="N134">
        <f>ValueWin!N134</f>
        <v>0.47099999999999997</v>
      </c>
    </row>
    <row r="135" spans="1:14" x14ac:dyDescent="0.25">
      <c r="A135">
        <f>ValueWin!A135</f>
        <v>2.2000000000000002</v>
      </c>
      <c r="B135">
        <f>ValueWin!B135</f>
        <v>1.61</v>
      </c>
      <c r="C135">
        <f t="shared" si="6"/>
        <v>0.45454545454545453</v>
      </c>
      <c r="D135">
        <f t="shared" si="6"/>
        <v>0.6211180124223602</v>
      </c>
      <c r="E135">
        <f>ValueWin!E135</f>
        <v>0.45900000000000002</v>
      </c>
      <c r="F135">
        <f>ValueWin!F135</f>
        <v>0.54099999999999993</v>
      </c>
      <c r="G135" cm="1">
        <f t="array" ref="G135">_xlfn.IFS(AND(I135&gt;J135,I135&gt;0), 1, AND(J135&gt;I135,J135&gt;0), 2, AND(I135&lt;0,J135&lt;0), 0)</f>
        <v>1</v>
      </c>
      <c r="H135">
        <f>ValueWin!H135</f>
        <v>1</v>
      </c>
      <c r="I135">
        <f t="shared" si="7"/>
        <v>8.1666666666668219E-3</v>
      </c>
      <c r="J135">
        <f t="shared" si="8"/>
        <v>-0.21145901639344256</v>
      </c>
      <c r="K135" cm="1">
        <f t="array" ref="K135">_xlfn.IFS(AND(G135=H135,G135=1),K134-K134*I135+K134*I135*A135, AND(G135=H135,G135=2), K134-K134*J135+K134*J135*B135, AND(G135&lt;&gt;H135,G135=1), K134-K134*I135,AND(G135&lt;&gt;H135,G135=2),K134-K134*J135,G135=0,K134)</f>
        <v>78.720661508728639</v>
      </c>
      <c r="L135" t="str">
        <f>ValueWin!L135</f>
        <v>Maxime Cressy</v>
      </c>
      <c r="M135" t="str">
        <f>ValueWin!M135</f>
        <v>Oscar Otte</v>
      </c>
      <c r="N135">
        <f>ValueWin!N135</f>
        <v>0.75700000000000001</v>
      </c>
    </row>
    <row r="136" spans="1:14" x14ac:dyDescent="0.25">
      <c r="A136">
        <f>ValueWin!A136</f>
        <v>4</v>
      </c>
      <c r="B136">
        <f>ValueWin!B136</f>
        <v>1.22</v>
      </c>
      <c r="C136">
        <f t="shared" si="6"/>
        <v>0.25</v>
      </c>
      <c r="D136">
        <f t="shared" si="6"/>
        <v>0.81967213114754101</v>
      </c>
      <c r="E136">
        <f>ValueWin!E136</f>
        <v>0.33300000000000002</v>
      </c>
      <c r="F136">
        <f>ValueWin!F136</f>
        <v>0.66700000000000004</v>
      </c>
      <c r="G136" cm="1">
        <f t="array" ref="G136">_xlfn.IFS(AND(I136&gt;J136,I136&gt;0), 1, AND(J136&gt;I136,J136&gt;0), 2, AND(I136&lt;0,J136&lt;0), 0)</f>
        <v>1</v>
      </c>
      <c r="H136">
        <f>ValueWin!H136</f>
        <v>1</v>
      </c>
      <c r="I136">
        <f t="shared" si="7"/>
        <v>0.11066666666666666</v>
      </c>
      <c r="J136">
        <f t="shared" si="8"/>
        <v>-0.84663636363636385</v>
      </c>
      <c r="K136" cm="1">
        <f t="array" ref="K136">_xlfn.IFS(AND(G136=H136,G136=1),K135-K135*I136+K135*I136*A136, AND(G136=H136,G136=2), K135-K135*J136+K135*J136*B136, AND(G136&lt;&gt;H136,G136=1), K135-K135*I136,AND(G136&lt;&gt;H136,G136=2),K135-K135*J136,G136=0,K135)</f>
        <v>104.85592112962655</v>
      </c>
      <c r="L136" t="str">
        <f>ValueWin!L136</f>
        <v>Frances Tiafoe</v>
      </c>
      <c r="M136" t="str">
        <f>ValueWin!M136</f>
        <v>Jannik Sinner</v>
      </c>
      <c r="N136">
        <f>ValueWin!N136</f>
        <v>0.86</v>
      </c>
    </row>
    <row r="137" spans="1:14" x14ac:dyDescent="0.25">
      <c r="A137">
        <f>ValueWin!A137</f>
        <v>1.4</v>
      </c>
      <c r="B137">
        <f>ValueWin!B137</f>
        <v>2.75</v>
      </c>
      <c r="C137">
        <f t="shared" si="6"/>
        <v>0.7142857142857143</v>
      </c>
      <c r="D137">
        <f t="shared" si="6"/>
        <v>0.36363636363636365</v>
      </c>
      <c r="E137">
        <f>ValueWin!E137</f>
        <v>0.61599999999999999</v>
      </c>
      <c r="F137">
        <f>ValueWin!F137</f>
        <v>0.38400000000000001</v>
      </c>
      <c r="G137" cm="1">
        <f t="array" ref="G137">_xlfn.IFS(AND(I137&gt;J137,I137&gt;0), 1, AND(J137&gt;I137,J137&gt;0), 2, AND(I137&lt;0,J137&lt;0), 0)</f>
        <v>2</v>
      </c>
      <c r="H137">
        <f>ValueWin!H137</f>
        <v>2</v>
      </c>
      <c r="I137">
        <f t="shared" si="7"/>
        <v>-0.34400000000000019</v>
      </c>
      <c r="J137">
        <f t="shared" si="8"/>
        <v>3.2000000000000028E-2</v>
      </c>
      <c r="K137" cm="1">
        <f t="array" ref="K137">_xlfn.IFS(AND(G137=H137,G137=1),K136-K136*I137+K136*I137*A137, AND(G137=H137,G137=2), K136-K136*J137+K136*J137*B137, AND(G137&lt;&gt;H137,G137=1), K136-K136*I137,AND(G137&lt;&gt;H137,G137=2),K136-K136*J137,G137=0,K136)</f>
        <v>110.72785271288565</v>
      </c>
      <c r="L137" t="str">
        <f>ValueWin!L137</f>
        <v>Quentin Halys</v>
      </c>
      <c r="M137" t="str">
        <f>ValueWin!M137</f>
        <v>Lukas Lacko</v>
      </c>
      <c r="N137">
        <f>ValueWin!N137</f>
        <v>0.47</v>
      </c>
    </row>
    <row r="138" spans="1:14" x14ac:dyDescent="0.25">
      <c r="A138">
        <f>ValueWin!A138</f>
        <v>4.5</v>
      </c>
      <c r="B138">
        <f>ValueWin!B138</f>
        <v>1.18</v>
      </c>
      <c r="C138">
        <f t="shared" si="6"/>
        <v>0.22222222222222221</v>
      </c>
      <c r="D138">
        <f t="shared" si="6"/>
        <v>0.84745762711864414</v>
      </c>
      <c r="E138">
        <f>ValueWin!E138</f>
        <v>0.161</v>
      </c>
      <c r="F138">
        <f>ValueWin!F138</f>
        <v>0.83899999999999997</v>
      </c>
      <c r="G138" cm="1">
        <f t="array" ref="G138">_xlfn.IFS(AND(I138&gt;J138,I138&gt;0), 1, AND(J138&gt;I138,J138&gt;0), 2, AND(I138&lt;0,J138&lt;0), 0)</f>
        <v>0</v>
      </c>
      <c r="H138">
        <f>ValueWin!H138</f>
        <v>2</v>
      </c>
      <c r="I138">
        <f t="shared" si="7"/>
        <v>-7.8714285714285709E-2</v>
      </c>
      <c r="J138">
        <f t="shared" si="8"/>
        <v>-5.5444444444444851E-2</v>
      </c>
      <c r="K138" cm="1">
        <f t="array" ref="K138">_xlfn.IFS(AND(G138=H138,G138=1),K137-K137*I138+K137*I138*A138, AND(G138=H138,G138=2), K137-K137*J138+K137*J138*B138, AND(G138&lt;&gt;H138,G138=1), K137-K137*I138,AND(G138&lt;&gt;H138,G138=2),K137-K137*J138,G138=0,K137)</f>
        <v>110.72785271288565</v>
      </c>
      <c r="L138" t="str">
        <f>ValueWin!L138</f>
        <v>Alexandre Muller</v>
      </c>
      <c r="M138" t="str">
        <f>ValueWin!M138</f>
        <v>Brandon Nakashima</v>
      </c>
      <c r="N138">
        <f>ValueWin!N138</f>
        <v>0.499</v>
      </c>
    </row>
    <row r="139" spans="1:14" x14ac:dyDescent="0.25">
      <c r="A139">
        <f>ValueWin!A139</f>
        <v>1.53</v>
      </c>
      <c r="B139">
        <f>ValueWin!B139</f>
        <v>2.37</v>
      </c>
      <c r="C139">
        <f t="shared" si="6"/>
        <v>0.65359477124183007</v>
      </c>
      <c r="D139">
        <f t="shared" si="6"/>
        <v>0.42194092827004215</v>
      </c>
      <c r="E139">
        <f>ValueWin!E139</f>
        <v>0.47499999999999998</v>
      </c>
      <c r="F139">
        <f>ValueWin!F139</f>
        <v>0.52500000000000002</v>
      </c>
      <c r="G139" cm="1">
        <f t="array" ref="G139">_xlfn.IFS(AND(I139&gt;J139,I139&gt;0), 1, AND(J139&gt;I139,J139&gt;0), 2, AND(I139&lt;0,J139&lt;0), 0)</f>
        <v>2</v>
      </c>
      <c r="H139">
        <f>ValueWin!H139</f>
        <v>2</v>
      </c>
      <c r="I139">
        <f t="shared" si="7"/>
        <v>-0.51556603773584908</v>
      </c>
      <c r="J139">
        <f t="shared" si="8"/>
        <v>0.15</v>
      </c>
      <c r="K139" cm="1">
        <f t="array" ref="K139">_xlfn.IFS(AND(G139=H139,G139=1),K138-K138*I139+K138*I139*A139, AND(G139=H139,G139=2), K138-K138*J139+K138*J139*B139, AND(G139&lt;&gt;H139,G139=1), K138-K138*I139,AND(G139&lt;&gt;H139,G139=2),K138-K138*J139,G139=0,K138)</f>
        <v>133.48242644538365</v>
      </c>
      <c r="L139" t="str">
        <f>ValueWin!L139</f>
        <v>Yoshihito Nishioka</v>
      </c>
      <c r="M139" t="str">
        <f>ValueWin!M139</f>
        <v>Gianluca Mager</v>
      </c>
      <c r="N139">
        <f>ValueWin!N139</f>
        <v>0.80300000000000005</v>
      </c>
    </row>
    <row r="140" spans="1:14" x14ac:dyDescent="0.25">
      <c r="A140">
        <f>ValueWin!A140</f>
        <v>2.62</v>
      </c>
      <c r="B140">
        <f>ValueWin!B140</f>
        <v>1.5</v>
      </c>
      <c r="C140">
        <f t="shared" si="6"/>
        <v>0.38167938931297707</v>
      </c>
      <c r="D140">
        <f t="shared" si="6"/>
        <v>0.66666666666666663</v>
      </c>
      <c r="E140">
        <f>ValueWin!E140</f>
        <v>0.35299999999999998</v>
      </c>
      <c r="F140">
        <f>ValueWin!F140</f>
        <v>0.64700000000000002</v>
      </c>
      <c r="G140" cm="1">
        <f t="array" ref="G140">_xlfn.IFS(AND(I140&gt;J140,I140&gt;0), 1, AND(J140&gt;I140,J140&gt;0), 2, AND(I140&lt;0,J140&lt;0), 0)</f>
        <v>0</v>
      </c>
      <c r="H140">
        <f>ValueWin!H140</f>
        <v>1</v>
      </c>
      <c r="I140">
        <f t="shared" si="7"/>
        <v>-4.6382716049382711E-2</v>
      </c>
      <c r="J140">
        <f t="shared" si="8"/>
        <v>-5.8999999999999941E-2</v>
      </c>
      <c r="K140" cm="1">
        <f t="array" ref="K140">_xlfn.IFS(AND(G140=H140,G140=1),K139-K139*I140+K139*I140*A140, AND(G140=H140,G140=2), K139-K139*J140+K139*J140*B140, AND(G140&lt;&gt;H140,G140=1), K139-K139*I140,AND(G140&lt;&gt;H140,G140=2),K139-K139*J140,G140=0,K139)</f>
        <v>133.48242644538365</v>
      </c>
      <c r="L140" t="str">
        <f>ValueWin!L140</f>
        <v>Adrian Mannarino</v>
      </c>
      <c r="M140" t="str">
        <f>ValueWin!M140</f>
        <v>Nikoloz Basilashvili</v>
      </c>
      <c r="N140">
        <f>ValueWin!N140</f>
        <v>0.85599999999999998</v>
      </c>
    </row>
    <row r="141" spans="1:14" x14ac:dyDescent="0.25">
      <c r="A141">
        <f>ValueWin!A141</f>
        <v>2.2000000000000002</v>
      </c>
      <c r="B141">
        <f>ValueWin!B141</f>
        <v>1.66</v>
      </c>
      <c r="C141">
        <f t="shared" si="6"/>
        <v>0.45454545454545453</v>
      </c>
      <c r="D141">
        <f t="shared" si="6"/>
        <v>0.60240963855421692</v>
      </c>
      <c r="E141">
        <f>ValueWin!E141</f>
        <v>0.438</v>
      </c>
      <c r="F141">
        <f>ValueWin!F141</f>
        <v>0.56200000000000006</v>
      </c>
      <c r="G141" cm="1">
        <f t="array" ref="G141">_xlfn.IFS(AND(I141&gt;J141,I141&gt;0), 1, AND(J141&gt;I141,J141&gt;0), 2, AND(I141&lt;0,J141&lt;0), 0)</f>
        <v>0</v>
      </c>
      <c r="H141">
        <f>ValueWin!H141</f>
        <v>1</v>
      </c>
      <c r="I141">
        <f t="shared" si="7"/>
        <v>-3.0333333333333323E-2</v>
      </c>
      <c r="J141">
        <f t="shared" si="8"/>
        <v>-0.10163636363636364</v>
      </c>
      <c r="K141" cm="1">
        <f t="array" ref="K141">_xlfn.IFS(AND(G141=H141,G141=1),K140-K140*I141+K140*I141*A141, AND(G141=H141,G141=2), K140-K140*J141+K140*J141*B141, AND(G141&lt;&gt;H141,G141=1), K140-K140*I141,AND(G141&lt;&gt;H141,G141=2),K140-K140*J141,G141=0,K140)</f>
        <v>133.48242644538365</v>
      </c>
      <c r="L141" t="str">
        <f>ValueWin!L141</f>
        <v>Alexander Bublik</v>
      </c>
      <c r="M141" t="str">
        <f>ValueWin!M141</f>
        <v>Daniel Evans</v>
      </c>
      <c r="N141">
        <f>ValueWin!N141</f>
        <v>0.89200000000000002</v>
      </c>
    </row>
    <row r="142" spans="1:14" x14ac:dyDescent="0.25">
      <c r="A142">
        <f>ValueWin!A142</f>
        <v>1.57</v>
      </c>
      <c r="B142">
        <f>ValueWin!B142</f>
        <v>2.37</v>
      </c>
      <c r="C142">
        <f t="shared" si="6"/>
        <v>0.63694267515923564</v>
      </c>
      <c r="D142">
        <f t="shared" si="6"/>
        <v>0.42194092827004215</v>
      </c>
      <c r="E142">
        <f>ValueWin!E142</f>
        <v>0.55700000000000005</v>
      </c>
      <c r="F142">
        <f>ValueWin!F142</f>
        <v>0.44299999999999995</v>
      </c>
      <c r="G142" cm="1">
        <f t="array" ref="G142">_xlfn.IFS(AND(I142&gt;J142,I142&gt;0), 1, AND(J142&gt;I142,J142&gt;0), 2, AND(I142&lt;0,J142&lt;0), 0)</f>
        <v>2</v>
      </c>
      <c r="H142">
        <f>ValueWin!H142</f>
        <v>2</v>
      </c>
      <c r="I142">
        <f t="shared" si="7"/>
        <v>-0.22019298245614016</v>
      </c>
      <c r="J142">
        <f t="shared" si="8"/>
        <v>3.6430656934306527E-2</v>
      </c>
      <c r="K142" cm="1">
        <f t="array" ref="K142">_xlfn.IFS(AND(G142=H142,G142=1),K141-K141*I142+K141*I142*A142, AND(G142=H142,G142=2), K141-K141*J142+K141*J142*B142, AND(G142&lt;&gt;H142,G142=1), K141-K141*I142,AND(G142&lt;&gt;H142,G142=2),K141-K141*J142,G142=0,K141)</f>
        <v>140.14453434927273</v>
      </c>
      <c r="L142" t="str">
        <f>ValueWin!L142</f>
        <v>Aslan Karatsev</v>
      </c>
      <c r="M142" t="str">
        <f>ValueWin!M142</f>
        <v>Sebastian Korda</v>
      </c>
      <c r="N142">
        <f>ValueWin!N142</f>
        <v>0.86</v>
      </c>
    </row>
    <row r="143" spans="1:14" x14ac:dyDescent="0.25">
      <c r="A143">
        <f>ValueWin!A143</f>
        <v>4</v>
      </c>
      <c r="B143">
        <f>ValueWin!B143</f>
        <v>1.25</v>
      </c>
      <c r="C143">
        <f t="shared" si="6"/>
        <v>0.25</v>
      </c>
      <c r="D143">
        <f t="shared" si="6"/>
        <v>0.8</v>
      </c>
      <c r="E143">
        <f>ValueWin!E143</f>
        <v>0.23599999999999999</v>
      </c>
      <c r="F143">
        <f>ValueWin!F143</f>
        <v>0.76400000000000001</v>
      </c>
      <c r="G143" cm="1">
        <f t="array" ref="G143">_xlfn.IFS(AND(I143&gt;J143,I143&gt;0), 1, AND(J143&gt;I143,J143&gt;0), 2, AND(I143&lt;0,J143&lt;0), 0)</f>
        <v>0</v>
      </c>
      <c r="H143">
        <f>ValueWin!H143</f>
        <v>2</v>
      </c>
      <c r="I143">
        <f t="shared" si="7"/>
        <v>-1.8666666666666665E-2</v>
      </c>
      <c r="J143">
        <f t="shared" si="8"/>
        <v>-0.17999999999999994</v>
      </c>
      <c r="K143" cm="1">
        <f t="array" ref="K143">_xlfn.IFS(AND(G143=H143,G143=1),K142-K142*I143+K142*I143*A143, AND(G143=H143,G143=2), K142-K142*J143+K142*J143*B143, AND(G143&lt;&gt;H143,G143=1), K142-K142*I143,AND(G143&lt;&gt;H143,G143=2),K142-K142*J143,G143=0,K142)</f>
        <v>140.14453434927273</v>
      </c>
      <c r="L143" t="str">
        <f>ValueWin!L143</f>
        <v>Benoit Paire</v>
      </c>
      <c r="M143" t="str">
        <f>ValueWin!M143</f>
        <v>Pablo Carreno Busta</v>
      </c>
      <c r="N143">
        <f>ValueWin!N143</f>
        <v>0.89700000000000002</v>
      </c>
    </row>
    <row r="144" spans="1:14" x14ac:dyDescent="0.25">
      <c r="A144">
        <f>ValueWin!A144</f>
        <v>1.1100000000000001</v>
      </c>
      <c r="B144">
        <f>ValueWin!B144</f>
        <v>6.5</v>
      </c>
      <c r="C144">
        <f t="shared" si="6"/>
        <v>0.9009009009009008</v>
      </c>
      <c r="D144">
        <f t="shared" si="6"/>
        <v>0.15384615384615385</v>
      </c>
      <c r="E144">
        <f>ValueWin!E144</f>
        <v>0.81200000000000006</v>
      </c>
      <c r="F144">
        <f>ValueWin!F144</f>
        <v>0.18799999999999994</v>
      </c>
      <c r="G144" cm="1">
        <f t="array" ref="G144">_xlfn.IFS(AND(I144&gt;J144,I144&gt;0), 1, AND(J144&gt;I144,J144&gt;0), 2, AND(I144&lt;0,J144&lt;0), 0)</f>
        <v>2</v>
      </c>
      <c r="H144">
        <f>ValueWin!H144</f>
        <v>1</v>
      </c>
      <c r="I144">
        <f t="shared" si="7"/>
        <v>-0.89709090909090694</v>
      </c>
      <c r="J144">
        <f t="shared" si="8"/>
        <v>4.0363636363636296E-2</v>
      </c>
      <c r="K144" cm="1">
        <f t="array" ref="K144">_xlfn.IFS(AND(G144=H144,G144=1),K143-K143*I144+K143*I144*A144, AND(G144=H144,G144=2), K143-K143*J144+K143*J144*B144, AND(G144&lt;&gt;H144,G144=1), K143-K143*I144,AND(G144&lt;&gt;H144,G144=2),K143-K143*J144,G144=0,K143)</f>
        <v>134.48779132644756</v>
      </c>
      <c r="L144" t="str">
        <f>ValueWin!L144</f>
        <v>Cameron Norrie</v>
      </c>
      <c r="M144" t="str">
        <f>ValueWin!M144</f>
        <v>Federico Delbonis</v>
      </c>
      <c r="N144">
        <f>ValueWin!N144</f>
        <v>0.84499999999999997</v>
      </c>
    </row>
    <row r="145" spans="1:14" x14ac:dyDescent="0.25">
      <c r="A145">
        <f>ValueWin!A145</f>
        <v>3</v>
      </c>
      <c r="B145">
        <f>ValueWin!B145</f>
        <v>1.4</v>
      </c>
      <c r="C145">
        <f t="shared" si="6"/>
        <v>0.33333333333333331</v>
      </c>
      <c r="D145">
        <f t="shared" si="6"/>
        <v>0.7142857142857143</v>
      </c>
      <c r="E145">
        <f>ValueWin!E145</f>
        <v>0.38500000000000001</v>
      </c>
      <c r="F145">
        <f>ValueWin!F145</f>
        <v>0.61499999999999999</v>
      </c>
      <c r="G145" cm="1">
        <f t="array" ref="G145">_xlfn.IFS(AND(I145&gt;J145,I145&gt;0), 1, AND(J145&gt;I145,J145&gt;0), 2, AND(I145&lt;0,J145&lt;0), 0)</f>
        <v>1</v>
      </c>
      <c r="H145">
        <f>ValueWin!H145</f>
        <v>1</v>
      </c>
      <c r="I145">
        <f t="shared" si="7"/>
        <v>7.7500000000000013E-2</v>
      </c>
      <c r="J145">
        <f t="shared" si="8"/>
        <v>-0.34750000000000025</v>
      </c>
      <c r="K145" cm="1">
        <f t="array" ref="K145">_xlfn.IFS(AND(G145=H145,G145=1),K144-K144*I145+K144*I145*A145, AND(G145=H145,G145=2), K144-K144*J145+K144*J145*B145, AND(G145&lt;&gt;H145,G145=1), K144-K144*I145,AND(G145&lt;&gt;H145,G145=2),K144-K144*J145,G145=0,K144)</f>
        <v>155.33339898204696</v>
      </c>
      <c r="L145" t="str">
        <f>ValueWin!L145</f>
        <v>Dusan Lajovic</v>
      </c>
      <c r="M145" t="str">
        <f>ValueWin!M145</f>
        <v>Mackenzie McDonald</v>
      </c>
      <c r="N145">
        <f>ValueWin!N145</f>
        <v>0.84399999999999997</v>
      </c>
    </row>
    <row r="146" spans="1:14" x14ac:dyDescent="0.25">
      <c r="A146">
        <f>ValueWin!A146</f>
        <v>1.9</v>
      </c>
      <c r="B146">
        <f>ValueWin!B146</f>
        <v>1.9</v>
      </c>
      <c r="C146">
        <f t="shared" si="6"/>
        <v>0.52631578947368418</v>
      </c>
      <c r="D146">
        <f t="shared" si="6"/>
        <v>0.52631578947368418</v>
      </c>
      <c r="E146">
        <f>ValueWin!E146</f>
        <v>0.373</v>
      </c>
      <c r="F146">
        <f>ValueWin!F146</f>
        <v>0.627</v>
      </c>
      <c r="G146" cm="1">
        <f t="array" ref="G146">_xlfn.IFS(AND(I146&gt;J146,I146&gt;0), 1, AND(J146&gt;I146,J146&gt;0), 2, AND(I146&lt;0,J146&lt;0), 0)</f>
        <v>2</v>
      </c>
      <c r="H146">
        <f>ValueWin!H146</f>
        <v>2</v>
      </c>
      <c r="I146">
        <f t="shared" si="7"/>
        <v>-0.32366666666666677</v>
      </c>
      <c r="J146">
        <f t="shared" si="8"/>
        <v>0.15</v>
      </c>
      <c r="K146" cm="1">
        <f t="array" ref="K146">_xlfn.IFS(AND(G146=H146,G146=1),K145-K145*I146+K145*I146*A146, AND(G146=H146,G146=2), K145-K145*J146+K145*J146*B146, AND(G146&lt;&gt;H146,G146=1), K145-K145*I146,AND(G146&lt;&gt;H146,G146=2),K145-K145*J146,G146=0,K145)</f>
        <v>176.30340784462328</v>
      </c>
      <c r="L146" t="str">
        <f>ValueWin!L146</f>
        <v>Filip Krajinovic</v>
      </c>
      <c r="M146" t="str">
        <f>ValueWin!M146</f>
        <v>Reilly Opelka</v>
      </c>
      <c r="N146">
        <f>ValueWin!N146</f>
        <v>0.84499999999999997</v>
      </c>
    </row>
    <row r="147" spans="1:14" x14ac:dyDescent="0.25">
      <c r="A147">
        <f>ValueWin!A147</f>
        <v>1.28</v>
      </c>
      <c r="B147">
        <f>ValueWin!B147</f>
        <v>3.75</v>
      </c>
      <c r="C147">
        <f t="shared" si="6"/>
        <v>0.78125</v>
      </c>
      <c r="D147">
        <f t="shared" si="6"/>
        <v>0.26666666666666666</v>
      </c>
      <c r="E147">
        <f>ValueWin!E147</f>
        <v>0.68700000000000006</v>
      </c>
      <c r="F147">
        <f>ValueWin!F147</f>
        <v>0.31299999999999994</v>
      </c>
      <c r="G147" cm="1">
        <f t="array" ref="G147">_xlfn.IFS(AND(I147&gt;J147,I147&gt;0), 1, AND(J147&gt;I147,J147&gt;0), 2, AND(I147&lt;0,J147&lt;0), 0)</f>
        <v>2</v>
      </c>
      <c r="H147">
        <f>ValueWin!H147</f>
        <v>1</v>
      </c>
      <c r="I147">
        <f t="shared" si="7"/>
        <v>-0.43085714285714261</v>
      </c>
      <c r="J147">
        <f t="shared" si="8"/>
        <v>6.3181818181818117E-2</v>
      </c>
      <c r="K147" cm="1">
        <f t="array" ref="K147">_xlfn.IFS(AND(G147=H147,G147=1),K146-K146*I147+K146*I147*A147, AND(G147=H147,G147=2), K146-K146*J147+K146*J147*B147, AND(G147&lt;&gt;H147,G147=1), K146-K146*I147,AND(G147&lt;&gt;H147,G147=2),K146-K146*J147,G147=0,K146)</f>
        <v>165.16423798534936</v>
      </c>
      <c r="L147" t="str">
        <f>ValueWin!L147</f>
        <v>Grigor Dimitrov</v>
      </c>
      <c r="M147" t="str">
        <f>ValueWin!M147</f>
        <v>Richard Gasquet</v>
      </c>
      <c r="N147">
        <f>ValueWin!N147</f>
        <v>0.86299999999999999</v>
      </c>
    </row>
    <row r="148" spans="1:14" x14ac:dyDescent="0.25">
      <c r="A148">
        <f>ValueWin!A148</f>
        <v>1.2</v>
      </c>
      <c r="B148">
        <f>ValueWin!B148</f>
        <v>4.5</v>
      </c>
      <c r="C148">
        <f t="shared" si="6"/>
        <v>0.83333333333333337</v>
      </c>
      <c r="D148">
        <f t="shared" si="6"/>
        <v>0.22222222222222221</v>
      </c>
      <c r="E148">
        <f>ValueWin!E148</f>
        <v>0.68700000000000006</v>
      </c>
      <c r="F148">
        <f>ValueWin!F148</f>
        <v>0.31299999999999994</v>
      </c>
      <c r="G148" cm="1">
        <f t="array" ref="G148">_xlfn.IFS(AND(I148&gt;J148,I148&gt;0), 1, AND(J148&gt;I148,J148&gt;0), 2, AND(I148&lt;0,J148&lt;0), 0)</f>
        <v>2</v>
      </c>
      <c r="H148">
        <f>ValueWin!H148</f>
        <v>1</v>
      </c>
      <c r="I148">
        <f t="shared" si="7"/>
        <v>-0.87800000000000011</v>
      </c>
      <c r="J148">
        <f t="shared" si="8"/>
        <v>0.11671428571428563</v>
      </c>
      <c r="K148" cm="1">
        <f t="array" ref="K148">_xlfn.IFS(AND(G148=H148,G148=1),K147-K147*I148+K147*I148*A148, AND(G148=H148,G148=2), K147-K147*J148+K147*J148*B148, AND(G148&lt;&gt;H148,G148=1), K147-K147*I148,AND(G148&lt;&gt;H148,G148=2),K147-K147*J148,G148=0,K147)</f>
        <v>145.88721192334503</v>
      </c>
      <c r="L148" t="str">
        <f>ValueWin!L148</f>
        <v>Ilya Ivashka</v>
      </c>
      <c r="M148" t="str">
        <f>ValueWin!M148</f>
        <v>Albert Ramos</v>
      </c>
      <c r="N148">
        <f>ValueWin!N148</f>
        <v>0.82099999999999995</v>
      </c>
    </row>
    <row r="149" spans="1:14" x14ac:dyDescent="0.25">
      <c r="A149">
        <f>ValueWin!A149</f>
        <v>3.4</v>
      </c>
      <c r="B149">
        <f>ValueWin!B149</f>
        <v>1.33</v>
      </c>
      <c r="C149">
        <f t="shared" si="6"/>
        <v>0.29411764705882354</v>
      </c>
      <c r="D149">
        <f t="shared" si="6"/>
        <v>0.75187969924812026</v>
      </c>
      <c r="E149">
        <f>ValueWin!E149</f>
        <v>0.32900000000000001</v>
      </c>
      <c r="F149">
        <f>ValueWin!F149</f>
        <v>0.67100000000000004</v>
      </c>
      <c r="G149" cm="1">
        <f t="array" ref="G149">_xlfn.IFS(AND(I149&gt;J149,I149&gt;0), 1, AND(J149&gt;I149,J149&gt;0), 2, AND(I149&lt;0,J149&lt;0), 0)</f>
        <v>1</v>
      </c>
      <c r="H149">
        <f>ValueWin!H149</f>
        <v>1</v>
      </c>
      <c r="I149">
        <f t="shared" si="7"/>
        <v>4.9416666666666664E-2</v>
      </c>
      <c r="J149">
        <f t="shared" si="8"/>
        <v>-0.3259696969696968</v>
      </c>
      <c r="K149" cm="1">
        <f t="array" ref="K149">_xlfn.IFS(AND(G149=H149,G149=1),K148-K148*I149+K148*I149*A149, AND(G149=H149,G149=2), K148-K148*J149+K148*J149*B149, AND(G149&lt;&gt;H149,G149=1), K148-K148*I149,AND(G149&lt;&gt;H149,G149=2),K148-K148*J149,G149=0,K148)</f>
        <v>163.18943525745374</v>
      </c>
      <c r="L149" t="str">
        <f>ValueWin!L149</f>
        <v>James Duckworth</v>
      </c>
      <c r="M149" t="str">
        <f>ValueWin!M149</f>
        <v>Roberto Bautista Agut</v>
      </c>
      <c r="N149">
        <f>ValueWin!N149</f>
        <v>0.84199999999999997</v>
      </c>
    </row>
    <row r="150" spans="1:14" x14ac:dyDescent="0.25">
      <c r="A150">
        <f>ValueWin!A150</f>
        <v>3.5</v>
      </c>
      <c r="B150">
        <f>ValueWin!B150</f>
        <v>1.3</v>
      </c>
      <c r="C150">
        <f t="shared" si="6"/>
        <v>0.2857142857142857</v>
      </c>
      <c r="D150">
        <f t="shared" si="6"/>
        <v>0.76923076923076916</v>
      </c>
      <c r="E150">
        <f>ValueWin!E150</f>
        <v>0.27500000000000002</v>
      </c>
      <c r="F150">
        <f>ValueWin!F150</f>
        <v>0.72499999999999998</v>
      </c>
      <c r="G150" cm="1">
        <f t="array" ref="G150">_xlfn.IFS(AND(I150&gt;J150,I150&gt;0), 1, AND(J150&gt;I150,J150&gt;0), 2, AND(I150&lt;0,J150&lt;0), 0)</f>
        <v>0</v>
      </c>
      <c r="H150">
        <f>ValueWin!H150</f>
        <v>2</v>
      </c>
      <c r="I150">
        <f t="shared" si="7"/>
        <v>-1.4999999999999958E-2</v>
      </c>
      <c r="J150">
        <f t="shared" si="8"/>
        <v>-0.19166666666666665</v>
      </c>
      <c r="K150" cm="1">
        <f t="array" ref="K150">_xlfn.IFS(AND(G150=H150,G150=1),K149-K149*I150+K149*I150*A150, AND(G150=H150,G150=2), K149-K149*J150+K149*J150*B150, AND(G150&lt;&gt;H150,G150=1), K149-K149*I150,AND(G150&lt;&gt;H150,G150=2),K149-K149*J150,G150=0,K149)</f>
        <v>163.18943525745374</v>
      </c>
      <c r="L150" t="str">
        <f>ValueWin!L150</f>
        <v>John Millman</v>
      </c>
      <c r="M150" t="str">
        <f>ValueWin!M150</f>
        <v>Diego Schwartzman</v>
      </c>
      <c r="N150">
        <f>ValueWin!N150</f>
        <v>0.86599999999999999</v>
      </c>
    </row>
    <row r="151" spans="1:14" x14ac:dyDescent="0.25">
      <c r="A151">
        <f>ValueWin!A151</f>
        <v>1.66</v>
      </c>
      <c r="B151">
        <f>ValueWin!B151</f>
        <v>2.2000000000000002</v>
      </c>
      <c r="C151">
        <f t="shared" si="6"/>
        <v>0.60240963855421692</v>
      </c>
      <c r="D151">
        <f t="shared" si="6"/>
        <v>0.45454545454545453</v>
      </c>
      <c r="E151">
        <f>ValueWin!E151</f>
        <v>0.60199999999999998</v>
      </c>
      <c r="F151">
        <f>ValueWin!F151</f>
        <v>0.39800000000000002</v>
      </c>
      <c r="G151" cm="1">
        <f t="array" ref="G151">_xlfn.IFS(AND(I151&gt;J151,I151&gt;0), 1, AND(J151&gt;I151,J151&gt;0), 2, AND(I151&lt;0,J151&lt;0), 0)</f>
        <v>0</v>
      </c>
      <c r="H151">
        <f>ValueWin!H151</f>
        <v>0</v>
      </c>
      <c r="I151">
        <f t="shared" si="7"/>
        <v>-1.0303030303031591E-3</v>
      </c>
      <c r="J151">
        <f t="shared" si="8"/>
        <v>-0.10366666666666657</v>
      </c>
      <c r="K151" cm="1">
        <f t="array" ref="K151">_xlfn.IFS(AND(G151=H151,G151=1),K150-K150*I151+K150*I151*A151, AND(G151=H151,G151=2), K150-K150*J151+K150*J151*B151, AND(G151&lt;&gt;H151,G151=1), K150-K150*I151,AND(G151&lt;&gt;H151,G151=2),K150-K150*J151,G151=0,K150)</f>
        <v>163.18943525745374</v>
      </c>
      <c r="L151" t="str">
        <f>ValueWin!L151</f>
        <v>Lloyd Harris</v>
      </c>
      <c r="M151" t="str">
        <f>ValueWin!M151</f>
        <v>Alex De Minaur</v>
      </c>
      <c r="N151">
        <f>ValueWin!N151</f>
        <v>0.86699999999999999</v>
      </c>
    </row>
    <row r="152" spans="1:14" x14ac:dyDescent="0.25">
      <c r="A152">
        <f>ValueWin!A152</f>
        <v>1.57</v>
      </c>
      <c r="B152">
        <f>ValueWin!B152</f>
        <v>2.37</v>
      </c>
      <c r="C152">
        <f t="shared" si="6"/>
        <v>0.63694267515923564</v>
      </c>
      <c r="D152">
        <f t="shared" si="6"/>
        <v>0.42194092827004215</v>
      </c>
      <c r="E152">
        <f>ValueWin!E152</f>
        <v>0.48799999999999999</v>
      </c>
      <c r="F152">
        <f>ValueWin!F152</f>
        <v>0.51200000000000001</v>
      </c>
      <c r="G152" cm="1">
        <f t="array" ref="G152">_xlfn.IFS(AND(I152&gt;J152,I152&gt;0), 1, AND(J152&gt;I152,J152&gt;0), 2, AND(I152&lt;0,J152&lt;0), 0)</f>
        <v>2</v>
      </c>
      <c r="H152">
        <f>ValueWin!H152</f>
        <v>1</v>
      </c>
      <c r="I152">
        <f t="shared" si="7"/>
        <v>-0.41024561403508764</v>
      </c>
      <c r="J152">
        <f t="shared" si="8"/>
        <v>0.15</v>
      </c>
      <c r="K152" cm="1">
        <f t="array" ref="K152">_xlfn.IFS(AND(G152=H152,G152=1),K151-K151*I152+K151*I152*A152, AND(G152=H152,G152=2), K151-K151*J152+K151*J152*B152, AND(G152&lt;&gt;H152,G152=1), K151-K151*I152,AND(G152&lt;&gt;H152,G152=2),K151-K151*J152,G152=0,K151)</f>
        <v>138.71101996883567</v>
      </c>
      <c r="L152" t="str">
        <f>ValueWin!L152</f>
        <v>Marton Fucsovics</v>
      </c>
      <c r="M152" t="str">
        <f>ValueWin!M152</f>
        <v>Fabio Fognini</v>
      </c>
      <c r="N152">
        <f>ValueWin!N152</f>
        <v>0.871</v>
      </c>
    </row>
    <row r="153" spans="1:14" x14ac:dyDescent="0.25">
      <c r="A153">
        <f>ValueWin!A153</f>
        <v>3.5</v>
      </c>
      <c r="B153">
        <f>ValueWin!B153</f>
        <v>1.3</v>
      </c>
      <c r="C153">
        <f t="shared" si="6"/>
        <v>0.2857142857142857</v>
      </c>
      <c r="D153">
        <f t="shared" si="6"/>
        <v>0.76923076923076916</v>
      </c>
      <c r="E153">
        <f>ValueWin!E153</f>
        <v>0.40600000000000003</v>
      </c>
      <c r="F153">
        <f>ValueWin!F153</f>
        <v>0.59399999999999997</v>
      </c>
      <c r="G153" cm="1">
        <f t="array" ref="G153">_xlfn.IFS(AND(I153&gt;J153,I153&gt;0), 1, AND(J153&gt;I153,J153&gt;0), 2, AND(I153&lt;0,J153&lt;0), 0)</f>
        <v>1</v>
      </c>
      <c r="H153">
        <f>ValueWin!H153</f>
        <v>0</v>
      </c>
      <c r="I153">
        <f t="shared" si="7"/>
        <v>0.15</v>
      </c>
      <c r="J153">
        <f t="shared" si="8"/>
        <v>-0.7593333333333333</v>
      </c>
      <c r="K153" cm="1">
        <f t="array" ref="K153">_xlfn.IFS(AND(G153=H153,G153=1),K152-K152*I153+K152*I153*A153, AND(G153=H153,G153=2), K152-K152*J153+K152*J153*B153, AND(G153&lt;&gt;H153,G153=1), K152-K152*I153,AND(G153&lt;&gt;H153,G153=2),K152-K152*J153,G153=0,K152)</f>
        <v>117.90436697351032</v>
      </c>
      <c r="L153" t="str">
        <f>ValueWin!L153</f>
        <v>Pierre Herbert</v>
      </c>
      <c r="M153" t="str">
        <f>ValueWin!M153</f>
        <v>Carlos Garfia</v>
      </c>
      <c r="N153">
        <f>ValueWin!N153</f>
        <v>0.81200000000000006</v>
      </c>
    </row>
    <row r="154" spans="1:14" x14ac:dyDescent="0.25">
      <c r="A154">
        <f>ValueWin!A154</f>
        <v>2.2999999999999998</v>
      </c>
      <c r="B154">
        <f>ValueWin!B154</f>
        <v>1.61</v>
      </c>
      <c r="C154">
        <f t="shared" si="6"/>
        <v>0.43478260869565222</v>
      </c>
      <c r="D154">
        <f t="shared" si="6"/>
        <v>0.6211180124223602</v>
      </c>
      <c r="E154">
        <f>ValueWin!E154</f>
        <v>0.439</v>
      </c>
      <c r="F154">
        <f>ValueWin!F154</f>
        <v>0.56099999999999994</v>
      </c>
      <c r="G154" cm="1">
        <f t="array" ref="G154">_xlfn.IFS(AND(I154&gt;J154,I154&gt;0), 1, AND(J154&gt;I154,J154&gt;0), 2, AND(I154&lt;0,J154&lt;0), 0)</f>
        <v>1</v>
      </c>
      <c r="H154">
        <f>ValueWin!H154</f>
        <v>1</v>
      </c>
      <c r="I154">
        <f t="shared" si="7"/>
        <v>7.4615384615384639E-3</v>
      </c>
      <c r="J154">
        <f t="shared" si="8"/>
        <v>-0.15867213114754097</v>
      </c>
      <c r="K154" cm="1">
        <f t="array" ref="K154">_xlfn.IFS(AND(G154=H154,G154=1),K153-K153*I154+K153*I154*A154, AND(G154=H154,G154=2), K153-K153*J154+K153*J154*B154, AND(G154&lt;&gt;H154,G154=1), K153-K153*I154,AND(G154&lt;&gt;H154,G154=2),K153-K153*J154,G154=0,K153)</f>
        <v>119.04803933315337</v>
      </c>
      <c r="L154" t="str">
        <f>ValueWin!L154</f>
        <v>Hugo Gaston</v>
      </c>
      <c r="M154" t="str">
        <f>ValueWin!M154</f>
        <v>Arthur Rinderknech</v>
      </c>
      <c r="N154">
        <f>ValueWin!N154</f>
        <v>0.754</v>
      </c>
    </row>
    <row r="155" spans="1:14" x14ac:dyDescent="0.25">
      <c r="A155">
        <f>ValueWin!A155</f>
        <v>2.2000000000000002</v>
      </c>
      <c r="B155">
        <f>ValueWin!B155</f>
        <v>1.66</v>
      </c>
      <c r="C155">
        <f t="shared" si="6"/>
        <v>0.45454545454545453</v>
      </c>
      <c r="D155">
        <f t="shared" si="6"/>
        <v>0.60240963855421692</v>
      </c>
      <c r="E155">
        <f>ValueWin!E155</f>
        <v>0.45400000000000001</v>
      </c>
      <c r="F155">
        <f>ValueWin!F155</f>
        <v>0.54600000000000004</v>
      </c>
      <c r="G155" cm="1">
        <f t="array" ref="G155">_xlfn.IFS(AND(I155&gt;J155,I155&gt;0), 1, AND(J155&gt;I155,J155&gt;0), 2, AND(I155&lt;0,J155&lt;0), 0)</f>
        <v>0</v>
      </c>
      <c r="H155">
        <f>ValueWin!H155</f>
        <v>2</v>
      </c>
      <c r="I155">
        <f t="shared" si="7"/>
        <v>-9.9999999999994538E-4</v>
      </c>
      <c r="J155">
        <f t="shared" si="8"/>
        <v>-0.14187878787878794</v>
      </c>
      <c r="K155" cm="1">
        <f t="array" ref="K155">_xlfn.IFS(AND(G155=H155,G155=1),K154-K154*I155+K154*I155*A155, AND(G155=H155,G155=2), K154-K154*J155+K154*J155*B155, AND(G155&lt;&gt;H155,G155=1), K154-K154*I155,AND(G155&lt;&gt;H155,G155=2),K154-K154*J155,G155=0,K154)</f>
        <v>119.04803933315337</v>
      </c>
      <c r="L155" t="str">
        <f>ValueWin!L155</f>
        <v>Laslo Djere</v>
      </c>
      <c r="M155" t="str">
        <f>ValueWin!M155</f>
        <v>Lorenzo Musetti</v>
      </c>
      <c r="N155">
        <f>ValueWin!N155</f>
        <v>0.86099999999999999</v>
      </c>
    </row>
    <row r="156" spans="1:14" x14ac:dyDescent="0.25">
      <c r="A156">
        <f>ValueWin!A156</f>
        <v>1.57</v>
      </c>
      <c r="B156">
        <f>ValueWin!B156</f>
        <v>2.37</v>
      </c>
      <c r="C156">
        <f t="shared" si="6"/>
        <v>0.63694267515923564</v>
      </c>
      <c r="D156">
        <f t="shared" si="6"/>
        <v>0.42194092827004215</v>
      </c>
      <c r="E156">
        <f>ValueWin!E156</f>
        <v>0.52900000000000003</v>
      </c>
      <c r="F156">
        <f>ValueWin!F156</f>
        <v>0.47099999999999997</v>
      </c>
      <c r="G156" cm="1">
        <f t="array" ref="G156">_xlfn.IFS(AND(I156&gt;J156,I156&gt;0), 1, AND(J156&gt;I156,J156&gt;0), 2, AND(I156&lt;0,J156&lt;0), 0)</f>
        <v>2</v>
      </c>
      <c r="H156">
        <f>ValueWin!H156</f>
        <v>0</v>
      </c>
      <c r="I156">
        <f t="shared" si="7"/>
        <v>-0.29731578947368409</v>
      </c>
      <c r="J156">
        <f t="shared" si="8"/>
        <v>8.48686131386861E-2</v>
      </c>
      <c r="K156" cm="1">
        <f t="array" ref="K156">_xlfn.IFS(AND(G156=H156,G156=1),K155-K155*I156+K155*I156*A156, AND(G156=H156,G156=2), K155-K155*J156+K155*J156*B156, AND(G156&lt;&gt;H156,G156=1), K155-K155*I156,AND(G156&lt;&gt;H156,G156=2),K155-K155*J156,G156=0,K155)</f>
        <v>108.94459733806889</v>
      </c>
      <c r="L156" t="str">
        <f>ValueWin!L156</f>
        <v>Andy Murray</v>
      </c>
      <c r="M156" t="str">
        <f>ValueWin!M156</f>
        <v>Jenson Brooksby</v>
      </c>
      <c r="N156">
        <f>ValueWin!N156</f>
        <v>0.81</v>
      </c>
    </row>
    <row r="157" spans="1:14" x14ac:dyDescent="0.25">
      <c r="A157">
        <f>ValueWin!A157</f>
        <v>1.1599999999999999</v>
      </c>
      <c r="B157">
        <f>ValueWin!B157</f>
        <v>5</v>
      </c>
      <c r="C157">
        <f t="shared" si="6"/>
        <v>0.86206896551724144</v>
      </c>
      <c r="D157">
        <f t="shared" si="6"/>
        <v>0.2</v>
      </c>
      <c r="E157">
        <f>ValueWin!E157</f>
        <v>0.78</v>
      </c>
      <c r="F157">
        <f>ValueWin!F157</f>
        <v>0.21999999999999997</v>
      </c>
      <c r="G157" cm="1">
        <f t="array" ref="G157">_xlfn.IFS(AND(I157&gt;J157,I157&gt;0), 1, AND(J157&gt;I157,J157&gt;0), 2, AND(I157&lt;0,J157&lt;0), 0)</f>
        <v>2</v>
      </c>
      <c r="H157">
        <f>ValueWin!H157</f>
        <v>1</v>
      </c>
      <c r="I157">
        <f t="shared" si="7"/>
        <v>-0.59500000000000042</v>
      </c>
      <c r="J157">
        <f t="shared" si="8"/>
        <v>2.4999999999999967E-2</v>
      </c>
      <c r="K157" cm="1">
        <f t="array" ref="K157">_xlfn.IFS(AND(G157=H157,G157=1),K156-K156*I157+K156*I157*A157, AND(G157=H157,G157=2), K156-K156*J157+K156*J157*B157, AND(G157&lt;&gt;H157,G157=1), K156-K156*I157,AND(G157&lt;&gt;H157,G157=2),K156-K156*J157,G157=0,K156)</f>
        <v>106.22098240461717</v>
      </c>
      <c r="L157" t="str">
        <f>ValueWin!L157</f>
        <v>Felix Auger Aliassime</v>
      </c>
      <c r="M157" t="str">
        <f>ValueWin!M157</f>
        <v>Gianluca Mager</v>
      </c>
      <c r="N157">
        <f>ValueWin!N157</f>
        <v>0.82499999999999996</v>
      </c>
    </row>
    <row r="158" spans="1:14" x14ac:dyDescent="0.25">
      <c r="A158">
        <f>ValueWin!A158</f>
        <v>1.72</v>
      </c>
      <c r="B158">
        <f>ValueWin!B158</f>
        <v>2.1</v>
      </c>
      <c r="C158">
        <f t="shared" si="6"/>
        <v>0.58139534883720934</v>
      </c>
      <c r="D158">
        <f t="shared" si="6"/>
        <v>0.47619047619047616</v>
      </c>
      <c r="E158">
        <f>ValueWin!E158</f>
        <v>0.48899999999999999</v>
      </c>
      <c r="F158">
        <f>ValueWin!F158</f>
        <v>0.51100000000000001</v>
      </c>
      <c r="G158" cm="1">
        <f t="array" ref="G158">_xlfn.IFS(AND(I158&gt;J158,I158&gt;0), 1, AND(J158&gt;I158,J158&gt;0), 2, AND(I158&lt;0,J158&lt;0), 0)</f>
        <v>2</v>
      </c>
      <c r="H158">
        <f>ValueWin!H158</f>
        <v>1</v>
      </c>
      <c r="I158">
        <f t="shared" si="7"/>
        <v>-0.22072222222222226</v>
      </c>
      <c r="J158">
        <f t="shared" si="8"/>
        <v>6.6454545454545488E-2</v>
      </c>
      <c r="K158" cm="1">
        <f t="array" ref="K158">_xlfn.IFS(AND(G158=H158,G158=1),K157-K157*I158+K157*I158*A158, AND(G158=H158,G158=2), K157-K157*J158+K157*J158*B158, AND(G158&lt;&gt;H158,G158=1), K157-K157*I158,AND(G158&lt;&gt;H158,G158=2),K157-K157*J158,G158=0,K157)</f>
        <v>99.162115301183064</v>
      </c>
      <c r="L158" t="str">
        <f>ValueWin!L158</f>
        <v>Tommy Paul</v>
      </c>
      <c r="M158" t="str">
        <f>ValueWin!M158</f>
        <v>Jan Lennard Struff</v>
      </c>
      <c r="N158">
        <f>ValueWin!N158</f>
        <v>0.85499999999999998</v>
      </c>
    </row>
    <row r="159" spans="1:14" x14ac:dyDescent="0.25">
      <c r="A159">
        <f>ValueWin!A159</f>
        <v>1.28</v>
      </c>
      <c r="B159">
        <f>ValueWin!B159</f>
        <v>3.75</v>
      </c>
      <c r="C159">
        <f t="shared" si="6"/>
        <v>0.78125</v>
      </c>
      <c r="D159">
        <f t="shared" si="6"/>
        <v>0.26666666666666666</v>
      </c>
      <c r="E159">
        <f>ValueWin!E159</f>
        <v>0.68200000000000005</v>
      </c>
      <c r="F159">
        <f>ValueWin!F159</f>
        <v>0.31799999999999995</v>
      </c>
      <c r="G159" cm="1">
        <f t="array" ref="G159">_xlfn.IFS(AND(I159&gt;J159,I159&gt;0), 1, AND(J159&gt;I159,J159&gt;0), 2, AND(I159&lt;0,J159&lt;0), 0)</f>
        <v>2</v>
      </c>
      <c r="H159">
        <f>ValueWin!H159</f>
        <v>1</v>
      </c>
      <c r="I159">
        <f t="shared" si="7"/>
        <v>-0.4537142857142854</v>
      </c>
      <c r="J159">
        <f t="shared" si="8"/>
        <v>6.9999999999999923E-2</v>
      </c>
      <c r="K159" cm="1">
        <f t="array" ref="K159">_xlfn.IFS(AND(G159=H159,G159=1),K158-K158*I159+K158*I159*A159, AND(G159=H159,G159=2), K158-K158*J159+K158*J159*B159, AND(G159&lt;&gt;H159,G159=1), K158-K158*I159,AND(G159&lt;&gt;H159,G159=2),K158-K158*J159,G159=0,K158)</f>
        <v>92.22076723010025</v>
      </c>
      <c r="L159" t="str">
        <f>ValueWin!L159</f>
        <v>Karen Khachanov</v>
      </c>
      <c r="M159" t="str">
        <f>ValueWin!M159</f>
        <v>Mikael Ymer</v>
      </c>
      <c r="N159">
        <f>ValueWin!N159</f>
        <v>0.83799999999999997</v>
      </c>
    </row>
    <row r="160" spans="1:14" x14ac:dyDescent="0.25">
      <c r="A160">
        <f>ValueWin!A160</f>
        <v>2.2999999999999998</v>
      </c>
      <c r="B160">
        <f>ValueWin!B160</f>
        <v>1.61</v>
      </c>
      <c r="C160">
        <f t="shared" si="6"/>
        <v>0.43478260869565222</v>
      </c>
      <c r="D160">
        <f t="shared" si="6"/>
        <v>0.6211180124223602</v>
      </c>
      <c r="E160">
        <f>ValueWin!E160</f>
        <v>0.43</v>
      </c>
      <c r="F160">
        <f>ValueWin!F160</f>
        <v>0.57000000000000006</v>
      </c>
      <c r="G160" cm="1">
        <f t="array" ref="G160">_xlfn.IFS(AND(I160&gt;J160,I160&gt;0), 1, AND(J160&gt;I160,J160&gt;0), 2, AND(I160&lt;0,J160&lt;0), 0)</f>
        <v>0</v>
      </c>
      <c r="H160">
        <f>ValueWin!H160</f>
        <v>2</v>
      </c>
      <c r="I160">
        <f t="shared" si="7"/>
        <v>-8.4615384615385758E-3</v>
      </c>
      <c r="J160">
        <f t="shared" si="8"/>
        <v>-0.13491803278688508</v>
      </c>
      <c r="K160" cm="1">
        <f t="array" ref="K160">_xlfn.IFS(AND(G160=H160,G160=1),K159-K159*I160+K159*I160*A160, AND(G160=H160,G160=2), K159-K159*J160+K159*J160*B160, AND(G160&lt;&gt;H160,G160=1), K159-K159*I160,AND(G160&lt;&gt;H160,G160=2),K159-K159*J160,G160=0,K159)</f>
        <v>92.22076723010025</v>
      </c>
      <c r="L160" t="str">
        <f>ValueWin!L160</f>
        <v>Lorenzo Sonego</v>
      </c>
      <c r="M160" t="str">
        <f>ValueWin!M160</f>
        <v>Taylor Fritz</v>
      </c>
      <c r="N160">
        <f>ValueWin!N160</f>
        <v>0.86899999999999999</v>
      </c>
    </row>
    <row r="161" spans="1:14" x14ac:dyDescent="0.25">
      <c r="A161">
        <f>ValueWin!A161</f>
        <v>3.5</v>
      </c>
      <c r="B161">
        <f>ValueWin!B161</f>
        <v>1.3</v>
      </c>
      <c r="C161">
        <f t="shared" si="6"/>
        <v>0.2857142857142857</v>
      </c>
      <c r="D161">
        <f>1/B161</f>
        <v>0.76923076923076916</v>
      </c>
      <c r="E161">
        <f>ValueWin!E161</f>
        <v>0.36199999999999999</v>
      </c>
      <c r="F161">
        <f>ValueWin!F161</f>
        <v>0.63800000000000001</v>
      </c>
      <c r="G161" cm="1">
        <f t="array" ref="G161">_xlfn.IFS(AND(I161&gt;J161,I161&gt;0), 1, AND(J161&gt;I161,J161&gt;0), 2, AND(I161&lt;0,J161&lt;0), 0)</f>
        <v>1</v>
      </c>
      <c r="H161">
        <f>ValueWin!H161</f>
        <v>2</v>
      </c>
      <c r="I161">
        <f t="shared" si="7"/>
        <v>0.10680000000000001</v>
      </c>
      <c r="J161">
        <f t="shared" si="8"/>
        <v>-0.56866666666666654</v>
      </c>
      <c r="K161" cm="1">
        <f t="array" ref="K161">_xlfn.IFS(AND(G161=H161,G161=1),K160-K160*I161+K160*I161*A161, AND(G161=H161,G161=2), K160-K160*J161+K160*J161*B161, AND(G161&lt;&gt;H161,G161=1), K160-K160*I161,AND(G161&lt;&gt;H161,G161=2),K160-K160*J161,G161=0,K160)</f>
        <v>82.371589289925538</v>
      </c>
      <c r="L161" t="str">
        <f>ValueWin!L161</f>
        <v>Pierre Hubert</v>
      </c>
      <c r="M161" t="str">
        <f>ValueWin!M161</f>
        <v>Carlos Alcaraz</v>
      </c>
      <c r="N161">
        <f>ValueWin!N161</f>
        <v>0.81200000000000006</v>
      </c>
    </row>
    <row r="162" spans="1:14" x14ac:dyDescent="0.25">
      <c r="A162">
        <f>ValueWin!A162</f>
        <v>1.53</v>
      </c>
      <c r="B162">
        <f>ValueWin!B162</f>
        <v>2.5</v>
      </c>
      <c r="C162">
        <f t="shared" si="6"/>
        <v>0.65359477124183007</v>
      </c>
      <c r="D162">
        <f t="shared" si="6"/>
        <v>0.4</v>
      </c>
      <c r="E162">
        <f>ValueWin!E162</f>
        <v>0.62</v>
      </c>
      <c r="F162">
        <f>ValueWin!F162</f>
        <v>0.38</v>
      </c>
      <c r="G162" cm="1">
        <f t="array" ref="G162">_xlfn.IFS(AND(I162&gt;J162,I162&gt;0), 1, AND(J162&gt;I162,J162&gt;0), 2, AND(I162&lt;0,J162&lt;0), 0)</f>
        <v>0</v>
      </c>
      <c r="H162">
        <f>ValueWin!H162</f>
        <v>1</v>
      </c>
      <c r="I162">
        <f t="shared" si="7"/>
        <v>-9.6981132075471654E-2</v>
      </c>
      <c r="J162">
        <f t="shared" si="8"/>
        <v>-3.3333333333333326E-2</v>
      </c>
      <c r="K162" cm="1">
        <f t="array" ref="K162">_xlfn.IFS(AND(G162=H162,G162=1),K161-K161*I162+K161*I162*A162, AND(G162=H162,G162=2), K161-K161*J162+K161*J162*B162, AND(G162&lt;&gt;H162,G162=1), K161-K161*I162,AND(G162&lt;&gt;H162,G162=2),K161-K161*J162,G162=0,K161)</f>
        <v>82.371589289925538</v>
      </c>
      <c r="L162" t="str">
        <f>ValueWin!L162</f>
        <v>Marin Cilic</v>
      </c>
      <c r="M162" t="str">
        <f>ValueWin!M162</f>
        <v>Alejandro Davidovich Fokina</v>
      </c>
      <c r="N162">
        <f>ValueWin!N162</f>
        <v>0.86599999999999999</v>
      </c>
    </row>
    <row r="163" spans="1:14" x14ac:dyDescent="0.25">
      <c r="A163">
        <f>ValueWin!A163</f>
        <v>3.4</v>
      </c>
      <c r="B163">
        <f>ValueWin!B163</f>
        <v>1.33</v>
      </c>
      <c r="C163">
        <f t="shared" si="6"/>
        <v>0.29411764705882354</v>
      </c>
      <c r="D163">
        <f t="shared" si="6"/>
        <v>0.75187969924812026</v>
      </c>
      <c r="E163">
        <f>ValueWin!E163</f>
        <v>0.252</v>
      </c>
      <c r="F163">
        <f>ValueWin!F163</f>
        <v>0.748</v>
      </c>
      <c r="G163" cm="1">
        <f t="array" ref="G163">_xlfn.IFS(AND(I163&gt;J163,I163&gt;0), 1, AND(J163&gt;I163,J163&gt;0), 2, AND(I163&lt;0,J163&lt;0), 0)</f>
        <v>0</v>
      </c>
      <c r="H163">
        <f>ValueWin!H163</f>
        <v>2</v>
      </c>
      <c r="I163">
        <f t="shared" si="7"/>
        <v>-5.9666666666666701E-2</v>
      </c>
      <c r="J163">
        <f t="shared" si="8"/>
        <v>-1.5636363636363448E-2</v>
      </c>
      <c r="K163" cm="1">
        <f t="array" ref="K163">_xlfn.IFS(AND(G163=H163,G163=1),K162-K162*I163+K162*I163*A163, AND(G163=H163,G163=2), K162-K162*J163+K162*J163*B163, AND(G163&lt;&gt;H163,G163=1), K162-K162*I163,AND(G163&lt;&gt;H163,G163=2),K162-K162*J163,G163=0,K162)</f>
        <v>82.371589289925538</v>
      </c>
      <c r="L163" t="str">
        <f>ValueWin!L163</f>
        <v>Miomir Kecmanovic</v>
      </c>
      <c r="M163" t="str">
        <f>ValueWin!M163</f>
        <v>Gael Monfils</v>
      </c>
      <c r="N163">
        <f>ValueWin!N163</f>
        <v>0.84899999999999998</v>
      </c>
    </row>
    <row r="164" spans="1:14" x14ac:dyDescent="0.25">
      <c r="A164">
        <f>ValueWin!A164</f>
        <v>1.5</v>
      </c>
      <c r="B164">
        <f>ValueWin!B164</f>
        <v>2.62</v>
      </c>
      <c r="C164">
        <f t="shared" si="6"/>
        <v>0.66666666666666663</v>
      </c>
      <c r="D164">
        <f t="shared" si="6"/>
        <v>0.38167938931297707</v>
      </c>
      <c r="E164">
        <f>ValueWin!E164</f>
        <v>0.64700000000000002</v>
      </c>
      <c r="F164">
        <f>ValueWin!F164</f>
        <v>0.35299999999999998</v>
      </c>
      <c r="G164" cm="1">
        <f t="array" ref="G164">_xlfn.IFS(AND(I164&gt;J164,I164&gt;0), 1, AND(J164&gt;I164,J164&gt;0), 2, AND(I164&lt;0,J164&lt;0), 0)</f>
        <v>0</v>
      </c>
      <c r="H164">
        <f>ValueWin!H164</f>
        <v>2</v>
      </c>
      <c r="I164">
        <f t="shared" si="7"/>
        <v>-5.8999999999999941E-2</v>
      </c>
      <c r="J164">
        <f t="shared" si="8"/>
        <v>-4.6382716049382711E-2</v>
      </c>
      <c r="K164" cm="1">
        <f t="array" ref="K164">_xlfn.IFS(AND(G164=H164,G164=1),K163-K163*I164+K163*I164*A164, AND(G164=H164,G164=2), K163-K163*J164+K163*J164*B164, AND(G164&lt;&gt;H164,G164=1), K163-K163*I164,AND(G164&lt;&gt;H164,G164=2),K163-K163*J164,G164=0,K163)</f>
        <v>82.371589289925538</v>
      </c>
      <c r="L164" t="str">
        <f>ValueWin!L164</f>
        <v>Frances Tiafoe</v>
      </c>
      <c r="M164" t="str">
        <f>ValueWin!M164</f>
        <v>Marcos Giron</v>
      </c>
      <c r="N164">
        <f>ValueWin!N164</f>
        <v>0.85</v>
      </c>
    </row>
    <row r="165" spans="1:14" x14ac:dyDescent="0.25">
      <c r="A165">
        <f>ValueWin!A165</f>
        <v>1.083</v>
      </c>
      <c r="B165">
        <f>ValueWin!B165</f>
        <v>8</v>
      </c>
      <c r="C165">
        <f t="shared" si="6"/>
        <v>0.92336103416435833</v>
      </c>
      <c r="D165">
        <f t="shared" si="6"/>
        <v>0.125</v>
      </c>
      <c r="E165">
        <f>ValueWin!E165</f>
        <v>0.89600000000000002</v>
      </c>
      <c r="F165">
        <f>ValueWin!F165</f>
        <v>0.10399999999999998</v>
      </c>
      <c r="G165" cm="1">
        <f t="array" ref="G165">_xlfn.IFS(AND(I165&gt;J165,I165&gt;0), 1, AND(J165&gt;I165,J165&gt;0), 2, AND(I165&lt;0,J165&lt;0), 0)</f>
        <v>0</v>
      </c>
      <c r="H165">
        <f>ValueWin!H165</f>
        <v>1</v>
      </c>
      <c r="I165">
        <f t="shared" si="7"/>
        <v>-0.35701204819277133</v>
      </c>
      <c r="J165">
        <f t="shared" si="8"/>
        <v>-2.4000000000000021E-2</v>
      </c>
      <c r="K165" cm="1">
        <f t="array" ref="K165">_xlfn.IFS(AND(G165=H165,G165=1),K164-K164*I165+K164*I165*A165, AND(G165=H165,G165=2), K164-K164*J165+K164*J165*B165, AND(G165&lt;&gt;H165,G165=1), K164-K164*I165,AND(G165&lt;&gt;H165,G165=2),K164-K164*J165,G165=0,K164)</f>
        <v>82.371589289925538</v>
      </c>
      <c r="L165" t="str">
        <f>ValueWin!L165</f>
        <v>Novak Djokovic</v>
      </c>
      <c r="M165" t="str">
        <f>ValueWin!M165</f>
        <v>Marton Fucsovics</v>
      </c>
      <c r="N165">
        <f>ValueWin!N165</f>
        <v>0.879</v>
      </c>
    </row>
    <row r="166" spans="1:14" x14ac:dyDescent="0.25">
      <c r="A166">
        <f>ValueWin!A166</f>
        <v>1.3</v>
      </c>
      <c r="B166">
        <f>ValueWin!B166</f>
        <v>3.5</v>
      </c>
      <c r="C166">
        <f t="shared" si="6"/>
        <v>0.76923076923076916</v>
      </c>
      <c r="D166">
        <f t="shared" si="6"/>
        <v>0.2857142857142857</v>
      </c>
      <c r="E166">
        <f>ValueWin!E166</f>
        <v>0.71799999999999997</v>
      </c>
      <c r="F166">
        <f>ValueWin!F166</f>
        <v>0.28200000000000003</v>
      </c>
      <c r="G166" cm="1">
        <f t="array" ref="G166">_xlfn.IFS(AND(I166&gt;J166,I166&gt;0), 1, AND(J166&gt;I166,J166&gt;0), 2, AND(I166&lt;0,J166&lt;0), 0)</f>
        <v>0</v>
      </c>
      <c r="H166">
        <f>ValueWin!H166</f>
        <v>1</v>
      </c>
      <c r="I166">
        <f t="shared" si="7"/>
        <v>-0.22199999999999998</v>
      </c>
      <c r="J166">
        <f t="shared" si="8"/>
        <v>-5.1999999999999824E-3</v>
      </c>
      <c r="K166" cm="1">
        <f t="array" ref="K166">_xlfn.IFS(AND(G166=H166,G166=1),K165-K165*I166+K165*I166*A166, AND(G166=H166,G166=2), K165-K165*J166+K165*J166*B166, AND(G166&lt;&gt;H166,G166=1), K165-K165*I166,AND(G166&lt;&gt;H166,G166=2),K165-K165*J166,G166=0,K165)</f>
        <v>82.371589289925538</v>
      </c>
      <c r="L166" t="str">
        <f>ValueWin!L166</f>
        <v>Casper Ruud</v>
      </c>
      <c r="M166" t="str">
        <f>ValueWin!M166</f>
        <v>Alexander Bublik</v>
      </c>
      <c r="N166">
        <f>ValueWin!N166</f>
        <v>0.872</v>
      </c>
    </row>
    <row r="167" spans="1:14" x14ac:dyDescent="0.25">
      <c r="A167">
        <f>ValueWin!A167</f>
        <v>3</v>
      </c>
      <c r="B167">
        <f>ValueWin!B167</f>
        <v>1.4</v>
      </c>
      <c r="C167">
        <f t="shared" si="6"/>
        <v>0.33333333333333331</v>
      </c>
      <c r="D167">
        <f t="shared" si="6"/>
        <v>0.7142857142857143</v>
      </c>
      <c r="E167">
        <f>ValueWin!E167</f>
        <v>0.28399999999999997</v>
      </c>
      <c r="F167">
        <f>ValueWin!F167</f>
        <v>0.71599999999999997</v>
      </c>
      <c r="G167" cm="1">
        <f t="array" ref="G167">_xlfn.IFS(AND(I167&gt;J167,I167&gt;0), 1, AND(J167&gt;I167,J167&gt;0), 2, AND(I167&lt;0,J167&lt;0), 0)</f>
        <v>2</v>
      </c>
      <c r="H167">
        <f>ValueWin!H167</f>
        <v>2</v>
      </c>
      <c r="I167">
        <f t="shared" si="7"/>
        <v>-7.400000000000001E-2</v>
      </c>
      <c r="J167">
        <f t="shared" si="8"/>
        <v>5.9999999999998943E-3</v>
      </c>
      <c r="K167" cm="1">
        <f t="array" ref="K167">_xlfn.IFS(AND(G167=H167,G167=1),K166-K166*I167+K166*I167*A167, AND(G167=H167,G167=2), K166-K166*J167+K166*J167*B167, AND(G167&lt;&gt;H167,G167=1), K166-K166*I167,AND(G167&lt;&gt;H167,G167=2),K166-K166*J167,G167=0,K166)</f>
        <v>82.569281104221346</v>
      </c>
      <c r="L167" t="str">
        <f>ValueWin!L167</f>
        <v>Tommy Paul</v>
      </c>
      <c r="M167" t="str">
        <f>ValueWin!M167</f>
        <v>Hubert Hurkacz</v>
      </c>
      <c r="N167">
        <f>ValueWin!N167</f>
        <v>0.84899999999999998</v>
      </c>
    </row>
    <row r="168" spans="1:14" x14ac:dyDescent="0.25">
      <c r="A168">
        <f>ValueWin!A168</f>
        <v>1.8</v>
      </c>
      <c r="B168">
        <f>ValueWin!B168</f>
        <v>2</v>
      </c>
      <c r="C168">
        <f t="shared" si="6"/>
        <v>0.55555555555555558</v>
      </c>
      <c r="D168">
        <f t="shared" si="6"/>
        <v>0.5</v>
      </c>
      <c r="E168">
        <f>ValueWin!E168</f>
        <v>0.51200000000000001</v>
      </c>
      <c r="F168">
        <f>ValueWin!F168</f>
        <v>0.48799999999999999</v>
      </c>
      <c r="G168" cm="1">
        <f t="array" ref="G168">_xlfn.IFS(AND(I168&gt;J168,I168&gt;0), 1, AND(J168&gt;I168,J168&gt;0), 2, AND(I168&lt;0,J168&lt;0), 0)</f>
        <v>0</v>
      </c>
      <c r="H168">
        <f>ValueWin!H168</f>
        <v>1</v>
      </c>
      <c r="I168">
        <f t="shared" si="7"/>
        <v>-9.7999999999999976E-2</v>
      </c>
      <c r="J168">
        <f t="shared" si="8"/>
        <v>-2.4000000000000021E-2</v>
      </c>
      <c r="K168" cm="1">
        <f t="array" ref="K168">_xlfn.IFS(AND(G168=H168,G168=1),K167-K167*I168+K167*I168*A168, AND(G168=H168,G168=2), K167-K167*J168+K167*J168*B168, AND(G168&lt;&gt;H168,G168=1), K167-K167*I168,AND(G168&lt;&gt;H168,G168=2),K167-K167*J168,G168=0,K167)</f>
        <v>82.569281104221346</v>
      </c>
      <c r="L168" t="str">
        <f>ValueWin!L168</f>
        <v>Grigor Dimitrov</v>
      </c>
      <c r="M168" t="str">
        <f>ValueWin!M168</f>
        <v>Karen Khachanov</v>
      </c>
      <c r="N168">
        <f>ValueWin!N168</f>
        <v>0.86399999999999999</v>
      </c>
    </row>
    <row r="169" spans="1:14" x14ac:dyDescent="0.25">
      <c r="A169">
        <f>ValueWin!A169</f>
        <v>1.44</v>
      </c>
      <c r="B169">
        <f>ValueWin!B169</f>
        <v>2.75</v>
      </c>
      <c r="C169">
        <f t="shared" si="6"/>
        <v>0.69444444444444442</v>
      </c>
      <c r="D169">
        <f t="shared" si="6"/>
        <v>0.36363636363636365</v>
      </c>
      <c r="E169">
        <f>ValueWin!E169</f>
        <v>0.59699999999999998</v>
      </c>
      <c r="F169">
        <f>ValueWin!F169</f>
        <v>0.40300000000000002</v>
      </c>
      <c r="G169" cm="1">
        <f t="array" ref="G169">_xlfn.IFS(AND(I169&gt;J169,I169&gt;0), 1, AND(J169&gt;I169,J169&gt;0), 2, AND(I169&lt;0,J169&lt;0), 0)</f>
        <v>2</v>
      </c>
      <c r="H169">
        <f>ValueWin!H169</f>
        <v>1</v>
      </c>
      <c r="I169">
        <f t="shared" si="7"/>
        <v>-0.31890909090909114</v>
      </c>
      <c r="J169">
        <f t="shared" si="8"/>
        <v>6.1857142857142888E-2</v>
      </c>
      <c r="K169" cm="1">
        <f t="array" ref="K169">_xlfn.IFS(AND(G169=H169,G169=1),K168-K168*I169+K168*I169*A169, AND(G169=H169,G169=2), K168-K168*J169+K168*J169*B169, AND(G169&lt;&gt;H169,G169=1), K168-K168*I169,AND(G169&lt;&gt;H169,G169=2),K168-K168*J169,G169=0,K168)</f>
        <v>77.461781287345943</v>
      </c>
      <c r="L169" t="str">
        <f>ValueWin!L169</f>
        <v>Cameron Norrie</v>
      </c>
      <c r="M169" t="str">
        <f>ValueWin!M169</f>
        <v>Reilly Opelka</v>
      </c>
      <c r="N169">
        <f>ValueWin!N169</f>
        <v>0.86199999999999999</v>
      </c>
    </row>
    <row r="170" spans="1:14" x14ac:dyDescent="0.25">
      <c r="A170">
        <f>ValueWin!A170</f>
        <v>1.1599999999999999</v>
      </c>
      <c r="B170">
        <f>ValueWin!B170</f>
        <v>5</v>
      </c>
      <c r="C170">
        <f t="shared" si="6"/>
        <v>0.86206896551724144</v>
      </c>
      <c r="D170">
        <f t="shared" si="6"/>
        <v>0.2</v>
      </c>
      <c r="E170">
        <f>ValueWin!E170</f>
        <v>0.79200000000000004</v>
      </c>
      <c r="F170">
        <f>ValueWin!F170</f>
        <v>0.20799999999999996</v>
      </c>
      <c r="G170" cm="1">
        <f t="array" ref="G170">_xlfn.IFS(AND(I170&gt;J170,I170&gt;0), 1, AND(J170&gt;I170,J170&gt;0), 2, AND(I170&lt;0,J170&lt;0), 0)</f>
        <v>2</v>
      </c>
      <c r="H170">
        <f>ValueWin!H170</f>
        <v>2</v>
      </c>
      <c r="I170">
        <f t="shared" si="7"/>
        <v>-0.50800000000000045</v>
      </c>
      <c r="J170">
        <f t="shared" si="8"/>
        <v>9.9999999999999534E-3</v>
      </c>
      <c r="K170" cm="1">
        <f t="array" ref="K170">_xlfn.IFS(AND(G170=H170,G170=1),K169-K169*I170+K169*I170*A170, AND(G170=H170,G170=2), K169-K169*J170+K169*J170*B170, AND(G170&lt;&gt;H170,G170=1), K169-K169*I170,AND(G170&lt;&gt;H170,G170=2),K169-K169*J170,G170=0,K169)</f>
        <v>80.560252538839762</v>
      </c>
      <c r="L170" t="str">
        <f>ValueWin!L170</f>
        <v>Stefanos Tsitsipas</v>
      </c>
      <c r="M170" t="str">
        <f>ValueWin!M170</f>
        <v>Alexei Popyrin</v>
      </c>
      <c r="N170">
        <f>ValueWin!N170</f>
        <v>0.84799999999999998</v>
      </c>
    </row>
    <row r="171" spans="1:14" x14ac:dyDescent="0.25">
      <c r="A171">
        <f>ValueWin!A171</f>
        <v>1.36</v>
      </c>
      <c r="B171">
        <f>ValueWin!B171</f>
        <v>3.2</v>
      </c>
      <c r="C171">
        <f t="shared" si="6"/>
        <v>0.73529411764705876</v>
      </c>
      <c r="D171">
        <f t="shared" si="6"/>
        <v>0.3125</v>
      </c>
      <c r="E171">
        <f>ValueWin!E171</f>
        <v>0.66600000000000004</v>
      </c>
      <c r="F171">
        <f>ValueWin!F171</f>
        <v>0.33399999999999996</v>
      </c>
      <c r="G171" cm="1">
        <f t="array" ref="G171">_xlfn.IFS(AND(I171&gt;J171,I171&gt;0), 1, AND(J171&gt;I171,J171&gt;0), 2, AND(I171&lt;0,J171&lt;0), 0)</f>
        <v>2</v>
      </c>
      <c r="H171">
        <f>ValueWin!H171</f>
        <v>2</v>
      </c>
      <c r="I171">
        <f t="shared" si="7"/>
        <v>-0.26177777777777744</v>
      </c>
      <c r="J171">
        <f t="shared" si="8"/>
        <v>3.127272727272723E-2</v>
      </c>
      <c r="K171" cm="1">
        <f t="array" ref="K171">_xlfn.IFS(AND(G171=H171,G171=1),K170-K170*I171+K170*I171*A171, AND(G171=H171,G171=2), K170-K170*J171+K170*J171*B171, AND(G171&lt;&gt;H171,G171=1), K170-K170*I171,AND(G171&lt;&gt;H171,G171=2),K170-K170*J171,G171=0,K170)</f>
        <v>86.102797913511935</v>
      </c>
      <c r="L171" t="str">
        <f>ValueWin!L171</f>
        <v>Jannik Sinner</v>
      </c>
      <c r="M171" t="str">
        <f>ValueWin!M171</f>
        <v>Carlos Alcaraz</v>
      </c>
      <c r="N171">
        <f>ValueWin!N171</f>
        <v>0.82899999999999996</v>
      </c>
    </row>
    <row r="172" spans="1:14" x14ac:dyDescent="0.25">
      <c r="A172">
        <f>ValueWin!A172</f>
        <v>3.5</v>
      </c>
      <c r="B172">
        <f>ValueWin!B172</f>
        <v>1.3</v>
      </c>
      <c r="C172">
        <f t="shared" si="6"/>
        <v>0.2857142857142857</v>
      </c>
      <c r="D172">
        <f t="shared" si="6"/>
        <v>0.76923076923076916</v>
      </c>
      <c r="E172">
        <f>ValueWin!E172</f>
        <v>0.309</v>
      </c>
      <c r="F172">
        <f>ValueWin!F172</f>
        <v>0.69100000000000006</v>
      </c>
      <c r="G172" cm="1">
        <f t="array" ref="G172">_xlfn.IFS(AND(I172&gt;J172,I172&gt;0), 1, AND(J172&gt;I172,J172&gt;0), 2, AND(I172&lt;0,J172&lt;0), 0)</f>
        <v>1</v>
      </c>
      <c r="H172">
        <f>ValueWin!H172</f>
        <v>2</v>
      </c>
      <c r="I172">
        <f t="shared" si="7"/>
        <v>3.2599999999999962E-2</v>
      </c>
      <c r="J172">
        <f t="shared" si="8"/>
        <v>-0.33899999999999975</v>
      </c>
      <c r="K172" cm="1">
        <f t="array" ref="K172">_xlfn.IFS(AND(G172=H172,G172=1),K171-K171*I172+K171*I172*A172, AND(G172=H172,G172=2), K171-K171*J172+K171*J172*B172, AND(G172&lt;&gt;H172,G172=1), K171-K171*I172,AND(G172&lt;&gt;H172,G172=2),K171-K171*J172,G172=0,K171)</f>
        <v>83.295846701531445</v>
      </c>
      <c r="L172" t="str">
        <f>ValueWin!L172</f>
        <v>Adrian Mannarino</v>
      </c>
      <c r="M172" t="str">
        <f>ValueWin!M172</f>
        <v>Gael Monfils</v>
      </c>
      <c r="N172">
        <f>ValueWin!N172</f>
        <v>0.86399999999999999</v>
      </c>
    </row>
    <row r="173" spans="1:14" x14ac:dyDescent="0.25">
      <c r="A173">
        <f>ValueWin!A173</f>
        <v>3.2</v>
      </c>
      <c r="B173">
        <f>ValueWin!B173</f>
        <v>1.36</v>
      </c>
      <c r="C173">
        <f t="shared" si="6"/>
        <v>0.3125</v>
      </c>
      <c r="D173">
        <f t="shared" si="6"/>
        <v>0.73529411764705876</v>
      </c>
      <c r="E173">
        <f>ValueWin!E173</f>
        <v>0.32</v>
      </c>
      <c r="F173">
        <f>ValueWin!F173</f>
        <v>0.67999999999999994</v>
      </c>
      <c r="G173" cm="1">
        <f t="array" ref="G173">_xlfn.IFS(AND(I173&gt;J173,I173&gt;0), 1, AND(J173&gt;I173,J173&gt;0), 2, AND(I173&lt;0,J173&lt;0), 0)</f>
        <v>1</v>
      </c>
      <c r="H173">
        <f>ValueWin!H173</f>
        <v>1</v>
      </c>
      <c r="I173">
        <f t="shared" si="7"/>
        <v>1.0909090909090979E-2</v>
      </c>
      <c r="J173">
        <f t="shared" si="8"/>
        <v>-0.20888888888888868</v>
      </c>
      <c r="K173" cm="1">
        <f t="array" ref="K173">_xlfn.IFS(AND(G173=H173,G173=1),K172-K172*I173+K172*I173*A173, AND(G173=H173,G173=2), K172-K172*J173+K172*J173*B173, AND(G173&lt;&gt;H173,G173=1), K172-K172*I173,AND(G173&lt;&gt;H173,G173=2),K172-K172*J173,G173=0,K172)</f>
        <v>85.29494702236822</v>
      </c>
      <c r="L173" t="str">
        <f>ValueWin!L173</f>
        <v>Marcos Giron</v>
      </c>
      <c r="M173" t="str">
        <f>ValueWin!M173</f>
        <v>Diego Schwartzman</v>
      </c>
      <c r="N173">
        <f>ValueWin!N173</f>
        <v>0.85199999999999998</v>
      </c>
    </row>
    <row r="174" spans="1:14" x14ac:dyDescent="0.25">
      <c r="A174">
        <f>ValueWin!A174</f>
        <v>2</v>
      </c>
      <c r="B174">
        <f>ValueWin!B174</f>
        <v>1.8</v>
      </c>
      <c r="C174">
        <f t="shared" si="6"/>
        <v>0.5</v>
      </c>
      <c r="D174">
        <f t="shared" si="6"/>
        <v>0.55555555555555558</v>
      </c>
      <c r="E174">
        <f>ValueWin!E174</f>
        <v>0.42899999999999999</v>
      </c>
      <c r="F174">
        <f>ValueWin!F174</f>
        <v>0.57099999999999995</v>
      </c>
      <c r="G174" cm="1">
        <f t="array" ref="G174">_xlfn.IFS(AND(I174&gt;J174,I174&gt;0), 1, AND(J174&gt;I174,J174&gt;0), 2, AND(I174&lt;0,J174&lt;0), 0)</f>
        <v>2</v>
      </c>
      <c r="H174">
        <f>ValueWin!H174</f>
        <v>1</v>
      </c>
      <c r="I174">
        <f t="shared" si="7"/>
        <v>-0.14199999999999996</v>
      </c>
      <c r="J174">
        <f t="shared" si="8"/>
        <v>3.4749999999999948E-2</v>
      </c>
      <c r="K174" cm="1">
        <f t="array" ref="K174">_xlfn.IFS(AND(G174=H174,G174=1),K173-K173*I174+K173*I174*A174, AND(G174=H174,G174=2), K173-K173*J174+K173*J174*B174, AND(G174&lt;&gt;H174,G174=1), K173-K173*I174,AND(G174&lt;&gt;H174,G174=2),K173-K173*J174,G174=0,K173)</f>
        <v>82.330947613340925</v>
      </c>
      <c r="L174" t="str">
        <f>ValueWin!L174</f>
        <v>Sebastian Korda</v>
      </c>
      <c r="M174" t="str">
        <f>ValueWin!M174</f>
        <v>Marin Cilic</v>
      </c>
      <c r="N174">
        <f>ValueWin!N174</f>
        <v>0.86099999999999999</v>
      </c>
    </row>
    <row r="175" spans="1:14" x14ac:dyDescent="0.25">
      <c r="A175">
        <f>ValueWin!A175</f>
        <v>10</v>
      </c>
      <c r="B175">
        <f>ValueWin!B175</f>
        <v>1.06</v>
      </c>
      <c r="C175">
        <f t="shared" si="6"/>
        <v>0.1</v>
      </c>
      <c r="D175">
        <f t="shared" si="6"/>
        <v>0.94339622641509424</v>
      </c>
      <c r="E175">
        <f>ValueWin!E175</f>
        <v>9.5000000000000001E-2</v>
      </c>
      <c r="F175">
        <f>ValueWin!F175</f>
        <v>0.90500000000000003</v>
      </c>
      <c r="G175" cm="1">
        <f t="array" ref="G175">_xlfn.IFS(AND(I175&gt;J175,I175&gt;0), 1, AND(J175&gt;I175,J175&gt;0), 2, AND(I175&lt;0,J175&lt;0), 0)</f>
        <v>0</v>
      </c>
      <c r="H175">
        <f>ValueWin!H175</f>
        <v>2</v>
      </c>
      <c r="I175">
        <f t="shared" si="7"/>
        <v>-5.5555555555555636E-3</v>
      </c>
      <c r="J175">
        <f t="shared" si="8"/>
        <v>-0.6783333333333319</v>
      </c>
      <c r="K175" cm="1">
        <f t="array" ref="K175">_xlfn.IFS(AND(G175=H175,G175=1),K174-K174*I175+K174*I175*A175, AND(G175=H175,G175=2), K174-K174*J175+K174*J175*B175, AND(G175&lt;&gt;H175,G175=1), K174-K174*I175,AND(G175&lt;&gt;H175,G175=2),K174-K174*J175,G175=0,K174)</f>
        <v>82.330947613340925</v>
      </c>
      <c r="L175" t="str">
        <f>ValueWin!L175</f>
        <v>Dusan Lajovic</v>
      </c>
      <c r="M175" t="str">
        <f>ValueWin!M175</f>
        <v>Alexander Zverev</v>
      </c>
      <c r="N175">
        <f>ValueWin!N175</f>
        <v>0.871</v>
      </c>
    </row>
    <row r="176" spans="1:14" x14ac:dyDescent="0.25">
      <c r="A176">
        <f>ValueWin!A176</f>
        <v>6</v>
      </c>
      <c r="B176">
        <f>ValueWin!B176</f>
        <v>1.1200000000000001</v>
      </c>
      <c r="C176">
        <f t="shared" si="6"/>
        <v>0.16666666666666666</v>
      </c>
      <c r="D176">
        <f t="shared" si="6"/>
        <v>0.89285714285714279</v>
      </c>
      <c r="E176">
        <f>ValueWin!E176</f>
        <v>0.20499999999999999</v>
      </c>
      <c r="F176">
        <f>ValueWin!F176</f>
        <v>0.79500000000000004</v>
      </c>
      <c r="G176" cm="1">
        <f t="array" ref="G176">_xlfn.IFS(AND(I176&gt;J176,I176&gt;0), 1, AND(J176&gt;I176,J176&gt;0), 2, AND(I176&lt;0,J176&lt;0), 0)</f>
        <v>1</v>
      </c>
      <c r="H176">
        <f>ValueWin!H176</f>
        <v>2</v>
      </c>
      <c r="I176">
        <f t="shared" si="7"/>
        <v>4.5999999999999985E-2</v>
      </c>
      <c r="J176">
        <f t="shared" si="8"/>
        <v>-0.91333333333333167</v>
      </c>
      <c r="K176" cm="1">
        <f t="array" ref="K176">_xlfn.IFS(AND(G176=H176,G176=1),K175-K175*I176+K175*I176*A176, AND(G176=H176,G176=2), K175-K175*J176+K175*J176*B176, AND(G176&lt;&gt;H176,G176=1), K175-K175*I176,AND(G176&lt;&gt;H176,G176=2),K175-K175*J176,G176=0,K175)</f>
        <v>78.54372402312724</v>
      </c>
      <c r="L176" t="str">
        <f>ValueWin!L176</f>
        <v>Ilya Ivashka</v>
      </c>
      <c r="M176" t="str">
        <f>ValueWin!M176</f>
        <v>Daniil Medvedev</v>
      </c>
      <c r="N176">
        <f>ValueWin!N176</f>
        <v>0.83299999999999996</v>
      </c>
    </row>
    <row r="177" spans="1:14" x14ac:dyDescent="0.25">
      <c r="A177">
        <f>ValueWin!A177</f>
        <v>1.57</v>
      </c>
      <c r="B177">
        <f>ValueWin!B177</f>
        <v>2.37</v>
      </c>
      <c r="C177">
        <f t="shared" ref="C177:D192" si="9">1/A177</f>
        <v>0.63694267515923564</v>
      </c>
      <c r="D177">
        <f t="shared" si="9"/>
        <v>0.42194092827004215</v>
      </c>
      <c r="E177">
        <f>ValueWin!E177</f>
        <v>0.52300000000000002</v>
      </c>
      <c r="F177">
        <f>ValueWin!F177</f>
        <v>0.47699999999999998</v>
      </c>
      <c r="G177" cm="1">
        <f t="array" ref="G177">_xlfn.IFS(AND(I177&gt;J177,I177&gt;0), 1, AND(J177&gt;I177,J177&gt;0), 2, AND(I177&lt;0,J177&lt;0), 0)</f>
        <v>2</v>
      </c>
      <c r="H177">
        <f>ValueWin!H177</f>
        <v>2</v>
      </c>
      <c r="I177">
        <f t="shared" si="7"/>
        <v>-0.3138421052631577</v>
      </c>
      <c r="J177">
        <f t="shared" si="8"/>
        <v>9.5248175182481742E-2</v>
      </c>
      <c r="K177" cm="1">
        <f t="array" ref="K177">_xlfn.IFS(AND(G177=H177,G177=1),K176-K176*I177+K176*I177*A177, AND(G177=H177,G177=2), K176-K176*J177+K176*J177*B177, AND(G177&lt;&gt;H177,G177=1), K176-K176*I177,AND(G177&lt;&gt;H177,G177=2),K176-K176*J177,G177=0,K176)</f>
        <v>88.792894570905105</v>
      </c>
      <c r="L177" t="str">
        <f>ValueWin!L177</f>
        <v>Alexei Popyrin</v>
      </c>
      <c r="M177" t="str">
        <f>ValueWin!M177</f>
        <v>James Duckworth</v>
      </c>
      <c r="N177">
        <f>ValueWin!N177</f>
        <v>0.84799999999999998</v>
      </c>
    </row>
    <row r="178" spans="1:14" x14ac:dyDescent="0.25">
      <c r="A178">
        <f>ValueWin!A178</f>
        <v>4</v>
      </c>
      <c r="B178">
        <f>ValueWin!B178</f>
        <v>1.25</v>
      </c>
      <c r="C178">
        <f t="shared" si="9"/>
        <v>0.25</v>
      </c>
      <c r="D178">
        <f t="shared" si="9"/>
        <v>0.8</v>
      </c>
      <c r="E178">
        <f>ValueWin!E178</f>
        <v>0.26900000000000002</v>
      </c>
      <c r="F178">
        <f>ValueWin!F178</f>
        <v>0.73099999999999998</v>
      </c>
      <c r="G178" cm="1">
        <f t="array" ref="G178">_xlfn.IFS(AND(I178&gt;J178,I178&gt;0), 1, AND(J178&gt;I178,J178&gt;0), 2, AND(I178&lt;0,J178&lt;0), 0)</f>
        <v>1</v>
      </c>
      <c r="H178">
        <f>ValueWin!H178</f>
        <v>2</v>
      </c>
      <c r="I178">
        <f t="shared" si="7"/>
        <v>2.5333333333333347E-2</v>
      </c>
      <c r="J178">
        <f t="shared" si="8"/>
        <v>-0.34500000000000008</v>
      </c>
      <c r="K178" cm="1">
        <f t="array" ref="K178">_xlfn.IFS(AND(G178=H178,G178=1),K177-K177*I178+K177*I178*A178, AND(G178=H178,G178=2), K177-K177*J178+K177*J178*B178, AND(G178&lt;&gt;H178,G178=1), K177-K177*I178,AND(G178&lt;&gt;H178,G178=2),K177-K177*J178,G178=0,K177)</f>
        <v>86.543474575108846</v>
      </c>
      <c r="L178" t="str">
        <f>ValueWin!L178</f>
        <v>Dominik Koepfer</v>
      </c>
      <c r="M178" t="str">
        <f>ValueWin!M178</f>
        <v>Hubert Hurkacz</v>
      </c>
      <c r="N178">
        <f>ValueWin!N178</f>
        <v>0.84899999999999998</v>
      </c>
    </row>
    <row r="179" spans="1:14" x14ac:dyDescent="0.25">
      <c r="A179">
        <f>ValueWin!A179</f>
        <v>1.61</v>
      </c>
      <c r="B179">
        <f>ValueWin!B179</f>
        <v>2.2999999999999998</v>
      </c>
      <c r="C179">
        <f t="shared" si="9"/>
        <v>0.6211180124223602</v>
      </c>
      <c r="D179">
        <f t="shared" si="9"/>
        <v>0.43478260869565222</v>
      </c>
      <c r="E179">
        <f>ValueWin!E179</f>
        <v>0.60199999999999998</v>
      </c>
      <c r="F179">
        <f>ValueWin!F179</f>
        <v>0.39800000000000002</v>
      </c>
      <c r="G179" cm="1">
        <f t="array" ref="G179">_xlfn.IFS(AND(I179&gt;J179,I179&gt;0), 1, AND(J179&gt;I179,J179&gt;0), 2, AND(I179&lt;0,J179&lt;0), 0)</f>
        <v>0</v>
      </c>
      <c r="H179">
        <f>ValueWin!H179</f>
        <v>2</v>
      </c>
      <c r="I179">
        <f t="shared" si="7"/>
        <v>-5.0459016393442524E-2</v>
      </c>
      <c r="J179">
        <f t="shared" si="8"/>
        <v>-6.5076923076923088E-2</v>
      </c>
      <c r="K179" cm="1">
        <f t="array" ref="K179">_xlfn.IFS(AND(G179=H179,G179=1),K178-K178*I179+K178*I179*A179, AND(G179=H179,G179=2), K178-K178*J179+K178*J179*B179, AND(G179&lt;&gt;H179,G179=1), K178-K178*I179,AND(G179&lt;&gt;H179,G179=2),K178-K178*J179,G179=0,K178)</f>
        <v>86.543474575108846</v>
      </c>
      <c r="L179" t="str">
        <f>ValueWin!L179</f>
        <v>Cameron Norrie</v>
      </c>
      <c r="M179" t="str">
        <f>ValueWin!M179</f>
        <v>Taylor Fritz</v>
      </c>
      <c r="N179">
        <f>ValueWin!N179</f>
        <v>0.93300000000000005</v>
      </c>
    </row>
    <row r="180" spans="1:14" x14ac:dyDescent="0.25">
      <c r="A180">
        <f>ValueWin!A180</f>
        <v>1.1399999999999999</v>
      </c>
      <c r="B180">
        <f>ValueWin!B180</f>
        <v>5.5</v>
      </c>
      <c r="C180">
        <f t="shared" si="9"/>
        <v>0.87719298245614041</v>
      </c>
      <c r="D180">
        <f t="shared" si="9"/>
        <v>0.18181818181818182</v>
      </c>
      <c r="E180">
        <f>ValueWin!E180</f>
        <v>0.85</v>
      </c>
      <c r="F180">
        <f>ValueWin!F180</f>
        <v>0.15000000000000002</v>
      </c>
      <c r="G180" cm="1">
        <f t="array" ref="G180">_xlfn.IFS(AND(I180&gt;J180,I180&gt;0), 1, AND(J180&gt;I180,J180&gt;0), 2, AND(I180&lt;0,J180&lt;0), 0)</f>
        <v>0</v>
      </c>
      <c r="H180">
        <f>ValueWin!H180</f>
        <v>1</v>
      </c>
      <c r="I180">
        <f t="shared" si="7"/>
        <v>-0.22142857142857231</v>
      </c>
      <c r="J180">
        <f t="shared" si="8"/>
        <v>-3.8888888888888862E-2</v>
      </c>
      <c r="K180" cm="1">
        <f t="array" ref="K180">_xlfn.IFS(AND(G180=H180,G180=1),K179-K179*I180+K179*I180*A180, AND(G180=H180,G180=2), K179-K179*J180+K179*J180*B180, AND(G180&lt;&gt;H180,G180=1), K179-K179*I180,AND(G180&lt;&gt;H180,G180=2),K179-K179*J180,G180=0,K179)</f>
        <v>86.543474575108846</v>
      </c>
      <c r="L180" t="str">
        <f>ValueWin!L180</f>
        <v>Novak Djokovic</v>
      </c>
      <c r="M180" t="str">
        <f>ValueWin!M180</f>
        <v>Gael Monfils</v>
      </c>
      <c r="N180">
        <f>ValueWin!N180</f>
        <v>0.89700000000000002</v>
      </c>
    </row>
    <row r="181" spans="1:14" x14ac:dyDescent="0.25">
      <c r="A181">
        <f>ValueWin!A181</f>
        <v>4</v>
      </c>
      <c r="B181">
        <f>ValueWin!B181</f>
        <v>1.25</v>
      </c>
      <c r="C181">
        <f t="shared" si="9"/>
        <v>0.25</v>
      </c>
      <c r="D181">
        <f t="shared" si="9"/>
        <v>0.8</v>
      </c>
      <c r="E181">
        <f>ValueWin!E181</f>
        <v>0.217</v>
      </c>
      <c r="F181">
        <f>ValueWin!F181</f>
        <v>0.78300000000000003</v>
      </c>
      <c r="G181" cm="1">
        <f t="array" ref="G181">_xlfn.IFS(AND(I181&gt;J181,I181&gt;0), 1, AND(J181&gt;I181,J181&gt;0), 2, AND(I181&lt;0,J181&lt;0), 0)</f>
        <v>0</v>
      </c>
      <c r="H181">
        <f>ValueWin!H181</f>
        <v>2</v>
      </c>
      <c r="I181">
        <f t="shared" si="7"/>
        <v>-4.4000000000000011E-2</v>
      </c>
      <c r="J181">
        <f t="shared" si="8"/>
        <v>-8.4999999999999964E-2</v>
      </c>
      <c r="K181" cm="1">
        <f t="array" ref="K181">_xlfn.IFS(AND(G181=H181,G181=1),K180-K180*I181+K180*I181*A181, AND(G181=H181,G181=2), K180-K180*J181+K180*J181*B181, AND(G181&lt;&gt;H181,G181=1), K180-K180*I181,AND(G181&lt;&gt;H181,G181=2),K180-K180*J181,G181=0,K180)</f>
        <v>86.543474575108846</v>
      </c>
      <c r="L181" t="str">
        <f>ValueWin!L181</f>
        <v>Grigor Dimitrov</v>
      </c>
      <c r="M181" t="str">
        <f>ValueWin!M181</f>
        <v>Alexander Zverev</v>
      </c>
      <c r="N181">
        <f>ValueWin!N181</f>
        <v>0.86599999999999999</v>
      </c>
    </row>
    <row r="182" spans="1:14" x14ac:dyDescent="0.25">
      <c r="A182">
        <f>ValueWin!A182</f>
        <v>1.33</v>
      </c>
      <c r="B182">
        <f>ValueWin!B182</f>
        <v>3.4</v>
      </c>
      <c r="C182">
        <f t="shared" si="9"/>
        <v>0.75187969924812026</v>
      </c>
      <c r="D182">
        <f t="shared" si="9"/>
        <v>0.29411764705882354</v>
      </c>
      <c r="E182">
        <f>ValueWin!E182</f>
        <v>0.69299999999999995</v>
      </c>
      <c r="F182">
        <f>ValueWin!F182</f>
        <v>0.30700000000000005</v>
      </c>
      <c r="G182" cm="1">
        <f t="array" ref="G182">_xlfn.IFS(AND(I182&gt;J182,I182&gt;0), 1, AND(J182&gt;I182,J182&gt;0), 2, AND(I182&lt;0,J182&lt;0), 0)</f>
        <v>2</v>
      </c>
      <c r="H182">
        <f>ValueWin!H182</f>
        <v>1</v>
      </c>
      <c r="I182">
        <f t="shared" si="7"/>
        <v>-0.23730303030303035</v>
      </c>
      <c r="J182">
        <f t="shared" si="8"/>
        <v>1.8250000000000044E-2</v>
      </c>
      <c r="K182" cm="1">
        <f t="array" ref="K182">_xlfn.IFS(AND(G182=H182,G182=1),K181-K181*I182+K181*I182*A182, AND(G182=H182,G182=2), K181-K181*J182+K181*J182*B182, AND(G182&lt;&gt;H182,G182=1), K181-K181*I182,AND(G182&lt;&gt;H182,G182=2),K181-K181*J182,G182=0,K181)</f>
        <v>84.964056164113103</v>
      </c>
      <c r="L182" t="str">
        <f>ValueWin!L182</f>
        <v>Casper Ruud</v>
      </c>
      <c r="M182" t="str">
        <f>ValueWin!M182</f>
        <v>Marcos Giron</v>
      </c>
      <c r="N182">
        <f>ValueWin!N182</f>
        <v>0.85099999999999998</v>
      </c>
    </row>
    <row r="183" spans="1:14" x14ac:dyDescent="0.25">
      <c r="A183">
        <f>ValueWin!A183</f>
        <v>5</v>
      </c>
      <c r="B183">
        <f>ValueWin!B183</f>
        <v>1.1599999999999999</v>
      </c>
      <c r="C183">
        <f t="shared" si="9"/>
        <v>0.2</v>
      </c>
      <c r="D183">
        <f t="shared" si="9"/>
        <v>0.86206896551724144</v>
      </c>
      <c r="E183">
        <f>ValueWin!E183</f>
        <v>0.17499999999999999</v>
      </c>
      <c r="F183">
        <f>ValueWin!F183</f>
        <v>0.82499999999999996</v>
      </c>
      <c r="G183" cm="1">
        <f t="array" ref="G183">_xlfn.IFS(AND(I183&gt;J183,I183&gt;0), 1, AND(J183&gt;I183,J183&gt;0), 2, AND(I183&lt;0,J183&lt;0), 0)</f>
        <v>0</v>
      </c>
      <c r="H183">
        <f>ValueWin!H183</f>
        <v>2</v>
      </c>
      <c r="I183">
        <f t="shared" si="7"/>
        <v>-3.125E-2</v>
      </c>
      <c r="J183">
        <f t="shared" si="8"/>
        <v>-0.26875000000000049</v>
      </c>
      <c r="K183" cm="1">
        <f t="array" ref="K183">_xlfn.IFS(AND(G183=H183,G183=1),K182-K182*I183+K182*I183*A183, AND(G183=H183,G183=2), K182-K182*J183+K182*J183*B183, AND(G183&lt;&gt;H183,G183=1), K182-K182*I183,AND(G183&lt;&gt;H183,G183=2),K182-K182*J183,G183=0,K182)</f>
        <v>84.964056164113103</v>
      </c>
      <c r="L183" t="str">
        <f>ValueWin!L183</f>
        <v>Sebastian Korda</v>
      </c>
      <c r="M183" t="str">
        <f>ValueWin!M183</f>
        <v>Daniil Medvedev</v>
      </c>
      <c r="N183">
        <f>ValueWin!N183</f>
        <v>0.84899999999999998</v>
      </c>
    </row>
    <row r="184" spans="1:14" x14ac:dyDescent="0.25">
      <c r="A184">
        <f>ValueWin!A184</f>
        <v>1.2</v>
      </c>
      <c r="B184">
        <f>ValueWin!B184</f>
        <v>4.5</v>
      </c>
      <c r="C184">
        <f t="shared" si="9"/>
        <v>0.83333333333333337</v>
      </c>
      <c r="D184">
        <f t="shared" si="9"/>
        <v>0.22222222222222221</v>
      </c>
      <c r="E184">
        <f>ValueWin!E184</f>
        <v>0.67500000000000004</v>
      </c>
      <c r="F184">
        <f>ValueWin!F184</f>
        <v>0.32499999999999996</v>
      </c>
      <c r="G184" cm="1">
        <f t="array" ref="G184">_xlfn.IFS(AND(I184&gt;J184,I184&gt;0), 1, AND(J184&gt;I184,J184&gt;0), 2, AND(I184&lt;0,J184&lt;0), 0)</f>
        <v>2</v>
      </c>
      <c r="H184">
        <f>ValueWin!H184</f>
        <v>2</v>
      </c>
      <c r="I184">
        <f t="shared" si="7"/>
        <v>-0.95000000000000018</v>
      </c>
      <c r="J184">
        <f t="shared" si="8"/>
        <v>0.13214285714285709</v>
      </c>
      <c r="K184" cm="1">
        <f t="array" ref="K184">_xlfn.IFS(AND(G184=H184,G184=1),K183-K183*I184+K183*I184*A184, AND(G184=H184,G184=2), K183-K183*J184+K183*J184*B184, AND(G184&lt;&gt;H184,G184=1), K183-K183*I184,AND(G184&lt;&gt;H184,G184=2),K183-K183*J184,G184=0,K183)</f>
        <v>124.25993214001539</v>
      </c>
      <c r="L184" t="str">
        <f>ValueWin!L184</f>
        <v>Carlos Alcaraz</v>
      </c>
      <c r="M184" t="str">
        <f>ValueWin!M184</f>
        <v>Hugo Gaston</v>
      </c>
      <c r="N184">
        <f>ValueWin!N184</f>
        <v>0.81200000000000006</v>
      </c>
    </row>
    <row r="185" spans="1:14" x14ac:dyDescent="0.25">
      <c r="A185">
        <f>ValueWin!A185</f>
        <v>3.75</v>
      </c>
      <c r="B185">
        <f>ValueWin!B185</f>
        <v>1.28</v>
      </c>
      <c r="C185">
        <f t="shared" si="9"/>
        <v>0.26666666666666666</v>
      </c>
      <c r="D185">
        <f t="shared" si="9"/>
        <v>0.78125</v>
      </c>
      <c r="E185">
        <f>ValueWin!E185</f>
        <v>0.29099999999999998</v>
      </c>
      <c r="F185">
        <f>ValueWin!F185</f>
        <v>0.70900000000000007</v>
      </c>
      <c r="G185" cm="1">
        <f t="array" ref="G185">_xlfn.IFS(AND(I185&gt;J185,I185&gt;0), 1, AND(J185&gt;I185,J185&gt;0), 2, AND(I185&lt;0,J185&lt;0), 0)</f>
        <v>1</v>
      </c>
      <c r="H185">
        <f>ValueWin!H185</f>
        <v>2</v>
      </c>
      <c r="I185">
        <f t="shared" si="7"/>
        <v>3.3181818181818146E-2</v>
      </c>
      <c r="J185">
        <f t="shared" si="8"/>
        <v>-0.33028571428571407</v>
      </c>
      <c r="K185" cm="1">
        <f t="array" ref="K185">_xlfn.IFS(AND(G185=H185,G185=1),K184-K184*I185+K184*I185*A185, AND(G185=H185,G185=2), K184-K184*J185+K184*J185*B185, AND(G185&lt;&gt;H185,G185=1), K184-K184*I185,AND(G185&lt;&gt;H185,G185=2),K184-K184*J185,G185=0,K184)</f>
        <v>120.13676166446034</v>
      </c>
      <c r="L185" t="str">
        <f>ValueWin!L185</f>
        <v>James Duckworth</v>
      </c>
      <c r="M185" t="str">
        <f>ValueWin!M185</f>
        <v>Hubert Hurkacz</v>
      </c>
      <c r="N185">
        <f>ValueWin!N185</f>
        <v>0.84699999999999998</v>
      </c>
    </row>
    <row r="186" spans="1:14" x14ac:dyDescent="0.25">
      <c r="A186">
        <f>ValueWin!A186</f>
        <v>1.1599999999999999</v>
      </c>
      <c r="B186">
        <f>ValueWin!B186</f>
        <v>5</v>
      </c>
      <c r="C186">
        <f t="shared" si="9"/>
        <v>0.86206896551724144</v>
      </c>
      <c r="D186">
        <f t="shared" si="9"/>
        <v>0.2</v>
      </c>
      <c r="E186">
        <f>ValueWin!E186</f>
        <v>0.83099999999999996</v>
      </c>
      <c r="F186">
        <f>ValueWin!F186</f>
        <v>0.16900000000000004</v>
      </c>
      <c r="G186" cm="1">
        <f t="array" ref="G186">_xlfn.IFS(AND(I186&gt;J186,I186&gt;0), 1, AND(J186&gt;I186,J186&gt;0), 2, AND(I186&lt;0,J186&lt;0), 0)</f>
        <v>0</v>
      </c>
      <c r="H186">
        <f>ValueWin!H186</f>
        <v>1</v>
      </c>
      <c r="I186">
        <f t="shared" si="7"/>
        <v>-0.22525000000000084</v>
      </c>
      <c r="J186">
        <f t="shared" si="8"/>
        <v>-3.8749999999999951E-2</v>
      </c>
      <c r="K186" cm="1">
        <f t="array" ref="K186">_xlfn.IFS(AND(G186=H186,G186=1),K185-K185*I186+K185*I186*A186, AND(G186=H186,G186=2), K185-K185*J186+K185*J186*B186, AND(G186&lt;&gt;H186,G186=1), K185-K185*I186,AND(G186&lt;&gt;H186,G186=2),K185-K185*J186,G186=0,K185)</f>
        <v>120.13676166446034</v>
      </c>
      <c r="L186" t="str">
        <f>ValueWin!L186</f>
        <v>Novak Djokovic</v>
      </c>
      <c r="M186" t="str">
        <f>ValueWin!M186</f>
        <v>Taylor Fritz</v>
      </c>
      <c r="N186">
        <f>ValueWin!N186</f>
        <v>0.9</v>
      </c>
    </row>
    <row r="187" spans="1:14" x14ac:dyDescent="0.25">
      <c r="A187">
        <f>ValueWin!A187</f>
        <v>10</v>
      </c>
      <c r="B187">
        <f>ValueWin!B187</f>
        <v>1.0620000000000001</v>
      </c>
      <c r="C187">
        <f t="shared" si="9"/>
        <v>0.1</v>
      </c>
      <c r="D187">
        <f t="shared" si="9"/>
        <v>0.94161958568738224</v>
      </c>
      <c r="E187">
        <f>ValueWin!E187</f>
        <v>0.13100000000000001</v>
      </c>
      <c r="F187">
        <f>ValueWin!F187</f>
        <v>0.86899999999999999</v>
      </c>
      <c r="G187" cm="1">
        <f t="array" ref="G187">_xlfn.IFS(AND(I187&gt;J187,I187&gt;0), 1, AND(J187&gt;I187,J187&gt;0), 2, AND(I187&lt;0,J187&lt;0), 0)</f>
        <v>1</v>
      </c>
      <c r="H187">
        <f>ValueWin!H187</f>
        <v>2</v>
      </c>
      <c r="I187">
        <f t="shared" si="7"/>
        <v>3.4444444444444444E-2</v>
      </c>
      <c r="J187">
        <f t="shared" si="8"/>
        <v>-1.2439032258064497</v>
      </c>
      <c r="K187" cm="1">
        <f t="array" ref="K187">_xlfn.IFS(AND(G187=H187,G187=1),K186-K186*I187+K186*I187*A187, AND(G187=H187,G187=2), K186-K186*J187+K186*J187*B187, AND(G187&lt;&gt;H187,G187=1), K186-K186*I187,AND(G187&lt;&gt;H187,G187=2),K186-K186*J187,G187=0,K186)</f>
        <v>115.99871765157337</v>
      </c>
      <c r="L187" t="str">
        <f>ValueWin!L187</f>
        <v>Hugo Gaston</v>
      </c>
      <c r="M187" t="str">
        <f>ValueWin!M187</f>
        <v>Daniil Medvedev</v>
      </c>
      <c r="N187">
        <f>ValueWin!N187</f>
        <v>0.82299999999999995</v>
      </c>
    </row>
    <row r="188" spans="1:14" x14ac:dyDescent="0.25">
      <c r="A188">
        <f>ValueWin!A188</f>
        <v>3</v>
      </c>
      <c r="B188">
        <f>ValueWin!B188</f>
        <v>1.4</v>
      </c>
      <c r="C188">
        <f t="shared" si="9"/>
        <v>0.33333333333333331</v>
      </c>
      <c r="D188">
        <f t="shared" si="9"/>
        <v>0.7142857142857143</v>
      </c>
      <c r="E188">
        <f>ValueWin!E188</f>
        <v>0.26800000000000002</v>
      </c>
      <c r="F188">
        <f>ValueWin!F188</f>
        <v>0.73199999999999998</v>
      </c>
      <c r="G188" cm="1">
        <f t="array" ref="G188">_xlfn.IFS(AND(I188&gt;J188,I188&gt;0), 1, AND(J188&gt;I188,J188&gt;0), 2, AND(I188&lt;0,J188&lt;0), 0)</f>
        <v>2</v>
      </c>
      <c r="H188">
        <f>ValueWin!H188</f>
        <v>2</v>
      </c>
      <c r="I188">
        <f t="shared" si="7"/>
        <v>-9.7999999999999976E-2</v>
      </c>
      <c r="J188">
        <f t="shared" si="8"/>
        <v>6.1999999999999833E-2</v>
      </c>
      <c r="K188" cm="1">
        <f t="array" ref="K188">_xlfn.IFS(AND(G188=H188,G188=1),K187-K187*I188+K187*I188*A188, AND(G188=H188,G188=2), K187-K187*J188+K187*J188*B188, AND(G188&lt;&gt;H188,G188=1), K187-K187*I188,AND(G188&lt;&gt;H188,G188=2),K187-K187*J188,G188=0,K187)</f>
        <v>118.87548584933238</v>
      </c>
      <c r="L188" t="str">
        <f>ValueWin!L188</f>
        <v>Casper Ruud</v>
      </c>
      <c r="M188" t="str">
        <f>ValueWin!M188</f>
        <v>Alexander Zverev</v>
      </c>
      <c r="N188">
        <f>ValueWin!N188</f>
        <v>0.86899999999999999</v>
      </c>
    </row>
    <row r="189" spans="1:14" x14ac:dyDescent="0.25">
      <c r="A189">
        <f>ValueWin!A189</f>
        <v>1.1599999999999999</v>
      </c>
      <c r="B189">
        <f>ValueWin!B189</f>
        <v>5</v>
      </c>
      <c r="C189">
        <f t="shared" si="9"/>
        <v>0.86206896551724144</v>
      </c>
      <c r="D189">
        <f t="shared" si="9"/>
        <v>0.2</v>
      </c>
      <c r="E189">
        <f>ValueWin!E189</f>
        <v>0.78600000000000003</v>
      </c>
      <c r="F189">
        <f>ValueWin!F189</f>
        <v>0.21399999999999997</v>
      </c>
      <c r="G189" cm="1">
        <f t="array" ref="G189">_xlfn.IFS(AND(I189&gt;J189,I189&gt;0), 1, AND(J189&gt;I189,J189&gt;0), 2, AND(I189&lt;0,J189&lt;0), 0)</f>
        <v>2</v>
      </c>
      <c r="H189">
        <f>ValueWin!H189</f>
        <v>1</v>
      </c>
      <c r="I189">
        <f t="shared" si="7"/>
        <v>-0.55150000000000055</v>
      </c>
      <c r="J189">
        <f t="shared" si="8"/>
        <v>1.749999999999996E-2</v>
      </c>
      <c r="K189" cm="1">
        <f t="array" ref="K189">_xlfn.IFS(AND(G189=H189,G189=1),K188-K188*I189+K188*I189*A189, AND(G189=H189,G189=2), K188-K188*J189+K188*J189*B189, AND(G189&lt;&gt;H189,G189=1), K188-K188*I189,AND(G189&lt;&gt;H189,G189=2),K188-K188*J189,G189=0,K188)</f>
        <v>116.79516484696907</v>
      </c>
      <c r="L189" t="str">
        <f>ValueWin!L189</f>
        <v>Novak Djokovic</v>
      </c>
      <c r="M189" t="str">
        <f>ValueWin!M189</f>
        <v>Hubert Hurkacz</v>
      </c>
      <c r="N189">
        <f>ValueWin!N189</f>
        <v>0.85799999999999998</v>
      </c>
    </row>
    <row r="190" spans="1:14" x14ac:dyDescent="0.25">
      <c r="A190">
        <f>ValueWin!A190</f>
        <v>2.1</v>
      </c>
      <c r="B190">
        <f>ValueWin!B190</f>
        <v>1.72</v>
      </c>
      <c r="C190">
        <f t="shared" si="9"/>
        <v>0.47619047619047616</v>
      </c>
      <c r="D190">
        <f t="shared" si="9"/>
        <v>0.58139534883720934</v>
      </c>
      <c r="E190">
        <f>ValueWin!E190</f>
        <v>0.48599999999999999</v>
      </c>
      <c r="F190">
        <f>ValueWin!F190</f>
        <v>0.51400000000000001</v>
      </c>
      <c r="G190" cm="1">
        <f t="array" ref="G190">_xlfn.IFS(AND(I190&gt;J190,I190&gt;0), 1, AND(J190&gt;I190,J190&gt;0), 2, AND(I190&lt;0,J190&lt;0), 0)</f>
        <v>1</v>
      </c>
      <c r="H190">
        <f>ValueWin!H190</f>
        <v>2</v>
      </c>
      <c r="I190">
        <f t="shared" si="7"/>
        <v>1.8727272727272759E-2</v>
      </c>
      <c r="J190">
        <f t="shared" si="8"/>
        <v>-0.16100000000000003</v>
      </c>
      <c r="K190" cm="1">
        <f t="array" ref="K190">_xlfn.IFS(AND(G190=H190,G190=1),K189-K189*I190+K189*I190*A190, AND(G190=H190,G190=2), K189-K189*J190+K189*J190*B190, AND(G190&lt;&gt;H190,G190=1), K189-K189*I190,AND(G190&lt;&gt;H190,G190=2),K189-K189*J190,G190=0,K189)</f>
        <v>114.60790994165311</v>
      </c>
      <c r="L190" t="str">
        <f>ValueWin!L190</f>
        <v>Alexander Zverev</v>
      </c>
      <c r="M190" t="str">
        <f>ValueWin!M190</f>
        <v>Daniil Medvedev</v>
      </c>
      <c r="N190">
        <f>ValueWin!N190</f>
        <v>0.92900000000000005</v>
      </c>
    </row>
    <row r="191" spans="1:14" x14ac:dyDescent="0.25">
      <c r="A191">
        <f>ValueWin!A191</f>
        <v>2</v>
      </c>
      <c r="B191">
        <f>ValueWin!B191</f>
        <v>1.8</v>
      </c>
      <c r="C191">
        <f t="shared" si="9"/>
        <v>0.5</v>
      </c>
      <c r="D191">
        <f t="shared" si="9"/>
        <v>0.55555555555555558</v>
      </c>
      <c r="E191">
        <f>ValueWin!E191</f>
        <v>0.54</v>
      </c>
      <c r="F191">
        <f>ValueWin!F191</f>
        <v>0.45999999999999996</v>
      </c>
      <c r="G191" cm="1">
        <f t="array" ref="G191">_xlfn.IFS(AND(I191&gt;J191,I191&gt;0), 1, AND(J191&gt;I191,J191&gt;0), 2, AND(I191&lt;0,J191&lt;0), 0)</f>
        <v>1</v>
      </c>
      <c r="H191">
        <f>ValueWin!H191</f>
        <v>1</v>
      </c>
      <c r="I191">
        <f t="shared" si="7"/>
        <v>8.0000000000000071E-2</v>
      </c>
      <c r="J191">
        <f t="shared" si="8"/>
        <v>-0.21500000000000008</v>
      </c>
      <c r="K191" cm="1">
        <f t="array" ref="K191">_xlfn.IFS(AND(G191=H191,G191=1),K190-K190*I191+K190*I191*A191, AND(G191=H191,G191=2), K190-K190*J191+K190*J191*B191, AND(G191&lt;&gt;H191,G191=1), K190-K190*I191,AND(G191&lt;&gt;H191,G191=2),K190-K190*J191,G191=0,K190)</f>
        <v>123.77654273698536</v>
      </c>
      <c r="L191" t="str">
        <f>ValueWin!L191</f>
        <v>Novak Djokovic</v>
      </c>
      <c r="M191" t="str">
        <f>ValueWin!M191</f>
        <v>Daniil Medvedev</v>
      </c>
      <c r="N191">
        <f>ValueWin!N191</f>
        <v>0.93300000000000005</v>
      </c>
    </row>
    <row r="192" spans="1:14" x14ac:dyDescent="0.25">
      <c r="A192">
        <f>ValueWin!A192</f>
        <v>29</v>
      </c>
      <c r="B192">
        <f>ValueWin!B192</f>
        <v>1.0005999999999999</v>
      </c>
      <c r="C192">
        <f t="shared" si="9"/>
        <v>3.4482758620689655E-2</v>
      </c>
      <c r="D192">
        <f t="shared" si="9"/>
        <v>0.99940035978412955</v>
      </c>
      <c r="E192">
        <f>ValueWin!E192</f>
        <v>7.9000000000000001E-2</v>
      </c>
      <c r="F192">
        <f>ValueWin!F192</f>
        <v>0.92100000000000004</v>
      </c>
      <c r="G192" cm="1">
        <f t="array" ref="G192">_xlfn.IFS(AND(I192&gt;J192,I192&gt;0), 1, AND(J192&gt;I192,J192&gt;0), 2, AND(I192&lt;0,J192&lt;0), 0)</f>
        <v>1</v>
      </c>
      <c r="H192">
        <f>ValueWin!H192</f>
        <v>2</v>
      </c>
      <c r="I192">
        <f t="shared" si="7"/>
        <v>4.6107142857142853E-2</v>
      </c>
      <c r="J192">
        <f t="shared" si="8"/>
        <v>-130.74566666668119</v>
      </c>
      <c r="K192" cm="1">
        <f t="array" ref="K192">_xlfn.IFS(AND(G192=H192,G192=1),K191-K191*I192+K191*I192*A192, AND(G192=H192,G192=2), K191-K191*J192+K191*J192*B192, AND(G192&lt;&gt;H192,G192=1), K191-K191*I192,AND(G192&lt;&gt;H192,G192=2),K191-K191*J192,G192=0,K191)</f>
        <v>118.06955999864793</v>
      </c>
      <c r="L192" t="str">
        <f>ValueWin!L192</f>
        <v>Leo Borg</v>
      </c>
      <c r="M192" t="str">
        <f>ValueWin!M192</f>
        <v>Tommy Paul</v>
      </c>
      <c r="N192">
        <f>ValueWin!N192</f>
        <v>0.30299999999999999</v>
      </c>
    </row>
    <row r="193" spans="1:14" x14ac:dyDescent="0.25">
      <c r="A193">
        <f>ValueWin!A193</f>
        <v>1.5</v>
      </c>
      <c r="B193">
        <f>ValueWin!B193</f>
        <v>2.62</v>
      </c>
      <c r="C193">
        <f t="shared" ref="C193:D208" si="10">1/A193</f>
        <v>0.66666666666666663</v>
      </c>
      <c r="D193">
        <f t="shared" si="10"/>
        <v>0.38167938931297707</v>
      </c>
      <c r="E193">
        <f>ValueWin!E193</f>
        <v>0.6</v>
      </c>
      <c r="F193">
        <f>ValueWin!F193</f>
        <v>0.4</v>
      </c>
      <c r="G193" cm="1">
        <f t="array" ref="G193">_xlfn.IFS(AND(I193&gt;J193,I193&gt;0), 1, AND(J193&gt;I193,J193&gt;0), 2, AND(I193&lt;0,J193&lt;0), 0)</f>
        <v>2</v>
      </c>
      <c r="H193">
        <f>ValueWin!H193</f>
        <v>1</v>
      </c>
      <c r="I193">
        <f t="shared" si="7"/>
        <v>-0.20000000000000007</v>
      </c>
      <c r="J193">
        <f t="shared" si="8"/>
        <v>2.9629629629629672E-2</v>
      </c>
      <c r="K193" cm="1">
        <f t="array" ref="K193">_xlfn.IFS(AND(G193=H193,G193=1),K192-K192*I193+K192*I193*A193, AND(G193=H193,G193=2), K192-K192*J193+K192*J193*B193, AND(G193&lt;&gt;H193,G193=1), K192-K192*I193,AND(G193&lt;&gt;H193,G193=2),K192-K192*J193,G193=0,K192)</f>
        <v>114.57120266535466</v>
      </c>
      <c r="L193" t="str">
        <f>ValueWin!L193</f>
        <v>Marton Fucsovics</v>
      </c>
      <c r="M193" t="str">
        <f>ValueWin!M193</f>
        <v>Adrian Mannarino</v>
      </c>
      <c r="N193">
        <f>ValueWin!N193</f>
        <v>0.85199999999999998</v>
      </c>
    </row>
    <row r="194" spans="1:14" x14ac:dyDescent="0.25">
      <c r="A194">
        <f>ValueWin!A194</f>
        <v>1.9</v>
      </c>
      <c r="B194">
        <f>ValueWin!B194</f>
        <v>1.9</v>
      </c>
      <c r="C194">
        <f t="shared" si="10"/>
        <v>0.52631578947368418</v>
      </c>
      <c r="D194">
        <f t="shared" si="10"/>
        <v>0.52631578947368418</v>
      </c>
      <c r="E194">
        <f>ValueWin!E194</f>
        <v>0.49099999999999999</v>
      </c>
      <c r="F194">
        <f>ValueWin!F194</f>
        <v>0.50900000000000001</v>
      </c>
      <c r="G194" cm="1">
        <f t="array" ref="G194">_xlfn.IFS(AND(I194&gt;J194,I194&gt;0), 1, AND(J194&gt;I194,J194&gt;0), 2, AND(I194&lt;0,J194&lt;0), 0)</f>
        <v>0</v>
      </c>
      <c r="H194">
        <f>ValueWin!H194</f>
        <v>1</v>
      </c>
      <c r="I194">
        <f t="shared" si="7"/>
        <v>-7.4555555555555597E-2</v>
      </c>
      <c r="J194">
        <f t="shared" si="8"/>
        <v>-3.6555555555555563E-2</v>
      </c>
      <c r="K194" cm="1">
        <f t="array" ref="K194">_xlfn.IFS(AND(G194=H194,G194=1),K193-K193*I194+K193*I194*A194, AND(G194=H194,G194=2), K193-K193*J194+K193*J194*B194, AND(G194&lt;&gt;H194,G194=1), K193-K193*I194,AND(G194&lt;&gt;H194,G194=2),K193-K193*J194,G194=0,K193)</f>
        <v>114.57120266535466</v>
      </c>
      <c r="L194" t="str">
        <f>ValueWin!L194</f>
        <v>Alejandro Davidovich Fokina</v>
      </c>
      <c r="M194" t="str">
        <f>ValueWin!M194</f>
        <v>Mackenzie McDonald</v>
      </c>
      <c r="N194">
        <f>ValueWin!N194</f>
        <v>0.84499999999999997</v>
      </c>
    </row>
    <row r="195" spans="1:14" x14ac:dyDescent="0.25">
      <c r="A195">
        <f>ValueWin!A195</f>
        <v>2.1</v>
      </c>
      <c r="B195">
        <f>ValueWin!B195</f>
        <v>1.66</v>
      </c>
      <c r="C195">
        <f t="shared" si="10"/>
        <v>0.47619047619047616</v>
      </c>
      <c r="D195">
        <f t="shared" si="10"/>
        <v>0.60240963855421692</v>
      </c>
      <c r="E195">
        <f>ValueWin!E195</f>
        <v>0.17699999999999999</v>
      </c>
      <c r="F195">
        <f>ValueWin!F195</f>
        <v>0.82299999999999995</v>
      </c>
      <c r="G195" cm="1">
        <f t="array" ref="G195">_xlfn.IFS(AND(I195&gt;J195,I195&gt;0), 1, AND(J195&gt;I195,J195&gt;0), 2, AND(I195&lt;0,J195&lt;0), 0)</f>
        <v>2</v>
      </c>
      <c r="H195">
        <f>ValueWin!H195</f>
        <v>1</v>
      </c>
      <c r="I195">
        <f t="shared" si="7"/>
        <v>-0.57118181818181801</v>
      </c>
      <c r="J195">
        <f t="shared" si="8"/>
        <v>0.15</v>
      </c>
      <c r="K195" cm="1">
        <f t="array" ref="K195">_xlfn.IFS(AND(G195=H195,G195=1),K194-K194*I195+K194*I195*A195, AND(G195=H195,G195=2), K194-K194*J195+K194*J195*B195, AND(G195&lt;&gt;H195,G195=1), K194-K194*I195,AND(G195&lt;&gt;H195,G195=2),K194-K194*J195,G195=0,K194)</f>
        <v>97.385522265551458</v>
      </c>
      <c r="L195" t="str">
        <f>ValueWin!L195</f>
        <v>Daniel Masur</v>
      </c>
      <c r="M195" t="str">
        <f>ValueWin!M195</f>
        <v>Maxime Cressy</v>
      </c>
      <c r="N195">
        <f>ValueWin!N195</f>
        <v>0.33400000000000002</v>
      </c>
    </row>
    <row r="196" spans="1:14" x14ac:dyDescent="0.25">
      <c r="A196">
        <f>ValueWin!A196</f>
        <v>1.4</v>
      </c>
      <c r="B196">
        <f>ValueWin!B196</f>
        <v>2.75</v>
      </c>
      <c r="C196">
        <f t="shared" si="10"/>
        <v>0.7142857142857143</v>
      </c>
      <c r="D196">
        <f t="shared" si="10"/>
        <v>0.36363636363636365</v>
      </c>
      <c r="E196">
        <f>ValueWin!E196</f>
        <v>0.53600000000000003</v>
      </c>
      <c r="F196">
        <f>ValueWin!F196</f>
        <v>0.46399999999999997</v>
      </c>
      <c r="G196" cm="1">
        <f t="array" ref="G196">_xlfn.IFS(AND(I196&gt;J196,I196&gt;0), 1, AND(J196&gt;I196,J196&gt;0), 2, AND(I196&lt;0,J196&lt;0), 0)</f>
        <v>2</v>
      </c>
      <c r="H196">
        <f>ValueWin!H196</f>
        <v>1</v>
      </c>
      <c r="I196">
        <f t="shared" ref="I196:I208" si="11">IF(E196-(F196/(A196-1))&gt;0.15, 0.15, E196-(F196/(A196-1)))</f>
        <v>-0.62400000000000011</v>
      </c>
      <c r="J196">
        <f t="shared" ref="J196:J208" si="12">IF(F196-(E196/(B196-1))&gt;0.15, 0.15, F196-(E196/(B196-1)))</f>
        <v>0.15</v>
      </c>
      <c r="K196" cm="1">
        <f t="array" ref="K196">_xlfn.IFS(AND(G196=H196,G196=1),K195-K195*I196+K195*I196*A196, AND(G196=H196,G196=2), K195-K195*J196+K195*J196*B196, AND(G196&lt;&gt;H196,G196=1), K195-K195*I196,AND(G196&lt;&gt;H196,G196=2),K195-K195*J196,G196=0,K195)</f>
        <v>82.777693925718737</v>
      </c>
      <c r="L196" t="str">
        <f>ValueWin!L196</f>
        <v>Tallon Griekspoor</v>
      </c>
      <c r="M196" t="str">
        <f>ValueWin!M196</f>
        <v>Feliciano Lopez</v>
      </c>
      <c r="N196">
        <f>ValueWin!N196</f>
        <v>0.76600000000000001</v>
      </c>
    </row>
    <row r="197" spans="1:14" x14ac:dyDescent="0.25">
      <c r="A197">
        <f>ValueWin!A197</f>
        <v>2.2999999999999998</v>
      </c>
      <c r="B197">
        <f>ValueWin!B197</f>
        <v>1.61</v>
      </c>
      <c r="C197">
        <f t="shared" si="10"/>
        <v>0.43478260869565222</v>
      </c>
      <c r="D197">
        <f t="shared" si="10"/>
        <v>0.6211180124223602</v>
      </c>
      <c r="E197">
        <f>ValueWin!E197</f>
        <v>0.499</v>
      </c>
      <c r="F197">
        <f>ValueWin!F197</f>
        <v>0.501</v>
      </c>
      <c r="G197" cm="1">
        <f t="array" ref="G197">_xlfn.IFS(AND(I197&gt;J197,I197&gt;0), 1, AND(J197&gt;I197,J197&gt;0), 2, AND(I197&lt;0,J197&lt;0), 0)</f>
        <v>1</v>
      </c>
      <c r="H197">
        <f>ValueWin!H197</f>
        <v>0</v>
      </c>
      <c r="I197">
        <f t="shared" si="11"/>
        <v>0.11361538461538456</v>
      </c>
      <c r="J197">
        <f t="shared" si="12"/>
        <v>-0.31703278688524572</v>
      </c>
      <c r="K197" cm="1">
        <f t="array" ref="K197">_xlfn.IFS(AND(G197=H197,G197=1),K196-K196*I197+K196*I197*A197, AND(G197=H197,G197=2), K196-K196*J197+K196*J197*B197, AND(G197&lt;&gt;H197,G197=1), K196-K196*I197,AND(G197&lt;&gt;H197,G197=2),K196-K196*J197,G197=0,K196)</f>
        <v>73.372874392773625</v>
      </c>
      <c r="L197" t="str">
        <f>ValueWin!L197</f>
        <v>Peter Gojowczyk</v>
      </c>
      <c r="M197" t="str">
        <f>ValueWin!M197</f>
        <v>Marcos Giron</v>
      </c>
      <c r="N197">
        <f>ValueWin!N197</f>
        <v>0.86699999999999999</v>
      </c>
    </row>
    <row r="198" spans="1:14" x14ac:dyDescent="0.25">
      <c r="A198">
        <f>ValueWin!A198</f>
        <v>2.1</v>
      </c>
      <c r="B198">
        <f>ValueWin!B198</f>
        <v>1.72</v>
      </c>
      <c r="C198">
        <f t="shared" si="10"/>
        <v>0.47619047619047616</v>
      </c>
      <c r="D198">
        <f t="shared" si="10"/>
        <v>0.58139534883720934</v>
      </c>
      <c r="E198">
        <f>ValueWin!E198</f>
        <v>0.48799999999999999</v>
      </c>
      <c r="F198">
        <f>ValueWin!F198</f>
        <v>0.51200000000000001</v>
      </c>
      <c r="G198" cm="1">
        <f t="array" ref="G198">_xlfn.IFS(AND(I198&gt;J198,I198&gt;0), 1, AND(J198&gt;I198,J198&gt;0), 2, AND(I198&lt;0,J198&lt;0), 0)</f>
        <v>1</v>
      </c>
      <c r="H198">
        <f>ValueWin!H198</f>
        <v>1</v>
      </c>
      <c r="I198">
        <f t="shared" si="11"/>
        <v>2.2545454545454535E-2</v>
      </c>
      <c r="J198">
        <f t="shared" si="12"/>
        <v>-0.1657777777777778</v>
      </c>
      <c r="K198" cm="1">
        <f t="array" ref="K198">_xlfn.IFS(AND(G198=H198,G198=1),K197-K197*I198+K197*I198*A198, AND(G198=H198,G198=2), K197-K197*J198+K197*J198*B198, AND(G198&lt;&gt;H198,G198=1), K197-K197*I198,AND(G198&lt;&gt;H198,G198=2),K197-K197*J198,G198=0,K197)</f>
        <v>75.19252167771441</v>
      </c>
      <c r="L198" t="str">
        <f>ValueWin!L198</f>
        <v>Andrea Vavassori</v>
      </c>
      <c r="M198" t="str">
        <f>ValueWin!M198</f>
        <v>Pavel Kotov</v>
      </c>
      <c r="N198">
        <f>ValueWin!N198</f>
        <v>9.0999999999999998E-2</v>
      </c>
    </row>
    <row r="199" spans="1:14" x14ac:dyDescent="0.25">
      <c r="A199">
        <f>ValueWin!A199</f>
        <v>4</v>
      </c>
      <c r="B199">
        <f>ValueWin!B199</f>
        <v>1.25</v>
      </c>
      <c r="C199">
        <f t="shared" si="10"/>
        <v>0.25</v>
      </c>
      <c r="D199">
        <f t="shared" si="10"/>
        <v>0.8</v>
      </c>
      <c r="E199">
        <f>ValueWin!E199</f>
        <v>0.17</v>
      </c>
      <c r="F199">
        <f>ValueWin!F199</f>
        <v>0.83</v>
      </c>
      <c r="G199" cm="1">
        <f t="array" ref="G199">_xlfn.IFS(AND(I199&gt;J199,I199&gt;0), 1, AND(J199&gt;I199,J199&gt;0), 2, AND(I199&lt;0,J199&lt;0), 0)</f>
        <v>2</v>
      </c>
      <c r="H199">
        <f>ValueWin!H199</f>
        <v>2</v>
      </c>
      <c r="I199">
        <f t="shared" si="11"/>
        <v>-0.10666666666666666</v>
      </c>
      <c r="J199">
        <f t="shared" si="12"/>
        <v>0.14999999999999991</v>
      </c>
      <c r="K199" cm="1">
        <f t="array" ref="K199">_xlfn.IFS(AND(G199=H199,G199=1),K198-K198*I199+K198*I199*A199, AND(G199=H199,G199=2), K198-K198*J199+K198*J199*B199, AND(G199&lt;&gt;H199,G199=1), K198-K198*I199,AND(G199&lt;&gt;H199,G199=2),K198-K198*J199,G199=0,K198)</f>
        <v>78.012241240628697</v>
      </c>
      <c r="L199" t="str">
        <f>ValueWin!L199</f>
        <v>Elias Ymer</v>
      </c>
      <c r="M199" t="str">
        <f>ValueWin!M199</f>
        <v>Frances Tiafoe</v>
      </c>
      <c r="N199">
        <f>ValueWin!N199</f>
        <v>0.82699999999999996</v>
      </c>
    </row>
    <row r="200" spans="1:14" x14ac:dyDescent="0.25">
      <c r="A200">
        <f>ValueWin!A200</f>
        <v>4.33</v>
      </c>
      <c r="B200">
        <f>ValueWin!B200</f>
        <v>1.22</v>
      </c>
      <c r="C200">
        <f t="shared" si="10"/>
        <v>0.23094688221709006</v>
      </c>
      <c r="D200">
        <f t="shared" si="10"/>
        <v>0.81967213114754101</v>
      </c>
      <c r="E200">
        <f>ValueWin!E200</f>
        <v>0.24399999999999999</v>
      </c>
      <c r="F200">
        <f>ValueWin!F200</f>
        <v>0.75600000000000001</v>
      </c>
      <c r="G200" cm="1">
        <f t="array" ref="G200">_xlfn.IFS(AND(I200&gt;J200,I200&gt;0), 1, AND(J200&gt;I200,J200&gt;0), 2, AND(I200&lt;0,J200&lt;0), 0)</f>
        <v>1</v>
      </c>
      <c r="H200">
        <f>ValueWin!H200</f>
        <v>2</v>
      </c>
      <c r="I200">
        <f t="shared" si="11"/>
        <v>1.6972972972972983E-2</v>
      </c>
      <c r="J200">
        <f t="shared" si="12"/>
        <v>-0.35309090909090912</v>
      </c>
      <c r="K200" cm="1">
        <f t="array" ref="K200">_xlfn.IFS(AND(G200=H200,G200=1),K199-K199*I200+K199*I200*A200, AND(G200=H200,G200=2), K199-K199*J200+K199*J200*B200, AND(G200&lt;&gt;H200,G200=1), K199-K199*I200,AND(G200&lt;&gt;H200,G200=2),K199-K199*J200,G200=0,K199)</f>
        <v>76.688141578490459</v>
      </c>
      <c r="L200" t="str">
        <f>ValueWin!L200</f>
        <v>Denis Istomin</v>
      </c>
      <c r="M200" t="str">
        <f>ValueWin!M200</f>
        <v>Filip Krajinovic</v>
      </c>
      <c r="N200">
        <f>ValueWin!N200</f>
        <v>0.746</v>
      </c>
    </row>
    <row r="201" spans="1:14" x14ac:dyDescent="0.25">
      <c r="A201">
        <f>ValueWin!A201</f>
        <v>2.2000000000000002</v>
      </c>
      <c r="B201">
        <f>ValueWin!B201</f>
        <v>1.66</v>
      </c>
      <c r="C201">
        <f t="shared" si="10"/>
        <v>0.45454545454545453</v>
      </c>
      <c r="D201">
        <f t="shared" si="10"/>
        <v>0.60240963855421692</v>
      </c>
      <c r="E201">
        <f>ValueWin!E201</f>
        <v>0.56399999999999995</v>
      </c>
      <c r="F201">
        <f>ValueWin!F201</f>
        <v>0.43600000000000005</v>
      </c>
      <c r="G201" cm="1">
        <f t="array" ref="G201">_xlfn.IFS(AND(I201&gt;J201,I201&gt;0), 1, AND(J201&gt;I201,J201&gt;0), 2, AND(I201&lt;0,J201&lt;0), 0)</f>
        <v>1</v>
      </c>
      <c r="H201">
        <f>ValueWin!H201</f>
        <v>2</v>
      </c>
      <c r="I201">
        <f t="shared" si="11"/>
        <v>0.15</v>
      </c>
      <c r="J201">
        <f t="shared" si="12"/>
        <v>-0.41854545454545455</v>
      </c>
      <c r="K201" cm="1">
        <f t="array" ref="K201">_xlfn.IFS(AND(G201=H201,G201=1),K200-K200*I201+K200*I201*A201, AND(G201=H201,G201=2), K200-K200*J201+K200*J201*B201, AND(G201&lt;&gt;H201,G201=1), K200-K200*I201,AND(G201&lt;&gt;H201,G201=2),K200-K200*J201,G201=0,K200)</f>
        <v>65.184920341716889</v>
      </c>
      <c r="L201" t="str">
        <f>ValueWin!L201</f>
        <v>Alexander Bublik</v>
      </c>
      <c r="M201" t="str">
        <f>ValueWin!M201</f>
        <v>Arthur Rinderknech</v>
      </c>
      <c r="N201">
        <f>ValueWin!N201</f>
        <v>0.84499999999999997</v>
      </c>
    </row>
    <row r="202" spans="1:14" x14ac:dyDescent="0.25">
      <c r="A202">
        <f>ValueWin!A202</f>
        <v>1.1399999999999999</v>
      </c>
      <c r="B202">
        <f>ValueWin!B202</f>
        <v>5.5</v>
      </c>
      <c r="C202">
        <f t="shared" si="10"/>
        <v>0.87719298245614041</v>
      </c>
      <c r="D202">
        <f t="shared" si="10"/>
        <v>0.18181818181818182</v>
      </c>
      <c r="E202">
        <f>ValueWin!E202</f>
        <v>0.89800000000000002</v>
      </c>
      <c r="F202">
        <f>ValueWin!F202</f>
        <v>0.10199999999999998</v>
      </c>
      <c r="G202" cm="1">
        <f t="array" ref="G202">_xlfn.IFS(AND(I202&gt;J202,I202&gt;0), 1, AND(J202&gt;I202,J202&gt;0), 2, AND(I202&lt;0,J202&lt;0), 0)</f>
        <v>1</v>
      </c>
      <c r="H202">
        <f>ValueWin!H202</f>
        <v>1</v>
      </c>
      <c r="I202">
        <f t="shared" si="11"/>
        <v>0.15</v>
      </c>
      <c r="J202">
        <f t="shared" si="12"/>
        <v>-9.755555555555559E-2</v>
      </c>
      <c r="K202" cm="1">
        <f t="array" ref="K202">_xlfn.IFS(AND(G202=H202,G202=1),K201-K201*I202+K201*I202*A202, AND(G202=H202,G202=2), K201-K201*J202+K201*J202*B202, AND(G202&lt;&gt;H202,G202=1), K201-K201*I202,AND(G202&lt;&gt;H202,G202=2),K201-K201*J202,G202=0,K201)</f>
        <v>66.553803668892954</v>
      </c>
      <c r="L202" t="str">
        <f>ValueWin!L202</f>
        <v>Botic Van De Zandschulp</v>
      </c>
      <c r="M202" t="str">
        <f>ValueWin!M202</f>
        <v>Nino Serdarusic</v>
      </c>
      <c r="N202">
        <f>ValueWin!N202</f>
        <v>0.48599999999999999</v>
      </c>
    </row>
    <row r="203" spans="1:14" x14ac:dyDescent="0.25">
      <c r="A203">
        <f>ValueWin!A203</f>
        <v>3.2</v>
      </c>
      <c r="B203">
        <f>ValueWin!B203</f>
        <v>1.36</v>
      </c>
      <c r="C203">
        <f t="shared" si="10"/>
        <v>0.3125</v>
      </c>
      <c r="D203">
        <f t="shared" si="10"/>
        <v>0.73529411764705876</v>
      </c>
      <c r="E203">
        <f>ValueWin!E203</f>
        <v>0.49</v>
      </c>
      <c r="F203">
        <f>ValueWin!F203</f>
        <v>0.51</v>
      </c>
      <c r="G203" cm="1">
        <f t="array" ref="G203">_xlfn.IFS(AND(I203&gt;J203,I203&gt;0), 1, AND(J203&gt;I203,J203&gt;0), 2, AND(I203&lt;0,J203&lt;0), 0)</f>
        <v>1</v>
      </c>
      <c r="H203">
        <f>ValueWin!H203</f>
        <v>1</v>
      </c>
      <c r="I203">
        <f t="shared" si="11"/>
        <v>0.15</v>
      </c>
      <c r="J203">
        <f t="shared" si="12"/>
        <v>-0.85111111111111071</v>
      </c>
      <c r="K203" cm="1">
        <f t="array" ref="K203">_xlfn.IFS(AND(G203=H203,G203=1),K202-K202*I203+K202*I203*A203, AND(G203=H203,G203=2), K202-K202*J203+K202*J203*B203, AND(G203&lt;&gt;H203,G203=1), K202-K202*I203,AND(G203&lt;&gt;H203,G203=2),K202-K202*J203,G203=0,K202)</f>
        <v>88.516558879627638</v>
      </c>
      <c r="L203" t="str">
        <f>ValueWin!L203</f>
        <v>Pedro Martinez</v>
      </c>
      <c r="M203" t="str">
        <f>ValueWin!M203</f>
        <v>Emil Ruusuvuori</v>
      </c>
      <c r="N203">
        <f>ValueWin!N203</f>
        <v>0.86399999999999999</v>
      </c>
    </row>
    <row r="204" spans="1:14" x14ac:dyDescent="0.25">
      <c r="A204">
        <f>ValueWin!A204</f>
        <v>1.083</v>
      </c>
      <c r="B204">
        <f>ValueWin!B204</f>
        <v>8</v>
      </c>
      <c r="C204">
        <f t="shared" si="10"/>
        <v>0.92336103416435833</v>
      </c>
      <c r="D204">
        <f t="shared" si="10"/>
        <v>0.125</v>
      </c>
      <c r="E204">
        <f>ValueWin!E204</f>
        <v>0.86799999999999999</v>
      </c>
      <c r="F204">
        <f>ValueWin!F204</f>
        <v>0.13200000000000001</v>
      </c>
      <c r="G204" cm="1">
        <f t="array" ref="G204">_xlfn.IFS(AND(I204&gt;J204,I204&gt;0), 1, AND(J204&gt;I204,J204&gt;0), 2, AND(I204&lt;0,J204&lt;0), 0)</f>
        <v>2</v>
      </c>
      <c r="H204">
        <f>ValueWin!H204</f>
        <v>1</v>
      </c>
      <c r="I204">
        <f t="shared" si="11"/>
        <v>-0.72236144578313322</v>
      </c>
      <c r="J204">
        <f t="shared" si="12"/>
        <v>8.0000000000000071E-3</v>
      </c>
      <c r="K204" cm="1">
        <f t="array" ref="K204">_xlfn.IFS(AND(G204=H204,G204=1),K203-K203*I204+K203*I204*A204, AND(G204=H204,G204=2), K203-K203*J204+K203*J204*B204, AND(G204&lt;&gt;H204,G204=1), K203-K203*I204,AND(G204&lt;&gt;H204,G204=2),K203-K203*J204,G204=0,K203)</f>
        <v>87.80842640859062</v>
      </c>
      <c r="L204" t="str">
        <f>ValueWin!L204</f>
        <v>Andy Murray</v>
      </c>
      <c r="M204" t="str">
        <f>ValueWin!M204</f>
        <v>Viktor Durasovic</v>
      </c>
      <c r="N204">
        <f>ValueWin!N204</f>
        <v>0.55900000000000005</v>
      </c>
    </row>
    <row r="205" spans="1:14" x14ac:dyDescent="0.25">
      <c r="A205">
        <f>ValueWin!A205</f>
        <v>4.5</v>
      </c>
      <c r="B205">
        <f>ValueWin!B205</f>
        <v>1.2</v>
      </c>
      <c r="C205">
        <f t="shared" si="10"/>
        <v>0.22222222222222221</v>
      </c>
      <c r="D205">
        <f t="shared" si="10"/>
        <v>0.83333333333333337</v>
      </c>
      <c r="E205">
        <f>ValueWin!E205</f>
        <v>0.252</v>
      </c>
      <c r="F205">
        <f>ValueWin!F205</f>
        <v>0.748</v>
      </c>
      <c r="G205" cm="1">
        <f t="array" ref="G205">_xlfn.IFS(AND(I205&gt;J205,I205&gt;0), 1, AND(J205&gt;I205,J205&gt;0), 2, AND(I205&lt;0,J205&lt;0), 0)</f>
        <v>1</v>
      </c>
      <c r="H205">
        <f>ValueWin!H205</f>
        <v>2</v>
      </c>
      <c r="I205">
        <f t="shared" si="11"/>
        <v>3.8285714285714284E-2</v>
      </c>
      <c r="J205">
        <f t="shared" si="12"/>
        <v>-0.51200000000000023</v>
      </c>
      <c r="K205" cm="1">
        <f t="array" ref="K205">_xlfn.IFS(AND(G205=H205,G205=1),K204-K204*I205+K204*I205*A205, AND(G205=H205,G205=2), K204-K204*J205+K204*J205*B205, AND(G205&lt;&gt;H205,G205=1), K204-K204*I205,AND(G205&lt;&gt;H205,G205=2),K204-K204*J205,G205=0,K204)</f>
        <v>84.446618083233147</v>
      </c>
      <c r="L205" t="str">
        <f>ValueWin!L205</f>
        <v>Egor Gerasimov</v>
      </c>
      <c r="M205" t="str">
        <f>ValueWin!M205</f>
        <v>Taylor Fritz</v>
      </c>
      <c r="N205">
        <f>ValueWin!N205</f>
        <v>0.84499999999999997</v>
      </c>
    </row>
    <row r="206" spans="1:14" x14ac:dyDescent="0.25">
      <c r="A206">
        <f>ValueWin!A206</f>
        <v>1.9</v>
      </c>
      <c r="B206">
        <f>ValueWin!B206</f>
        <v>1.9</v>
      </c>
      <c r="C206">
        <f t="shared" si="10"/>
        <v>0.52631578947368418</v>
      </c>
      <c r="D206">
        <f t="shared" si="10"/>
        <v>0.52631578947368418</v>
      </c>
      <c r="E206">
        <f>ValueWin!E206</f>
        <v>0.54300000000000004</v>
      </c>
      <c r="F206">
        <f>ValueWin!F206</f>
        <v>0.45699999999999996</v>
      </c>
      <c r="G206" cm="1">
        <f t="array" ref="G206">_xlfn.IFS(AND(I206&gt;J206,I206&gt;0), 1, AND(J206&gt;I206,J206&gt;0), 2, AND(I206&lt;0,J206&lt;0), 0)</f>
        <v>1</v>
      </c>
      <c r="H206">
        <f>ValueWin!H206</f>
        <v>1</v>
      </c>
      <c r="I206">
        <f t="shared" si="11"/>
        <v>3.5222222222222266E-2</v>
      </c>
      <c r="J206">
        <f t="shared" si="12"/>
        <v>-0.14633333333333343</v>
      </c>
      <c r="K206" cm="1">
        <f t="array" ref="K206">_xlfn.IFS(AND(G206=H206,G206=1),K205-K205*I206+K205*I206*A206, AND(G206=H206,G206=2), K205-K205*J206+K205*J206*B206, AND(G206&lt;&gt;H206,G206=1), K205-K205*I206,AND(G206&lt;&gt;H206,G206=2),K205-K205*J206,G206=0,K205)</f>
        <v>87.123575876471634</v>
      </c>
      <c r="L206" t="str">
        <f>ValueWin!L206</f>
        <v>Daniel Evans</v>
      </c>
      <c r="M206" t="str">
        <f>ValueWin!M206</f>
        <v>Alejandro Davidovich Fokina</v>
      </c>
      <c r="N206">
        <f>ValueWin!N206</f>
        <v>0.84799999999999998</v>
      </c>
    </row>
    <row r="207" spans="1:14" x14ac:dyDescent="0.25">
      <c r="A207">
        <f>ValueWin!A207</f>
        <v>3.5</v>
      </c>
      <c r="B207">
        <f>ValueWin!B207</f>
        <v>1.3</v>
      </c>
      <c r="C207">
        <f t="shared" si="10"/>
        <v>0.2857142857142857</v>
      </c>
      <c r="D207">
        <f t="shared" si="10"/>
        <v>0.76923076923076916</v>
      </c>
      <c r="E207">
        <f>ValueWin!E207</f>
        <v>0.33500000000000002</v>
      </c>
      <c r="F207">
        <f>ValueWin!F207</f>
        <v>0.66500000000000004</v>
      </c>
      <c r="G207" cm="1">
        <f t="array" ref="G207">_xlfn.IFS(AND(I207&gt;J207,I207&gt;0), 1, AND(J207&gt;I207,J207&gt;0), 2, AND(I207&lt;0,J207&lt;0), 0)</f>
        <v>1</v>
      </c>
      <c r="H207">
        <f>ValueWin!H207</f>
        <v>2</v>
      </c>
      <c r="I207">
        <f t="shared" si="11"/>
        <v>6.9000000000000006E-2</v>
      </c>
      <c r="J207">
        <f t="shared" si="12"/>
        <v>-0.45166666666666644</v>
      </c>
      <c r="K207" cm="1">
        <f t="array" ref="K207">_xlfn.IFS(AND(G207=H207,G207=1),K206-K206*I207+K206*I207*A207, AND(G207=H207,G207=2), K206-K206*J207+K206*J207*B207, AND(G207&lt;&gt;H207,G207=1), K206-K206*I207,AND(G207&lt;&gt;H207,G207=2),K206-K206*J207,G207=0,K206)</f>
        <v>81.112049140995083</v>
      </c>
      <c r="L207" t="str">
        <f>ValueWin!L207</f>
        <v>Pedro Martinez</v>
      </c>
      <c r="M207" t="str">
        <f>ValueWin!M207</f>
        <v>Frances Tiafoe</v>
      </c>
      <c r="N207">
        <f>ValueWin!N207</f>
        <v>0.84699999999999998</v>
      </c>
    </row>
    <row r="208" spans="1:14" x14ac:dyDescent="0.25">
      <c r="A208">
        <f>ValueWin!A208</f>
        <v>7</v>
      </c>
      <c r="B208">
        <f>ValueWin!B208</f>
        <v>1.1000000000000001</v>
      </c>
      <c r="C208">
        <f t="shared" si="10"/>
        <v>0.14285714285714285</v>
      </c>
      <c r="D208">
        <f t="shared" si="10"/>
        <v>0.90909090909090906</v>
      </c>
      <c r="E208">
        <f>ValueWin!E208</f>
        <v>0.16700000000000001</v>
      </c>
      <c r="F208">
        <f>ValueWin!F208</f>
        <v>0.83299999999999996</v>
      </c>
      <c r="G208" cm="1">
        <f t="array" ref="G208">_xlfn.IFS(AND(I208&gt;J208,I208&gt;0), 1, AND(J208&gt;I208,J208&gt;0), 2, AND(I208&lt;0,J208&lt;0), 0)</f>
        <v>1</v>
      </c>
      <c r="H208">
        <f>ValueWin!H208</f>
        <v>2</v>
      </c>
      <c r="I208">
        <f t="shared" si="11"/>
        <v>2.8166666666666673E-2</v>
      </c>
      <c r="J208">
        <f t="shared" si="12"/>
        <v>-0.83699999999999863</v>
      </c>
      <c r="K208" cm="1">
        <f t="array" ref="K208">_xlfn.IFS(AND(G208=H208,G208=1),K207-K207*I208+K207*I208*A208, AND(G208=H208,G208=2), K207-K207*J208+K207*J208*B208, AND(G208&lt;&gt;H208,G208=1), K207-K207*I208,AND(G208&lt;&gt;H208,G208=2),K207-K207*J208,G208=0,K207)</f>
        <v>78.827393090190384</v>
      </c>
      <c r="L208" t="str">
        <f>ValueWin!L208</f>
        <v>Andrea Vavassori</v>
      </c>
      <c r="M208" t="str">
        <f>ValueWin!M208</f>
        <v>Denis Shapovalov</v>
      </c>
      <c r="N208">
        <f>ValueWin!N208</f>
        <v>0.66200000000000003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3DA12-993C-4391-8988-9C7231E71947}">
  <dimension ref="A1:P199"/>
  <sheetViews>
    <sheetView topLeftCell="A147" zoomScale="70" zoomScaleNormal="70" workbookViewId="0">
      <selection activeCell="Q191" sqref="Q191"/>
    </sheetView>
  </sheetViews>
  <sheetFormatPr defaultRowHeight="15" x14ac:dyDescent="0.25"/>
  <cols>
    <col min="12" max="12" width="28.85546875" customWidth="1"/>
    <col min="13" max="13" width="26" customWidth="1"/>
  </cols>
  <sheetData>
    <row r="1" spans="1:14" x14ac:dyDescent="0.25">
      <c r="A1" t="s">
        <v>0</v>
      </c>
      <c r="B1" t="s">
        <v>1</v>
      </c>
      <c r="C1" t="s">
        <v>3</v>
      </c>
      <c r="D1" t="s">
        <v>4</v>
      </c>
      <c r="E1" t="s">
        <v>2</v>
      </c>
      <c r="F1" t="s">
        <v>5</v>
      </c>
      <c r="G1" t="s">
        <v>7</v>
      </c>
      <c r="H1" t="s">
        <v>8</v>
      </c>
      <c r="I1" t="s">
        <v>57</v>
      </c>
      <c r="J1" t="s">
        <v>58</v>
      </c>
      <c r="K1" t="s">
        <v>6</v>
      </c>
      <c r="L1" t="s">
        <v>9</v>
      </c>
      <c r="M1" t="s">
        <v>10</v>
      </c>
      <c r="N1" t="s">
        <v>142</v>
      </c>
    </row>
    <row r="2" spans="1:14" x14ac:dyDescent="0.25">
      <c r="K2">
        <v>100</v>
      </c>
    </row>
    <row r="3" spans="1:14" x14ac:dyDescent="0.25">
      <c r="A3">
        <f>ValueWin!A3</f>
        <v>2.0499999999999998</v>
      </c>
      <c r="B3">
        <f>ValueWin!B3</f>
        <v>1.8</v>
      </c>
      <c r="C3">
        <f>1/A3</f>
        <v>0.48780487804878053</v>
      </c>
      <c r="D3">
        <f>1/B3</f>
        <v>0.55555555555555558</v>
      </c>
      <c r="E3">
        <f>ValueWin!E3</f>
        <v>0.67500000000000004</v>
      </c>
      <c r="F3">
        <v>0.32500000000000001</v>
      </c>
      <c r="G3" cm="1">
        <f t="array" ref="G3">_xlfn.IFS(AND(I3&gt;J3,I3&gt;0), 1, AND(J3&gt;I3,J3&gt;0), 2, AND(I3&lt;0,J3&lt;0), 0)</f>
        <v>1</v>
      </c>
      <c r="H3">
        <f>ValueWin!H3</f>
        <v>1</v>
      </c>
      <c r="I3">
        <f>IF(E3-(F3/(A3-1))&gt;0.1, 0.1, E3-(F3/(A3-1)))</f>
        <v>0.1</v>
      </c>
      <c r="J3">
        <f>IF(F3-(E3/(B3-1))&gt;0.1, 0.1, F3-(E3/(B3-1)))</f>
        <v>-0.51875000000000004</v>
      </c>
      <c r="K3" cm="1">
        <f t="array" ref="K3">_xlfn.IFS(AND(G3=H3,G3=1),K2-K2*I3+K2*I3*A3, AND(G3=H3,G3=2), K2-K2*J3+K2*J3*B3, AND(G3&lt;&gt;H3,G3=1), K2-K2*I3,AND(G3&lt;&gt;H3,G3=2),K2-K2*J3,G3=0,K2)</f>
        <v>110.5</v>
      </c>
      <c r="L3" t="str">
        <f>ValueWin!L3</f>
        <v>John Millman</v>
      </c>
      <c r="M3" t="str">
        <f>ValueWin!M3</f>
        <v>Benjamin Bonzi</v>
      </c>
    </row>
    <row r="4" spans="1:14" x14ac:dyDescent="0.25">
      <c r="A4">
        <f>ValueWin!A4</f>
        <v>2.61</v>
      </c>
      <c r="B4">
        <f>ValueWin!B4</f>
        <v>1.46</v>
      </c>
      <c r="C4">
        <f>1/A4</f>
        <v>0.38314176245210729</v>
      </c>
      <c r="D4">
        <f>1/B4</f>
        <v>0.68493150684931503</v>
      </c>
      <c r="E4">
        <f>ValueWin!E4</f>
        <v>0.24099999999999999</v>
      </c>
      <c r="F4">
        <v>0.75900000000000001</v>
      </c>
      <c r="G4" cm="1">
        <f t="array" ref="G4">_xlfn.IFS(AND(I4&gt;J4,I4&gt;0), 1, AND(J4&gt;I4,J4&gt;0), 2, AND(I4&lt;0,J4&lt;0), 0)</f>
        <v>2</v>
      </c>
      <c r="H4">
        <f>ValueWin!H4</f>
        <v>2</v>
      </c>
      <c r="I4">
        <f t="shared" ref="I4:I67" si="0">IF(E4-(F4/(A4-1))&gt;0.1, 0.1, E4-(F4/(A4-1)))</f>
        <v>-0.23042857142857148</v>
      </c>
      <c r="J4">
        <f t="shared" ref="J4:J67" si="1">IF(F4-(E4/(B4-1))&gt;0.1, 0.1, F4-(E4/(B4-1)))</f>
        <v>0.1</v>
      </c>
      <c r="K4" cm="1">
        <f t="array" ref="K4">_xlfn.IFS(AND(G4=H4,G4=1),K3-K3*I4+K3*I4*A4, AND(G4=H4,G4=2), K3-K3*J4+K3*J4*B4, AND(G4&lt;&gt;H4,G4=1), K3-K3*I4,AND(G4&lt;&gt;H4,G4=2),K3-K3*J4,G4=0,K3)</f>
        <v>115.583</v>
      </c>
      <c r="L4" t="str">
        <f>ValueWin!L4</f>
        <v>Damir Dzumhur</v>
      </c>
      <c r="M4" t="str">
        <f>ValueWin!M4</f>
        <v>Marin Cilic</v>
      </c>
    </row>
    <row r="5" spans="1:14" x14ac:dyDescent="0.25">
      <c r="A5">
        <f>ValueWin!A5</f>
        <v>1.29</v>
      </c>
      <c r="B5">
        <f>ValueWin!B5</f>
        <v>3.3</v>
      </c>
      <c r="C5">
        <f t="shared" ref="C5:D44" si="2">1/A5</f>
        <v>0.77519379844961234</v>
      </c>
      <c r="D5">
        <f t="shared" si="2"/>
        <v>0.30303030303030304</v>
      </c>
      <c r="E5">
        <f>ValueWin!E5</f>
        <v>0.87</v>
      </c>
      <c r="F5">
        <v>0.13</v>
      </c>
      <c r="G5" cm="1">
        <f t="array" ref="G5">_xlfn.IFS(AND(I5&gt;J5,I5&gt;0), 1, AND(J5&gt;I5,J5&gt;0), 2, AND(I5&lt;0,J5&lt;0), 0)</f>
        <v>1</v>
      </c>
      <c r="H5">
        <f>ValueWin!H5</f>
        <v>1</v>
      </c>
      <c r="I5">
        <f t="shared" si="0"/>
        <v>0.1</v>
      </c>
      <c r="J5">
        <f t="shared" si="1"/>
        <v>-0.24826086956521742</v>
      </c>
      <c r="K5" cm="1">
        <f t="array" ref="K5">_xlfn.IFS(AND(G5=H5,G5=1),K4-K4*I5+K4*I5*A5, AND(G5=H5,G5=2), K4-K4*J5+K4*J5*B5, AND(G5&lt;&gt;H5,G5=1), K4-K4*I5,AND(G5&lt;&gt;H5,G5=2),K4-K4*J5,G5=0,K4)</f>
        <v>118.934907</v>
      </c>
      <c r="L5" t="str">
        <f>ValueWin!L5</f>
        <v>James Duckworth</v>
      </c>
      <c r="M5" t="str">
        <f>ValueWin!M5</f>
        <v>Borna Gojo</v>
      </c>
    </row>
    <row r="6" spans="1:14" x14ac:dyDescent="0.25">
      <c r="A6">
        <f>ValueWin!A6</f>
        <v>1.47</v>
      </c>
      <c r="B6">
        <f>ValueWin!B6</f>
        <v>2.56</v>
      </c>
      <c r="C6">
        <f t="shared" si="2"/>
        <v>0.68027210884353739</v>
      </c>
      <c r="D6">
        <f t="shared" si="2"/>
        <v>0.390625</v>
      </c>
      <c r="E6">
        <f>ValueWin!E6</f>
        <v>0.55800000000000005</v>
      </c>
      <c r="F6">
        <v>0.442</v>
      </c>
      <c r="G6" cm="1">
        <f t="array" ref="G6">_xlfn.IFS(AND(I6&gt;J6,I6&gt;0), 1, AND(J6&gt;I6,J6&gt;0), 2, AND(I6&lt;0,J6&lt;0), 0)</f>
        <v>2</v>
      </c>
      <c r="H6">
        <f>ValueWin!H6</f>
        <v>2</v>
      </c>
      <c r="I6">
        <f t="shared" si="0"/>
        <v>-0.38242553191489359</v>
      </c>
      <c r="J6">
        <f t="shared" si="1"/>
        <v>8.4307692307692306E-2</v>
      </c>
      <c r="K6" cm="1">
        <f t="array" ref="K6">_xlfn.IFS(AND(G6=H6,G6=1),K5-K5*I6+K5*I6*A6, AND(G6=H6,G6=2), K5-K5*J6+K5*J6*B6, AND(G6&lt;&gt;H6,G6=1), K5-K5*I6,AND(G6&lt;&gt;H6,G6=2),K5-K5*J6,G6=0,K5)</f>
        <v>134.57722596863999</v>
      </c>
      <c r="L6" t="str">
        <f>ValueWin!L6</f>
        <v>Richard Gasquet</v>
      </c>
      <c r="M6" t="str">
        <f>ValueWin!M6</f>
        <v>Dusan Lajovic</v>
      </c>
    </row>
    <row r="7" spans="1:14" x14ac:dyDescent="0.25">
      <c r="A7">
        <f>ValueWin!A7</f>
        <v>1.35</v>
      </c>
      <c r="B7">
        <f>ValueWin!B7</f>
        <v>3.05</v>
      </c>
      <c r="C7">
        <f t="shared" si="2"/>
        <v>0.7407407407407407</v>
      </c>
      <c r="D7">
        <f t="shared" si="2"/>
        <v>0.32786885245901642</v>
      </c>
      <c r="E7">
        <f>ValueWin!E7</f>
        <v>0.80500000000000005</v>
      </c>
      <c r="F7">
        <v>0.19500000000000001</v>
      </c>
      <c r="G7" cm="1">
        <f t="array" ref="G7">_xlfn.IFS(AND(I7&gt;J7,I7&gt;0), 1, AND(J7&gt;I7,J7&gt;0), 2, AND(I7&lt;0,J7&lt;0), 0)</f>
        <v>1</v>
      </c>
      <c r="H7">
        <f>ValueWin!H7</f>
        <v>1</v>
      </c>
      <c r="I7">
        <f t="shared" si="0"/>
        <v>0.1</v>
      </c>
      <c r="J7">
        <f t="shared" si="1"/>
        <v>-0.19768292682926836</v>
      </c>
      <c r="K7" cm="1">
        <f t="array" ref="K7">_xlfn.IFS(AND(G7=H7,G7=1),K6-K6*I7+K6*I7*A7, AND(G7=H7,G7=2), K6-K6*J7+K6*J7*B7, AND(G7&lt;&gt;H7,G7=1), K6-K6*I7,AND(G7&lt;&gt;H7,G7=2),K6-K6*J7,G7=0,K6)</f>
        <v>139.2874288775424</v>
      </c>
      <c r="L7" t="str">
        <f>ValueWin!L7</f>
        <v>Frederico Coria</v>
      </c>
      <c r="M7" t="str">
        <f>ValueWin!M7</f>
        <v>Alibek Kachmazov</v>
      </c>
    </row>
    <row r="8" spans="1:14" x14ac:dyDescent="0.25">
      <c r="A8">
        <f>ValueWin!A8</f>
        <v>1.33</v>
      </c>
      <c r="B8">
        <f>ValueWin!B8</f>
        <v>3.14</v>
      </c>
      <c r="C8">
        <f t="shared" si="2"/>
        <v>0.75187969924812026</v>
      </c>
      <c r="D8">
        <f t="shared" si="2"/>
        <v>0.31847133757961782</v>
      </c>
      <c r="E8">
        <f>ValueWin!E8</f>
        <v>0.626</v>
      </c>
      <c r="F8">
        <v>0.374</v>
      </c>
      <c r="G8" cm="1">
        <f t="array" ref="G8">_xlfn.IFS(AND(I8&gt;J8,I8&gt;0), 1, AND(J8&gt;I8,J8&gt;0), 2, AND(I8&lt;0,J8&lt;0), 0)</f>
        <v>2</v>
      </c>
      <c r="H8">
        <f>ValueWin!H8</f>
        <v>1</v>
      </c>
      <c r="I8">
        <f t="shared" si="0"/>
        <v>-0.50733333333333308</v>
      </c>
      <c r="J8">
        <f t="shared" si="1"/>
        <v>8.147663551401868E-2</v>
      </c>
      <c r="K8" cm="1">
        <f t="array" ref="K8">_xlfn.IFS(AND(G8=H8,G8=1),K7-K7*I8+K7*I8*A8, AND(G8=H8,G8=2), K7-K7*J8+K7*J8*B8, AND(G8&lt;&gt;H8,G8=1), K7-K7*I8,AND(G8&lt;&gt;H8,G8=2),K7-K7*J8,G8=0,K7)</f>
        <v>127.93875780320208</v>
      </c>
      <c r="L8" t="str">
        <f>ValueWin!L8</f>
        <v>Mackenzie McDonald</v>
      </c>
      <c r="M8" t="str">
        <f>ValueWin!M8</f>
        <v>Yoshihito Nishioka</v>
      </c>
    </row>
    <row r="9" spans="1:14" x14ac:dyDescent="0.25">
      <c r="A9">
        <f>ValueWin!A9</f>
        <v>1.85</v>
      </c>
      <c r="B9">
        <f>ValueWin!B9</f>
        <v>1.95</v>
      </c>
      <c r="C9">
        <f t="shared" si="2"/>
        <v>0.54054054054054046</v>
      </c>
      <c r="D9">
        <f t="shared" si="2"/>
        <v>0.51282051282051289</v>
      </c>
      <c r="E9">
        <f>ValueWin!E9</f>
        <v>0.23100000000000001</v>
      </c>
      <c r="F9">
        <v>0.76900000000000002</v>
      </c>
      <c r="G9" cm="1">
        <f t="array" ref="G9">_xlfn.IFS(AND(I9&gt;J9,I9&gt;0), 1, AND(J9&gt;I9,J9&gt;0), 2, AND(I9&lt;0,J9&lt;0), 0)</f>
        <v>2</v>
      </c>
      <c r="H9">
        <f>ValueWin!H9</f>
        <v>2</v>
      </c>
      <c r="I9">
        <f t="shared" si="0"/>
        <v>-0.67370588235294115</v>
      </c>
      <c r="J9">
        <f t="shared" si="1"/>
        <v>0.1</v>
      </c>
      <c r="K9" cm="1">
        <f t="array" ref="K9">_xlfn.IFS(AND(G9=H9,G9=1),K8-K8*I9+K8*I9*A9, AND(G9=H9,G9=2), K8-K8*J9+K8*J9*B9, AND(G9&lt;&gt;H9,G9=1), K8-K8*I9,AND(G9&lt;&gt;H9,G9=2),K8-K8*J9,G9=0,K8)</f>
        <v>140.09293979450626</v>
      </c>
      <c r="L9" t="str">
        <f>ValueWin!L9</f>
        <v>Roman Safiullin</v>
      </c>
      <c r="M9" t="str">
        <f>ValueWin!M9</f>
        <v>Adrian Mannarino</v>
      </c>
    </row>
    <row r="10" spans="1:14" x14ac:dyDescent="0.25">
      <c r="A10">
        <f>ValueWin!A10</f>
        <v>2.1</v>
      </c>
      <c r="B10">
        <f>ValueWin!B10</f>
        <v>1.72</v>
      </c>
      <c r="C10">
        <f t="shared" si="2"/>
        <v>0.47619047619047616</v>
      </c>
      <c r="D10">
        <f t="shared" si="2"/>
        <v>0.58139534883720934</v>
      </c>
      <c r="E10">
        <f>ValueWin!E10</f>
        <v>0.51400000000000001</v>
      </c>
      <c r="F10">
        <v>0.48599999999999999</v>
      </c>
      <c r="G10" cm="1">
        <f t="array" ref="G10">_xlfn.IFS(AND(I10&gt;J10,I10&gt;0), 1, AND(J10&gt;I10,J10&gt;0), 2, AND(I10&lt;0,J10&lt;0), 0)</f>
        <v>1</v>
      </c>
      <c r="H10">
        <f>ValueWin!H10</f>
        <v>2</v>
      </c>
      <c r="I10">
        <f t="shared" si="0"/>
        <v>7.2181818181818236E-2</v>
      </c>
      <c r="J10">
        <f t="shared" si="1"/>
        <v>-0.22788888888888892</v>
      </c>
      <c r="K10" cm="1">
        <f t="array" ref="K10">_xlfn.IFS(AND(G10=H10,G10=1),K9-K9*I10+K9*I10*A10, AND(G10=H10,G10=2), K9-K9*J10+K9*J10*B10, AND(G10&lt;&gt;H10,G10=1), K9-K9*I10,AND(G10&lt;&gt;H10,G10=2),K9-K9*J10,G10=0,K9)</f>
        <v>129.98077668570281</v>
      </c>
      <c r="L10" t="str">
        <f>ValueWin!L10</f>
        <v>Alexei Popyrin</v>
      </c>
      <c r="M10" t="str">
        <f>ValueWin!M10</f>
        <v>Botic Van De Zandschulp</v>
      </c>
    </row>
    <row r="11" spans="1:14" x14ac:dyDescent="0.25">
      <c r="A11">
        <f>ValueWin!A11</f>
        <v>1.53</v>
      </c>
      <c r="B11">
        <f>ValueWin!B11</f>
        <v>2.46</v>
      </c>
      <c r="C11">
        <f t="shared" si="2"/>
        <v>0.65359477124183007</v>
      </c>
      <c r="D11">
        <f t="shared" si="2"/>
        <v>0.4065040650406504</v>
      </c>
      <c r="E11">
        <f>ValueWin!E11</f>
        <v>0.5</v>
      </c>
      <c r="F11">
        <v>0.5</v>
      </c>
      <c r="G11" cm="1">
        <f t="array" ref="G11">_xlfn.IFS(AND(I11&gt;J11,I11&gt;0), 1, AND(J11&gt;I11,J11&gt;0), 2, AND(I11&lt;0,J11&lt;0), 0)</f>
        <v>2</v>
      </c>
      <c r="H11">
        <f>ValueWin!H11</f>
        <v>1</v>
      </c>
      <c r="I11">
        <f t="shared" si="0"/>
        <v>-0.44339622641509424</v>
      </c>
      <c r="J11">
        <f t="shared" si="1"/>
        <v>0.1</v>
      </c>
      <c r="K11" cm="1">
        <f t="array" ref="K11">_xlfn.IFS(AND(G11=H11,G11=1),K10-K10*I11+K10*I11*A11, AND(G11=H11,G11=2), K10-K10*J11+K10*J11*B11, AND(G11&lt;&gt;H11,G11=1), K10-K10*I11,AND(G11&lt;&gt;H11,G11=2),K10-K10*J11,G11=0,K10)</f>
        <v>116.98269901713252</v>
      </c>
      <c r="L11" t="str">
        <f>ValueWin!L11</f>
        <v>Tommy Paul</v>
      </c>
      <c r="M11" t="str">
        <f>ValueWin!M11</f>
        <v>Mikael Ymer</v>
      </c>
    </row>
    <row r="12" spans="1:14" x14ac:dyDescent="0.25">
      <c r="A12">
        <f>ValueWin!A12</f>
        <v>1.37</v>
      </c>
      <c r="B12">
        <f>ValueWin!B12</f>
        <v>3.02</v>
      </c>
      <c r="C12">
        <f t="shared" si="2"/>
        <v>0.72992700729927007</v>
      </c>
      <c r="D12">
        <f t="shared" si="2"/>
        <v>0.33112582781456956</v>
      </c>
      <c r="E12">
        <f>ValueWin!E12</f>
        <v>0.72</v>
      </c>
      <c r="F12">
        <v>0.28000000000000003</v>
      </c>
      <c r="G12" cm="1">
        <f t="array" ref="G12">_xlfn.IFS(AND(I12&gt;J12,I12&gt;0), 1, AND(J12&gt;I12,J12&gt;0), 2, AND(I12&lt;0,J12&lt;0), 0)</f>
        <v>0</v>
      </c>
      <c r="H12">
        <f>ValueWin!H12</f>
        <v>2</v>
      </c>
      <c r="I12">
        <f t="shared" si="0"/>
        <v>-3.6756756756756603E-2</v>
      </c>
      <c r="J12">
        <f t="shared" si="1"/>
        <v>-7.6435643564356393E-2</v>
      </c>
      <c r="K12" cm="1">
        <f t="array" ref="K12">_xlfn.IFS(AND(G12=H12,G12=1),K11-K11*I12+K11*I12*A12, AND(G12=H12,G12=2), K11-K11*J12+K11*J12*B12, AND(G12&lt;&gt;H12,G12=1), K11-K11*I12,AND(G12&lt;&gt;H12,G12=2),K11-K11*J12,G12=0,K11)</f>
        <v>116.98269901713252</v>
      </c>
      <c r="L12" t="str">
        <f>ValueWin!L12</f>
        <v>Alexander Bublik</v>
      </c>
      <c r="M12" t="str">
        <f>ValueWin!M12</f>
        <v>Ilya Marchenko</v>
      </c>
    </row>
    <row r="13" spans="1:14" x14ac:dyDescent="0.25">
      <c r="A13">
        <f>ValueWin!A13</f>
        <v>2.37</v>
      </c>
      <c r="B13">
        <f>ValueWin!B13</f>
        <v>1.54</v>
      </c>
      <c r="C13">
        <f t="shared" si="2"/>
        <v>0.42194092827004215</v>
      </c>
      <c r="D13">
        <f t="shared" si="2"/>
        <v>0.64935064935064934</v>
      </c>
      <c r="E13">
        <f>ValueWin!E13</f>
        <v>0.46800000000000003</v>
      </c>
      <c r="F13">
        <v>0.53200000000000003</v>
      </c>
      <c r="G13" cm="1">
        <f t="array" ref="G13">_xlfn.IFS(AND(I13&gt;J13,I13&gt;0), 1, AND(J13&gt;I13,J13&gt;0), 2, AND(I13&lt;0,J13&lt;0), 0)</f>
        <v>1</v>
      </c>
      <c r="H13">
        <f>ValueWin!H13</f>
        <v>2</v>
      </c>
      <c r="I13">
        <f t="shared" si="0"/>
        <v>7.9678832116788334E-2</v>
      </c>
      <c r="J13">
        <f t="shared" si="1"/>
        <v>-0.33466666666666667</v>
      </c>
      <c r="K13" cm="1">
        <f t="array" ref="K13">_xlfn.IFS(AND(G13=H13,G13=1),K12-K12*I13+K12*I13*A13, AND(G13=H13,G13=2), K12-K12*J13+K12*J13*B13, AND(G13&lt;&gt;H13,G13=1), K12-K12*I13,AND(G13&lt;&gt;H13,G13=2),K12-K12*J13,G13=0,K12)</f>
        <v>107.66165418157763</v>
      </c>
      <c r="L13" t="str">
        <f>ValueWin!L13</f>
        <v>Guido Pella</v>
      </c>
      <c r="M13" t="str">
        <f>ValueWin!M13</f>
        <v>Pedro Martinez</v>
      </c>
    </row>
    <row r="14" spans="1:14" x14ac:dyDescent="0.25">
      <c r="A14">
        <f>ValueWin!A14</f>
        <v>1.88</v>
      </c>
      <c r="B14">
        <f>ValueWin!B14</f>
        <v>1.92</v>
      </c>
      <c r="C14">
        <f t="shared" si="2"/>
        <v>0.53191489361702127</v>
      </c>
      <c r="D14">
        <f t="shared" si="2"/>
        <v>0.52083333333333337</v>
      </c>
      <c r="E14">
        <f>ValueWin!E14</f>
        <v>0.504</v>
      </c>
      <c r="F14">
        <v>0.496</v>
      </c>
      <c r="G14" cm="1">
        <f t="array" ref="G14">_xlfn.IFS(AND(I14&gt;J14,I14&gt;0), 1, AND(J14&gt;I14,J14&gt;0), 2, AND(I14&lt;0,J14&lt;0), 0)</f>
        <v>0</v>
      </c>
      <c r="H14">
        <f>ValueWin!H14</f>
        <v>2</v>
      </c>
      <c r="I14">
        <f t="shared" si="0"/>
        <v>-5.963636363636371E-2</v>
      </c>
      <c r="J14">
        <f t="shared" si="1"/>
        <v>-5.18260869565218E-2</v>
      </c>
      <c r="K14" cm="1">
        <f t="array" ref="K14">_xlfn.IFS(AND(G14=H14,G14=1),K13-K13*I14+K13*I14*A14, AND(G14=H14,G14=2), K13-K13*J14+K13*J14*B14, AND(G14&lt;&gt;H14,G14=1), K13-K13*I14,AND(G14&lt;&gt;H14,G14=2),K13-K13*J14,G14=0,K13)</f>
        <v>107.66165418157763</v>
      </c>
      <c r="L14" t="str">
        <f>ValueWin!L14</f>
        <v>Miomir Kecmanovic</v>
      </c>
      <c r="M14" t="str">
        <f>ValueWin!M14</f>
        <v>Egor Gerasimov</v>
      </c>
    </row>
    <row r="15" spans="1:14" x14ac:dyDescent="0.25">
      <c r="A15">
        <f>ValueWin!A15</f>
        <v>1.55</v>
      </c>
      <c r="B15">
        <f>ValueWin!B15</f>
        <v>2.35</v>
      </c>
      <c r="C15">
        <f t="shared" si="2"/>
        <v>0.64516129032258063</v>
      </c>
      <c r="D15">
        <f t="shared" si="2"/>
        <v>0.42553191489361702</v>
      </c>
      <c r="E15">
        <f>ValueWin!E15</f>
        <v>0.57499999999999996</v>
      </c>
      <c r="F15">
        <v>0.42499999999999999</v>
      </c>
      <c r="G15" cm="1">
        <f t="array" ref="G15">_xlfn.IFS(AND(I15&gt;J15,I15&gt;0), 1, AND(J15&gt;I15,J15&gt;0), 2, AND(I15&lt;0,J15&lt;0), 0)</f>
        <v>0</v>
      </c>
      <c r="H15">
        <f>ValueWin!H15</f>
        <v>1</v>
      </c>
      <c r="I15">
        <f t="shared" si="0"/>
        <v>-0.19772727272727264</v>
      </c>
      <c r="J15">
        <f t="shared" si="1"/>
        <v>-9.2592592592588563E-4</v>
      </c>
      <c r="K15" cm="1">
        <f t="array" ref="K15">_xlfn.IFS(AND(G15=H15,G15=1),K14-K14*I15+K14*I15*A15, AND(G15=H15,G15=2), K14-K14*J15+K14*J15*B15, AND(G15&lt;&gt;H15,G15=1), K14-K14*I15,AND(G15&lt;&gt;H15,G15=2),K14-K14*J15,G15=0,K14)</f>
        <v>107.66165418157763</v>
      </c>
      <c r="L15" t="str">
        <f>ValueWin!L15</f>
        <v>Alejandro Davidovich Fokina</v>
      </c>
      <c r="M15" t="str">
        <f>ValueWin!M15</f>
        <v>Jordan Thompson</v>
      </c>
    </row>
    <row r="16" spans="1:14" x14ac:dyDescent="0.25">
      <c r="A16">
        <f>ValueWin!A16</f>
        <v>1.47</v>
      </c>
      <c r="B16">
        <f>ValueWin!B16</f>
        <v>2.56</v>
      </c>
      <c r="C16">
        <f t="shared" si="2"/>
        <v>0.68027210884353739</v>
      </c>
      <c r="D16">
        <f t="shared" si="2"/>
        <v>0.390625</v>
      </c>
      <c r="E16">
        <f>ValueWin!E16</f>
        <v>0.55800000000000005</v>
      </c>
      <c r="F16">
        <v>0.442</v>
      </c>
      <c r="G16" cm="1">
        <f t="array" ref="G16">_xlfn.IFS(AND(I16&gt;J16,I16&gt;0), 1, AND(J16&gt;I16,J16&gt;0), 2, AND(I16&lt;0,J16&lt;0), 0)</f>
        <v>2</v>
      </c>
      <c r="H16">
        <f>ValueWin!H16</f>
        <v>2</v>
      </c>
      <c r="I16">
        <f t="shared" si="0"/>
        <v>-0.38242553191489359</v>
      </c>
      <c r="J16">
        <f t="shared" si="1"/>
        <v>8.4307692307692306E-2</v>
      </c>
      <c r="K16" cm="1">
        <f t="array" ref="K16">_xlfn.IFS(AND(G16=H16,G16=1),K15-K15*I16+K15*I16*A16, AND(G16=H16,G16=2), K15-K15*J16+K15*J16*B16, AND(G16&lt;&gt;H16,G16=1), K15-K15*I16,AND(G16&lt;&gt;H16,G16=2),K15-K15*J16,G16=0,K15)</f>
        <v>121.82131493953872</v>
      </c>
      <c r="L16" t="str">
        <f>ValueWin!L16</f>
        <v>Laslo Djere</v>
      </c>
      <c r="M16" t="str">
        <f>ValueWin!M16</f>
        <v>Gilles Simon</v>
      </c>
    </row>
    <row r="17" spans="1:13" x14ac:dyDescent="0.25">
      <c r="A17">
        <f>ValueWin!A17</f>
        <v>1.76</v>
      </c>
      <c r="B17">
        <f>ValueWin!B17</f>
        <v>2.0499999999999998</v>
      </c>
      <c r="C17">
        <f t="shared" si="2"/>
        <v>0.56818181818181823</v>
      </c>
      <c r="D17">
        <f t="shared" si="2"/>
        <v>0.48780487804878053</v>
      </c>
      <c r="E17">
        <f>ValueWin!E17</f>
        <v>0.56200000000000006</v>
      </c>
      <c r="F17">
        <v>0.438</v>
      </c>
      <c r="G17" cm="1">
        <f t="array" ref="G17">_xlfn.IFS(AND(I17&gt;J17,I17&gt;0), 1, AND(J17&gt;I17,J17&gt;0), 2, AND(I17&lt;0,J17&lt;0), 0)</f>
        <v>0</v>
      </c>
      <c r="H17">
        <f>ValueWin!H17</f>
        <v>2</v>
      </c>
      <c r="I17">
        <f t="shared" si="0"/>
        <v>-1.4315789473684171E-2</v>
      </c>
      <c r="J17">
        <f t="shared" si="1"/>
        <v>-9.7238095238095401E-2</v>
      </c>
      <c r="K17" cm="1">
        <f t="array" ref="K17">_xlfn.IFS(AND(G17=H17,G17=1),K16-K16*I17+K16*I17*A17, AND(G17=H17,G17=2), K16-K16*J17+K16*J17*B17, AND(G17&lt;&gt;H17,G17=1), K16-K16*I17,AND(G17&lt;&gt;H17,G17=2),K16-K16*J17,G17=0,K16)</f>
        <v>121.82131493953872</v>
      </c>
      <c r="L17" t="str">
        <f>ValueWin!L17</f>
        <v>Alex De Minaur</v>
      </c>
      <c r="M17" t="str">
        <f>ValueWin!M17</f>
        <v>Brandon Nakashima</v>
      </c>
    </row>
    <row r="18" spans="1:13" x14ac:dyDescent="0.25">
      <c r="A18">
        <f>ValueWin!A18</f>
        <v>1.47</v>
      </c>
      <c r="B18">
        <f>ValueWin!B18</f>
        <v>2.58</v>
      </c>
      <c r="C18">
        <f t="shared" si="2"/>
        <v>0.68027210884353739</v>
      </c>
      <c r="D18">
        <f t="shared" si="2"/>
        <v>0.38759689922480617</v>
      </c>
      <c r="E18">
        <f>ValueWin!E18</f>
        <v>0.49199999999999999</v>
      </c>
      <c r="F18">
        <v>0.50800000000000001</v>
      </c>
      <c r="G18" cm="1">
        <f t="array" ref="G18">_xlfn.IFS(AND(I18&gt;J18,I18&gt;0), 1, AND(J18&gt;I18,J18&gt;0), 2, AND(I18&lt;0,J18&lt;0), 0)</f>
        <v>2</v>
      </c>
      <c r="H18">
        <f>ValueWin!H18</f>
        <v>1</v>
      </c>
      <c r="I18">
        <f t="shared" si="0"/>
        <v>-0.58885106382978725</v>
      </c>
      <c r="J18">
        <f t="shared" si="1"/>
        <v>0.1</v>
      </c>
      <c r="K18" cm="1">
        <f t="array" ref="K18">_xlfn.IFS(AND(G18=H18,G18=1),K17-K17*I18+K17*I18*A18, AND(G18=H18,G18=2), K17-K17*J18+K17*J18*B18, AND(G18&lt;&gt;H18,G18=1), K17-K17*I18,AND(G18&lt;&gt;H18,G18=2),K17-K17*J18,G18=0,K17)</f>
        <v>109.63918344558485</v>
      </c>
      <c r="L18" t="str">
        <f>ValueWin!L18</f>
        <v>Henri Laaksonen</v>
      </c>
      <c r="M18" t="str">
        <f>ValueWin!M18</f>
        <v>Benoit Paire</v>
      </c>
    </row>
    <row r="19" spans="1:13" x14ac:dyDescent="0.25">
      <c r="A19">
        <f>ValueWin!A19</f>
        <v>2.08</v>
      </c>
      <c r="B19">
        <f>ValueWin!B19</f>
        <v>1.75</v>
      </c>
      <c r="C19">
        <f t="shared" si="2"/>
        <v>0.48076923076923073</v>
      </c>
      <c r="D19">
        <f t="shared" si="2"/>
        <v>0.5714285714285714</v>
      </c>
      <c r="E19">
        <f>ValueWin!E19</f>
        <v>0.49299999999999999</v>
      </c>
      <c r="F19">
        <v>0.50700000000000001</v>
      </c>
      <c r="G19" cm="1">
        <f t="array" ref="G19">_xlfn.IFS(AND(I19&gt;J19,I19&gt;0), 1, AND(J19&gt;I19,J19&gt;0), 2, AND(I19&lt;0,J19&lt;0), 0)</f>
        <v>1</v>
      </c>
      <c r="H19">
        <f>ValueWin!H19</f>
        <v>1</v>
      </c>
      <c r="I19">
        <f t="shared" si="0"/>
        <v>2.3555555555555552E-2</v>
      </c>
      <c r="J19">
        <f t="shared" si="1"/>
        <v>-0.15033333333333332</v>
      </c>
      <c r="K19" cm="1">
        <f t="array" ref="K19">_xlfn.IFS(AND(G19=H19,G19=1),K18-K18*I19+K18*I19*A19, AND(G19=H19,G19=2), K18-K18*J19+K18*J19*B19, AND(G19&lt;&gt;H19,G19=1), K18-K18*I19,AND(G19&lt;&gt;H19,G19=2),K18-K18*J19,G19=0,K18)</f>
        <v>112.42840427244053</v>
      </c>
      <c r="L19" t="str">
        <f>ValueWin!L19</f>
        <v>Lorenzo Musetti</v>
      </c>
      <c r="M19" t="str">
        <f>ValueWin!M19</f>
        <v>Gianluca Mager</v>
      </c>
    </row>
    <row r="20" spans="1:13" x14ac:dyDescent="0.25">
      <c r="A20">
        <f>ValueWin!A20</f>
        <v>2.1</v>
      </c>
      <c r="B20">
        <f>ValueWin!B20</f>
        <v>1.72</v>
      </c>
      <c r="C20">
        <f t="shared" si="2"/>
        <v>0.47619047619047616</v>
      </c>
      <c r="D20">
        <f t="shared" si="2"/>
        <v>0.58139534883720934</v>
      </c>
      <c r="E20">
        <f>ValueWin!E20</f>
        <v>0.59899999999999998</v>
      </c>
      <c r="F20">
        <v>0.40100000000000002</v>
      </c>
      <c r="G20" cm="1">
        <f t="array" ref="G20">_xlfn.IFS(AND(I20&gt;J20,I20&gt;0), 1, AND(J20&gt;I20,J20&gt;0), 2, AND(I20&lt;0,J20&lt;0), 0)</f>
        <v>1</v>
      </c>
      <c r="H20">
        <f>ValueWin!H20</f>
        <v>2</v>
      </c>
      <c r="I20">
        <f t="shared" si="0"/>
        <v>0.1</v>
      </c>
      <c r="J20">
        <f t="shared" si="1"/>
        <v>-0.43094444444444446</v>
      </c>
      <c r="K20" cm="1">
        <f t="array" ref="K20">_xlfn.IFS(AND(G20=H20,G20=1),K19-K19*I20+K19*I20*A20, AND(G20=H20,G20=2), K19-K19*J20+K19*J20*B20, AND(G20&lt;&gt;H20,G20=1), K19-K19*I20,AND(G20&lt;&gt;H20,G20=2),K19-K19*J20,G20=0,K19)</f>
        <v>101.18556384519647</v>
      </c>
      <c r="L20" t="str">
        <f>ValueWin!L20</f>
        <v>Reilly Opelka</v>
      </c>
      <c r="M20" t="str">
        <f>ValueWin!M20</f>
        <v>Jenson Brooksby</v>
      </c>
    </row>
    <row r="21" spans="1:13" x14ac:dyDescent="0.25">
      <c r="A21">
        <f>ValueWin!A21</f>
        <v>1.55</v>
      </c>
      <c r="B21">
        <f>ValueWin!B21</f>
        <v>2.4</v>
      </c>
      <c r="C21">
        <f t="shared" si="2"/>
        <v>0.64516129032258063</v>
      </c>
      <c r="D21">
        <f t="shared" si="2"/>
        <v>0.41666666666666669</v>
      </c>
      <c r="E21">
        <f>ValueWin!E21</f>
        <v>0.496</v>
      </c>
      <c r="F21">
        <v>0.504</v>
      </c>
      <c r="G21" cm="1">
        <f t="array" ref="G21">_xlfn.IFS(AND(I21&gt;J21,I21&gt;0), 1, AND(J21&gt;I21,J21&gt;0), 2, AND(I21&lt;0,J21&lt;0), 0)</f>
        <v>2</v>
      </c>
      <c r="H21">
        <f>ValueWin!H21</f>
        <v>1</v>
      </c>
      <c r="I21">
        <f t="shared" si="0"/>
        <v>-0.42036363636363627</v>
      </c>
      <c r="J21">
        <f t="shared" si="1"/>
        <v>0.1</v>
      </c>
      <c r="K21" cm="1">
        <f t="array" ref="K21">_xlfn.IFS(AND(G21=H21,G21=1),K20-K20*I21+K20*I21*A21, AND(G21=H21,G21=2), K20-K20*J21+K20*J21*B21, AND(G21&lt;&gt;H21,G21=1), K20-K20*I21,AND(G21&lt;&gt;H21,G21=2),K20-K20*J21,G21=0,K20)</f>
        <v>91.06700746067682</v>
      </c>
      <c r="L21" t="str">
        <f>ValueWin!L21</f>
        <v>Jan Lennard Struff</v>
      </c>
      <c r="M21" t="str">
        <f>ValueWin!M21</f>
        <v>Albert Ramos</v>
      </c>
    </row>
    <row r="22" spans="1:13" x14ac:dyDescent="0.25">
      <c r="A22">
        <f>ValueWin!A22</f>
        <v>4.8499999999999996</v>
      </c>
      <c r="B22">
        <f>ValueWin!B22</f>
        <v>1.17</v>
      </c>
      <c r="C22">
        <f t="shared" si="2"/>
        <v>0.2061855670103093</v>
      </c>
      <c r="D22">
        <f t="shared" si="2"/>
        <v>0.85470085470085477</v>
      </c>
      <c r="E22">
        <f>ValueWin!E22</f>
        <v>0.14899999999999999</v>
      </c>
      <c r="F22">
        <v>0.85099999999999998</v>
      </c>
      <c r="G22" cm="1">
        <f t="array" ref="G22">_xlfn.IFS(AND(I22&gt;J22,I22&gt;0), 1, AND(J22&gt;I22,J22&gt;0), 2, AND(I22&lt;0,J22&lt;0), 0)</f>
        <v>0</v>
      </c>
      <c r="H22">
        <f>ValueWin!H22</f>
        <v>0</v>
      </c>
      <c r="I22">
        <f t="shared" si="0"/>
        <v>-7.2038961038961069E-2</v>
      </c>
      <c r="J22">
        <f t="shared" si="1"/>
        <v>-2.5470588235294467E-2</v>
      </c>
      <c r="K22" cm="1">
        <f t="array" ref="K22">_xlfn.IFS(AND(G22=H22,G22=1),K21-K21*I22+K21*I22*A22, AND(G22=H22,G22=2), K21-K21*J22+K21*J22*B22, AND(G22&lt;&gt;H22,G22=1), K21-K21*I22,AND(G22&lt;&gt;H22,G22=2),K21-K21*J22,G22=0,K21)</f>
        <v>91.06700746067682</v>
      </c>
      <c r="L22" t="str">
        <f>ValueWin!L22</f>
        <v>Evgeny Donskoy</v>
      </c>
      <c r="M22" t="str">
        <f>ValueWin!M22</f>
        <v>Ilya Ivashka</v>
      </c>
    </row>
    <row r="23" spans="1:13" x14ac:dyDescent="0.25">
      <c r="A23">
        <f>ValueWin!A23</f>
        <v>2.15</v>
      </c>
      <c r="B23">
        <f>ValueWin!B23</f>
        <v>1.68</v>
      </c>
      <c r="C23">
        <f t="shared" si="2"/>
        <v>0.46511627906976744</v>
      </c>
      <c r="D23">
        <f t="shared" si="2"/>
        <v>0.59523809523809523</v>
      </c>
      <c r="E23">
        <f>ValueWin!E23</f>
        <v>0.49</v>
      </c>
      <c r="F23">
        <v>0.51</v>
      </c>
      <c r="G23" cm="1">
        <f t="array" ref="G23">_xlfn.IFS(AND(I23&gt;J23,I23&gt;0), 1, AND(J23&gt;I23,J23&gt;0), 2, AND(I23&lt;0,J23&lt;0), 0)</f>
        <v>1</v>
      </c>
      <c r="H23">
        <f>ValueWin!H23</f>
        <v>2</v>
      </c>
      <c r="I23">
        <f t="shared" si="0"/>
        <v>4.6521739130434725E-2</v>
      </c>
      <c r="J23">
        <f t="shared" si="1"/>
        <v>-0.21058823529411774</v>
      </c>
      <c r="K23" cm="1">
        <f t="array" ref="K23">_xlfn.IFS(AND(G23=H23,G23=1),K22-K22*I23+K22*I23*A23, AND(G23=H23,G23=2), K22-K22*J23+K22*J23*B23, AND(G23&lt;&gt;H23,G23=1), K22-K22*I23,AND(G23&lt;&gt;H23,G23=2),K22-K22*J23,G23=0,K22)</f>
        <v>86.830411896201866</v>
      </c>
      <c r="L23" t="str">
        <f>ValueWin!L23</f>
        <v>Frances Tiafoe</v>
      </c>
      <c r="M23" t="str">
        <f>ValueWin!M23</f>
        <v>Andy Murray</v>
      </c>
    </row>
    <row r="24" spans="1:13" x14ac:dyDescent="0.25">
      <c r="A24">
        <f>ValueWin!A24</f>
        <v>2.46</v>
      </c>
      <c r="B24">
        <f>ValueWin!B24</f>
        <v>1.53</v>
      </c>
      <c r="C24">
        <f t="shared" si="2"/>
        <v>0.4065040650406504</v>
      </c>
      <c r="D24">
        <f t="shared" si="2"/>
        <v>0.65359477124183007</v>
      </c>
      <c r="E24">
        <f>ValueWin!E24</f>
        <v>0.26</v>
      </c>
      <c r="F24">
        <v>0.74</v>
      </c>
      <c r="G24" cm="1">
        <f t="array" ref="G24">_xlfn.IFS(AND(I24&gt;J24,I24&gt;0), 1, AND(J24&gt;I24,J24&gt;0), 2, AND(I24&lt;0,J24&lt;0), 0)</f>
        <v>2</v>
      </c>
      <c r="H24">
        <f>ValueWin!H24</f>
        <v>2</v>
      </c>
      <c r="I24">
        <f t="shared" si="0"/>
        <v>-0.24684931506849317</v>
      </c>
      <c r="J24">
        <f t="shared" si="1"/>
        <v>0.1</v>
      </c>
      <c r="K24" cm="1">
        <f t="array" ref="K24">_xlfn.IFS(AND(G24=H24,G24=1),K23-K23*I24+K23*I24*A24, AND(G24=H24,G24=2), K23-K23*J24+K23*J24*B24, AND(G24&lt;&gt;H24,G24=1), K23-K23*I24,AND(G24&lt;&gt;H24,G24=2),K23-K23*J24,G24=0,K23)</f>
        <v>91.432423726700563</v>
      </c>
      <c r="L24" t="str">
        <f>ValueWin!L24</f>
        <v>Dennis Novak</v>
      </c>
      <c r="M24" t="str">
        <f>ValueWin!M24</f>
        <v>Marton Fucsovics</v>
      </c>
    </row>
    <row r="25" spans="1:13" x14ac:dyDescent="0.25">
      <c r="A25">
        <f>ValueWin!A25</f>
        <v>4.4000000000000004</v>
      </c>
      <c r="B25">
        <f>ValueWin!B25</f>
        <v>1.2</v>
      </c>
      <c r="C25">
        <f t="shared" si="2"/>
        <v>0.22727272727272727</v>
      </c>
      <c r="D25">
        <f t="shared" si="2"/>
        <v>0.83333333333333337</v>
      </c>
      <c r="E25">
        <f>ValueWin!E25</f>
        <v>0.19600000000000001</v>
      </c>
      <c r="F25">
        <v>0.80400000000000005</v>
      </c>
      <c r="G25" cm="1">
        <f t="array" ref="G25">_xlfn.IFS(AND(I25&gt;J25,I25&gt;0), 1, AND(J25&gt;I25,J25&gt;0), 2, AND(I25&lt;0,J25&lt;0), 0)</f>
        <v>0</v>
      </c>
      <c r="H25">
        <f>ValueWin!H25</f>
        <v>2</v>
      </c>
      <c r="I25">
        <f t="shared" si="0"/>
        <v>-4.0470588235294092E-2</v>
      </c>
      <c r="J25">
        <f t="shared" si="1"/>
        <v>-0.17600000000000016</v>
      </c>
      <c r="K25" cm="1">
        <f t="array" ref="K25">_xlfn.IFS(AND(G25=H25,G25=1),K24-K24*I25+K24*I25*A25, AND(G25=H25,G25=2), K24-K24*J25+K24*J25*B25, AND(G25&lt;&gt;H25,G25=1), K24-K24*I25,AND(G25&lt;&gt;H25,G25=2),K24-K24*J25,G25=0,K24)</f>
        <v>91.432423726700563</v>
      </c>
      <c r="L25" t="str">
        <f>ValueWin!L25</f>
        <v>Zizou Bergs</v>
      </c>
      <c r="M25" t="str">
        <f>ValueWin!M25</f>
        <v>Lloyd Harris</v>
      </c>
    </row>
    <row r="26" spans="1:13" x14ac:dyDescent="0.25">
      <c r="A26">
        <f>ValueWin!A26</f>
        <v>1.35</v>
      </c>
      <c r="B26">
        <f>ValueWin!B26</f>
        <v>3</v>
      </c>
      <c r="C26">
        <f t="shared" si="2"/>
        <v>0.7407407407407407</v>
      </c>
      <c r="D26">
        <f t="shared" si="2"/>
        <v>0.33333333333333331</v>
      </c>
      <c r="E26">
        <f>ValueWin!E26</f>
        <v>0.54300000000000004</v>
      </c>
      <c r="F26">
        <v>0.45700000000000002</v>
      </c>
      <c r="G26" cm="1">
        <f t="array" ref="G26">_xlfn.IFS(AND(I26&gt;J26,I26&gt;0), 1, AND(J26&gt;I26,J26&gt;0), 2, AND(I26&lt;0,J26&lt;0), 0)</f>
        <v>2</v>
      </c>
      <c r="H26">
        <f>ValueWin!H26</f>
        <v>2</v>
      </c>
      <c r="I26">
        <f t="shared" si="0"/>
        <v>-0.76271428571428534</v>
      </c>
      <c r="J26">
        <f t="shared" si="1"/>
        <v>0.1</v>
      </c>
      <c r="K26" cm="1">
        <f t="array" ref="K26">_xlfn.IFS(AND(G26=H26,G26=1),K25-K25*I26+K25*I26*A26, AND(G26=H26,G26=2), K25-K25*J26+K25*J26*B26, AND(G26&lt;&gt;H26,G26=1), K25-K25*I26,AND(G26&lt;&gt;H26,G26=2),K25-K25*J26,G26=0,K25)</f>
        <v>109.71890847204068</v>
      </c>
      <c r="L26" t="str">
        <f>ValueWin!L26</f>
        <v>Filip Krajinovic</v>
      </c>
      <c r="M26" t="str">
        <f>ValueWin!M26</f>
        <v>Pedro Martinez</v>
      </c>
    </row>
    <row r="27" spans="1:13" x14ac:dyDescent="0.25">
      <c r="A27">
        <f>ValueWin!A27</f>
        <v>4.5</v>
      </c>
      <c r="B27">
        <f>ValueWin!B27</f>
        <v>1.17</v>
      </c>
      <c r="C27">
        <f t="shared" si="2"/>
        <v>0.22222222222222221</v>
      </c>
      <c r="D27">
        <f t="shared" si="2"/>
        <v>0.85470085470085477</v>
      </c>
      <c r="E27">
        <f>ValueWin!E27</f>
        <v>0.442</v>
      </c>
      <c r="F27">
        <v>0.55800000000000005</v>
      </c>
      <c r="G27" cm="1">
        <f t="array" ref="G27">_xlfn.IFS(AND(I27&gt;J27,I27&gt;0), 1, AND(J27&gt;I27,J27&gt;0), 2, AND(I27&lt;0,J27&lt;0), 0)</f>
        <v>1</v>
      </c>
      <c r="H27">
        <f>ValueWin!H27</f>
        <v>2</v>
      </c>
      <c r="I27">
        <f t="shared" si="0"/>
        <v>0.1</v>
      </c>
      <c r="J27">
        <f t="shared" si="1"/>
        <v>-2.0420000000000007</v>
      </c>
      <c r="K27" cm="1">
        <f t="array" ref="K27">_xlfn.IFS(AND(G27=H27,G27=1),K26-K26*I27+K26*I27*A27, AND(G27=H27,G27=2), K26-K26*J27+K26*J27*B27, AND(G27&lt;&gt;H27,G27=1), K26-K26*I27,AND(G27&lt;&gt;H27,G27=2),K26-K26*J27,G27=0,K26)</f>
        <v>98.747017624836616</v>
      </c>
      <c r="L27" t="str">
        <f>ValueWin!L27</f>
        <v>Frederico Coria</v>
      </c>
      <c r="M27" t="str">
        <f>ValueWin!M27</f>
        <v>Ricardas Berankis</v>
      </c>
    </row>
    <row r="28" spans="1:13" x14ac:dyDescent="0.25">
      <c r="A28">
        <f>ValueWin!A28</f>
        <v>2.66</v>
      </c>
      <c r="B28">
        <f>ValueWin!B28</f>
        <v>1.44</v>
      </c>
      <c r="C28">
        <f t="shared" si="2"/>
        <v>0.37593984962406013</v>
      </c>
      <c r="D28">
        <f t="shared" si="2"/>
        <v>0.69444444444444442</v>
      </c>
      <c r="E28">
        <f>ValueWin!E28</f>
        <v>0.35599999999999998</v>
      </c>
      <c r="F28">
        <v>0.64400000000000002</v>
      </c>
      <c r="G28" cm="1">
        <f t="array" ref="G28">_xlfn.IFS(AND(I28&gt;J28,I28&gt;0), 1, AND(J28&gt;I28,J28&gt;0), 2, AND(I28&lt;0,J28&lt;0), 0)</f>
        <v>0</v>
      </c>
      <c r="H28">
        <f>ValueWin!H28</f>
        <v>2</v>
      </c>
      <c r="I28">
        <f t="shared" si="0"/>
        <v>-3.1951807228915663E-2</v>
      </c>
      <c r="J28">
        <f t="shared" si="1"/>
        <v>-0.16509090909090918</v>
      </c>
      <c r="K28" cm="1">
        <f t="array" ref="K28">_xlfn.IFS(AND(G28=H28,G28=1),K27-K27*I28+K27*I28*A28, AND(G28=H28,G28=2), K27-K27*J28+K27*J28*B28, AND(G28&lt;&gt;H28,G28=1), K27-K27*I28,AND(G28&lt;&gt;H28,G28=2),K27-K27*J28,G28=0,K27)</f>
        <v>98.747017624836616</v>
      </c>
      <c r="L28" t="str">
        <f>ValueWin!L28</f>
        <v>Jan Lennard Struff</v>
      </c>
      <c r="M28" t="str">
        <f>ValueWin!M28</f>
        <v>Lloyd Harris</v>
      </c>
    </row>
    <row r="29" spans="1:13" x14ac:dyDescent="0.25">
      <c r="A29">
        <f>ValueWin!A29</f>
        <v>1.05</v>
      </c>
      <c r="B29">
        <f>ValueWin!B29</f>
        <v>8.5</v>
      </c>
      <c r="C29">
        <f t="shared" si="2"/>
        <v>0.95238095238095233</v>
      </c>
      <c r="D29">
        <f t="shared" si="2"/>
        <v>0.11764705882352941</v>
      </c>
      <c r="E29">
        <f>ValueWin!E29</f>
        <v>0.81599999999999995</v>
      </c>
      <c r="F29">
        <v>0.184</v>
      </c>
      <c r="G29" cm="1">
        <f t="array" ref="G29">_xlfn.IFS(AND(I29&gt;J29,I29&gt;0), 1, AND(J29&gt;I29,J29&gt;0), 2, AND(I29&lt;0,J29&lt;0), 0)</f>
        <v>2</v>
      </c>
      <c r="H29">
        <f>ValueWin!H29</f>
        <v>2</v>
      </c>
      <c r="I29">
        <f t="shared" si="0"/>
        <v>-2.8639999999999968</v>
      </c>
      <c r="J29">
        <f t="shared" si="1"/>
        <v>7.5200000000000003E-2</v>
      </c>
      <c r="K29" cm="1">
        <f t="array" ref="K29">_xlfn.IFS(AND(G29=H29,G29=1),K28-K28*I29+K28*I29*A29, AND(G29=H29,G29=2), K28-K28*J29+K28*J29*B29, AND(G29&lt;&gt;H29,G29=1), K28-K28*I29,AND(G29&lt;&gt;H29,G29=2),K28-K28*J29,G29=0,K28)</f>
        <v>154.44033556524448</v>
      </c>
      <c r="L29" t="str">
        <f>ValueWin!L29</f>
        <v>Andrey Rublev</v>
      </c>
      <c r="M29" t="str">
        <f>ValueWin!M29</f>
        <v>Adrian Mannarino</v>
      </c>
    </row>
    <row r="30" spans="1:13" x14ac:dyDescent="0.25">
      <c r="A30">
        <f>ValueWin!A30</f>
        <v>1.51</v>
      </c>
      <c r="B30">
        <f>ValueWin!B30</f>
        <v>2.44</v>
      </c>
      <c r="C30">
        <f t="shared" si="2"/>
        <v>0.66225165562913912</v>
      </c>
      <c r="D30">
        <f t="shared" si="2"/>
        <v>0.4098360655737705</v>
      </c>
      <c r="E30">
        <f>ValueWin!E30</f>
        <v>0.63500000000000001</v>
      </c>
      <c r="F30">
        <v>0.36499999999999999</v>
      </c>
      <c r="G30" cm="1">
        <f t="array" ref="G30">_xlfn.IFS(AND(I30&gt;J30,I30&gt;0), 1, AND(J30&gt;I30,J30&gt;0), 2, AND(I30&lt;0,J30&lt;0), 0)</f>
        <v>0</v>
      </c>
      <c r="H30">
        <f>ValueWin!H30</f>
        <v>2</v>
      </c>
      <c r="I30">
        <f t="shared" si="0"/>
        <v>-8.0686274509803924E-2</v>
      </c>
      <c r="J30">
        <f t="shared" si="1"/>
        <v>-7.5972222222222274E-2</v>
      </c>
      <c r="K30" cm="1">
        <f t="array" ref="K30">_xlfn.IFS(AND(G30=H30,G30=1),K29-K29*I30+K29*I30*A30, AND(G30=H30,G30=2), K29-K29*J30+K29*J30*B30, AND(G30&lt;&gt;H30,G30=1), K29-K29*I30,AND(G30&lt;&gt;H30,G30=2),K29-K29*J30,G30=0,K29)</f>
        <v>154.44033556524448</v>
      </c>
      <c r="L30" t="str">
        <f>ValueWin!L30</f>
        <v>Roberto Bautista Agut</v>
      </c>
      <c r="M30" t="str">
        <f>ValueWin!M30</f>
        <v>Marton Fucsovics</v>
      </c>
    </row>
    <row r="31" spans="1:13" x14ac:dyDescent="0.25">
      <c r="A31">
        <f>ValueWin!A31</f>
        <v>3.02</v>
      </c>
      <c r="B31">
        <f>ValueWin!B31</f>
        <v>1.35</v>
      </c>
      <c r="C31">
        <f t="shared" si="2"/>
        <v>0.33112582781456956</v>
      </c>
      <c r="D31">
        <f t="shared" si="2"/>
        <v>0.7407407407407407</v>
      </c>
      <c r="E31">
        <f>ValueWin!E31</f>
        <v>0.313</v>
      </c>
      <c r="F31">
        <v>0.68700000000000006</v>
      </c>
      <c r="G31" cm="1">
        <f t="array" ref="G31">_xlfn.IFS(AND(I31&gt;J31,I31&gt;0), 1, AND(J31&gt;I31,J31&gt;0), 2, AND(I31&lt;0,J31&lt;0), 0)</f>
        <v>0</v>
      </c>
      <c r="H31">
        <f>ValueWin!H31</f>
        <v>2</v>
      </c>
      <c r="I31">
        <f t="shared" si="0"/>
        <v>-2.7099009900990123E-2</v>
      </c>
      <c r="J31">
        <f t="shared" si="1"/>
        <v>-0.20728571428571396</v>
      </c>
      <c r="K31" cm="1">
        <f t="array" ref="K31">_xlfn.IFS(AND(G31=H31,G31=1),K30-K30*I31+K30*I31*A31, AND(G31=H31,G31=2), K30-K30*J31+K30*J31*B31, AND(G31&lt;&gt;H31,G31=1), K30-K30*I31,AND(G31&lt;&gt;H31,G31=2),K30-K30*J31,G31=0,K30)</f>
        <v>154.44033556524448</v>
      </c>
      <c r="L31" t="str">
        <f>ValueWin!L31</f>
        <v>Egor Gerasimov</v>
      </c>
      <c r="M31" t="str">
        <f>ValueWin!M31</f>
        <v>Aslan Karatsev</v>
      </c>
    </row>
    <row r="32" spans="1:13" x14ac:dyDescent="0.25">
      <c r="A32">
        <f>ValueWin!A32</f>
        <v>1.8</v>
      </c>
      <c r="B32">
        <f>ValueWin!B32</f>
        <v>1.98</v>
      </c>
      <c r="C32">
        <f t="shared" si="2"/>
        <v>0.55555555555555558</v>
      </c>
      <c r="D32">
        <f t="shared" si="2"/>
        <v>0.50505050505050508</v>
      </c>
      <c r="E32">
        <f>ValueWin!E32</f>
        <v>0.45</v>
      </c>
      <c r="F32">
        <v>0.55000000000000004</v>
      </c>
      <c r="G32" cm="1">
        <f t="array" ref="G32">_xlfn.IFS(AND(I32&gt;J32,I32&gt;0), 1, AND(J32&gt;I32,J32&gt;0), 2, AND(I32&lt;0,J32&lt;0), 0)</f>
        <v>2</v>
      </c>
      <c r="H32">
        <f>ValueWin!H32</f>
        <v>2</v>
      </c>
      <c r="I32">
        <f t="shared" si="0"/>
        <v>-0.23749999999999999</v>
      </c>
      <c r="J32">
        <f t="shared" si="1"/>
        <v>9.0816326530612279E-2</v>
      </c>
      <c r="K32" cm="1">
        <f t="array" ref="K32">_xlfn.IFS(AND(G32=H32,G32=1),K31-K31*I32+K31*I32*A32, AND(G32=H32,G32=2), K31-K31*J32+K31*J32*B32, AND(G32&lt;&gt;H32,G32=1), K31-K31*I32,AND(G32&lt;&gt;H32,G32=2),K31-K31*J32,G32=0,K31)</f>
        <v>168.18552543055125</v>
      </c>
      <c r="L32" t="str">
        <f>ValueWin!L32</f>
        <v>Andy Murray</v>
      </c>
      <c r="M32" t="str">
        <f>ValueWin!M32</f>
        <v>Diego Schwartzman</v>
      </c>
    </row>
    <row r="33" spans="1:16" x14ac:dyDescent="0.25">
      <c r="A33">
        <f>ValueWin!A33</f>
        <v>4</v>
      </c>
      <c r="B33">
        <f>ValueWin!B33</f>
        <v>1.22</v>
      </c>
      <c r="C33">
        <f t="shared" si="2"/>
        <v>0.25</v>
      </c>
      <c r="D33">
        <f t="shared" si="2"/>
        <v>0.81967213114754101</v>
      </c>
      <c r="E33">
        <f>ValueWin!E33</f>
        <v>0.33</v>
      </c>
      <c r="F33">
        <v>0.67</v>
      </c>
      <c r="G33" cm="1">
        <f t="array" ref="G33">_xlfn.IFS(AND(I33&gt;J33,I33&gt;0), 1, AND(J33&gt;I33,J33&gt;0), 2, AND(I33&lt;0,J33&lt;0), 0)</f>
        <v>1</v>
      </c>
      <c r="H33">
        <f>ValueWin!H33</f>
        <v>1</v>
      </c>
      <c r="I33">
        <f t="shared" si="0"/>
        <v>0.1</v>
      </c>
      <c r="J33">
        <f t="shared" si="1"/>
        <v>-0.83000000000000018</v>
      </c>
      <c r="K33" cm="1">
        <f t="array" ref="K33">_xlfn.IFS(AND(G33=H33,G33=1),K32-K32*I33+K32*I33*A33, AND(G33=H33,G33=2), K32-K32*J33+K32*J33*B33, AND(G33&lt;&gt;H33,G33=1), K32-K32*I33,AND(G33&lt;&gt;H33,G33=2),K32-K32*J33,G33=0,K32)</f>
        <v>218.64118305971664</v>
      </c>
      <c r="L33" t="str">
        <f>ValueWin!L33</f>
        <v>Gilles Simon</v>
      </c>
      <c r="M33" t="str">
        <f>ValueWin!M33</f>
        <v>Mackenzie McDonald</v>
      </c>
    </row>
    <row r="34" spans="1:16" x14ac:dyDescent="0.25">
      <c r="A34">
        <f>ValueWin!A34</f>
        <v>1.41</v>
      </c>
      <c r="B34">
        <f>ValueWin!B34</f>
        <v>2.78</v>
      </c>
      <c r="C34">
        <f t="shared" si="2"/>
        <v>0.70921985815602839</v>
      </c>
      <c r="D34">
        <f t="shared" si="2"/>
        <v>0.35971223021582738</v>
      </c>
      <c r="E34">
        <f>ValueWin!E34</f>
        <v>0.59499999999999997</v>
      </c>
      <c r="F34">
        <v>0.40500000000000003</v>
      </c>
      <c r="G34" cm="1">
        <f t="array" ref="G34">_xlfn.IFS(AND(I34&gt;J34,I34&gt;0), 1, AND(J34&gt;I34,J34&gt;0), 2, AND(I34&lt;0,J34&lt;0), 0)</f>
        <v>2</v>
      </c>
      <c r="H34">
        <f>ValueWin!H34</f>
        <v>1</v>
      </c>
      <c r="I34">
        <f t="shared" si="0"/>
        <v>-0.39280487804878073</v>
      </c>
      <c r="J34">
        <f t="shared" si="1"/>
        <v>7.0730337078651673E-2</v>
      </c>
      <c r="K34" cm="1">
        <f t="array" ref="K34">_xlfn.IFS(AND(G34=H34,G34=1),K33-K33*I34+K33*I34*A34, AND(G34=H34,G34=2), K33-K33*J34+K33*J34*B34, AND(G34&lt;&gt;H34,G34=1), K33-K33*I34,AND(G34&lt;&gt;H34,G34=2),K33-K33*J34,G34=0,K33)</f>
        <v>203.1766184826277</v>
      </c>
      <c r="L34" t="str">
        <f>ValueWin!L34</f>
        <v>Brandon Nakashima</v>
      </c>
      <c r="M34" t="str">
        <f>ValueWin!M34</f>
        <v>Henri Laaksonen</v>
      </c>
    </row>
    <row r="35" spans="1:16" x14ac:dyDescent="0.25">
      <c r="A35">
        <f>ValueWin!A35</f>
        <v>1.1399999999999999</v>
      </c>
      <c r="B35">
        <f>ValueWin!B35</f>
        <v>5</v>
      </c>
      <c r="C35">
        <f t="shared" si="2"/>
        <v>0.87719298245614041</v>
      </c>
      <c r="D35">
        <f t="shared" si="2"/>
        <v>0.2</v>
      </c>
      <c r="E35">
        <f>ValueWin!E35</f>
        <v>0.63300000000000001</v>
      </c>
      <c r="F35">
        <v>0.36699999999999999</v>
      </c>
      <c r="G35" cm="1">
        <f t="array" ref="G35">_xlfn.IFS(AND(I35&gt;J35,I35&gt;0), 1, AND(J35&gt;I35,J35&gt;0), 2, AND(I35&lt;0,J35&lt;0), 0)</f>
        <v>2</v>
      </c>
      <c r="H35">
        <f>ValueWin!H35</f>
        <v>2</v>
      </c>
      <c r="I35">
        <f t="shared" si="0"/>
        <v>-1.9884285714285732</v>
      </c>
      <c r="J35">
        <f t="shared" si="1"/>
        <v>0.1</v>
      </c>
      <c r="K35" cm="1">
        <f t="array" ref="K35">_xlfn.IFS(AND(G35=H35,G35=1),K34-K34*I35+K34*I35*A35, AND(G35=H35,G35=2), K34-K34*J35+K34*J35*B35, AND(G35&lt;&gt;H35,G35=1), K34-K34*I35,AND(G35&lt;&gt;H35,G35=2),K34-K34*J35,G35=0,K34)</f>
        <v>284.4472658756788</v>
      </c>
      <c r="L35" t="str">
        <f>ValueWin!L35</f>
        <v>Enzo Couacaud</v>
      </c>
      <c r="M35" t="str">
        <f>ValueWin!M35</f>
        <v>Nicolas Barrientos</v>
      </c>
    </row>
    <row r="36" spans="1:16" x14ac:dyDescent="0.25">
      <c r="A36">
        <f>ValueWin!A36</f>
        <v>2.25</v>
      </c>
      <c r="B36">
        <f>ValueWin!B36</f>
        <v>1.57</v>
      </c>
      <c r="C36">
        <f t="shared" si="2"/>
        <v>0.44444444444444442</v>
      </c>
      <c r="D36">
        <f t="shared" si="2"/>
        <v>0.63694267515923564</v>
      </c>
      <c r="E36">
        <f>ValueWin!E36</f>
        <v>0.51700000000000002</v>
      </c>
      <c r="F36">
        <v>0.48299999999999998</v>
      </c>
      <c r="G36" cm="1">
        <f t="array" ref="G36">_xlfn.IFS(AND(I36&gt;J36,I36&gt;0), 1, AND(J36&gt;I36,J36&gt;0), 2, AND(I36&lt;0,J36&lt;0), 0)</f>
        <v>1</v>
      </c>
      <c r="H36">
        <f>ValueWin!H36</f>
        <v>2</v>
      </c>
      <c r="I36">
        <f t="shared" si="0"/>
        <v>0.1</v>
      </c>
      <c r="J36">
        <f t="shared" si="1"/>
        <v>-0.42401754385964907</v>
      </c>
      <c r="K36" cm="1">
        <f t="array" ref="K36">_xlfn.IFS(AND(G36=H36,G36=1),K35-K35*I36+K35*I36*A36, AND(G36=H36,G36=2), K35-K35*J36+K35*J36*B36, AND(G36&lt;&gt;H36,G36=1), K35-K35*I36,AND(G36&lt;&gt;H36,G36=2),K35-K35*J36,G36=0,K35)</f>
        <v>256.00253928811094</v>
      </c>
      <c r="L36" t="str">
        <f>ValueWin!L36</f>
        <v>Goncalo Oliveira</v>
      </c>
      <c r="M36" t="str">
        <f>ValueWin!M36</f>
        <v>Oriol Roca Batalla</v>
      </c>
    </row>
    <row r="37" spans="1:16" x14ac:dyDescent="0.25">
      <c r="A37">
        <f>ValueWin!A37</f>
        <v>1.22</v>
      </c>
      <c r="B37">
        <f>ValueWin!B37</f>
        <v>3.75</v>
      </c>
      <c r="C37">
        <f t="shared" si="2"/>
        <v>0.81967213114754101</v>
      </c>
      <c r="D37">
        <f t="shared" si="2"/>
        <v>0.26666666666666666</v>
      </c>
      <c r="E37">
        <f>ValueWin!E37</f>
        <v>0.81799999999999995</v>
      </c>
      <c r="F37">
        <v>0.182</v>
      </c>
      <c r="G37" cm="1">
        <f t="array" ref="G37">_xlfn.IFS(AND(I37&gt;J37,I37&gt;0), 1, AND(J37&gt;I37,J37&gt;0), 2, AND(I37&lt;0,J37&lt;0), 0)</f>
        <v>0</v>
      </c>
      <c r="H37">
        <f>ValueWin!H37</f>
        <v>1</v>
      </c>
      <c r="I37">
        <f t="shared" si="0"/>
        <v>-9.2727272727274324E-3</v>
      </c>
      <c r="J37">
        <f t="shared" si="1"/>
        <v>-0.11545454545454542</v>
      </c>
      <c r="K37" cm="1">
        <f t="array" ref="K37">_xlfn.IFS(AND(G37=H37,G37=1),K36-K36*I37+K36*I37*A37, AND(G37=H37,G37=2), K36-K36*J37+K36*J37*B37, AND(G37&lt;&gt;H37,G37=1), K36-K36*I37,AND(G37&lt;&gt;H37,G37=2),K36-K36*J37,G37=0,K36)</f>
        <v>256.00253928811094</v>
      </c>
      <c r="L37" t="str">
        <f>ValueWin!L37</f>
        <v>Facundo Mena</v>
      </c>
      <c r="M37" t="str">
        <f>ValueWin!M37</f>
        <v>Alejandro Gomez</v>
      </c>
    </row>
    <row r="38" spans="1:16" x14ac:dyDescent="0.25">
      <c r="A38">
        <f>ValueWin!A38</f>
        <v>8.5</v>
      </c>
      <c r="B38">
        <f>ValueWin!B38</f>
        <v>1.05</v>
      </c>
      <c r="C38">
        <f t="shared" si="2"/>
        <v>0.11764705882352941</v>
      </c>
      <c r="D38">
        <f t="shared" si="2"/>
        <v>0.95238095238095233</v>
      </c>
      <c r="E38">
        <f>ValueWin!E38</f>
        <v>0.15</v>
      </c>
      <c r="F38">
        <v>0.85</v>
      </c>
      <c r="G38" cm="1">
        <f t="array" ref="G38">_xlfn.IFS(AND(I38&gt;J38,I38&gt;0), 1, AND(J38&gt;I38,J38&gt;0), 2, AND(I38&lt;0,J38&lt;0), 0)</f>
        <v>1</v>
      </c>
      <c r="H38">
        <f>ValueWin!H38</f>
        <v>1</v>
      </c>
      <c r="I38">
        <f t="shared" si="0"/>
        <v>3.6666666666666667E-2</v>
      </c>
      <c r="J38">
        <f t="shared" si="1"/>
        <v>-2.1499999999999972</v>
      </c>
      <c r="K38" cm="1">
        <f t="array" ref="K38">_xlfn.IFS(AND(G38=H38,G38=1),K37-K37*I38+K37*I38*A38, AND(G38=H38,G38=2), K37-K37*J38+K37*J38*B38, AND(G38&lt;&gt;H38,G38=1), K37-K37*I38,AND(G38&lt;&gt;H38,G38=2),K37-K37*J38,G38=0,K37)</f>
        <v>326.40323759234144</v>
      </c>
      <c r="L38" t="str">
        <f>ValueWin!L38</f>
        <v>Alexis Galarneau</v>
      </c>
      <c r="M38" t="str">
        <f>ValueWin!M38</f>
        <v>Daniel Altmaier</v>
      </c>
      <c r="O38">
        <v>276</v>
      </c>
      <c r="P38">
        <v>50</v>
      </c>
    </row>
    <row r="39" spans="1:16" x14ac:dyDescent="0.25">
      <c r="A39">
        <f>ValueWin!A39</f>
        <v>4.5</v>
      </c>
      <c r="B39">
        <f>ValueWin!B39</f>
        <v>1.1599999999999999</v>
      </c>
      <c r="C39">
        <f t="shared" si="2"/>
        <v>0.22222222222222221</v>
      </c>
      <c r="D39">
        <f t="shared" si="2"/>
        <v>0.86206896551724144</v>
      </c>
      <c r="E39">
        <f>ValueWin!E39</f>
        <v>0.2</v>
      </c>
      <c r="F39">
        <v>0.8</v>
      </c>
      <c r="G39" cm="1">
        <f t="array" ref="G39">_xlfn.IFS(AND(I39&gt;J39,I39&gt;0), 1, AND(J39&gt;I39,J39&gt;0), 2, AND(I39&lt;0,J39&lt;0), 0)</f>
        <v>0</v>
      </c>
      <c r="H39">
        <f>ValueWin!H39</f>
        <v>2</v>
      </c>
      <c r="I39">
        <f t="shared" si="0"/>
        <v>-2.8571428571428581E-2</v>
      </c>
      <c r="J39">
        <f t="shared" si="1"/>
        <v>-0.45000000000000062</v>
      </c>
      <c r="K39">
        <f>O38</f>
        <v>276</v>
      </c>
      <c r="L39" t="str">
        <f>ValueWin!L39</f>
        <v>Santiago Fa Rodriguez Taverna</v>
      </c>
      <c r="M39" t="str">
        <f>ValueWin!M39</f>
        <v>Juan Pablo Varillas</v>
      </c>
    </row>
    <row r="40" spans="1:16" x14ac:dyDescent="0.25">
      <c r="A40">
        <f>ValueWin!A40</f>
        <v>1.72</v>
      </c>
      <c r="B40">
        <f>ValueWin!B40</f>
        <v>2</v>
      </c>
      <c r="C40">
        <f t="shared" si="2"/>
        <v>0.58139534883720934</v>
      </c>
      <c r="D40">
        <f t="shared" si="2"/>
        <v>0.5</v>
      </c>
      <c r="E40">
        <f>ValueWin!E40</f>
        <v>0.66400000000000003</v>
      </c>
      <c r="F40">
        <v>0.33600000000000002</v>
      </c>
      <c r="G40" cm="1">
        <f t="array" ref="G40">_xlfn.IFS(AND(I40&gt;J40,I40&gt;0), 1, AND(J40&gt;I40,J40&gt;0), 2, AND(I40&lt;0,J40&lt;0), 0)</f>
        <v>1</v>
      </c>
      <c r="H40">
        <f>ValueWin!H40</f>
        <v>1</v>
      </c>
      <c r="I40">
        <f t="shared" si="0"/>
        <v>0.1</v>
      </c>
      <c r="J40">
        <f t="shared" si="1"/>
        <v>-0.32800000000000001</v>
      </c>
      <c r="K40" cm="1">
        <f t="array" ref="K40">_xlfn.IFS(AND(G40=H40,G40=1),K39-K39*I40+K39*I40*A40, AND(G40=H40,G40=2), K39-K39*J40+K39*J40*B40, AND(G40&lt;&gt;H40,G40=1), K39-K39*I40,AND(G40&lt;&gt;H40,G40=2),K39-K39*J40,G40=0,K39)</f>
        <v>295.87200000000001</v>
      </c>
      <c r="L40" t="str">
        <f>ValueWin!L40</f>
        <v>Martin Cuevas</v>
      </c>
      <c r="M40" t="str">
        <f>ValueWin!M40</f>
        <v>Mariano Navone</v>
      </c>
    </row>
    <row r="41" spans="1:16" x14ac:dyDescent="0.25">
      <c r="A41">
        <f>ValueWin!A41</f>
        <v>4.6500000000000004</v>
      </c>
      <c r="B41">
        <f>ValueWin!B41</f>
        <v>1.1599999999999999</v>
      </c>
      <c r="C41">
        <f t="shared" si="2"/>
        <v>0.21505376344086019</v>
      </c>
      <c r="D41">
        <f t="shared" si="2"/>
        <v>0.86206896551724144</v>
      </c>
      <c r="E41">
        <f>ValueWin!E41</f>
        <v>0.23799999999999999</v>
      </c>
      <c r="F41">
        <v>0.76200000000000001</v>
      </c>
      <c r="G41" cm="1">
        <f t="array" ref="G41">_xlfn.IFS(AND(I41&gt;J41,I41&gt;0), 1, AND(J41&gt;I41,J41&gt;0), 2, AND(I41&lt;0,J41&lt;0), 0)</f>
        <v>1</v>
      </c>
      <c r="H41">
        <f>ValueWin!H41</f>
        <v>2</v>
      </c>
      <c r="I41">
        <f t="shared" si="0"/>
        <v>2.923287671232877E-2</v>
      </c>
      <c r="J41">
        <f t="shared" si="1"/>
        <v>-0.7255000000000007</v>
      </c>
      <c r="K41" cm="1">
        <f t="array" ref="K41">_xlfn.IFS(AND(G41=H41,G41=1),K40-K40*I41+K40*I41*A41, AND(G41=H41,G41=2), K40-K40*J41+K40*J41*B41, AND(G41&lt;&gt;H41,G41=1), K40-K40*I41,AND(G41&lt;&gt;H41,G41=2),K40-K40*J41,G41=0,K40)</f>
        <v>287.22281030136986</v>
      </c>
      <c r="L41" t="str">
        <f>ValueWin!L41</f>
        <v>Geoffrey Blancaneaux</v>
      </c>
      <c r="M41" t="str">
        <f>ValueWin!M41</f>
        <v>Carlos Taberner</v>
      </c>
    </row>
    <row r="42" spans="1:16" x14ac:dyDescent="0.25">
      <c r="A42">
        <f>ValueWin!A42</f>
        <v>2.2000000000000002</v>
      </c>
      <c r="B42">
        <f>ValueWin!B42</f>
        <v>1.61</v>
      </c>
      <c r="C42">
        <f t="shared" si="2"/>
        <v>0.45454545454545453</v>
      </c>
      <c r="D42">
        <f t="shared" si="2"/>
        <v>0.6211180124223602</v>
      </c>
      <c r="E42">
        <f>ValueWin!E42</f>
        <v>0.53700000000000003</v>
      </c>
      <c r="F42">
        <v>0.46300000000000002</v>
      </c>
      <c r="G42" cm="1">
        <f t="array" ref="G42">_xlfn.IFS(AND(I42&gt;J42,I42&gt;0), 1, AND(J42&gt;I42,J42&gt;0), 2, AND(I42&lt;0,J42&lt;0), 0)</f>
        <v>1</v>
      </c>
      <c r="H42">
        <f>ValueWin!H42</f>
        <v>1</v>
      </c>
      <c r="I42">
        <f t="shared" si="0"/>
        <v>0.1</v>
      </c>
      <c r="J42">
        <f t="shared" si="1"/>
        <v>-0.41732786885245893</v>
      </c>
      <c r="K42" cm="1">
        <f t="array" ref="K42">_xlfn.IFS(AND(G42=H42,G42=1),K41-K41*I42+K41*I42*A42, AND(G42=H42,G42=2), K41-K41*J42+K41*J42*B42, AND(G42&lt;&gt;H42,G42=1), K41-K41*I42,AND(G42&lt;&gt;H42,G42=2),K41-K41*J42,G42=0,K41)</f>
        <v>321.68954753753428</v>
      </c>
      <c r="L42" t="str">
        <f>ValueWin!L42</f>
        <v>Andrea Arnaboldi</v>
      </c>
      <c r="M42" t="str">
        <f>ValueWin!M42</f>
        <v>Jonas Forejtek</v>
      </c>
      <c r="O42">
        <v>271</v>
      </c>
      <c r="P42">
        <v>50</v>
      </c>
    </row>
    <row r="43" spans="1:16" x14ac:dyDescent="0.25">
      <c r="A43">
        <f>ValueWin!A43</f>
        <v>1.6</v>
      </c>
      <c r="B43">
        <f>ValueWin!B43</f>
        <v>2.25</v>
      </c>
      <c r="C43">
        <f t="shared" si="2"/>
        <v>0.625</v>
      </c>
      <c r="D43">
        <f t="shared" si="2"/>
        <v>0.44444444444444442</v>
      </c>
      <c r="E43">
        <f>ValueWin!E43</f>
        <v>0.499</v>
      </c>
      <c r="F43">
        <v>0.501</v>
      </c>
      <c r="G43" cm="1">
        <f t="array" ref="G43">_xlfn.IFS(AND(I43&gt;J43,I43&gt;0), 1, AND(J43&gt;I43,J43&gt;0), 2, AND(I43&lt;0,J43&lt;0), 0)</f>
        <v>2</v>
      </c>
      <c r="H43">
        <f>ValueWin!H43</f>
        <v>1</v>
      </c>
      <c r="I43">
        <f t="shared" si="0"/>
        <v>-0.33599999999999985</v>
      </c>
      <c r="J43">
        <f t="shared" si="1"/>
        <v>0.1</v>
      </c>
      <c r="K43">
        <f>O42-O42*J43</f>
        <v>243.9</v>
      </c>
      <c r="L43" t="str">
        <f>ValueWin!L43</f>
        <v>Nerman Fatic</v>
      </c>
      <c r="M43" t="str">
        <f>ValueWin!M43</f>
        <v>Georgii Kravchenko</v>
      </c>
    </row>
    <row r="44" spans="1:16" x14ac:dyDescent="0.25">
      <c r="A44">
        <f>ValueWin!A44</f>
        <v>2.06</v>
      </c>
      <c r="B44">
        <f>ValueWin!B44</f>
        <v>1.71</v>
      </c>
      <c r="C44">
        <f t="shared" si="2"/>
        <v>0.4854368932038835</v>
      </c>
      <c r="D44">
        <f t="shared" si="2"/>
        <v>0.58479532163742687</v>
      </c>
      <c r="E44">
        <f>ValueWin!E44</f>
        <v>0.79100000000000004</v>
      </c>
      <c r="F44">
        <v>0.20899999999999999</v>
      </c>
      <c r="G44" cm="1">
        <f t="array" ref="G44">_xlfn.IFS(AND(I44&gt;J44,I44&gt;0), 1, AND(J44&gt;I44,J44&gt;0), 2, AND(I44&lt;0,J44&lt;0), 0)</f>
        <v>1</v>
      </c>
      <c r="H44">
        <f>ValueWin!H44</f>
        <v>2</v>
      </c>
      <c r="I44">
        <f t="shared" si="0"/>
        <v>0.1</v>
      </c>
      <c r="J44">
        <f t="shared" si="1"/>
        <v>-0.90508450704225363</v>
      </c>
      <c r="K44" cm="1">
        <f t="array" ref="K44">_xlfn.IFS(AND(G44=H44,G44=1),K43-K43*I44+K43*I44*A44, AND(G44=H44,G44=2), K43-K43*J44+K43*J44*B44, AND(G44&lt;&gt;H44,G44=1), K43-K43*I44,AND(G44&lt;&gt;H44,G44=2),K43-K43*J44,G44=0,K43)</f>
        <v>219.51</v>
      </c>
      <c r="L44" t="str">
        <f>ValueWin!L44</f>
        <v>Andrej Martin</v>
      </c>
      <c r="M44" t="str">
        <f>ValueWin!M44</f>
        <v>Filip Misolic</v>
      </c>
    </row>
    <row r="45" spans="1:16" x14ac:dyDescent="0.25">
      <c r="A45">
        <f>ValueWin!A45</f>
        <v>1.64</v>
      </c>
      <c r="B45">
        <f>ValueWin!B45</f>
        <v>2.2000000000000002</v>
      </c>
      <c r="C45">
        <f t="shared" ref="C45:D64" si="3">1/A45</f>
        <v>0.6097560975609756</v>
      </c>
      <c r="D45">
        <f t="shared" si="3"/>
        <v>0.45454545454545453</v>
      </c>
      <c r="E45">
        <f>ValueWin!E45</f>
        <v>0.55900000000000005</v>
      </c>
      <c r="F45">
        <v>0.441</v>
      </c>
      <c r="G45" cm="1">
        <f t="array" ref="G45">_xlfn.IFS(AND(I45&gt;J45,I45&gt;0), 1, AND(J45&gt;I45,J45&gt;0), 2, AND(I45&lt;0,J45&lt;0), 0)</f>
        <v>0</v>
      </c>
      <c r="H45">
        <f>ValueWin!H45</f>
        <v>2</v>
      </c>
      <c r="I45">
        <f t="shared" si="0"/>
        <v>-0.13006250000000008</v>
      </c>
      <c r="J45">
        <f t="shared" si="1"/>
        <v>-2.4833333333333318E-2</v>
      </c>
      <c r="K45" cm="1">
        <f t="array" ref="K45">_xlfn.IFS(AND(G45=H45,G45=1),K44-K44*I45+K44*I45*A45, AND(G45=H45,G45=2), K44-K44*J45+K44*J45*B45, AND(G45&lt;&gt;H45,G45=1), K44-K44*I45,AND(G45&lt;&gt;H45,G45=2),K44-K44*J45,G45=0,K44)</f>
        <v>219.51</v>
      </c>
      <c r="L45" t="str">
        <f>ValueWin!L45</f>
        <v>Adrian Mannarino</v>
      </c>
      <c r="M45" t="str">
        <f>ValueWin!M45</f>
        <v>Ricardas Berankis</v>
      </c>
    </row>
    <row r="46" spans="1:16" x14ac:dyDescent="0.25">
      <c r="A46">
        <f>ValueWin!A46</f>
        <v>2.91</v>
      </c>
      <c r="B46">
        <f>ValueWin!B46</f>
        <v>1.38</v>
      </c>
      <c r="C46">
        <f t="shared" si="3"/>
        <v>0.3436426116838488</v>
      </c>
      <c r="D46">
        <f t="shared" si="3"/>
        <v>0.7246376811594204</v>
      </c>
      <c r="E46">
        <f>ValueWin!E46</f>
        <v>5.8999999999999997E-2</v>
      </c>
      <c r="F46">
        <v>0.94099999999999995</v>
      </c>
      <c r="G46" cm="1">
        <f t="array" ref="G46">_xlfn.IFS(AND(I46&gt;J46,I46&gt;0), 1, AND(J46&gt;I46,J46&gt;0), 2, AND(I46&lt;0,J46&lt;0), 0)</f>
        <v>2</v>
      </c>
      <c r="H46">
        <f>ValueWin!H46</f>
        <v>2</v>
      </c>
      <c r="I46">
        <f t="shared" si="0"/>
        <v>-0.43367015706806278</v>
      </c>
      <c r="J46">
        <f t="shared" si="1"/>
        <v>0.1</v>
      </c>
      <c r="K46" cm="1">
        <f t="array" ref="K46">_xlfn.IFS(AND(G46=H46,G46=1),K45-K45*I46+K45*I46*A46, AND(G46=H46,G46=2), K45-K45*J46+K45*J46*B46, AND(G46&lt;&gt;H46,G46=1), K45-K45*I46,AND(G46&lt;&gt;H46,G46=2),K45-K45*J46,G46=0,K45)</f>
        <v>227.85138000000001</v>
      </c>
      <c r="L46" t="str">
        <f>ValueWin!L46</f>
        <v>Pedro Martinez</v>
      </c>
      <c r="M46" t="str">
        <f>ValueWin!M46</f>
        <v>Marin Cilic</v>
      </c>
    </row>
    <row r="47" spans="1:16" x14ac:dyDescent="0.25">
      <c r="A47">
        <f>ValueWin!A47</f>
        <v>3.45</v>
      </c>
      <c r="B47">
        <f>ValueWin!B47</f>
        <v>1.28</v>
      </c>
      <c r="C47">
        <f t="shared" si="3"/>
        <v>0.28985507246376813</v>
      </c>
      <c r="D47">
        <f t="shared" si="3"/>
        <v>0.78125</v>
      </c>
      <c r="E47">
        <f>ValueWin!E47</f>
        <v>0.311</v>
      </c>
      <c r="F47">
        <v>0.68899999999999995</v>
      </c>
      <c r="G47" cm="1">
        <f t="array" ref="G47">_xlfn.IFS(AND(I47&gt;J47,I47&gt;0), 1, AND(J47&gt;I47,J47&gt;0), 2, AND(I47&lt;0,J47&lt;0), 0)</f>
        <v>1</v>
      </c>
      <c r="H47">
        <f>ValueWin!H47</f>
        <v>2</v>
      </c>
      <c r="I47">
        <f t="shared" si="0"/>
        <v>2.9775510204081701E-2</v>
      </c>
      <c r="J47">
        <f t="shared" si="1"/>
        <v>-0.4217142857142856</v>
      </c>
      <c r="K47" cm="1">
        <f t="array" ref="K47">_xlfn.IFS(AND(G47=H47,G47=1),K46-K46*I47+K46*I47*A47, AND(G47=H47,G47=2), K46-K46*J47+K46*J47*B47, AND(G47&lt;&gt;H47,G47=1), K46-K46*I47,AND(G47&lt;&gt;H47,G47=2),K46-K46*J47,G47=0,K46)</f>
        <v>221.0669889097959</v>
      </c>
      <c r="L47" t="str">
        <f>ValueWin!L47</f>
        <v>Gilles Simon</v>
      </c>
      <c r="M47" t="str">
        <f>ValueWin!M47</f>
        <v>Aslan Karatsev</v>
      </c>
    </row>
    <row r="48" spans="1:16" x14ac:dyDescent="0.25">
      <c r="A48">
        <f>ValueWin!A48</f>
        <v>2.25</v>
      </c>
      <c r="B48">
        <f>ValueWin!B48</f>
        <v>1.61</v>
      </c>
      <c r="C48">
        <f t="shared" si="3"/>
        <v>0.44444444444444442</v>
      </c>
      <c r="D48">
        <f t="shared" si="3"/>
        <v>0.6211180124223602</v>
      </c>
      <c r="E48">
        <f>ValueWin!E48</f>
        <v>0.432</v>
      </c>
      <c r="F48">
        <v>0.56799999999999995</v>
      </c>
      <c r="G48" cm="1">
        <f t="array" ref="G48">_xlfn.IFS(AND(I48&gt;J48,I48&gt;0), 1, AND(J48&gt;I48,J48&gt;0), 2, AND(I48&lt;0,J48&lt;0), 0)</f>
        <v>0</v>
      </c>
      <c r="H48">
        <f>ValueWin!H48</f>
        <v>2</v>
      </c>
      <c r="I48">
        <f t="shared" si="0"/>
        <v>-2.2399999999999975E-2</v>
      </c>
      <c r="J48">
        <f t="shared" si="1"/>
        <v>-0.14019672131147531</v>
      </c>
      <c r="K48" cm="1">
        <f t="array" ref="K48">_xlfn.IFS(AND(G48=H48,G48=1),K47-K47*I48+K47*I48*A48, AND(G48=H48,G48=2), K47-K47*J48+K47*J48*B48, AND(G48&lt;&gt;H48,G48=1), K47-K47*I48,AND(G48&lt;&gt;H48,G48=2),K47-K47*J48,G48=0,K47)</f>
        <v>221.0669889097959</v>
      </c>
      <c r="L48" t="str">
        <f>ValueWin!L48</f>
        <v>Marton Fucsovics</v>
      </c>
      <c r="M48" t="str">
        <f>ValueWin!M48</f>
        <v>Lloyd Harris</v>
      </c>
    </row>
    <row r="49" spans="1:13" x14ac:dyDescent="0.25">
      <c r="A49">
        <f>ValueWin!A49</f>
        <v>1.2</v>
      </c>
      <c r="B49">
        <f>ValueWin!B49</f>
        <v>4.25</v>
      </c>
      <c r="C49">
        <f t="shared" si="3"/>
        <v>0.83333333333333337</v>
      </c>
      <c r="D49">
        <f t="shared" si="3"/>
        <v>0.23529411764705882</v>
      </c>
      <c r="E49">
        <f>ValueWin!E49</f>
        <v>0.754</v>
      </c>
      <c r="F49">
        <v>0.246</v>
      </c>
      <c r="G49" cm="1">
        <f t="array" ref="G49">_xlfn.IFS(AND(I49&gt;J49,I49&gt;0), 1, AND(J49&gt;I49,J49&gt;0), 2, AND(I49&lt;0,J49&lt;0), 0)</f>
        <v>2</v>
      </c>
      <c r="H49">
        <f>ValueWin!H49</f>
        <v>1</v>
      </c>
      <c r="I49">
        <f t="shared" si="0"/>
        <v>-0.4760000000000002</v>
      </c>
      <c r="J49">
        <f t="shared" si="1"/>
        <v>1.3999999999999985E-2</v>
      </c>
      <c r="K49" cm="1">
        <f t="array" ref="K49">_xlfn.IFS(AND(G49=H49,G49=1),K48-K48*I49+K48*I49*A49, AND(G49=H49,G49=2), K48-K48*J49+K48*J49*B49, AND(G49&lt;&gt;H49,G49=1), K48-K48*I49,AND(G49&lt;&gt;H49,G49=2),K48-K48*J49,G49=0,K48)</f>
        <v>217.97205106505876</v>
      </c>
      <c r="L49" t="str">
        <f>ValueWin!L49</f>
        <v>Jannik Sinner</v>
      </c>
      <c r="M49" t="str">
        <f>ValueWin!M49</f>
        <v>Arthur Rinderknech</v>
      </c>
    </row>
    <row r="50" spans="1:13" x14ac:dyDescent="0.25">
      <c r="A50">
        <f>ValueWin!A50</f>
        <v>2.1800000000000002</v>
      </c>
      <c r="B50">
        <f>ValueWin!B50</f>
        <v>1.65</v>
      </c>
      <c r="C50">
        <f t="shared" si="3"/>
        <v>0.4587155963302752</v>
      </c>
      <c r="D50">
        <f t="shared" si="3"/>
        <v>0.60606060606060608</v>
      </c>
      <c r="E50">
        <f>ValueWin!E50</f>
        <v>0.34200000000000003</v>
      </c>
      <c r="F50">
        <v>0.65800000000000003</v>
      </c>
      <c r="G50" cm="1">
        <f t="array" ref="G50">_xlfn.IFS(AND(I50&gt;J50,I50&gt;0), 1, AND(J50&gt;I50,J50&gt;0), 2, AND(I50&lt;0,J50&lt;0), 0)</f>
        <v>2</v>
      </c>
      <c r="H50">
        <f>ValueWin!H50</f>
        <v>2</v>
      </c>
      <c r="I50">
        <f t="shared" si="0"/>
        <v>-0.21562711864406775</v>
      </c>
      <c r="J50">
        <f t="shared" si="1"/>
        <v>0.1</v>
      </c>
      <c r="K50" cm="1">
        <f t="array" ref="K50">_xlfn.IFS(AND(G50=H50,G50=1),K49-K49*I50+K49*I50*A50, AND(G50=H50,G50=2), K49-K49*J50+K49*J50*B50, AND(G50&lt;&gt;H50,G50=1), K49-K49*I50,AND(G50&lt;&gt;H50,G50=2),K49-K49*J50,G50=0,K49)</f>
        <v>232.14023438428757</v>
      </c>
      <c r="L50" t="str">
        <f>ValueWin!L50</f>
        <v>Brandon Nakashima</v>
      </c>
      <c r="M50" t="str">
        <f>ValueWin!M50</f>
        <v>Diego Schwartzman</v>
      </c>
    </row>
    <row r="51" spans="1:13" x14ac:dyDescent="0.25">
      <c r="A51">
        <f>ValueWin!A51</f>
        <v>1.3</v>
      </c>
      <c r="B51">
        <f>ValueWin!B51</f>
        <v>3.32</v>
      </c>
      <c r="C51">
        <f t="shared" si="3"/>
        <v>0.76923076923076916</v>
      </c>
      <c r="D51">
        <f t="shared" si="3"/>
        <v>0.30120481927710846</v>
      </c>
      <c r="E51">
        <f>ValueWin!E51</f>
        <v>0.53500000000000003</v>
      </c>
      <c r="F51">
        <v>0.46500000000000002</v>
      </c>
      <c r="G51" cm="1">
        <f t="array" ref="G51">_xlfn.IFS(AND(I51&gt;J51,I51&gt;0), 1, AND(J51&gt;I51,J51&gt;0), 2, AND(I51&lt;0,J51&lt;0), 0)</f>
        <v>2</v>
      </c>
      <c r="H51">
        <f>ValueWin!H51</f>
        <v>1</v>
      </c>
      <c r="I51">
        <f t="shared" si="0"/>
        <v>-1.0149999999999997</v>
      </c>
      <c r="J51">
        <f t="shared" si="1"/>
        <v>0.1</v>
      </c>
      <c r="K51" cm="1">
        <f t="array" ref="K51">_xlfn.IFS(AND(G51=H51,G51=1),K50-K50*I51+K50*I51*A51, AND(G51=H51,G51=2), K50-K50*J51+K50*J51*B51, AND(G51&lt;&gt;H51,G51=1), K50-K50*I51,AND(G51&lt;&gt;H51,G51=2),K50-K50*J51,G51=0,K50)</f>
        <v>208.9262109458588</v>
      </c>
      <c r="L51" t="str">
        <f>ValueWin!L51</f>
        <v>Jenson Brooksby</v>
      </c>
      <c r="M51" t="str">
        <f>ValueWin!M51</f>
        <v>Alejandro Davidovich Fokina</v>
      </c>
    </row>
    <row r="52" spans="1:13" x14ac:dyDescent="0.25">
      <c r="A52">
        <f>ValueWin!A52</f>
        <v>1.66</v>
      </c>
      <c r="B52">
        <f>ValueWin!B52</f>
        <v>2.1</v>
      </c>
      <c r="C52">
        <f t="shared" si="3"/>
        <v>0.60240963855421692</v>
      </c>
      <c r="D52">
        <f t="shared" si="3"/>
        <v>0.47619047619047616</v>
      </c>
      <c r="E52">
        <f>ValueWin!E52</f>
        <v>0.71099999999999997</v>
      </c>
      <c r="F52">
        <v>0.28899999999999998</v>
      </c>
      <c r="G52" cm="1">
        <f t="array" ref="G52">_xlfn.IFS(AND(I52&gt;J52,I52&gt;0), 1, AND(J52&gt;I52,J52&gt;0), 2, AND(I52&lt;0,J52&lt;0), 0)</f>
        <v>1</v>
      </c>
      <c r="H52">
        <f>ValueWin!H52</f>
        <v>1</v>
      </c>
      <c r="I52">
        <f t="shared" si="0"/>
        <v>0.1</v>
      </c>
      <c r="J52">
        <f t="shared" si="1"/>
        <v>-0.35736363636363627</v>
      </c>
      <c r="K52" cm="1">
        <f t="array" ref="K52">_xlfn.IFS(AND(G52=H52,G52=1),K51-K51*I52+K51*I52*A52, AND(G52=H52,G52=2), K51-K51*J52+K51*J52*B52, AND(G52&lt;&gt;H52,G52=1), K51-K51*I52,AND(G52&lt;&gt;H52,G52=2),K51-K51*J52,G52=0,K51)</f>
        <v>222.71534086828547</v>
      </c>
      <c r="L52" t="str">
        <f>ValueWin!L52</f>
        <v>Alessandro Giannessi</v>
      </c>
      <c r="M52" t="str">
        <f>ValueWin!M52</f>
        <v>Raul Brancaccio</v>
      </c>
    </row>
    <row r="53" spans="1:13" x14ac:dyDescent="0.25">
      <c r="A53">
        <f>ValueWin!A53</f>
        <v>1.4</v>
      </c>
      <c r="B53">
        <f>ValueWin!B53</f>
        <v>2.75</v>
      </c>
      <c r="C53">
        <f t="shared" si="3"/>
        <v>0.7142857142857143</v>
      </c>
      <c r="D53">
        <f t="shared" si="3"/>
        <v>0.36363636363636365</v>
      </c>
      <c r="E53">
        <f>ValueWin!E53</f>
        <v>0.754</v>
      </c>
      <c r="F53">
        <v>0.246</v>
      </c>
      <c r="G53" cm="1">
        <f t="array" ref="G53">_xlfn.IFS(AND(I53&gt;J53,I53&gt;0), 1, AND(J53&gt;I53,J53&gt;0), 2, AND(I53&lt;0,J53&lt;0), 0)</f>
        <v>1</v>
      </c>
      <c r="H53">
        <f>ValueWin!H53</f>
        <v>1</v>
      </c>
      <c r="I53">
        <f t="shared" si="0"/>
        <v>0.1</v>
      </c>
      <c r="J53">
        <f t="shared" si="1"/>
        <v>-0.18485714285714289</v>
      </c>
      <c r="K53" cm="1">
        <f t="array" ref="K53">_xlfn.IFS(AND(G53=H53,G53=1),K52-K52*I53+K52*I53*A53, AND(G53=H53,G53=2), K52-K52*J53+K52*J53*B53, AND(G53&lt;&gt;H53,G53=1), K52-K52*I53,AND(G53&lt;&gt;H53,G53=2),K52-K52*J53,G53=0,K52)</f>
        <v>231.62395450301688</v>
      </c>
      <c r="L53" t="str">
        <f>ValueWin!L53</f>
        <v>Marco Cecchinato</v>
      </c>
      <c r="M53" t="str">
        <f>ValueWin!M53</f>
        <v>Mathias Bourgue</v>
      </c>
    </row>
    <row r="54" spans="1:13" x14ac:dyDescent="0.25">
      <c r="A54">
        <f>ValueWin!A54</f>
        <v>2.15</v>
      </c>
      <c r="B54">
        <f>ValueWin!B54</f>
        <v>1.67</v>
      </c>
      <c r="C54">
        <f t="shared" si="3"/>
        <v>0.46511627906976744</v>
      </c>
      <c r="D54">
        <f t="shared" si="3"/>
        <v>0.5988023952095809</v>
      </c>
      <c r="E54">
        <f>ValueWin!E54</f>
        <v>0.49299999999999999</v>
      </c>
      <c r="F54">
        <v>0.50700000000000001</v>
      </c>
      <c r="G54" cm="1">
        <f t="array" ref="G54">_xlfn.IFS(AND(I54&gt;J54,I54&gt;0), 1, AND(J54&gt;I54,J54&gt;0), 2, AND(I54&lt;0,J54&lt;0), 0)</f>
        <v>1</v>
      </c>
      <c r="H54">
        <f>ValueWin!H54</f>
        <v>2</v>
      </c>
      <c r="I54">
        <f t="shared" si="0"/>
        <v>5.2130434782608648E-2</v>
      </c>
      <c r="J54">
        <f t="shared" si="1"/>
        <v>-0.22882089552238816</v>
      </c>
      <c r="K54" cm="1">
        <f t="array" ref="K54">_xlfn.IFS(AND(G54=H54,G54=1),K53-K53*I54+K53*I54*A54, AND(G54=H54,G54=2), K53-K53*J54+K53*J54*B54, AND(G54&lt;&gt;H54,G54=1), K53-K53*I54,AND(G54&lt;&gt;H54,G54=2),K53-K53*J54,G54=0,K53)</f>
        <v>219.54929704870744</v>
      </c>
      <c r="L54" t="str">
        <f>ValueWin!L54</f>
        <v>Marin Cilic</v>
      </c>
      <c r="M54" t="str">
        <f>ValueWin!M54</f>
        <v>Aslan Karatsev</v>
      </c>
    </row>
    <row r="55" spans="1:13" x14ac:dyDescent="0.25">
      <c r="A55">
        <f>ValueWin!A55</f>
        <v>1.37</v>
      </c>
      <c r="B55">
        <f>ValueWin!B55</f>
        <v>2.92</v>
      </c>
      <c r="C55">
        <f t="shared" si="3"/>
        <v>0.72992700729927007</v>
      </c>
      <c r="D55">
        <f t="shared" si="3"/>
        <v>0.34246575342465752</v>
      </c>
      <c r="E55">
        <f>ValueWin!E55</f>
        <v>0.54600000000000004</v>
      </c>
      <c r="F55">
        <v>0.45400000000000001</v>
      </c>
      <c r="G55" cm="1">
        <f t="array" ref="G55">_xlfn.IFS(AND(I55&gt;J55,I55&gt;0), 1, AND(J55&gt;I55,J55&gt;0), 2, AND(I55&lt;0,J55&lt;0), 0)</f>
        <v>2</v>
      </c>
      <c r="H55">
        <f>ValueWin!H55</f>
        <v>1</v>
      </c>
      <c r="I55">
        <f t="shared" si="0"/>
        <v>-0.68102702702702667</v>
      </c>
      <c r="J55">
        <f t="shared" si="1"/>
        <v>0.1</v>
      </c>
      <c r="K55" cm="1">
        <f t="array" ref="K55">_xlfn.IFS(AND(G55=H55,G55=1),K54-K54*I55+K54*I55*A55, AND(G55=H55,G55=2), K54-K54*J55+K54*J55*B55, AND(G55&lt;&gt;H55,G55=1), K54-K54*I55,AND(G55&lt;&gt;H55,G55=2),K54-K54*J55,G55=0,K54)</f>
        <v>197.59436734383669</v>
      </c>
      <c r="L55" t="str">
        <f>ValueWin!L55</f>
        <v>Jannik Sinner</v>
      </c>
      <c r="M55" t="str">
        <f>ValueWin!M55</f>
        <v>Diego Schwartzman</v>
      </c>
    </row>
    <row r="56" spans="1:13" x14ac:dyDescent="0.25">
      <c r="A56">
        <f>ValueWin!A56</f>
        <v>2.65</v>
      </c>
      <c r="B56">
        <f>ValueWin!B56</f>
        <v>1.47</v>
      </c>
      <c r="C56">
        <f t="shared" si="3"/>
        <v>0.37735849056603776</v>
      </c>
      <c r="D56">
        <f t="shared" si="3"/>
        <v>0.68027210884353739</v>
      </c>
      <c r="E56">
        <f>ValueWin!E56</f>
        <v>0.51800000000000002</v>
      </c>
      <c r="F56">
        <v>0.48199999999999998</v>
      </c>
      <c r="G56" cm="1">
        <f t="array" ref="G56">_xlfn.IFS(AND(I56&gt;J56,I56&gt;0), 1, AND(J56&gt;I56,J56&gt;0), 2, AND(I56&lt;0,J56&lt;0), 0)</f>
        <v>1</v>
      </c>
      <c r="H56">
        <f>ValueWin!H56</f>
        <v>2</v>
      </c>
      <c r="I56">
        <f t="shared" si="0"/>
        <v>0.1</v>
      </c>
      <c r="J56">
        <f t="shared" si="1"/>
        <v>-0.62012765957446825</v>
      </c>
      <c r="K56" cm="1">
        <f t="array" ref="K56">_xlfn.IFS(AND(G56=H56,G56=1),K55-K55*I56+K55*I56*A56, AND(G56=H56,G56=2), K55-K55*J56+K55*J56*B56, AND(G56&lt;&gt;H56,G56=1), K55-K55*I56,AND(G56&lt;&gt;H56,G56=2),K55-K55*J56,G56=0,K55)</f>
        <v>177.83493060945301</v>
      </c>
      <c r="L56" t="str">
        <f>ValueWin!L56</f>
        <v>Federico Coria</v>
      </c>
      <c r="M56" t="str">
        <f>ValueWin!M56</f>
        <v>Radu Albot</v>
      </c>
    </row>
    <row r="57" spans="1:13" x14ac:dyDescent="0.25">
      <c r="A57">
        <f>ValueWin!A57</f>
        <v>2.35</v>
      </c>
      <c r="B57">
        <f>ValueWin!B57</f>
        <v>1.57</v>
      </c>
      <c r="C57">
        <f t="shared" si="3"/>
        <v>0.42553191489361702</v>
      </c>
      <c r="D57">
        <f t="shared" si="3"/>
        <v>0.63694267515923564</v>
      </c>
      <c r="E57">
        <f>ValueWin!E57</f>
        <v>0.40300000000000002</v>
      </c>
      <c r="F57">
        <v>0.59699999999999998</v>
      </c>
      <c r="G57" cm="1">
        <f t="array" ref="G57">_xlfn.IFS(AND(I57&gt;J57,I57&gt;0), 1, AND(J57&gt;I57,J57&gt;0), 2, AND(I57&lt;0,J57&lt;0), 0)</f>
        <v>0</v>
      </c>
      <c r="H57">
        <f>ValueWin!H57</f>
        <v>2</v>
      </c>
      <c r="I57">
        <f t="shared" si="0"/>
        <v>-3.9222222222222158E-2</v>
      </c>
      <c r="J57">
        <f t="shared" si="1"/>
        <v>-0.11001754385964913</v>
      </c>
      <c r="K57" cm="1">
        <f t="array" ref="K57">_xlfn.IFS(AND(G57=H57,G57=1),K56-K56*I57+K56*I57*A57, AND(G57=H57,G57=2), K56-K56*J57+K56*J57*B57, AND(G57&lt;&gt;H57,G57=1), K56-K56*I57,AND(G57&lt;&gt;H57,G57=2),K56-K56*J57,G57=0,K56)</f>
        <v>177.83493060945301</v>
      </c>
      <c r="L57" t="str">
        <f>ValueWin!L57</f>
        <v>Damir Dzumhur</v>
      </c>
      <c r="M57" t="str">
        <f>ValueWin!M57</f>
        <v>Egor Gerasimov</v>
      </c>
    </row>
    <row r="58" spans="1:13" x14ac:dyDescent="0.25">
      <c r="A58">
        <f>ValueWin!A58</f>
        <v>1.75</v>
      </c>
      <c r="B58">
        <f>ValueWin!B58</f>
        <v>2.04</v>
      </c>
      <c r="C58">
        <f t="shared" si="3"/>
        <v>0.5714285714285714</v>
      </c>
      <c r="D58">
        <f t="shared" si="3"/>
        <v>0.49019607843137253</v>
      </c>
      <c r="E58">
        <f>ValueWin!E58</f>
        <v>0.26600000000000001</v>
      </c>
      <c r="F58">
        <v>0.73399999999999999</v>
      </c>
      <c r="G58" cm="1">
        <f t="array" ref="G58">_xlfn.IFS(AND(I58&gt;J58,I58&gt;0), 1, AND(J58&gt;I58,J58&gt;0), 2, AND(I58&lt;0,J58&lt;0), 0)</f>
        <v>2</v>
      </c>
      <c r="H58">
        <f>ValueWin!H58</f>
        <v>2</v>
      </c>
      <c r="I58">
        <f t="shared" si="0"/>
        <v>-0.71266666666666667</v>
      </c>
      <c r="J58">
        <f t="shared" si="1"/>
        <v>0.1</v>
      </c>
      <c r="K58" cm="1">
        <f t="array" ref="K58">_xlfn.IFS(AND(G58=H58,G58=1),K57-K57*I58+K57*I58*A58, AND(G58=H58,G58=2), K57-K57*J58+K57*J58*B58, AND(G58&lt;&gt;H58,G58=1), K57-K57*I58,AND(G58&lt;&gt;H58,G58=2),K57-K57*J58,G58=0,K57)</f>
        <v>196.32976339283613</v>
      </c>
      <c r="L58" t="str">
        <f>ValueWin!L58</f>
        <v>Roman Safiullin</v>
      </c>
      <c r="M58" t="str">
        <f>ValueWin!M58</f>
        <v>Yoshihito Nishioka</v>
      </c>
    </row>
    <row r="59" spans="1:13" x14ac:dyDescent="0.25">
      <c r="A59">
        <f>ValueWin!A59</f>
        <v>3.15</v>
      </c>
      <c r="B59">
        <f>ValueWin!B59</f>
        <v>1.35</v>
      </c>
      <c r="C59">
        <f t="shared" si="3"/>
        <v>0.31746031746031744</v>
      </c>
      <c r="D59">
        <f t="shared" si="3"/>
        <v>0.7407407407407407</v>
      </c>
      <c r="E59">
        <f>ValueWin!E59</f>
        <v>0.27700000000000002</v>
      </c>
      <c r="F59">
        <v>0.72299999999999998</v>
      </c>
      <c r="G59" cm="1">
        <f t="array" ref="G59">_xlfn.IFS(AND(I59&gt;J59,I59&gt;0), 1, AND(J59&gt;I59,J59&gt;0), 2, AND(I59&lt;0,J59&lt;0), 0)</f>
        <v>0</v>
      </c>
      <c r="H59">
        <f>ValueWin!H59</f>
        <v>1</v>
      </c>
      <c r="I59">
        <f t="shared" si="0"/>
        <v>-5.927906976744185E-2</v>
      </c>
      <c r="J59">
        <f t="shared" si="1"/>
        <v>-6.8428571428571283E-2</v>
      </c>
      <c r="K59" cm="1">
        <f t="array" ref="K59">_xlfn.IFS(AND(G59=H59,G59=1),K58-K58*I59+K58*I59*A59, AND(G59=H59,G59=2), K58-K58*J59+K58*J59*B59, AND(G59&lt;&gt;H59,G59=1), K58-K58*I59,AND(G59&lt;&gt;H59,G59=2),K58-K58*J59,G59=0,K58)</f>
        <v>196.32976339283613</v>
      </c>
      <c r="L59" t="str">
        <f>ValueWin!L59</f>
        <v>Evgeny Donskoy</v>
      </c>
      <c r="M59" t="str">
        <f>ValueWin!M59</f>
        <v>Mikael Ymer</v>
      </c>
    </row>
    <row r="60" spans="1:13" x14ac:dyDescent="0.25">
      <c r="A60">
        <f>ValueWin!A60</f>
        <v>1.23</v>
      </c>
      <c r="B60">
        <f>ValueWin!B60</f>
        <v>4</v>
      </c>
      <c r="C60">
        <f t="shared" si="3"/>
        <v>0.81300813008130079</v>
      </c>
      <c r="D60">
        <f t="shared" si="3"/>
        <v>0.25</v>
      </c>
      <c r="E60">
        <f>ValueWin!E60</f>
        <v>0.72899999999999998</v>
      </c>
      <c r="F60">
        <v>0.27100000000000002</v>
      </c>
      <c r="G60" cm="1">
        <f t="array" ref="G60">_xlfn.IFS(AND(I60&gt;J60,I60&gt;0), 1, AND(J60&gt;I60,J60&gt;0), 2, AND(I60&lt;0,J60&lt;0), 0)</f>
        <v>2</v>
      </c>
      <c r="H60">
        <f>ValueWin!H60</f>
        <v>1</v>
      </c>
      <c r="I60">
        <f t="shared" si="0"/>
        <v>-0.44926086956521749</v>
      </c>
      <c r="J60">
        <f t="shared" si="1"/>
        <v>2.8000000000000025E-2</v>
      </c>
      <c r="K60" cm="1">
        <f t="array" ref="K60">_xlfn.IFS(AND(G60=H60,G60=1),K59-K59*I60+K59*I60*A60, AND(G60=H60,G60=2), K59-K59*J60+K59*J60*B60, AND(G60&lt;&gt;H60,G60=1), K59-K59*I60,AND(G60&lt;&gt;H60,G60=2),K59-K59*J60,G60=0,K59)</f>
        <v>190.83253001783672</v>
      </c>
      <c r="L60" t="str">
        <f>ValueWin!L60</f>
        <v>Botic Van De Zandschulp</v>
      </c>
      <c r="M60" t="str">
        <f>ValueWin!M60</f>
        <v>Marc Polmans</v>
      </c>
    </row>
    <row r="61" spans="1:13" x14ac:dyDescent="0.25">
      <c r="A61">
        <f>ValueWin!A61</f>
        <v>3</v>
      </c>
      <c r="B61">
        <f>ValueWin!B61</f>
        <v>1.37</v>
      </c>
      <c r="C61">
        <f t="shared" si="3"/>
        <v>0.33333333333333331</v>
      </c>
      <c r="D61">
        <f t="shared" si="3"/>
        <v>0.72992700729927007</v>
      </c>
      <c r="E61">
        <f>ValueWin!E61</f>
        <v>0.36699999999999999</v>
      </c>
      <c r="F61">
        <v>0.63300000000000001</v>
      </c>
      <c r="G61" cm="1">
        <f t="array" ref="G61">_xlfn.IFS(AND(I61&gt;J61,I61&gt;0), 1, AND(J61&gt;I61,J61&gt;0), 2, AND(I61&lt;0,J61&lt;0), 0)</f>
        <v>1</v>
      </c>
      <c r="H61">
        <f>ValueWin!H61</f>
        <v>2</v>
      </c>
      <c r="I61">
        <f t="shared" si="0"/>
        <v>5.0499999999999989E-2</v>
      </c>
      <c r="J61">
        <f t="shared" si="1"/>
        <v>-0.35889189189189163</v>
      </c>
      <c r="K61" cm="1">
        <f t="array" ref="K61">_xlfn.IFS(AND(G61=H61,G61=1),K60-K60*I61+K60*I61*A61, AND(G61=H61,G61=2), K60-K60*J61+K60*J61*B61, AND(G61&lt;&gt;H61,G61=1), K60-K60*I61,AND(G61&lt;&gt;H61,G61=2),K60-K60*J61,G61=0,K60)</f>
        <v>181.19548725193596</v>
      </c>
      <c r="L61" t="str">
        <f>ValueWin!L61</f>
        <v>Gilles Simon</v>
      </c>
      <c r="M61" t="str">
        <f>ValueWin!M61</f>
        <v>Emil Ruusuvuori</v>
      </c>
    </row>
    <row r="62" spans="1:13" x14ac:dyDescent="0.25">
      <c r="A62">
        <f>ValueWin!A62</f>
        <v>1.57</v>
      </c>
      <c r="B62">
        <f>ValueWin!B62</f>
        <v>2.25</v>
      </c>
      <c r="C62">
        <f t="shared" si="3"/>
        <v>0.63694267515923564</v>
      </c>
      <c r="D62">
        <f t="shared" si="3"/>
        <v>0.44444444444444442</v>
      </c>
      <c r="E62">
        <f>ValueWin!E62</f>
        <v>0.51600000000000001</v>
      </c>
      <c r="F62">
        <v>0.48399999999999999</v>
      </c>
      <c r="G62" cm="1">
        <f t="array" ref="G62">_xlfn.IFS(AND(I62&gt;J62,I62&gt;0), 1, AND(J62&gt;I62,J62&gt;0), 2, AND(I62&lt;0,J62&lt;0), 0)</f>
        <v>2</v>
      </c>
      <c r="H62">
        <f>ValueWin!H62</f>
        <v>2</v>
      </c>
      <c r="I62">
        <f t="shared" si="0"/>
        <v>-0.33312280701754371</v>
      </c>
      <c r="J62">
        <f t="shared" si="1"/>
        <v>7.1199999999999986E-2</v>
      </c>
      <c r="K62" cm="1">
        <f t="array" ref="K62">_xlfn.IFS(AND(G62=H62,G62=1),K61-K61*I62+K61*I62*A62, AND(G62=H62,G62=2), K61-K61*J62+K61*J62*B62, AND(G62&lt;&gt;H62,G62=1), K61-K61*I62,AND(G62&lt;&gt;H62,G62=2),K61-K61*J62,G62=0,K61)</f>
        <v>197.32188561735825</v>
      </c>
      <c r="L62" t="str">
        <f>ValueWin!L62</f>
        <v>Dominik Koepfer</v>
      </c>
      <c r="M62" t="str">
        <f>ValueWin!M62</f>
        <v>Gianluca Mager</v>
      </c>
    </row>
    <row r="63" spans="1:13" x14ac:dyDescent="0.25">
      <c r="A63">
        <f>ValueWin!A63</f>
        <v>1.07</v>
      </c>
      <c r="B63">
        <f>ValueWin!B63</f>
        <v>7</v>
      </c>
      <c r="C63">
        <f t="shared" si="3"/>
        <v>0.93457943925233644</v>
      </c>
      <c r="D63">
        <f t="shared" si="3"/>
        <v>0.14285714285714285</v>
      </c>
      <c r="E63">
        <f>ValueWin!E63</f>
        <v>0.92</v>
      </c>
      <c r="F63">
        <v>0.08</v>
      </c>
      <c r="G63" cm="1">
        <f t="array" ref="G63">_xlfn.IFS(AND(I63&gt;J63,I63&gt;0), 1, AND(J63&gt;I63,J63&gt;0), 2, AND(I63&lt;0,J63&lt;0), 0)</f>
        <v>0</v>
      </c>
      <c r="H63">
        <f>ValueWin!H63</f>
        <v>1</v>
      </c>
      <c r="I63">
        <f t="shared" si="0"/>
        <v>-0.22285714285714187</v>
      </c>
      <c r="J63">
        <f t="shared" si="1"/>
        <v>-7.3333333333333348E-2</v>
      </c>
      <c r="K63" cm="1">
        <f t="array" ref="K63">_xlfn.IFS(AND(G63=H63,G63=1),K62-K62*I63+K62*I63*A63, AND(G63=H63,G63=2), K62-K62*J63+K62*J63*B63, AND(G63&lt;&gt;H63,G63=1), K62-K62*I63,AND(G63&lt;&gt;H63,G63=2),K62-K62*J63,G63=0,K62)</f>
        <v>197.32188561735825</v>
      </c>
      <c r="L63" t="str">
        <f>ValueWin!L63</f>
        <v>Frances Tiafoe</v>
      </c>
      <c r="M63" t="str">
        <f>ValueWin!M63</f>
        <v>Lucas Miedler</v>
      </c>
    </row>
    <row r="64" spans="1:13" x14ac:dyDescent="0.25">
      <c r="A64">
        <f>ValueWin!A64</f>
        <v>1.25</v>
      </c>
      <c r="B64">
        <f>ValueWin!B64</f>
        <v>3.5</v>
      </c>
      <c r="C64">
        <f t="shared" si="3"/>
        <v>0.8</v>
      </c>
      <c r="D64">
        <f t="shared" si="3"/>
        <v>0.2857142857142857</v>
      </c>
      <c r="E64">
        <f>ValueWin!E64</f>
        <v>0.66</v>
      </c>
      <c r="F64">
        <v>0.34</v>
      </c>
      <c r="G64" cm="1">
        <f t="array" ref="G64">_xlfn.IFS(AND(I64&gt;J64,I64&gt;0), 1, AND(J64&gt;I64,J64&gt;0), 2, AND(I64&lt;0,J64&lt;0), 0)</f>
        <v>2</v>
      </c>
      <c r="H64">
        <f>ValueWin!H64</f>
        <v>2</v>
      </c>
      <c r="I64">
        <f t="shared" si="0"/>
        <v>-0.70000000000000007</v>
      </c>
      <c r="J64">
        <f t="shared" si="1"/>
        <v>7.6000000000000012E-2</v>
      </c>
      <c r="K64" cm="1">
        <f t="array" ref="K64">_xlfn.IFS(AND(G64=H64,G64=1),K63-K63*I64+K63*I64*A64, AND(G64=H64,G64=2), K63-K63*J64+K63*J64*B64, AND(G64&lt;&gt;H64,G64=1), K63-K63*I64,AND(G64&lt;&gt;H64,G64=2),K63-K63*J64,G64=0,K63)</f>
        <v>234.81304388465634</v>
      </c>
      <c r="L64" t="str">
        <f>ValueWin!L64</f>
        <v>Kevin Anderson</v>
      </c>
      <c r="M64" t="str">
        <f>ValueWin!M64</f>
        <v>Roberto Carballes Baena</v>
      </c>
    </row>
    <row r="65" spans="1:13" x14ac:dyDescent="0.25">
      <c r="A65">
        <f>ValueWin!A65</f>
        <v>2.37</v>
      </c>
      <c r="B65">
        <f>ValueWin!B65</f>
        <v>1.53</v>
      </c>
      <c r="C65">
        <f t="shared" ref="C65:D80" si="4">1/A65</f>
        <v>0.42194092827004215</v>
      </c>
      <c r="D65">
        <f t="shared" si="4"/>
        <v>0.65359477124183007</v>
      </c>
      <c r="E65">
        <f>ValueWin!E65</f>
        <v>0.318</v>
      </c>
      <c r="F65">
        <v>0.68200000000000005</v>
      </c>
      <c r="G65" cm="1">
        <f t="array" ref="G65">_xlfn.IFS(AND(I65&gt;J65,I65&gt;0), 1, AND(J65&gt;I65,J65&gt;0), 2, AND(I65&lt;0,J65&lt;0), 0)</f>
        <v>2</v>
      </c>
      <c r="H65">
        <f>ValueWin!H65</f>
        <v>2</v>
      </c>
      <c r="I65">
        <f t="shared" si="0"/>
        <v>-0.17981021897810218</v>
      </c>
      <c r="J65">
        <f t="shared" si="1"/>
        <v>8.2000000000000073E-2</v>
      </c>
      <c r="K65" cm="1">
        <f t="array" ref="K65">_xlfn.IFS(AND(G65=H65,G65=1),K64-K64*I65+K64*I65*A65, AND(G65=H65,G65=2), K64-K64*J65+K64*J65*B65, AND(G65&lt;&gt;H65,G65=1), K64-K64*I65,AND(G65&lt;&gt;H65,G65=2),K64-K64*J65,G65=0,K64)</f>
        <v>245.0180187718835</v>
      </c>
      <c r="L65" t="str">
        <f>ValueWin!L65</f>
        <v>Norbert Gombos</v>
      </c>
      <c r="M65" t="str">
        <f>ValueWin!M65</f>
        <v>Alexei Popyrin</v>
      </c>
    </row>
    <row r="66" spans="1:13" x14ac:dyDescent="0.25">
      <c r="A66">
        <f>ValueWin!A66</f>
        <v>3.45</v>
      </c>
      <c r="B66">
        <f>ValueWin!B66</f>
        <v>1.29</v>
      </c>
      <c r="C66">
        <f t="shared" si="4"/>
        <v>0.28985507246376813</v>
      </c>
      <c r="D66">
        <f t="shared" si="4"/>
        <v>0.77519379844961234</v>
      </c>
      <c r="E66">
        <f>ValueWin!E66</f>
        <v>0.40899999999999997</v>
      </c>
      <c r="F66">
        <v>0.59099999999999997</v>
      </c>
      <c r="G66" cm="1">
        <f t="array" ref="G66">_xlfn.IFS(AND(I66&gt;J66,I66&gt;0), 1, AND(J66&gt;I66,J66&gt;0), 2, AND(I66&lt;0,J66&lt;0), 0)</f>
        <v>1</v>
      </c>
      <c r="H66">
        <f>ValueWin!H66</f>
        <v>2</v>
      </c>
      <c r="I66">
        <f t="shared" si="0"/>
        <v>0.1</v>
      </c>
      <c r="J66">
        <f t="shared" si="1"/>
        <v>-0.81934482758620675</v>
      </c>
      <c r="K66" cm="1">
        <f t="array" ref="K66">_xlfn.IFS(AND(G66=H66,G66=1),K65-K65*I66+K65*I66*A66, AND(G66=H66,G66=2), K65-K65*J66+K65*J66*B66, AND(G66&lt;&gt;H66,G66=1), K65-K65*I66,AND(G66&lt;&gt;H66,G66=2),K65-K65*J66,G66=0,K65)</f>
        <v>220.51621689469516</v>
      </c>
      <c r="L66" t="str">
        <f>ValueWin!L66</f>
        <v>Radu Albot</v>
      </c>
      <c r="M66" t="str">
        <f>ValueWin!M66</f>
        <v>Egor Gerasimov</v>
      </c>
    </row>
    <row r="67" spans="1:13" x14ac:dyDescent="0.25">
      <c r="A67">
        <f>ValueWin!A67</f>
        <v>1.72</v>
      </c>
      <c r="B67">
        <f>ValueWin!B67</f>
        <v>2</v>
      </c>
      <c r="C67">
        <f t="shared" si="4"/>
        <v>0.58139534883720934</v>
      </c>
      <c r="D67">
        <f t="shared" si="4"/>
        <v>0.5</v>
      </c>
      <c r="E67">
        <f>ValueWin!E67</f>
        <v>0.51300000000000001</v>
      </c>
      <c r="F67">
        <v>0.48699999999999999</v>
      </c>
      <c r="G67" cm="1">
        <f t="array" ref="G67">_xlfn.IFS(AND(I67&gt;J67,I67&gt;0), 1, AND(J67&gt;I67,J67&gt;0), 2, AND(I67&lt;0,J67&lt;0), 0)</f>
        <v>0</v>
      </c>
      <c r="H67">
        <f>ValueWin!H67</f>
        <v>2</v>
      </c>
      <c r="I67">
        <f t="shared" si="0"/>
        <v>-0.16338888888888892</v>
      </c>
      <c r="J67">
        <f t="shared" si="1"/>
        <v>-2.6000000000000023E-2</v>
      </c>
      <c r="K67" cm="1">
        <f t="array" ref="K67">_xlfn.IFS(AND(G67=H67,G67=1),K66-K66*I67+K66*I67*A67, AND(G67=H67,G67=2), K66-K66*J67+K66*J67*B67, AND(G67&lt;&gt;H67,G67=1), K66-K66*I67,AND(G67&lt;&gt;H67,G67=2),K66-K66*J67,G67=0,K66)</f>
        <v>220.51621689469516</v>
      </c>
      <c r="L67" t="str">
        <f>ValueWin!L67</f>
        <v>Miomir Kecmanovic</v>
      </c>
      <c r="M67" t="str">
        <f>ValueWin!M67</f>
        <v>Yoshihito Nishioka</v>
      </c>
    </row>
    <row r="68" spans="1:13" x14ac:dyDescent="0.25">
      <c r="A68">
        <f>ValueWin!A68</f>
        <v>1.28</v>
      </c>
      <c r="B68">
        <f>ValueWin!B68</f>
        <v>3.25</v>
      </c>
      <c r="C68">
        <f t="shared" si="4"/>
        <v>0.78125</v>
      </c>
      <c r="D68">
        <f t="shared" si="4"/>
        <v>0.30769230769230771</v>
      </c>
      <c r="E68">
        <f>ValueWin!E68</f>
        <v>0.73799999999999999</v>
      </c>
      <c r="F68">
        <v>0.26200000000000001</v>
      </c>
      <c r="G68" cm="1">
        <f t="array" ref="G68">_xlfn.IFS(AND(I68&gt;J68,I68&gt;0), 1, AND(J68&gt;I68,J68&gt;0), 2, AND(I68&lt;0,J68&lt;0), 0)</f>
        <v>0</v>
      </c>
      <c r="H68">
        <f>ValueWin!H68</f>
        <v>1</v>
      </c>
      <c r="I68">
        <f t="shared" ref="I68:I131" si="5">IF(E68-(F68/(A68-1))&gt;0.1, 0.1, E68-(F68/(A68-1)))</f>
        <v>-0.19771428571428562</v>
      </c>
      <c r="J68">
        <f t="shared" ref="J68:J131" si="6">IF(F68-(E68/(B68-1))&gt;0.1, 0.1, F68-(E68/(B68-1)))</f>
        <v>-6.6000000000000003E-2</v>
      </c>
      <c r="K68" cm="1">
        <f t="array" ref="K68">_xlfn.IFS(AND(G68=H68,G68=1),K67-K67*I68+K67*I68*A68, AND(G68=H68,G68=2), K67-K67*J68+K67*J68*B68, AND(G68&lt;&gt;H68,G68=1), K67-K67*I68,AND(G68&lt;&gt;H68,G68=2),K67-K67*J68,G68=0,K67)</f>
        <v>220.51621689469516</v>
      </c>
      <c r="L68" t="str">
        <f>ValueWin!L68</f>
        <v>Botic Van De Zandschulp</v>
      </c>
      <c r="M68" t="str">
        <f>ValueWin!M68</f>
        <v>Evgeny Donskoy</v>
      </c>
    </row>
    <row r="69" spans="1:13" x14ac:dyDescent="0.25">
      <c r="A69">
        <f>ValueWin!A69</f>
        <v>1.66</v>
      </c>
      <c r="B69">
        <f>ValueWin!B69</f>
        <v>2.1</v>
      </c>
      <c r="C69">
        <f t="shared" si="4"/>
        <v>0.60240963855421692</v>
      </c>
      <c r="D69">
        <f t="shared" si="4"/>
        <v>0.47619047619047616</v>
      </c>
      <c r="E69">
        <f>ValueWin!E69</f>
        <v>0.56899999999999995</v>
      </c>
      <c r="F69">
        <v>0.43099999999999999</v>
      </c>
      <c r="G69" cm="1">
        <f t="array" ref="G69">_xlfn.IFS(AND(I69&gt;J69,I69&gt;0), 1, AND(J69&gt;I69,J69&gt;0), 2, AND(I69&lt;0,J69&lt;0), 0)</f>
        <v>0</v>
      </c>
      <c r="H69">
        <f>ValueWin!H69</f>
        <v>2</v>
      </c>
      <c r="I69">
        <f t="shared" si="5"/>
        <v>-8.4030303030303122E-2</v>
      </c>
      <c r="J69">
        <f t="shared" si="6"/>
        <v>-8.6272727272727223E-2</v>
      </c>
      <c r="K69" cm="1">
        <f t="array" ref="K69">_xlfn.IFS(AND(G69=H69,G69=1),K68-K68*I69+K68*I69*A69, AND(G69=H69,G69=2), K68-K68*J69+K68*J69*B69, AND(G69&lt;&gt;H69,G69=1), K68-K68*I69,AND(G69&lt;&gt;H69,G69=2),K68-K68*J69,G69=0,K68)</f>
        <v>220.51621689469516</v>
      </c>
      <c r="L69" t="str">
        <f>ValueWin!L69</f>
        <v>Duje Ajdukovic</v>
      </c>
      <c r="M69" t="str">
        <f>ValueWin!M69</f>
        <v>Zsombor Piros</v>
      </c>
    </row>
    <row r="70" spans="1:13" x14ac:dyDescent="0.25">
      <c r="A70">
        <f>ValueWin!A70</f>
        <v>2.2000000000000002</v>
      </c>
      <c r="B70">
        <f>ValueWin!B70</f>
        <v>1.61</v>
      </c>
      <c r="C70">
        <f t="shared" si="4"/>
        <v>0.45454545454545453</v>
      </c>
      <c r="D70">
        <f t="shared" si="4"/>
        <v>0.6211180124223602</v>
      </c>
      <c r="E70">
        <f>ValueWin!E70</f>
        <v>0.40799999999999997</v>
      </c>
      <c r="F70">
        <v>0.59199999999999997</v>
      </c>
      <c r="G70" cm="1">
        <f t="array" ref="G70">_xlfn.IFS(AND(I70&gt;J70,I70&gt;0), 1, AND(J70&gt;I70,J70&gt;0), 2, AND(I70&lt;0,J70&lt;0), 0)</f>
        <v>0</v>
      </c>
      <c r="H70">
        <f>ValueWin!H70</f>
        <v>2</v>
      </c>
      <c r="I70">
        <f t="shared" si="5"/>
        <v>-8.5333333333333261E-2</v>
      </c>
      <c r="J70">
        <f t="shared" si="6"/>
        <v>-7.6852459016393371E-2</v>
      </c>
      <c r="K70" cm="1">
        <f t="array" ref="K70">_xlfn.IFS(AND(G70=H70,G70=1),K69-K69*I70+K69*I70*A70, AND(G70=H70,G70=2), K69-K69*J70+K69*J70*B70, AND(G70&lt;&gt;H70,G70=1), K69-K69*I70,AND(G70&lt;&gt;H70,G70=2),K69-K69*J70,G70=0,K69)</f>
        <v>220.51621689469516</v>
      </c>
      <c r="L70" t="str">
        <f>ValueWin!L70</f>
        <v>Fabien Reboul</v>
      </c>
      <c r="M70" t="str">
        <f>ValueWin!M70</f>
        <v>Aleksandr Nedovyesov</v>
      </c>
    </row>
    <row r="71" spans="1:13" x14ac:dyDescent="0.25">
      <c r="A71">
        <f>ValueWin!A71</f>
        <v>1.4</v>
      </c>
      <c r="B71">
        <f>ValueWin!B71</f>
        <v>2.75</v>
      </c>
      <c r="C71">
        <f t="shared" si="4"/>
        <v>0.7142857142857143</v>
      </c>
      <c r="D71">
        <f t="shared" si="4"/>
        <v>0.36363636363636365</v>
      </c>
      <c r="E71">
        <f>ValueWin!E71</f>
        <v>0.63100000000000001</v>
      </c>
      <c r="F71">
        <v>0.36899999999999999</v>
      </c>
      <c r="G71" cm="1">
        <f t="array" ref="G71">_xlfn.IFS(AND(I71&gt;J71,I71&gt;0), 1, AND(J71&gt;I71,J71&gt;0), 2, AND(I71&lt;0,J71&lt;0), 0)</f>
        <v>2</v>
      </c>
      <c r="H71">
        <f>ValueWin!H71</f>
        <v>1</v>
      </c>
      <c r="I71">
        <f t="shared" si="5"/>
        <v>-0.2915000000000002</v>
      </c>
      <c r="J71">
        <f t="shared" si="6"/>
        <v>8.4285714285713964E-3</v>
      </c>
      <c r="K71" cm="1">
        <f t="array" ref="K71">_xlfn.IFS(AND(G71=H71,G71=1),K70-K70*I71+K70*I71*A71, AND(G71=H71,G71=2), K70-K70*J71+K70*J71*B71, AND(G71&lt;&gt;H71,G71=1), K70-K70*I71,AND(G71&lt;&gt;H71,G71=2),K70-K70*J71,G71=0,K70)</f>
        <v>218.65758020943989</v>
      </c>
      <c r="L71" t="str">
        <f>ValueWin!L71</f>
        <v>Matthias Bachinger</v>
      </c>
      <c r="M71" t="str">
        <f>ValueWin!M71</f>
        <v>Hiroki Moriya</v>
      </c>
    </row>
    <row r="72" spans="1:13" x14ac:dyDescent="0.25">
      <c r="A72">
        <f>ValueWin!A72</f>
        <v>1.9</v>
      </c>
      <c r="B72">
        <f>ValueWin!B72</f>
        <v>1.8</v>
      </c>
      <c r="C72">
        <f t="shared" si="4"/>
        <v>0.52631578947368418</v>
      </c>
      <c r="D72">
        <f t="shared" si="4"/>
        <v>0.55555555555555558</v>
      </c>
      <c r="E72">
        <f>ValueWin!E72</f>
        <v>0.47699999999999998</v>
      </c>
      <c r="F72">
        <v>0.52300000000000002</v>
      </c>
      <c r="G72" cm="1">
        <f t="array" ref="G72">_xlfn.IFS(AND(I72&gt;J72,I72&gt;0), 1, AND(J72&gt;I72,J72&gt;0), 2, AND(I72&lt;0,J72&lt;0), 0)</f>
        <v>0</v>
      </c>
      <c r="H72">
        <f>ValueWin!H72</f>
        <v>1</v>
      </c>
      <c r="I72">
        <f t="shared" si="5"/>
        <v>-0.10411111111111127</v>
      </c>
      <c r="J72">
        <f t="shared" si="6"/>
        <v>-7.3249999999999926E-2</v>
      </c>
      <c r="K72" cm="1">
        <f t="array" ref="K72">_xlfn.IFS(AND(G72=H72,G72=1),K71-K71*I72+K71*I72*A72, AND(G72=H72,G72=2), K71-K71*J72+K71*J72*B72, AND(G72&lt;&gt;H72,G72=1), K71-K71*I72,AND(G72&lt;&gt;H72,G72=2),K71-K71*J72,G72=0,K71)</f>
        <v>218.65758020943989</v>
      </c>
      <c r="L72" t="str">
        <f>ValueWin!L72</f>
        <v>Jonas Forejtek</v>
      </c>
      <c r="M72" t="str">
        <f>ValueWin!M72</f>
        <v>Evan Furness</v>
      </c>
    </row>
    <row r="73" spans="1:13" x14ac:dyDescent="0.25">
      <c r="A73">
        <f>ValueWin!A73</f>
        <v>2.25</v>
      </c>
      <c r="B73">
        <f>ValueWin!B73</f>
        <v>1.57</v>
      </c>
      <c r="C73">
        <f t="shared" si="4"/>
        <v>0.44444444444444442</v>
      </c>
      <c r="D73">
        <f t="shared" si="4"/>
        <v>0.63694267515923564</v>
      </c>
      <c r="E73">
        <f>ValueWin!E73</f>
        <v>0.75</v>
      </c>
      <c r="F73">
        <v>0.25</v>
      </c>
      <c r="G73" cm="1">
        <f t="array" ref="G73">_xlfn.IFS(AND(I73&gt;J73,I73&gt;0), 1, AND(J73&gt;I73,J73&gt;0), 2, AND(I73&lt;0,J73&lt;0), 0)</f>
        <v>1</v>
      </c>
      <c r="H73">
        <f>ValueWin!H73</f>
        <v>2</v>
      </c>
      <c r="I73">
        <f t="shared" si="5"/>
        <v>0.1</v>
      </c>
      <c r="J73">
        <f t="shared" si="6"/>
        <v>-1.0657894736842104</v>
      </c>
      <c r="K73" cm="1">
        <f t="array" ref="K73">_xlfn.IFS(AND(G73=H73,G73=1),K72-K72*I73+K72*I73*A73, AND(G73=H73,G73=2), K72-K72*J73+K72*J73*B73, AND(G73&lt;&gt;H73,G73=1), K72-K72*I73,AND(G73&lt;&gt;H73,G73=2),K72-K72*J73,G73=0,K72)</f>
        <v>196.7918221884959</v>
      </c>
      <c r="L73" t="str">
        <f>ValueWin!L73</f>
        <v>Mischa Zverev</v>
      </c>
      <c r="M73" t="str">
        <f>ValueWin!M73</f>
        <v>Julian Lenz</v>
      </c>
    </row>
    <row r="74" spans="1:13" x14ac:dyDescent="0.25">
      <c r="A74">
        <f>ValueWin!A74</f>
        <v>1.4</v>
      </c>
      <c r="B74">
        <f>ValueWin!B74</f>
        <v>2.75</v>
      </c>
      <c r="C74">
        <f t="shared" si="4"/>
        <v>0.7142857142857143</v>
      </c>
      <c r="D74">
        <f t="shared" si="4"/>
        <v>0.36363636363636365</v>
      </c>
      <c r="E74">
        <f>ValueWin!E74</f>
        <v>0.36599999999999999</v>
      </c>
      <c r="F74">
        <v>0.63400000000000001</v>
      </c>
      <c r="G74" cm="1">
        <f t="array" ref="G74">_xlfn.IFS(AND(I74&gt;J74,I74&gt;0), 1, AND(J74&gt;I74,J74&gt;0), 2, AND(I74&lt;0,J74&lt;0), 0)</f>
        <v>2</v>
      </c>
      <c r="H74">
        <f>ValueWin!H74</f>
        <v>1</v>
      </c>
      <c r="I74">
        <f t="shared" si="5"/>
        <v>-1.2190000000000003</v>
      </c>
      <c r="J74">
        <f t="shared" si="6"/>
        <v>0.1</v>
      </c>
      <c r="K74" cm="1">
        <f t="array" ref="K74">_xlfn.IFS(AND(G74=H74,G74=1),K73-K73*I74+K73*I74*A74, AND(G74=H74,G74=2), K73-K73*J74+K73*J74*B74, AND(G74&lt;&gt;H74,G74=1), K73-K73*I74,AND(G74&lt;&gt;H74,G74=2),K73-K73*J74,G74=0,K73)</f>
        <v>177.1126399696463</v>
      </c>
      <c r="L74" t="str">
        <f>ValueWin!L74</f>
        <v>Otto Virtanen</v>
      </c>
      <c r="M74" t="str">
        <f>ValueWin!M74</f>
        <v>Johannes Haerteis</v>
      </c>
    </row>
    <row r="75" spans="1:13" x14ac:dyDescent="0.25">
      <c r="A75">
        <f>ValueWin!A75</f>
        <v>1.67</v>
      </c>
      <c r="B75">
        <f>ValueWin!B75</f>
        <v>2.15</v>
      </c>
      <c r="C75">
        <f t="shared" si="4"/>
        <v>0.5988023952095809</v>
      </c>
      <c r="D75">
        <f t="shared" si="4"/>
        <v>0.46511627906976744</v>
      </c>
      <c r="E75">
        <f>ValueWin!E75</f>
        <v>0.503</v>
      </c>
      <c r="F75">
        <v>0.497</v>
      </c>
      <c r="G75" cm="1">
        <f t="array" ref="G75">_xlfn.IFS(AND(I75&gt;J75,I75&gt;0), 1, AND(J75&gt;I75,J75&gt;0), 2, AND(I75&lt;0,J75&lt;0), 0)</f>
        <v>2</v>
      </c>
      <c r="H75">
        <f>ValueWin!H75</f>
        <v>1</v>
      </c>
      <c r="I75">
        <f t="shared" si="5"/>
        <v>-0.23879104477611945</v>
      </c>
      <c r="J75">
        <f t="shared" si="6"/>
        <v>5.960869565217386E-2</v>
      </c>
      <c r="K75" cm="1">
        <f t="array" ref="K75">_xlfn.IFS(AND(G75=H75,G75=1),K74-K74*I75+K74*I75*A75, AND(G75=H75,G75=2), K74-K74*J75+K74*J75*B75, AND(G75&lt;&gt;H75,G75=1), K74-K74*I75,AND(G75&lt;&gt;H75,G75=2),K74-K74*J75,G75=0,K74)</f>
        <v>166.55518651754261</v>
      </c>
      <c r="L75" t="str">
        <f>ValueWin!L75</f>
        <v>Carlos Alcaraz</v>
      </c>
      <c r="M75" t="str">
        <f>ValueWin!M75</f>
        <v>Daniel Evans</v>
      </c>
    </row>
    <row r="76" spans="1:13" x14ac:dyDescent="0.25">
      <c r="A76">
        <f>ValueWin!A76</f>
        <v>2.08</v>
      </c>
      <c r="B76">
        <f>ValueWin!B76</f>
        <v>1.75</v>
      </c>
      <c r="C76">
        <f t="shared" si="4"/>
        <v>0.48076923076923073</v>
      </c>
      <c r="D76">
        <f t="shared" si="4"/>
        <v>0.5714285714285714</v>
      </c>
      <c r="E76">
        <f>ValueWin!E76</f>
        <v>0.52</v>
      </c>
      <c r="F76">
        <v>0.48</v>
      </c>
      <c r="G76" cm="1">
        <f t="array" ref="G76">_xlfn.IFS(AND(I76&gt;J76,I76&gt;0), 1, AND(J76&gt;I76,J76&gt;0), 2, AND(I76&lt;0,J76&lt;0), 0)</f>
        <v>1</v>
      </c>
      <c r="H76">
        <f>ValueWin!H76</f>
        <v>1</v>
      </c>
      <c r="I76">
        <f t="shared" si="5"/>
        <v>7.5555555555555598E-2</v>
      </c>
      <c r="J76">
        <f t="shared" si="6"/>
        <v>-0.21333333333333337</v>
      </c>
      <c r="K76" cm="1">
        <f t="array" ref="K76">_xlfn.IFS(AND(G76=H76,G76=1),K75-K75*I76+K75*I76*A76, AND(G76=H76,G76=2), K75-K75*J76+K75*J76*B76, AND(G76&lt;&gt;H76,G76=1), K75-K75*I76,AND(G76&lt;&gt;H76,G76=2),K75-K75*J76,G76=0,K75)</f>
        <v>180.1460897373741</v>
      </c>
      <c r="L76" t="str">
        <f>ValueWin!L76</f>
        <v>Alex De Minaur</v>
      </c>
      <c r="M76" t="str">
        <f>ValueWin!M76</f>
        <v>Kevin Anderson</v>
      </c>
    </row>
    <row r="77" spans="1:13" x14ac:dyDescent="0.25">
      <c r="A77">
        <f>ValueWin!A77</f>
        <v>1.64</v>
      </c>
      <c r="B77">
        <f>ValueWin!B77</f>
        <v>2.2000000000000002</v>
      </c>
      <c r="C77">
        <f t="shared" si="4"/>
        <v>0.6097560975609756</v>
      </c>
      <c r="D77">
        <f t="shared" si="4"/>
        <v>0.45454545454545453</v>
      </c>
      <c r="E77">
        <f>ValueWin!E77</f>
        <v>0.64300000000000002</v>
      </c>
      <c r="F77">
        <v>0.35699999999999998</v>
      </c>
      <c r="G77" cm="1">
        <f t="array" ref="G77">_xlfn.IFS(AND(I77&gt;J77,I77&gt;0), 1, AND(J77&gt;I77,J77&gt;0), 2, AND(I77&lt;0,J77&lt;0), 0)</f>
        <v>1</v>
      </c>
      <c r="H77">
        <f>ValueWin!H77</f>
        <v>2</v>
      </c>
      <c r="I77">
        <f t="shared" si="5"/>
        <v>8.5187499999999972E-2</v>
      </c>
      <c r="J77">
        <f t="shared" si="6"/>
        <v>-0.17883333333333329</v>
      </c>
      <c r="K77" cm="1">
        <f t="array" ref="K77">_xlfn.IFS(AND(G77=H77,G77=1),K76-K76*I77+K76*I77*A77, AND(G77=H77,G77=2), K76-K76*J77+K76*J77*B77, AND(G77&lt;&gt;H77,G77=1), K76-K76*I77,AND(G77&lt;&gt;H77,G77=2),K76-K76*J77,G77=0,K76)</f>
        <v>164.79989471787155</v>
      </c>
      <c r="L77" t="str">
        <f>ValueWin!L77</f>
        <v>Hubert Hurkacz</v>
      </c>
      <c r="M77" t="str">
        <f>ValueWin!M77</f>
        <v>Andy Murray</v>
      </c>
    </row>
    <row r="78" spans="1:13" x14ac:dyDescent="0.25">
      <c r="A78">
        <f>ValueWin!A78</f>
        <v>3.45</v>
      </c>
      <c r="B78">
        <f>ValueWin!B78</f>
        <v>1.28</v>
      </c>
      <c r="C78">
        <f t="shared" si="4"/>
        <v>0.28985507246376813</v>
      </c>
      <c r="D78">
        <f t="shared" si="4"/>
        <v>0.78125</v>
      </c>
      <c r="E78">
        <f>ValueWin!E78</f>
        <v>0.219</v>
      </c>
      <c r="F78">
        <v>0.78100000000000003</v>
      </c>
      <c r="G78" cm="1">
        <f t="array" ref="G78">_xlfn.IFS(AND(I78&gt;J78,I78&gt;0), 1, AND(J78&gt;I78,J78&gt;0), 2, AND(I78&lt;0,J78&lt;0), 0)</f>
        <v>0</v>
      </c>
      <c r="H78">
        <f>ValueWin!H78</f>
        <v>2</v>
      </c>
      <c r="I78">
        <f t="shared" si="5"/>
        <v>-9.9775510204081624E-2</v>
      </c>
      <c r="J78">
        <f t="shared" si="6"/>
        <v>-1.1428571428570011E-3</v>
      </c>
      <c r="K78" cm="1">
        <f t="array" ref="K78">_xlfn.IFS(AND(G78=H78,G78=1),K77-K77*I78+K77*I78*A78, AND(G78=H78,G78=2), K77-K77*J78+K77*J78*B78, AND(G78&lt;&gt;H78,G78=1), K77-K77*I78,AND(G78&lt;&gt;H78,G78=2),K77-K77*J78,G78=0,K77)</f>
        <v>164.79989471787155</v>
      </c>
      <c r="L78" t="str">
        <f>ValueWin!L78</f>
        <v>Alexei Popyrin</v>
      </c>
      <c r="M78" t="str">
        <f>ValueWin!M78</f>
        <v>Matteo Berrettini</v>
      </c>
    </row>
    <row r="79" spans="1:13" x14ac:dyDescent="0.25">
      <c r="A79">
        <f>ValueWin!A79</f>
        <v>1.3</v>
      </c>
      <c r="B79">
        <f>ValueWin!B79</f>
        <v>3.32</v>
      </c>
      <c r="C79">
        <f t="shared" si="4"/>
        <v>0.76923076923076916</v>
      </c>
      <c r="D79">
        <f t="shared" si="4"/>
        <v>0.30120481927710846</v>
      </c>
      <c r="E79">
        <f>ValueWin!E79</f>
        <v>0.77700000000000002</v>
      </c>
      <c r="F79">
        <v>0.223</v>
      </c>
      <c r="G79" cm="1">
        <f t="array" ref="G79">_xlfn.IFS(AND(I79&gt;J79,I79&gt;0), 1, AND(J79&gt;I79,J79&gt;0), 2, AND(I79&lt;0,J79&lt;0), 0)</f>
        <v>1</v>
      </c>
      <c r="H79">
        <f>ValueWin!H79</f>
        <v>1</v>
      </c>
      <c r="I79">
        <f t="shared" si="5"/>
        <v>3.3666666666666734E-2</v>
      </c>
      <c r="J79">
        <f t="shared" si="6"/>
        <v>-0.11191379310344832</v>
      </c>
      <c r="K79" cm="1">
        <f t="array" ref="K79">_xlfn.IFS(AND(G79=H79,G79=1),K78-K78*I79+K78*I79*A79, AND(G79=H79,G79=2), K78-K78*J79+K78*J79*B79, AND(G79&lt;&gt;H79,G79=1), K78-K78*I79,AND(G79&lt;&gt;H79,G79=2),K78-K78*J79,G79=0,K78)</f>
        <v>166.46437365452206</v>
      </c>
      <c r="L79" t="str">
        <f>ValueWin!L79</f>
        <v>Felix Auger Aliassime</v>
      </c>
      <c r="M79" t="str">
        <f>ValueWin!M79</f>
        <v>Ricardas Berankis</v>
      </c>
    </row>
    <row r="80" spans="1:13" x14ac:dyDescent="0.25">
      <c r="A80">
        <f>ValueWin!A80</f>
        <v>3.32</v>
      </c>
      <c r="B80">
        <f>ValueWin!B80</f>
        <v>1.3</v>
      </c>
      <c r="C80">
        <f t="shared" si="4"/>
        <v>0.30120481927710846</v>
      </c>
      <c r="D80">
        <f t="shared" si="4"/>
        <v>0.76923076923076916</v>
      </c>
      <c r="E80">
        <f>ValueWin!E80</f>
        <v>0.34399999999999997</v>
      </c>
      <c r="F80">
        <v>0.65600000000000003</v>
      </c>
      <c r="G80" cm="1">
        <f t="array" ref="G80">_xlfn.IFS(AND(I80&gt;J80,I80&gt;0), 1, AND(J80&gt;I80,J80&gt;0), 2, AND(I80&lt;0,J80&lt;0), 0)</f>
        <v>1</v>
      </c>
      <c r="H80">
        <f>ValueWin!H80</f>
        <v>2</v>
      </c>
      <c r="I80">
        <f t="shared" si="5"/>
        <v>6.124137931034479E-2</v>
      </c>
      <c r="J80">
        <f t="shared" si="6"/>
        <v>-0.49066666666666647</v>
      </c>
      <c r="K80" cm="1">
        <f t="array" ref="K80">_xlfn.IFS(AND(G80=H80,G80=1),K79-K79*I80+K79*I80*A80, AND(G80=H80,G80=2), K79-K79*J80+K79*J80*B80, AND(G80&lt;&gt;H80,G80=1), K79-K79*I80,AND(G80&lt;&gt;H80,G80=2),K79-K79*J80,G80=0,K79)</f>
        <v>156.26986580588652</v>
      </c>
      <c r="L80" t="str">
        <f>ValueWin!L80</f>
        <v>Fabio Fognini</v>
      </c>
      <c r="M80" t="str">
        <f>ValueWin!M80</f>
        <v>Diego Schwartzman</v>
      </c>
    </row>
    <row r="81" spans="1:13" x14ac:dyDescent="0.25">
      <c r="A81">
        <f>ValueWin!A81</f>
        <v>6</v>
      </c>
      <c r="B81">
        <f>ValueWin!B81</f>
        <v>1.1000000000000001</v>
      </c>
      <c r="C81">
        <f t="shared" ref="C81:D98" si="7">1/A81</f>
        <v>0.16666666666666666</v>
      </c>
      <c r="D81">
        <f t="shared" si="7"/>
        <v>0.90909090909090906</v>
      </c>
      <c r="E81">
        <f>ValueWin!E81</f>
        <v>0.16500000000000001</v>
      </c>
      <c r="F81">
        <v>0.83499999999999996</v>
      </c>
      <c r="G81" cm="1">
        <f t="array" ref="G81">_xlfn.IFS(AND(I81&gt;J81,I81&gt;0), 1, AND(J81&gt;I81,J81&gt;0), 2, AND(I81&lt;0,J81&lt;0), 0)</f>
        <v>0</v>
      </c>
      <c r="H81">
        <f>ValueWin!H81</f>
        <v>2</v>
      </c>
      <c r="I81">
        <f t="shared" si="5"/>
        <v>-1.999999999999974E-3</v>
      </c>
      <c r="J81">
        <f t="shared" si="6"/>
        <v>-0.81499999999999861</v>
      </c>
      <c r="K81" cm="1">
        <f t="array" ref="K81">_xlfn.IFS(AND(G81=H81,G81=1),K80-K80*I81+K80*I81*A81, AND(G81=H81,G81=2), K80-K80*J81+K80*J81*B81, AND(G81&lt;&gt;H81,G81=1), K80-K80*I81,AND(G81&lt;&gt;H81,G81=2),K80-K80*J81,G81=0,K80)</f>
        <v>156.26986580588652</v>
      </c>
      <c r="L81" t="str">
        <f>ValueWin!L81</f>
        <v>Filip Krajinovic</v>
      </c>
      <c r="M81" t="str">
        <f>ValueWin!M81</f>
        <v>Alexander Zverev</v>
      </c>
    </row>
    <row r="82" spans="1:13" x14ac:dyDescent="0.25">
      <c r="A82">
        <f>ValueWin!A82</f>
        <v>3.45</v>
      </c>
      <c r="B82">
        <f>ValueWin!B82</f>
        <v>1.28</v>
      </c>
      <c r="C82">
        <f t="shared" si="7"/>
        <v>0.28985507246376813</v>
      </c>
      <c r="D82">
        <f t="shared" si="7"/>
        <v>0.78125</v>
      </c>
      <c r="E82">
        <f>ValueWin!E82</f>
        <v>0.308</v>
      </c>
      <c r="F82">
        <v>0.69199999999999995</v>
      </c>
      <c r="G82" cm="1">
        <f t="array" ref="G82">_xlfn.IFS(AND(I82&gt;J82,I82&gt;0), 1, AND(J82&gt;I82,J82&gt;0), 2, AND(I82&lt;0,J82&lt;0), 0)</f>
        <v>1</v>
      </c>
      <c r="H82">
        <f>ValueWin!H82</f>
        <v>2</v>
      </c>
      <c r="I82">
        <f t="shared" si="5"/>
        <v>2.5551020408163316E-2</v>
      </c>
      <c r="J82">
        <f t="shared" si="6"/>
        <v>-0.40799999999999992</v>
      </c>
      <c r="K82" cm="1">
        <f t="array" ref="K82">_xlfn.IFS(AND(G82=H82,G82=1),K81-K81*I82+K81*I82*A82, AND(G82=H82,G82=2), K81-K81*J82+K81*J82*B82, AND(G82&lt;&gt;H82,G82=1), K81-K81*I82,AND(G82&lt;&gt;H82,G82=2),K81-K81*J82,G82=0,K81)</f>
        <v>152.27701127549938</v>
      </c>
      <c r="L82" t="str">
        <f>ValueWin!L82</f>
        <v>Dusan Lajovic</v>
      </c>
      <c r="M82" t="str">
        <f>ValueWin!M82</f>
        <v>Frances Tiafoe</v>
      </c>
    </row>
    <row r="83" spans="1:13" x14ac:dyDescent="0.25">
      <c r="A83">
        <f>ValueWin!A83</f>
        <v>1.22</v>
      </c>
      <c r="B83">
        <f>ValueWin!B83</f>
        <v>4.05</v>
      </c>
      <c r="C83">
        <f t="shared" si="7"/>
        <v>0.81967213114754101</v>
      </c>
      <c r="D83">
        <f t="shared" si="7"/>
        <v>0.24691358024691359</v>
      </c>
      <c r="E83">
        <f>ValueWin!E83</f>
        <v>0.70199999999999996</v>
      </c>
      <c r="F83">
        <v>0.29799999999999999</v>
      </c>
      <c r="G83" cm="1">
        <f t="array" ref="G83">_xlfn.IFS(AND(I83&gt;J83,I83&gt;0), 1, AND(J83&gt;I83,J83&gt;0), 2, AND(I83&lt;0,J83&lt;0), 0)</f>
        <v>2</v>
      </c>
      <c r="H83">
        <f>ValueWin!H83</f>
        <v>1</v>
      </c>
      <c r="I83">
        <f t="shared" si="5"/>
        <v>-0.65254545454545476</v>
      </c>
      <c r="J83">
        <f t="shared" si="6"/>
        <v>6.7836065573770477E-2</v>
      </c>
      <c r="K83" cm="1">
        <f t="array" ref="K83">_xlfn.IFS(AND(G83=H83,G83=1),K82-K82*I83+K82*I83*A83, AND(G83=H83,G83=2), K82-K82*J83+K82*J83*B83, AND(G83&lt;&gt;H83,G83=1), K82-K82*I83,AND(G83&lt;&gt;H83,G83=2),K82-K82*J83,G83=0,K82)</f>
        <v>141.94713795323682</v>
      </c>
      <c r="L83" t="str">
        <f>ValueWin!L83</f>
        <v>Gael Monfils</v>
      </c>
      <c r="M83" t="str">
        <f>ValueWin!M83</f>
        <v>Lorenzo Musetti</v>
      </c>
    </row>
    <row r="84" spans="1:13" x14ac:dyDescent="0.25">
      <c r="A84">
        <f>ValueWin!A84</f>
        <v>1.52</v>
      </c>
      <c r="B84">
        <f>ValueWin!B84</f>
        <v>2.42</v>
      </c>
      <c r="C84">
        <f t="shared" si="7"/>
        <v>0.65789473684210531</v>
      </c>
      <c r="D84">
        <f t="shared" si="7"/>
        <v>0.41322314049586778</v>
      </c>
      <c r="E84">
        <f>ValueWin!E84</f>
        <v>0.67900000000000005</v>
      </c>
      <c r="F84">
        <v>0.32100000000000001</v>
      </c>
      <c r="G84" cm="1">
        <f t="array" ref="G84">_xlfn.IFS(AND(I84&gt;J84,I84&gt;0), 1, AND(J84&gt;I84,J84&gt;0), 2, AND(I84&lt;0,J84&lt;0), 0)</f>
        <v>1</v>
      </c>
      <c r="H84">
        <f>ValueWin!H84</f>
        <v>1</v>
      </c>
      <c r="I84">
        <f t="shared" si="5"/>
        <v>6.1692307692307713E-2</v>
      </c>
      <c r="J84">
        <f t="shared" si="6"/>
        <v>-0.15716901408450712</v>
      </c>
      <c r="K84" cm="1">
        <f t="array" ref="K84">_xlfn.IFS(AND(G84=H84,G84=1),K83-K83*I84+K83*I84*A84, AND(G84=H84,G84=2), K83-K83*J84+K83*J84*B84, AND(G84&lt;&gt;H84,G84=1), K83-K83*I84,AND(G84&lt;&gt;H84,G84=2),K83-K83*J84,G84=0,K83)</f>
        <v>146.50080213877666</v>
      </c>
      <c r="L84" t="str">
        <f>ValueWin!L84</f>
        <v>Cameron Norrie</v>
      </c>
      <c r="M84" t="str">
        <f>ValueWin!M84</f>
        <v>Marton Fucsovics</v>
      </c>
    </row>
    <row r="85" spans="1:13" x14ac:dyDescent="0.25">
      <c r="A85">
        <f>ValueWin!A85</f>
        <v>1.58</v>
      </c>
      <c r="B85">
        <f>ValueWin!B85</f>
        <v>2.2799999999999998</v>
      </c>
      <c r="C85">
        <f t="shared" si="7"/>
        <v>0.63291139240506322</v>
      </c>
      <c r="D85">
        <f t="shared" si="7"/>
        <v>0.43859649122807021</v>
      </c>
      <c r="E85">
        <f>ValueWin!E85</f>
        <v>0.35299999999999998</v>
      </c>
      <c r="F85">
        <v>0.64700000000000002</v>
      </c>
      <c r="G85" cm="1">
        <f t="array" ref="G85">_xlfn.IFS(AND(I85&gt;J85,I85&gt;0), 1, AND(J85&gt;I85,J85&gt;0), 2, AND(I85&lt;0,J85&lt;0), 0)</f>
        <v>2</v>
      </c>
      <c r="H85">
        <f>ValueWin!H85</f>
        <v>1</v>
      </c>
      <c r="I85">
        <f t="shared" si="5"/>
        <v>-0.76251724137931021</v>
      </c>
      <c r="J85">
        <f t="shared" si="6"/>
        <v>0.1</v>
      </c>
      <c r="K85" cm="1">
        <f t="array" ref="K85">_xlfn.IFS(AND(G85=H85,G85=1),K84-K84*I85+K84*I85*A85, AND(G85=H85,G85=2), K84-K84*J85+K84*J85*B85, AND(G85&lt;&gt;H85,G85=1), K84-K84*I85,AND(G85&lt;&gt;H85,G85=2),K84-K84*J85,G85=0,K84)</f>
        <v>131.85072192489901</v>
      </c>
      <c r="L85" t="str">
        <f>ValueWin!L85</f>
        <v>Dennis Novak</v>
      </c>
      <c r="M85" t="str">
        <f>ValueWin!M85</f>
        <v>Gianluca Mager</v>
      </c>
    </row>
    <row r="86" spans="1:13" x14ac:dyDescent="0.25">
      <c r="A86">
        <f>ValueWin!A86</f>
        <v>3.7</v>
      </c>
      <c r="B86">
        <f>ValueWin!B86</f>
        <v>1.25</v>
      </c>
      <c r="C86">
        <f t="shared" si="7"/>
        <v>0.27027027027027023</v>
      </c>
      <c r="D86">
        <f t="shared" si="7"/>
        <v>0.8</v>
      </c>
      <c r="E86">
        <f>ValueWin!E86</f>
        <v>0.39600000000000002</v>
      </c>
      <c r="F86">
        <v>0.60399999999999998</v>
      </c>
      <c r="G86" cm="1">
        <f t="array" ref="G86">_xlfn.IFS(AND(I86&gt;J86,I86&gt;0), 1, AND(J86&gt;I86,J86&gt;0), 2, AND(I86&lt;0,J86&lt;0), 0)</f>
        <v>1</v>
      </c>
      <c r="H86">
        <f>ValueWin!H86</f>
        <v>2</v>
      </c>
      <c r="I86">
        <f t="shared" si="5"/>
        <v>0.1</v>
      </c>
      <c r="J86">
        <f t="shared" si="6"/>
        <v>-0.98000000000000009</v>
      </c>
      <c r="K86" cm="1">
        <f t="array" ref="K86">_xlfn.IFS(AND(G86=H86,G86=1),K85-K85*I86+K85*I86*A86, AND(G86=H86,G86=2), K85-K85*J86+K85*J86*B86, AND(G86&lt;&gt;H86,G86=1), K85-K85*I86,AND(G86&lt;&gt;H86,G86=2),K85-K85*J86,G86=0,K85)</f>
        <v>118.66564973240911</v>
      </c>
      <c r="L86" t="str">
        <f>ValueWin!L86</f>
        <v>Reilly Opelka</v>
      </c>
      <c r="M86" t="str">
        <f>ValueWin!M86</f>
        <v>Jannik Sinner</v>
      </c>
    </row>
    <row r="87" spans="1:13" x14ac:dyDescent="0.25">
      <c r="A87">
        <f>ValueWin!A87</f>
        <v>1.65</v>
      </c>
      <c r="B87">
        <f>ValueWin!B87</f>
        <v>2.1800000000000002</v>
      </c>
      <c r="C87">
        <f t="shared" si="7"/>
        <v>0.60606060606060608</v>
      </c>
      <c r="D87">
        <f t="shared" si="7"/>
        <v>0.4587155963302752</v>
      </c>
      <c r="E87">
        <f>ValueWin!E87</f>
        <v>0.61599999999999999</v>
      </c>
      <c r="F87">
        <v>0.38400000000000001</v>
      </c>
      <c r="G87" cm="1">
        <f t="array" ref="G87">_xlfn.IFS(AND(I87&gt;J87,I87&gt;0), 1, AND(J87&gt;I87,J87&gt;0), 2, AND(I87&lt;0,J87&lt;0), 0)</f>
        <v>1</v>
      </c>
      <c r="H87">
        <f>ValueWin!H87</f>
        <v>1</v>
      </c>
      <c r="I87">
        <f t="shared" si="5"/>
        <v>2.5230769230769168E-2</v>
      </c>
      <c r="J87">
        <f t="shared" si="6"/>
        <v>-0.13803389830508461</v>
      </c>
      <c r="K87" cm="1">
        <f t="array" ref="K87">_xlfn.IFS(AND(G87=H87,G87=1),K86-K86*I87+K86*I87*A87, AND(G87=H87,G87=2), K86-K86*J87+K86*J87*B87, AND(G87&lt;&gt;H87,G87=1), K86-K86*I87,AND(G87&lt;&gt;H87,G87=2),K86-K86*J87,G87=0,K86)</f>
        <v>120.61176638802061</v>
      </c>
      <c r="L87" t="str">
        <f>ValueWin!L87</f>
        <v>Casper Ruud</v>
      </c>
      <c r="M87" t="str">
        <f>ValueWin!M87</f>
        <v>Lloyd Harris</v>
      </c>
    </row>
    <row r="88" spans="1:13" x14ac:dyDescent="0.25">
      <c r="A88">
        <f>ValueWin!A88</f>
        <v>1.38</v>
      </c>
      <c r="B88">
        <f>ValueWin!B88</f>
        <v>2.91</v>
      </c>
      <c r="C88" s="1">
        <f t="shared" si="7"/>
        <v>0.7246376811594204</v>
      </c>
      <c r="D88" s="1">
        <f t="shared" si="7"/>
        <v>0.3436426116838488</v>
      </c>
      <c r="E88">
        <f>ValueWin!E88</f>
        <v>0.54300000000000004</v>
      </c>
      <c r="F88" s="1">
        <v>0.45700000000000002</v>
      </c>
      <c r="G88" cm="1">
        <f t="array" ref="G88">_xlfn.IFS(AND(I88&gt;J88,I88&gt;0), 1, AND(J88&gt;I88,J88&gt;0), 2, AND(I88&lt;0,J88&lt;0), 0)</f>
        <v>2</v>
      </c>
      <c r="H88">
        <f>ValueWin!H88</f>
        <v>0</v>
      </c>
      <c r="I88">
        <f t="shared" si="5"/>
        <v>-0.65963157894736868</v>
      </c>
      <c r="J88">
        <f t="shared" si="6"/>
        <v>0.1</v>
      </c>
      <c r="K88" cm="1">
        <f t="array" ref="K88">_xlfn.IFS(AND(G88=H88,G88=1),K87-K87*I88+K87*I88*A88, AND(G88=H88,G88=2), K87-K87*J88+K87*J88*B88, AND(G88&lt;&gt;H88,G88=1), K87-K87*I88,AND(G88&lt;&gt;H88,G88=2),K87-K87*J88,G88=0,K87)</f>
        <v>108.55058974921855</v>
      </c>
      <c r="L88" t="str">
        <f>ValueWin!L88</f>
        <v>Lorenzo Sonego</v>
      </c>
      <c r="M88" t="str">
        <f>ValueWin!M88</f>
        <v>Christian Garin</v>
      </c>
    </row>
    <row r="89" spans="1:13" x14ac:dyDescent="0.25">
      <c r="A89">
        <f>ValueWin!A89</f>
        <v>1.34</v>
      </c>
      <c r="B89">
        <f>ValueWin!B89</f>
        <v>3.06</v>
      </c>
      <c r="C89">
        <f t="shared" si="7"/>
        <v>0.74626865671641784</v>
      </c>
      <c r="D89">
        <f t="shared" si="7"/>
        <v>0.32679738562091504</v>
      </c>
      <c r="E89">
        <f>ValueWin!E89</f>
        <v>0.65300000000000002</v>
      </c>
      <c r="F89">
        <v>0.34699999999999998</v>
      </c>
      <c r="G89" cm="1">
        <f t="array" ref="G89">_xlfn.IFS(AND(I89&gt;J89,I89&gt;0), 1, AND(J89&gt;I89,J89&gt;0), 2, AND(I89&lt;0,J89&lt;0), 0)</f>
        <v>2</v>
      </c>
      <c r="H89">
        <f>ValueWin!H89</f>
        <v>1</v>
      </c>
      <c r="I89">
        <f t="shared" si="5"/>
        <v>-0.36758823529411733</v>
      </c>
      <c r="J89">
        <f t="shared" si="6"/>
        <v>3.0009708737864071E-2</v>
      </c>
      <c r="K89" cm="1">
        <f t="array" ref="K89">_xlfn.IFS(AND(G89=H89,G89=1),K88-K88*I89+K88*I89*A89, AND(G89=H89,G89=2), K88-K88*J89+K88*J89*B89, AND(G89&lt;&gt;H89,G89=1), K88-K88*I89,AND(G89&lt;&gt;H89,G89=2),K88-K88*J89,G89=0,K88)</f>
        <v>105.29301816752113</v>
      </c>
      <c r="L89" t="str">
        <f>ValueWin!L89</f>
        <v>Stefanos Tsitsipas</v>
      </c>
      <c r="M89" t="str">
        <f>ValueWin!M89</f>
        <v>Grigor Dimitrov</v>
      </c>
    </row>
    <row r="90" spans="1:13" x14ac:dyDescent="0.25">
      <c r="A90">
        <f>ValueWin!A90</f>
        <v>1.1399999999999999</v>
      </c>
      <c r="B90">
        <f>ValueWin!B90</f>
        <v>5.5</v>
      </c>
      <c r="C90">
        <f t="shared" si="7"/>
        <v>0.87719298245614041</v>
      </c>
      <c r="D90">
        <f t="shared" si="7"/>
        <v>0.18181818181818182</v>
      </c>
      <c r="E90">
        <f>ValueWin!E90</f>
        <v>0.93100000000000005</v>
      </c>
      <c r="F90">
        <v>6.9000000000000006E-2</v>
      </c>
      <c r="G90" cm="1">
        <f t="array" ref="G90">_xlfn.IFS(AND(I90&gt;J90,I90&gt;0), 1, AND(J90&gt;I90,J90&gt;0), 2, AND(I90&lt;0,J90&lt;0), 0)</f>
        <v>1</v>
      </c>
      <c r="H90">
        <f>ValueWin!H90</f>
        <v>1</v>
      </c>
      <c r="I90">
        <f t="shared" si="5"/>
        <v>0.1</v>
      </c>
      <c r="J90">
        <f t="shared" si="6"/>
        <v>-0.13788888888888889</v>
      </c>
      <c r="K90" cm="1">
        <f t="array" ref="K90">_xlfn.IFS(AND(G90=H90,G90=1),K89-K89*I90+K89*I90*A90, AND(G90=H90,G90=2), K89-K89*J90+K89*J90*B90, AND(G90&lt;&gt;H90,G90=1), K89-K89*I90,AND(G90&lt;&gt;H90,G90=2),K89-K89*J90,G90=0,K89)</f>
        <v>106.76712042186642</v>
      </c>
      <c r="L90" t="str">
        <f>ValueWin!L90</f>
        <v>Alexander Bublik</v>
      </c>
      <c r="M90" t="str">
        <f>ValueWin!M90</f>
        <v>Evgeny Tyurnev</v>
      </c>
    </row>
    <row r="91" spans="1:13" x14ac:dyDescent="0.25">
      <c r="A91">
        <f>ValueWin!A91</f>
        <v>1.33</v>
      </c>
      <c r="B91">
        <f>ValueWin!B91</f>
        <v>3.4</v>
      </c>
      <c r="C91">
        <f t="shared" si="7"/>
        <v>0.75187969924812026</v>
      </c>
      <c r="D91">
        <f t="shared" si="7"/>
        <v>0.29411764705882354</v>
      </c>
      <c r="E91">
        <f>ValueWin!E91</f>
        <v>0.60799999999999998</v>
      </c>
      <c r="F91">
        <v>0.39200000000000002</v>
      </c>
      <c r="G91" cm="1">
        <f t="array" ref="G91">_xlfn.IFS(AND(I91&gt;J91,I91&gt;0), 1, AND(J91&gt;I91,J91&gt;0), 2, AND(I91&lt;0,J91&lt;0), 0)</f>
        <v>2</v>
      </c>
      <c r="H91">
        <f>ValueWin!H91</f>
        <v>1</v>
      </c>
      <c r="I91">
        <f t="shared" si="5"/>
        <v>-0.57987878787878777</v>
      </c>
      <c r="J91">
        <f t="shared" si="6"/>
        <v>0.1</v>
      </c>
      <c r="K91" cm="1">
        <f t="array" ref="K91">_xlfn.IFS(AND(G91=H91,G91=1),K90-K90*I91+K90*I91*A91, AND(G91=H91,G91=2), K90-K90*J91+K90*J91*B91, AND(G91&lt;&gt;H91,G91=1), K90-K90*I91,AND(G91&lt;&gt;H91,G91=2),K90-K90*J91,G91=0,K90)</f>
        <v>96.090408379679786</v>
      </c>
      <c r="L91" t="str">
        <f>ValueWin!L91</f>
        <v>Marin Cilic</v>
      </c>
      <c r="M91" t="str">
        <f>ValueWin!M91</f>
        <v>Albert Ramos</v>
      </c>
    </row>
    <row r="92" spans="1:13" x14ac:dyDescent="0.25">
      <c r="A92">
        <f>ValueWin!A92</f>
        <v>1.72</v>
      </c>
      <c r="B92">
        <f>ValueWin!B92</f>
        <v>2.1</v>
      </c>
      <c r="C92">
        <f t="shared" si="7"/>
        <v>0.58139534883720934</v>
      </c>
      <c r="D92">
        <f t="shared" si="7"/>
        <v>0.47619047619047616</v>
      </c>
      <c r="E92">
        <f>ValueWin!E92</f>
        <v>0.50800000000000001</v>
      </c>
      <c r="F92">
        <v>0.49199999999999999</v>
      </c>
      <c r="G92" cm="1">
        <f t="array" ref="G92">_xlfn.IFS(AND(I92&gt;J92,I92&gt;0), 1, AND(J92&gt;I92,J92&gt;0), 2, AND(I92&lt;0,J92&lt;0), 0)</f>
        <v>2</v>
      </c>
      <c r="H92">
        <f>ValueWin!H92</f>
        <v>2</v>
      </c>
      <c r="I92">
        <f t="shared" si="5"/>
        <v>-0.17533333333333334</v>
      </c>
      <c r="J92">
        <f t="shared" si="6"/>
        <v>3.0181818181818199E-2</v>
      </c>
      <c r="K92" cm="1">
        <f t="array" ref="K92">_xlfn.IFS(AND(G92=H92,G92=1),K91-K91*I92+K91*I92*A92, AND(G92=H92,G92=2), K91-K91*J92+K91*J92*B92, AND(G92&lt;&gt;H92,G92=1), K91-K91*I92,AND(G92&lt;&gt;H92,G92=2),K91-K91*J92,G92=0,K91)</f>
        <v>99.28060993788516</v>
      </c>
      <c r="L92" t="str">
        <f>ValueWin!L92</f>
        <v>Frederico Delbonis</v>
      </c>
      <c r="M92" t="str">
        <f>ValueWin!M92</f>
        <v>Pablo Andujar</v>
      </c>
    </row>
    <row r="93" spans="1:13" x14ac:dyDescent="0.25">
      <c r="A93">
        <f>ValueWin!A93</f>
        <v>3.5</v>
      </c>
      <c r="B93">
        <f>ValueWin!B93</f>
        <v>1.3</v>
      </c>
      <c r="C93">
        <f t="shared" si="7"/>
        <v>0.2857142857142857</v>
      </c>
      <c r="D93">
        <f t="shared" si="7"/>
        <v>0.76923076923076916</v>
      </c>
      <c r="E93">
        <f>ValueWin!E93</f>
        <v>0.27600000000000002</v>
      </c>
      <c r="F93">
        <v>0.72399999999999998</v>
      </c>
      <c r="G93" cm="1">
        <f t="array" ref="G93">_xlfn.IFS(AND(I93&gt;J93,I93&gt;0), 1, AND(J93&gt;I93,J93&gt;0), 2, AND(I93&lt;0,J93&lt;0), 0)</f>
        <v>0</v>
      </c>
      <c r="H93">
        <f>ValueWin!H93</f>
        <v>2</v>
      </c>
      <c r="I93">
        <f t="shared" si="5"/>
        <v>-1.3599999999999945E-2</v>
      </c>
      <c r="J93">
        <f t="shared" si="6"/>
        <v>-0.19599999999999995</v>
      </c>
      <c r="K93" cm="1">
        <f t="array" ref="K93">_xlfn.IFS(AND(G93=H93,G93=1),K92-K92*I93+K92*I93*A93, AND(G93=H93,G93=2), K92-K92*J93+K92*J93*B93, AND(G93&lt;&gt;H93,G93=1), K92-K92*I93,AND(G93&lt;&gt;H93,G93=2),K92-K92*J93,G93=0,K92)</f>
        <v>99.28060993788516</v>
      </c>
      <c r="L93" t="str">
        <f>ValueWin!L93</f>
        <v>Laslo Djere</v>
      </c>
      <c r="M93" t="str">
        <f>ValueWin!M93</f>
        <v>Ilya Ivashka</v>
      </c>
    </row>
    <row r="94" spans="1:13" x14ac:dyDescent="0.25">
      <c r="A94">
        <f>ValueWin!A94</f>
        <v>4</v>
      </c>
      <c r="B94">
        <f>ValueWin!B94</f>
        <v>1.25</v>
      </c>
      <c r="C94">
        <f t="shared" si="7"/>
        <v>0.25</v>
      </c>
      <c r="D94">
        <f t="shared" si="7"/>
        <v>0.8</v>
      </c>
      <c r="E94">
        <f>ValueWin!E94</f>
        <v>0.30599999999999999</v>
      </c>
      <c r="F94">
        <v>0.69399999999999995</v>
      </c>
      <c r="G94" cm="1">
        <f t="array" ref="G94">_xlfn.IFS(AND(I94&gt;J94,I94&gt;0), 1, AND(J94&gt;I94,J94&gt;0), 2, AND(I94&lt;0,J94&lt;0), 0)</f>
        <v>1</v>
      </c>
      <c r="H94">
        <f>ValueWin!H94</f>
        <v>2</v>
      </c>
      <c r="I94">
        <f t="shared" si="5"/>
        <v>7.4666666666666687E-2</v>
      </c>
      <c r="J94">
        <f t="shared" si="6"/>
        <v>-0.53</v>
      </c>
      <c r="K94" cm="1">
        <f t="array" ref="K94">_xlfn.IFS(AND(G94=H94,G94=1),K93-K93*I94+K93*I94*A94, AND(G94=H94,G94=2), K93-K93*J94+K93*J94*B94, AND(G94&lt;&gt;H94,G94=1), K93-K93*I94,AND(G94&lt;&gt;H94,G94=2),K93-K93*J94,G94=0,K93)</f>
        <v>91.86765772918973</v>
      </c>
      <c r="L94" t="str">
        <f>ValueWin!L94</f>
        <v>Adrian Mannarino</v>
      </c>
      <c r="M94" t="str">
        <f>ValueWin!M94</f>
        <v>Karen Khachanov</v>
      </c>
    </row>
    <row r="95" spans="1:13" x14ac:dyDescent="0.25">
      <c r="A95">
        <f>ValueWin!A95</f>
        <v>2.62</v>
      </c>
      <c r="B95">
        <f>ValueWin!B95</f>
        <v>1.5</v>
      </c>
      <c r="C95">
        <f t="shared" si="7"/>
        <v>0.38167938931297707</v>
      </c>
      <c r="D95">
        <f t="shared" si="7"/>
        <v>0.66666666666666663</v>
      </c>
      <c r="E95">
        <f>ValueWin!E95</f>
        <v>0.46200000000000002</v>
      </c>
      <c r="F95">
        <v>0.53800000000000003</v>
      </c>
      <c r="G95" cm="1">
        <f t="array" ref="G95">_xlfn.IFS(AND(I95&gt;J95,I95&gt;0), 1, AND(J95&gt;I95,J95&gt;0), 2, AND(I95&lt;0,J95&lt;0), 0)</f>
        <v>1</v>
      </c>
      <c r="H95">
        <f>ValueWin!H95</f>
        <v>2</v>
      </c>
      <c r="I95">
        <f t="shared" si="5"/>
        <v>0.1</v>
      </c>
      <c r="J95">
        <f t="shared" si="6"/>
        <v>-0.38600000000000001</v>
      </c>
      <c r="K95" cm="1">
        <f t="array" ref="K95">_xlfn.IFS(AND(G95=H95,G95=1),K94-K94*I95+K94*I95*A95, AND(G95=H95,G95=2), K94-K94*J95+K94*J95*B95, AND(G95&lt;&gt;H95,G95=1), K94-K94*I95,AND(G95&lt;&gt;H95,G95=2),K94-K94*J95,G95=0,K94)</f>
        <v>82.680891956270756</v>
      </c>
      <c r="L95" t="str">
        <f>ValueWin!L95</f>
        <v>Pedro Martinez</v>
      </c>
      <c r="M95" t="str">
        <f>ValueWin!M95</f>
        <v>Tommy Paul</v>
      </c>
    </row>
    <row r="96" spans="1:13" x14ac:dyDescent="0.25">
      <c r="A96">
        <f>ValueWin!A96</f>
        <v>1.1200000000000001</v>
      </c>
      <c r="B96">
        <f>ValueWin!B96</f>
        <v>6</v>
      </c>
      <c r="C96">
        <f t="shared" si="7"/>
        <v>0.89285714285714279</v>
      </c>
      <c r="D96">
        <f t="shared" si="7"/>
        <v>0.16666666666666666</v>
      </c>
      <c r="E96">
        <f>ValueWin!E96</f>
        <v>0.88200000000000001</v>
      </c>
      <c r="F96">
        <v>0.11799999999999999</v>
      </c>
      <c r="G96" cm="1">
        <f t="array" ref="G96">_xlfn.IFS(AND(I96&gt;J96,I96&gt;0), 1, AND(J96&gt;I96,J96&gt;0), 2, AND(I96&lt;0,J96&lt;0), 0)</f>
        <v>0</v>
      </c>
      <c r="H96">
        <f>ValueWin!H96</f>
        <v>1</v>
      </c>
      <c r="I96">
        <f t="shared" si="5"/>
        <v>-0.10133333333333239</v>
      </c>
      <c r="J96">
        <f t="shared" si="6"/>
        <v>-5.8400000000000007E-2</v>
      </c>
      <c r="K96" cm="1">
        <f t="array" ref="K96">_xlfn.IFS(AND(G96=H96,G96=1),K95-K95*I96+K95*I96*A96, AND(G96=H96,G96=2), K95-K95*J96+K95*J96*B96, AND(G96&lt;&gt;H96,G96=1), K95-K95*I96,AND(G96&lt;&gt;H96,G96=2),K95-K95*J96,G96=0,K95)</f>
        <v>82.680891956270756</v>
      </c>
      <c r="L96" t="str">
        <f>ValueWin!L96</f>
        <v>John Millman</v>
      </c>
      <c r="M96" t="str">
        <f>ValueWin!M96</f>
        <v>Yshai Oliel</v>
      </c>
    </row>
    <row r="97" spans="1:14" x14ac:dyDescent="0.25">
      <c r="A97">
        <f>ValueWin!A97</f>
        <v>5.5</v>
      </c>
      <c r="B97">
        <f>ValueWin!B97</f>
        <v>1.1399999999999999</v>
      </c>
      <c r="C97">
        <f t="shared" si="7"/>
        <v>0.18181818181818182</v>
      </c>
      <c r="D97">
        <f t="shared" si="7"/>
        <v>0.87719298245614041</v>
      </c>
      <c r="E97">
        <f>ValueWin!E97</f>
        <v>9.5000000000000001E-2</v>
      </c>
      <c r="F97">
        <v>0.90500000000000003</v>
      </c>
      <c r="G97" cm="1">
        <f t="array" ref="G97">_xlfn.IFS(AND(I97&gt;J97,I97&gt;0), 1, AND(J97&gt;I97,J97&gt;0), 2, AND(I97&lt;0,J97&lt;0), 0)</f>
        <v>2</v>
      </c>
      <c r="H97">
        <f>ValueWin!H97</f>
        <v>2</v>
      </c>
      <c r="I97">
        <f t="shared" si="5"/>
        <v>-0.10611111111111113</v>
      </c>
      <c r="J97">
        <f t="shared" si="6"/>
        <v>0.1</v>
      </c>
      <c r="K97" cm="1">
        <f t="array" ref="K97">_xlfn.IFS(AND(G97=H97,G97=1),K96-K96*I97+K96*I97*A97, AND(G97=H97,G97=2), K96-K96*J97+K96*J97*B97, AND(G97&lt;&gt;H97,G97=1), K96-K96*I97,AND(G97&lt;&gt;H97,G97=2),K96-K96*J97,G97=0,K96)</f>
        <v>83.838424443658553</v>
      </c>
      <c r="L97" t="str">
        <f>ValueWin!L97</f>
        <v>Nino Serdarusic</v>
      </c>
      <c r="M97" t="str">
        <f>ValueWin!M97</f>
        <v>Sebastian Korda</v>
      </c>
    </row>
    <row r="98" spans="1:14" x14ac:dyDescent="0.25">
      <c r="A98">
        <f>ValueWin!A98</f>
        <v>1.9</v>
      </c>
      <c r="B98">
        <f>ValueWin!B98</f>
        <v>1.9</v>
      </c>
      <c r="C98">
        <f t="shared" si="7"/>
        <v>0.52631578947368418</v>
      </c>
      <c r="D98">
        <f t="shared" si="7"/>
        <v>0.52631578947368418</v>
      </c>
      <c r="E98">
        <f>ValueWin!E98</f>
        <v>0.48399999999999999</v>
      </c>
      <c r="F98">
        <v>0.51600000000000001</v>
      </c>
      <c r="G98" cm="1">
        <f t="array" ref="G98">_xlfn.IFS(AND(I98&gt;J98,I98&gt;0), 1, AND(J98&gt;I98,J98&gt;0), 2, AND(I98&lt;0,J98&lt;0), 0)</f>
        <v>0</v>
      </c>
      <c r="H98">
        <f>ValueWin!H98</f>
        <v>2</v>
      </c>
      <c r="I98">
        <f t="shared" si="5"/>
        <v>-8.9333333333333376E-2</v>
      </c>
      <c r="J98">
        <f t="shared" si="6"/>
        <v>-2.1777777777777785E-2</v>
      </c>
      <c r="K98" cm="1">
        <f t="array" ref="K98">_xlfn.IFS(AND(G98=H98,G98=1),K97-K97*I98+K97*I98*A98, AND(G98=H98,G98=2), K97-K97*J98+K97*J98*B98, AND(G98&lt;&gt;H98,G98=1), K97-K97*I98,AND(G98&lt;&gt;H98,G98=2),K97-K97*J98,G98=0,K97)</f>
        <v>83.838424443658553</v>
      </c>
      <c r="L98" t="str">
        <f>ValueWin!L98</f>
        <v>Jan Lennard Struff</v>
      </c>
      <c r="M98" t="str">
        <f>ValueWin!M98</f>
        <v>James Duckworth</v>
      </c>
    </row>
    <row r="99" spans="1:14" x14ac:dyDescent="0.25">
      <c r="A99">
        <f>ValueWin!A99</f>
        <v>7.5</v>
      </c>
      <c r="B99">
        <f>ValueWin!B99</f>
        <v>1.06</v>
      </c>
      <c r="C99">
        <f t="shared" ref="C99:D115" si="8">1/A99</f>
        <v>0.13333333333333333</v>
      </c>
      <c r="D99">
        <f t="shared" si="8"/>
        <v>0.94339622641509424</v>
      </c>
      <c r="E99">
        <f>ValueWin!E99</f>
        <v>0.27400000000000002</v>
      </c>
      <c r="F99">
        <f t="shared" ref="F99:F141" si="9">1-E99</f>
        <v>0.72599999999999998</v>
      </c>
      <c r="G99" cm="1">
        <f t="array" ref="G99">_xlfn.IFS(AND(I99&gt;J99,I99&gt;0), 1, AND(J99&gt;I99,J99&gt;0), 2, AND(I99&lt;0,J99&lt;0), 0)</f>
        <v>1</v>
      </c>
      <c r="H99">
        <f>ValueWin!H99</f>
        <v>2</v>
      </c>
      <c r="I99">
        <f t="shared" si="5"/>
        <v>0.1</v>
      </c>
      <c r="J99">
        <f t="shared" si="6"/>
        <v>-3.8406666666666629</v>
      </c>
      <c r="K99" cm="1">
        <f t="array" ref="K99">_xlfn.IFS(AND(G99=H99,G99=1),K98-K98*I99+K98*I99*A99, AND(G99=H99,G99=2), K98-K98*J99+K98*J99*B99, AND(G99&lt;&gt;H99,G99=1), K98-K98*I99,AND(G99&lt;&gt;H99,G99=2),K98-K98*J99,G99=0,K98)</f>
        <v>75.454581999292699</v>
      </c>
      <c r="L99" t="str">
        <f>ValueWin!L99</f>
        <v>Pablo Andujar</v>
      </c>
      <c r="M99" t="str">
        <f>ValueWin!M99</f>
        <v>Denis Shapovalov</v>
      </c>
    </row>
    <row r="100" spans="1:14" x14ac:dyDescent="0.25">
      <c r="A100">
        <f>ValueWin!A100</f>
        <v>1.42</v>
      </c>
      <c r="B100">
        <f>ValueWin!B100</f>
        <v>2.74</v>
      </c>
      <c r="C100">
        <f t="shared" si="8"/>
        <v>0.70422535211267612</v>
      </c>
      <c r="D100">
        <f t="shared" si="8"/>
        <v>0.36496350364963503</v>
      </c>
      <c r="E100">
        <f>ValueWin!E100</f>
        <v>0.60899999999999999</v>
      </c>
      <c r="F100">
        <f t="shared" si="9"/>
        <v>0.39100000000000001</v>
      </c>
      <c r="G100" cm="1">
        <f t="array" ref="G100">_xlfn.IFS(AND(I100&gt;J100,I100&gt;0), 1, AND(J100&gt;I100,J100&gt;0), 2, AND(I100&lt;0,J100&lt;0), 0)</f>
        <v>2</v>
      </c>
      <c r="H100">
        <f>ValueWin!H100</f>
        <v>1</v>
      </c>
      <c r="I100">
        <f t="shared" si="5"/>
        <v>-0.32195238095238121</v>
      </c>
      <c r="J100">
        <f t="shared" si="6"/>
        <v>4.1000000000000092E-2</v>
      </c>
      <c r="K100" cm="1">
        <f t="array" ref="K100">_xlfn.IFS(AND(G100=H100,G100=1),K99-K99*I100+K99*I100*A100, AND(G100=H100,G100=2), K99-K99*J100+K99*J100*B100, AND(G100&lt;&gt;H100,G100=1), K99-K99*I100,AND(G100&lt;&gt;H100,G100=2),K99-K99*J100,G100=0,K99)</f>
        <v>72.360944137321695</v>
      </c>
      <c r="L100" t="str">
        <f>ValueWin!L100</f>
        <v>Lorenzo Sonego</v>
      </c>
      <c r="M100" t="str">
        <f>ValueWin!M100</f>
        <v>Dominik Koepfer</v>
      </c>
    </row>
    <row r="101" spans="1:14" x14ac:dyDescent="0.25">
      <c r="A101">
        <f>ValueWin!A101</f>
        <v>2.2000000000000002</v>
      </c>
      <c r="B101">
        <f>ValueWin!B101</f>
        <v>1.61</v>
      </c>
      <c r="C101">
        <f t="shared" si="8"/>
        <v>0.45454545454545453</v>
      </c>
      <c r="D101">
        <f t="shared" si="8"/>
        <v>0.6211180124223602</v>
      </c>
      <c r="E101">
        <f>ValueWin!E101</f>
        <v>0.625</v>
      </c>
      <c r="F101">
        <f t="shared" si="9"/>
        <v>0.375</v>
      </c>
      <c r="G101" cm="1">
        <f t="array" ref="G101">_xlfn.IFS(AND(I101&gt;J101,I101&gt;0), 1, AND(J101&gt;I101,J101&gt;0), 2, AND(I101&lt;0,J101&lt;0), 0)</f>
        <v>1</v>
      </c>
      <c r="H101">
        <f>ValueWin!H101</f>
        <v>1</v>
      </c>
      <c r="I101">
        <f t="shared" si="5"/>
        <v>0.1</v>
      </c>
      <c r="J101">
        <f t="shared" si="6"/>
        <v>-0.64959016393442615</v>
      </c>
      <c r="K101" cm="1">
        <f t="array" ref="K101">_xlfn.IFS(AND(G101=H101,G101=1),K100-K100*I101+K100*I101*A101, AND(G101=H101,G101=2), K100-K100*J101+K100*J101*B101, AND(G101&lt;&gt;H101,G101=1), K100-K100*I101,AND(G101&lt;&gt;H101,G101=2),K100-K100*J101,G101=0,K100)</f>
        <v>81.044257433800297</v>
      </c>
      <c r="L101" t="str">
        <f>ValueWin!L101</f>
        <v>Joao Sousa</v>
      </c>
      <c r="M101" t="str">
        <f>ValueWin!M101</f>
        <v>Hugo Grenier</v>
      </c>
    </row>
    <row r="102" spans="1:14" x14ac:dyDescent="0.25">
      <c r="A102">
        <f>ValueWin!A102</f>
        <v>2.1</v>
      </c>
      <c r="B102">
        <f>ValueWin!B102</f>
        <v>1.66</v>
      </c>
      <c r="C102">
        <f t="shared" si="8"/>
        <v>0.47619047619047616</v>
      </c>
      <c r="D102">
        <f t="shared" si="8"/>
        <v>0.60240963855421692</v>
      </c>
      <c r="E102">
        <f>ValueWin!E102</f>
        <v>0.95699999999999996</v>
      </c>
      <c r="F102">
        <f t="shared" si="9"/>
        <v>4.3000000000000038E-2</v>
      </c>
      <c r="G102" cm="1">
        <f t="array" ref="G102">_xlfn.IFS(AND(I102&gt;J102,I102&gt;0), 1, AND(J102&gt;I102,J102&gt;0), 2, AND(I102&lt;0,J102&lt;0), 0)</f>
        <v>1</v>
      </c>
      <c r="H102">
        <f>ValueWin!H102</f>
        <v>2</v>
      </c>
      <c r="I102">
        <f t="shared" si="5"/>
        <v>0.1</v>
      </c>
      <c r="J102">
        <f t="shared" si="6"/>
        <v>-1.407</v>
      </c>
      <c r="K102" cm="1">
        <f t="array" ref="K102">_xlfn.IFS(AND(G102=H102,G102=1),K101-K101*I102+K101*I102*A102, AND(G102=H102,G102=2), K101-K101*J102+K101*J102*B102, AND(G102&lt;&gt;H102,G102=1), K101-K101*I102,AND(G102&lt;&gt;H102,G102=2),K101-K101*J102,G102=0,K101)</f>
        <v>72.939831690420263</v>
      </c>
      <c r="L102" t="str">
        <f>ValueWin!L102</f>
        <v>Filip Horansky</v>
      </c>
      <c r="M102" t="str">
        <f>ValueWin!M102</f>
        <v>Luca van Assche</v>
      </c>
    </row>
    <row r="103" spans="1:14" x14ac:dyDescent="0.25">
      <c r="A103">
        <f>ValueWin!A103</f>
        <v>1.25</v>
      </c>
      <c r="B103">
        <f>ValueWin!B103</f>
        <v>3.5</v>
      </c>
      <c r="C103">
        <f t="shared" si="8"/>
        <v>0.8</v>
      </c>
      <c r="D103">
        <f t="shared" si="8"/>
        <v>0.2857142857142857</v>
      </c>
      <c r="E103">
        <f>ValueWin!E103</f>
        <v>0.85399999999999998</v>
      </c>
      <c r="F103">
        <f t="shared" si="9"/>
        <v>0.14600000000000002</v>
      </c>
      <c r="G103" cm="1">
        <f t="array" ref="G103">_xlfn.IFS(AND(I103&gt;J103,I103&gt;0), 1, AND(J103&gt;I103,J103&gt;0), 2, AND(I103&lt;0,J103&lt;0), 0)</f>
        <v>1</v>
      </c>
      <c r="H103">
        <f>ValueWin!H103</f>
        <v>2</v>
      </c>
      <c r="I103">
        <f t="shared" si="5"/>
        <v>0.1</v>
      </c>
      <c r="J103">
        <f t="shared" si="6"/>
        <v>-0.1956</v>
      </c>
      <c r="K103" cm="1">
        <f t="array" ref="K103">_xlfn.IFS(AND(G103=H103,G103=1),K102-K102*I103+K102*I103*A103, AND(G103=H103,G103=2), K102-K102*J103+K102*J103*B103, AND(G103&lt;&gt;H103,G103=1), K102-K102*I103,AND(G103&lt;&gt;H103,G103=2),K102-K102*J103,G103=0,K102)</f>
        <v>65.645848521378241</v>
      </c>
      <c r="L103" t="str">
        <f>ValueWin!L103</f>
        <v>Carlos Taberner</v>
      </c>
      <c r="M103" t="str">
        <f>ValueWin!M103</f>
        <v>Kenny De Schepper</v>
      </c>
    </row>
    <row r="104" spans="1:14" x14ac:dyDescent="0.25">
      <c r="A104">
        <f>ValueWin!A104</f>
        <v>1.08</v>
      </c>
      <c r="B104">
        <f>ValueWin!B104</f>
        <v>6.5</v>
      </c>
      <c r="C104">
        <f t="shared" si="8"/>
        <v>0.92592592592592582</v>
      </c>
      <c r="D104">
        <f t="shared" si="8"/>
        <v>0.15384615384615385</v>
      </c>
      <c r="E104">
        <f>ValueWin!E104</f>
        <v>0.48799999999999999</v>
      </c>
      <c r="F104">
        <f t="shared" si="9"/>
        <v>0.51200000000000001</v>
      </c>
      <c r="G104" cm="1">
        <f t="array" ref="G104">_xlfn.IFS(AND(I104&gt;J104,I104&gt;0), 1, AND(J104&gt;I104,J104&gt;0), 2, AND(I104&lt;0,J104&lt;0), 0)</f>
        <v>2</v>
      </c>
      <c r="H104">
        <f>ValueWin!H104</f>
        <v>2</v>
      </c>
      <c r="I104">
        <f t="shared" si="5"/>
        <v>-5.9119999999999937</v>
      </c>
      <c r="J104">
        <f t="shared" si="6"/>
        <v>0.1</v>
      </c>
      <c r="K104" cm="1">
        <f t="array" ref="K104">_xlfn.IFS(AND(G104=H104,G104=1),K103-K103*I104+K103*I104*A104, AND(G104=H104,G104=2), K103-K103*J104+K103*J104*B104, AND(G104&lt;&gt;H104,G104=1), K103-K103*I104,AND(G104&lt;&gt;H104,G104=2),K103-K103*J104,G104=0,K103)</f>
        <v>101.75106520813628</v>
      </c>
      <c r="L104" t="str">
        <f>ValueWin!L104</f>
        <v>Mats Moraing</v>
      </c>
      <c r="M104" t="str">
        <f>ValueWin!M104</f>
        <v>Yannick Maden</v>
      </c>
    </row>
    <row r="105" spans="1:14" x14ac:dyDescent="0.25">
      <c r="A105">
        <f>ValueWin!A105</f>
        <v>1.3</v>
      </c>
      <c r="B105">
        <f>ValueWin!B105</f>
        <v>3.2</v>
      </c>
      <c r="C105">
        <f t="shared" si="8"/>
        <v>0.76923076923076916</v>
      </c>
      <c r="D105">
        <f t="shared" si="8"/>
        <v>0.3125</v>
      </c>
      <c r="E105">
        <f>ValueWin!E105</f>
        <v>0.58199999999999996</v>
      </c>
      <c r="F105">
        <f t="shared" si="9"/>
        <v>0.41800000000000004</v>
      </c>
      <c r="G105" cm="1">
        <f t="array" ref="G105">_xlfn.IFS(AND(I105&gt;J105,I105&gt;0), 1, AND(J105&gt;I105,J105&gt;0), 2, AND(I105&lt;0,J105&lt;0), 0)</f>
        <v>2</v>
      </c>
      <c r="H105">
        <f>ValueWin!H105</f>
        <v>1</v>
      </c>
      <c r="I105">
        <f t="shared" si="5"/>
        <v>-0.81133333333333335</v>
      </c>
      <c r="J105">
        <f t="shared" si="6"/>
        <v>0.1</v>
      </c>
      <c r="K105" cm="1">
        <f t="array" ref="K105">_xlfn.IFS(AND(G105=H105,G105=1),K104-K104*I105+K104*I105*A105, AND(G105=H105,G105=2), K104-K104*J105+K104*J105*B105, AND(G105&lt;&gt;H105,G105=1), K104-K104*I105,AND(G105&lt;&gt;H105,G105=2),K104-K104*J105,G105=0,K104)</f>
        <v>91.575958687322654</v>
      </c>
      <c r="L105" t="str">
        <f>ValueWin!L105</f>
        <v>Oscar Otte</v>
      </c>
      <c r="M105" t="str">
        <f>ValueWin!M105</f>
        <v>Robin Haase</v>
      </c>
      <c r="N105">
        <f>ValueWin!N105</f>
        <v>0.73199999999999998</v>
      </c>
    </row>
    <row r="106" spans="1:14" x14ac:dyDescent="0.25">
      <c r="A106">
        <f>ValueWin!A106</f>
        <v>2.25</v>
      </c>
      <c r="B106">
        <f>ValueWin!B106</f>
        <v>1.57</v>
      </c>
      <c r="C106">
        <f t="shared" si="8"/>
        <v>0.44444444444444442</v>
      </c>
      <c r="D106">
        <f t="shared" si="8"/>
        <v>0.63694267515923564</v>
      </c>
      <c r="E106">
        <f>ValueWin!E106</f>
        <v>6.4000000000000001E-2</v>
      </c>
      <c r="F106">
        <f t="shared" si="9"/>
        <v>0.93599999999999994</v>
      </c>
      <c r="G106" cm="1">
        <f t="array" ref="G106">_xlfn.IFS(AND(I106&gt;J106,I106&gt;0), 1, AND(J106&gt;I106,J106&gt;0), 2, AND(I106&lt;0,J106&lt;0), 0)</f>
        <v>2</v>
      </c>
      <c r="H106">
        <f>ValueWin!H106</f>
        <v>2</v>
      </c>
      <c r="I106">
        <f t="shared" si="5"/>
        <v>-0.68479999999999985</v>
      </c>
      <c r="J106">
        <f t="shared" si="6"/>
        <v>0.1</v>
      </c>
      <c r="K106" cm="1">
        <f t="array" ref="K106">_xlfn.IFS(AND(G106=H106,G106=1),K105-K105*I106+K105*I106*A106, AND(G106=H106,G106=2), K105-K105*J106+K105*J106*B106, AND(G106&lt;&gt;H106,G106=1), K105-K105*I106,AND(G106&lt;&gt;H106,G106=2),K105-K105*J106,G106=0,K105)</f>
        <v>96.795788332500052</v>
      </c>
      <c r="L106" t="str">
        <f>ValueWin!L106</f>
        <v>Henri Squire</v>
      </c>
      <c r="M106" t="str">
        <f>ValueWin!M106</f>
        <v>Ruben Bemelmans</v>
      </c>
      <c r="N106">
        <f>ValueWin!N106</f>
        <v>0.27200000000000002</v>
      </c>
    </row>
    <row r="107" spans="1:14" x14ac:dyDescent="0.25">
      <c r="A107">
        <f>ValueWin!A107</f>
        <v>1.3</v>
      </c>
      <c r="B107">
        <f>ValueWin!B107</f>
        <v>3.32</v>
      </c>
      <c r="C107">
        <f t="shared" si="8"/>
        <v>0.76923076923076916</v>
      </c>
      <c r="D107">
        <f t="shared" si="8"/>
        <v>0.30120481927710846</v>
      </c>
      <c r="E107">
        <f>ValueWin!E107</f>
        <v>0.60799999999999998</v>
      </c>
      <c r="F107">
        <f t="shared" si="9"/>
        <v>0.39200000000000002</v>
      </c>
      <c r="G107" cm="1">
        <f t="array" ref="G107">_xlfn.IFS(AND(I107&gt;J107,I107&gt;0), 1, AND(J107&gt;I107,J107&gt;0), 2, AND(I107&lt;0,J107&lt;0), 0)</f>
        <v>2</v>
      </c>
      <c r="H107">
        <f>ValueWin!H107</f>
        <v>1</v>
      </c>
      <c r="I107">
        <f t="shared" si="5"/>
        <v>-0.69866666666666644</v>
      </c>
      <c r="J107">
        <f t="shared" si="6"/>
        <v>0.1</v>
      </c>
      <c r="K107" cm="1">
        <f t="array" ref="K107">_xlfn.IFS(AND(G107=H107,G107=1),K106-K106*I107+K106*I107*A107, AND(G107=H107,G107=2), K106-K106*J107+K106*J107*B107, AND(G107&lt;&gt;H107,G107=1), K106-K106*I107,AND(G107&lt;&gt;H107,G107=2),K106-K106*J107,G107=0,K106)</f>
        <v>87.116209499250047</v>
      </c>
      <c r="L107" t="str">
        <f>ValueWin!L107</f>
        <v>Andrey Rublev</v>
      </c>
      <c r="M107" t="str">
        <f>ValueWin!M107</f>
        <v>Ilya Ivashka</v>
      </c>
      <c r="N107">
        <f>ValueWin!N107</f>
        <v>0.86199999999999999</v>
      </c>
    </row>
    <row r="108" spans="1:14" x14ac:dyDescent="0.25">
      <c r="A108">
        <f>ValueWin!A108</f>
        <v>1.76</v>
      </c>
      <c r="B108">
        <f>ValueWin!B108</f>
        <v>2.0499999999999998</v>
      </c>
      <c r="C108">
        <f t="shared" si="8"/>
        <v>0.56818181818181823</v>
      </c>
      <c r="D108">
        <f t="shared" si="8"/>
        <v>0.48780487804878053</v>
      </c>
      <c r="E108">
        <f>ValueWin!E108</f>
        <v>0.53900000000000003</v>
      </c>
      <c r="F108">
        <f t="shared" si="9"/>
        <v>0.46099999999999997</v>
      </c>
      <c r="G108" cm="1">
        <f t="array" ref="G108">_xlfn.IFS(AND(I108&gt;J108,I108&gt;0), 1, AND(J108&gt;I108,J108&gt;0), 2, AND(I108&lt;0,J108&lt;0), 0)</f>
        <v>0</v>
      </c>
      <c r="H108">
        <f>ValueWin!H108</f>
        <v>2</v>
      </c>
      <c r="I108">
        <f t="shared" si="5"/>
        <v>-6.7578947368420961E-2</v>
      </c>
      <c r="J108">
        <f t="shared" si="6"/>
        <v>-5.2333333333333454E-2</v>
      </c>
      <c r="K108" cm="1">
        <f t="array" ref="K108">_xlfn.IFS(AND(G108=H108,G108=1),K107-K107*I108+K107*I108*A108, AND(G108=H108,G108=2), K107-K107*J108+K107*J108*B108, AND(G108&lt;&gt;H108,G108=1), K107-K107*I108,AND(G108&lt;&gt;H108,G108=2),K107-K107*J108,G108=0,K107)</f>
        <v>87.116209499250047</v>
      </c>
      <c r="L108" t="str">
        <f>ValueWin!L108</f>
        <v>Alexander Bublik</v>
      </c>
      <c r="M108" t="str">
        <f>ValueWin!M108</f>
        <v>Jan Lennard Struff</v>
      </c>
      <c r="N108">
        <f>ValueWin!N108</f>
        <v>0.84499999999999997</v>
      </c>
    </row>
    <row r="109" spans="1:14" x14ac:dyDescent="0.25">
      <c r="A109">
        <f>ValueWin!A109</f>
        <v>1.61</v>
      </c>
      <c r="B109">
        <f>ValueWin!B109</f>
        <v>2.25</v>
      </c>
      <c r="C109">
        <f t="shared" si="8"/>
        <v>0.6211180124223602</v>
      </c>
      <c r="D109">
        <f t="shared" si="8"/>
        <v>0.44444444444444442</v>
      </c>
      <c r="E109">
        <f>ValueWin!E109</f>
        <v>0.59499999999999997</v>
      </c>
      <c r="F109">
        <f t="shared" si="9"/>
        <v>0.40500000000000003</v>
      </c>
      <c r="G109" cm="1">
        <f t="array" ref="G109">_xlfn.IFS(AND(I109&gt;J109,I109&gt;0), 1, AND(J109&gt;I109,J109&gt;0), 2, AND(I109&lt;0,J109&lt;0), 0)</f>
        <v>0</v>
      </c>
      <c r="H109">
        <f>ValueWin!H109</f>
        <v>1</v>
      </c>
      <c r="I109">
        <f t="shared" si="5"/>
        <v>-6.8934426229508183E-2</v>
      </c>
      <c r="J109">
        <f t="shared" si="6"/>
        <v>-7.0999999999999952E-2</v>
      </c>
      <c r="K109" cm="1">
        <f t="array" ref="K109">_xlfn.IFS(AND(G109=H109,G109=1),K108-K108*I109+K108*I109*A109, AND(G109=H109,G109=2), K108-K108*J109+K108*J109*B109, AND(G109&lt;&gt;H109,G109=1), K108-K108*I109,AND(G109&lt;&gt;H109,G109=2),K108-K108*J109,G109=0,K108)</f>
        <v>87.116209499250047</v>
      </c>
      <c r="L109" t="str">
        <f>ValueWin!L109</f>
        <v>Roberto Bautista Agut</v>
      </c>
      <c r="M109" t="str">
        <f>ValueWin!M109</f>
        <v>Mackenzie McDonald</v>
      </c>
      <c r="N109">
        <f>ValueWin!N109</f>
        <v>0.85199999999999998</v>
      </c>
    </row>
    <row r="110" spans="1:14" x14ac:dyDescent="0.25">
      <c r="A110">
        <f>ValueWin!A110</f>
        <v>1.59</v>
      </c>
      <c r="B110">
        <f>ValueWin!B110</f>
        <v>2.2599999999999998</v>
      </c>
      <c r="C110">
        <f t="shared" si="8"/>
        <v>0.62893081761006286</v>
      </c>
      <c r="D110">
        <f t="shared" si="8"/>
        <v>0.44247787610619471</v>
      </c>
      <c r="E110">
        <f>ValueWin!E110</f>
        <v>0.60699999999999998</v>
      </c>
      <c r="F110">
        <f t="shared" si="9"/>
        <v>0.39300000000000002</v>
      </c>
      <c r="G110" cm="1">
        <f t="array" ref="G110">_xlfn.IFS(AND(I110&gt;J110,I110&gt;0), 1, AND(J110&gt;I110,J110&gt;0), 2, AND(I110&lt;0,J110&lt;0), 0)</f>
        <v>0</v>
      </c>
      <c r="H110">
        <f>ValueWin!H110</f>
        <v>1</v>
      </c>
      <c r="I110">
        <f t="shared" si="5"/>
        <v>-5.9101694915254188E-2</v>
      </c>
      <c r="J110">
        <f t="shared" si="6"/>
        <v>-8.8746031746031795E-2</v>
      </c>
      <c r="K110" cm="1">
        <f t="array" ref="K110">_xlfn.IFS(AND(G110=H110,G110=1),K109-K109*I110+K109*I110*A110, AND(G110=H110,G110=2), K109-K109*J110+K109*J110*B110, AND(G110&lt;&gt;H110,G110=1), K109-K109*I110,AND(G110&lt;&gt;H110,G110=2),K109-K109*J110,G110=0,K109)</f>
        <v>87.116209499250047</v>
      </c>
      <c r="L110" t="str">
        <f>ValueWin!L110</f>
        <v>Taylor Fritz</v>
      </c>
      <c r="M110" t="str">
        <f>ValueWin!M110</f>
        <v>Tommy Paul</v>
      </c>
      <c r="N110">
        <f>ValueWin!N110</f>
        <v>0.84499999999999997</v>
      </c>
    </row>
    <row r="111" spans="1:14" x14ac:dyDescent="0.25">
      <c r="A111">
        <f>ValueWin!A111</f>
        <v>3.69</v>
      </c>
      <c r="B111">
        <f>ValueWin!B111</f>
        <v>1.25</v>
      </c>
      <c r="C111">
        <f t="shared" si="8"/>
        <v>0.2710027100271003</v>
      </c>
      <c r="D111">
        <f t="shared" si="8"/>
        <v>0.8</v>
      </c>
      <c r="E111">
        <f>ValueWin!E111</f>
        <v>0.31900000000000001</v>
      </c>
      <c r="F111">
        <f t="shared" si="9"/>
        <v>0.68100000000000005</v>
      </c>
      <c r="G111" cm="1">
        <f t="array" ref="G111">_xlfn.IFS(AND(I111&gt;J111,I111&gt;0), 1, AND(J111&gt;I111,J111&gt;0), 2, AND(I111&lt;0,J111&lt;0), 0)</f>
        <v>1</v>
      </c>
      <c r="H111">
        <f>ValueWin!H111</f>
        <v>1</v>
      </c>
      <c r="I111">
        <f t="shared" si="5"/>
        <v>6.5840148698884715E-2</v>
      </c>
      <c r="J111">
        <f t="shared" si="6"/>
        <v>-0.59499999999999997</v>
      </c>
      <c r="K111" cm="1">
        <f t="array" ref="K111">_xlfn.IFS(AND(G111=H111,G111=1),K110-K110*I111+K110*I111*A111, AND(G111=H111,G111=2), K110-K110*J111+K110*J111*B111, AND(G111&lt;&gt;H111,G111=1), K110-K110*I111,AND(G111&lt;&gt;H111,G111=2),K110-K110*J111,G111=0,K110)</f>
        <v>102.54536136366221</v>
      </c>
      <c r="L111" t="str">
        <f>ValueWin!L111</f>
        <v>John Millman</v>
      </c>
      <c r="M111" t="str">
        <f>ValueWin!M111</f>
        <v>Aslan Karatsev</v>
      </c>
      <c r="N111">
        <f>ValueWin!N111</f>
        <v>0.84499999999999997</v>
      </c>
    </row>
    <row r="112" spans="1:14" x14ac:dyDescent="0.25">
      <c r="A112">
        <f>ValueWin!A112</f>
        <v>1.96</v>
      </c>
      <c r="B112">
        <f>ValueWin!B112</f>
        <v>1.84</v>
      </c>
      <c r="C112">
        <f t="shared" si="8"/>
        <v>0.51020408163265307</v>
      </c>
      <c r="D112">
        <f t="shared" si="8"/>
        <v>0.54347826086956519</v>
      </c>
      <c r="E112">
        <f>ValueWin!E112</f>
        <v>0.41299999999999998</v>
      </c>
      <c r="F112">
        <f t="shared" si="9"/>
        <v>0.58699999999999997</v>
      </c>
      <c r="G112" cm="1">
        <f t="array" ref="G112">_xlfn.IFS(AND(I112&gt;J112,I112&gt;0), 1, AND(J112&gt;I112,J112&gt;0), 2, AND(I112&lt;0,J112&lt;0), 0)</f>
        <v>2</v>
      </c>
      <c r="H112">
        <f>ValueWin!H112</f>
        <v>1</v>
      </c>
      <c r="I112">
        <f t="shared" si="5"/>
        <v>-0.19845833333333335</v>
      </c>
      <c r="J112">
        <f t="shared" si="6"/>
        <v>9.5333333333333381E-2</v>
      </c>
      <c r="K112" cm="1">
        <f t="array" ref="K112">_xlfn.IFS(AND(G112=H112,G112=1),K111-K111*I112+K111*I112*A112, AND(G112=H112,G112=2), K111-K111*J112+K111*J112*B112, AND(G112&lt;&gt;H112,G112=1), K111-K111*I112,AND(G112&lt;&gt;H112,G112=2),K111-K111*J112,G112=0,K111)</f>
        <v>92.769370246993077</v>
      </c>
      <c r="L112" t="str">
        <f>ValueWin!L112</f>
        <v>Botic Van De Zandschulp</v>
      </c>
      <c r="M112" t="str">
        <f>ValueWin!M112</f>
        <v>Sebastian Korda</v>
      </c>
      <c r="N112">
        <f>ValueWin!N112</f>
        <v>0.83799999999999997</v>
      </c>
    </row>
    <row r="113" spans="1:14" x14ac:dyDescent="0.25">
      <c r="A113">
        <f>ValueWin!A113</f>
        <v>1.72</v>
      </c>
      <c r="B113">
        <f>ValueWin!B113</f>
        <v>2.1</v>
      </c>
      <c r="C113">
        <f t="shared" si="8"/>
        <v>0.58139534883720934</v>
      </c>
      <c r="D113">
        <f t="shared" si="8"/>
        <v>0.47619047619047616</v>
      </c>
      <c r="E113">
        <f>ValueWin!E113</f>
        <v>0.51200000000000001</v>
      </c>
      <c r="F113">
        <f t="shared" si="9"/>
        <v>0.48799999999999999</v>
      </c>
      <c r="G113" cm="1">
        <f t="array" ref="G113">_xlfn.IFS(AND(I113&gt;J113,I113&gt;0), 1, AND(J113&gt;I113,J113&gt;0), 2, AND(I113&lt;0,J113&lt;0), 0)</f>
        <v>2</v>
      </c>
      <c r="H113">
        <f>ValueWin!H113</f>
        <v>2</v>
      </c>
      <c r="I113">
        <f t="shared" si="5"/>
        <v>-0.1657777777777778</v>
      </c>
      <c r="J113">
        <f t="shared" si="6"/>
        <v>2.2545454545454535E-2</v>
      </c>
      <c r="K113" cm="1">
        <f t="array" ref="K113">_xlfn.IFS(AND(G113=H113,G113=1),K112-K112*I113+K112*I113*A113, AND(G113=H113,G113=2), K112-K112*J113+K112*J113*B113, AND(G113&lt;&gt;H113,G113=1), K112-K112*I113,AND(G113&lt;&gt;H113,G113=2),K112-K112*J113,G113=0,K112)</f>
        <v>95.070050629118512</v>
      </c>
      <c r="L113" t="str">
        <f>ValueWin!L113</f>
        <v>Andy Murray</v>
      </c>
      <c r="M113" t="str">
        <f>ValueWin!M113</f>
        <v>Carlos Alcaraz</v>
      </c>
      <c r="N113">
        <f>ValueWin!N113</f>
        <v>0.86099999999999999</v>
      </c>
    </row>
    <row r="114" spans="1:14" x14ac:dyDescent="0.25">
      <c r="A114">
        <f>ValueWin!A114</f>
        <v>3.14</v>
      </c>
      <c r="B114">
        <f>ValueWin!B114</f>
        <v>1.33</v>
      </c>
      <c r="C114">
        <f t="shared" si="8"/>
        <v>0.31847133757961782</v>
      </c>
      <c r="D114">
        <f t="shared" si="8"/>
        <v>0.75187969924812026</v>
      </c>
      <c r="E114">
        <f>ValueWin!E114</f>
        <v>0.30299999999999999</v>
      </c>
      <c r="F114">
        <f t="shared" si="9"/>
        <v>0.69700000000000006</v>
      </c>
      <c r="G114" cm="1">
        <f t="array" ref="G114">_xlfn.IFS(AND(I114&gt;J114,I114&gt;0), 1, AND(J114&gt;I114,J114&gt;0), 2, AND(I114&lt;0,J114&lt;0), 0)</f>
        <v>0</v>
      </c>
      <c r="H114">
        <f>ValueWin!H114</f>
        <v>2</v>
      </c>
      <c r="I114">
        <f t="shared" si="5"/>
        <v>-2.270093457943928E-2</v>
      </c>
      <c r="J114">
        <f t="shared" si="6"/>
        <v>-0.22118181818181792</v>
      </c>
      <c r="K114" cm="1">
        <f t="array" ref="K114">_xlfn.IFS(AND(G114=H114,G114=1),K113-K113*I114+K113*I114*A114, AND(G114=H114,G114=2), K113-K113*J114+K113*J114*B114, AND(G114&lt;&gt;H114,G114=1), K113-K113*I114,AND(G114&lt;&gt;H114,G114=2),K113-K113*J114,G114=0,K113)</f>
        <v>95.070050629118512</v>
      </c>
      <c r="L114" t="str">
        <f>ValueWin!L114</f>
        <v>Nikoloz Basilashvili</v>
      </c>
      <c r="M114" t="str">
        <f>ValueWin!M114</f>
        <v>Matteo Berrettini</v>
      </c>
      <c r="N114">
        <f>ValueWin!N114</f>
        <v>0.86299999999999999</v>
      </c>
    </row>
    <row r="115" spans="1:14" x14ac:dyDescent="0.25">
      <c r="A115">
        <f>ValueWin!A115</f>
        <v>1.1599999999999999</v>
      </c>
      <c r="B115">
        <f>ValueWin!B115</f>
        <v>4.5</v>
      </c>
      <c r="C115">
        <f t="shared" si="8"/>
        <v>0.86206896551724144</v>
      </c>
      <c r="D115">
        <f t="shared" si="8"/>
        <v>0.22222222222222221</v>
      </c>
      <c r="E115">
        <f>ValueWin!E115</f>
        <v>0.746</v>
      </c>
      <c r="F115">
        <f t="shared" si="9"/>
        <v>0.254</v>
      </c>
      <c r="G115" cm="1">
        <f t="array" ref="G115">_xlfn.IFS(AND(I115&gt;J115,I115&gt;0), 1, AND(J115&gt;I115,J115&gt;0), 2, AND(I115&lt;0,J115&lt;0), 0)</f>
        <v>2</v>
      </c>
      <c r="H115">
        <f>ValueWin!H115</f>
        <v>1</v>
      </c>
      <c r="I115">
        <f t="shared" si="5"/>
        <v>-0.8415000000000008</v>
      </c>
      <c r="J115">
        <f t="shared" si="6"/>
        <v>4.085714285714287E-2</v>
      </c>
      <c r="K115" cm="1">
        <f t="array" ref="K115">_xlfn.IFS(AND(G115=H115,G115=1),K114-K114*I115+K114*I115*A115, AND(G115=H115,G115=2), K114-K114*J115+K114*J115*B115, AND(G115&lt;&gt;H115,G115=1), K114-K114*I115,AND(G115&lt;&gt;H115,G115=2),K114-K114*J115,G115=0,K114)</f>
        <v>91.185759989128812</v>
      </c>
      <c r="L115" t="str">
        <f>ValueWin!L115</f>
        <v>Brandon Nakashima</v>
      </c>
      <c r="M115" t="str">
        <f>ValueWin!M115</f>
        <v>Bernabe Zapata Miralles</v>
      </c>
      <c r="N115">
        <f>ValueWin!N115</f>
        <v>0.754</v>
      </c>
    </row>
    <row r="116" spans="1:14" x14ac:dyDescent="0.25">
      <c r="A116">
        <f>ValueWin!A116</f>
        <v>2.37</v>
      </c>
      <c r="B116">
        <f>ValueWin!B116</f>
        <v>1.53</v>
      </c>
      <c r="C116">
        <f t="shared" ref="C116:D141" si="10">1/A116</f>
        <v>0.42194092827004215</v>
      </c>
      <c r="D116">
        <f t="shared" si="10"/>
        <v>0.65359477124183007</v>
      </c>
      <c r="E116">
        <f>ValueWin!E116</f>
        <v>0.249</v>
      </c>
      <c r="F116">
        <f t="shared" si="9"/>
        <v>0.751</v>
      </c>
      <c r="G116" cm="1">
        <f t="array" ref="G116">_xlfn.IFS(AND(I116&gt;J116,I116&gt;0), 1, AND(J116&gt;I116,J116&gt;0), 2, AND(I116&lt;0,J116&lt;0), 0)</f>
        <v>2</v>
      </c>
      <c r="H116">
        <f>ValueWin!H116</f>
        <v>1</v>
      </c>
      <c r="I116">
        <f t="shared" si="5"/>
        <v>-0.29917518248175179</v>
      </c>
      <c r="J116">
        <f t="shared" si="6"/>
        <v>0.1</v>
      </c>
      <c r="K116" cm="1">
        <f t="array" ref="K116">_xlfn.IFS(AND(G116=H116,G116=1),K115-K115*I116+K115*I116*A116, AND(G116=H116,G116=2), K115-K115*J116+K115*J116*B116, AND(G116&lt;&gt;H116,G116=1), K115-K115*I116,AND(G116&lt;&gt;H116,G116=2),K115-K115*J116,G116=0,K115)</f>
        <v>82.067183990215938</v>
      </c>
      <c r="L116" t="str">
        <f>ValueWin!L116</f>
        <v>Alexandre Muller</v>
      </c>
      <c r="M116" t="str">
        <f>ValueWin!M116</f>
        <v>Stefano Travaglia</v>
      </c>
      <c r="N116">
        <f>ValueWin!N116</f>
        <v>0.48699999999999999</v>
      </c>
    </row>
    <row r="117" spans="1:14" x14ac:dyDescent="0.25">
      <c r="A117">
        <f>ValueWin!A117</f>
        <v>1.28</v>
      </c>
      <c r="B117">
        <f>ValueWin!B117</f>
        <v>3.25</v>
      </c>
      <c r="C117">
        <f t="shared" si="10"/>
        <v>0.78125</v>
      </c>
      <c r="D117">
        <f t="shared" si="10"/>
        <v>0.30769230769230771</v>
      </c>
      <c r="E117">
        <f>ValueWin!E117</f>
        <v>0.82199999999999995</v>
      </c>
      <c r="F117">
        <f t="shared" si="9"/>
        <v>0.17800000000000005</v>
      </c>
      <c r="G117" cm="1">
        <f t="array" ref="G117">_xlfn.IFS(AND(I117&gt;J117,I117&gt;0), 1, AND(J117&gt;I117,J117&gt;0), 2, AND(I117&lt;0,J117&lt;0), 0)</f>
        <v>1</v>
      </c>
      <c r="H117">
        <f>ValueWin!H117</f>
        <v>1</v>
      </c>
      <c r="I117">
        <f t="shared" si="5"/>
        <v>0.1</v>
      </c>
      <c r="J117">
        <f t="shared" si="6"/>
        <v>-0.18733333333333324</v>
      </c>
      <c r="K117" cm="1">
        <f t="array" ref="K117">_xlfn.IFS(AND(G117=H117,G117=1),K116-K116*I117+K116*I117*A117, AND(G117=H117,G117=2), K116-K116*J117+K116*J117*B117, AND(G117&lt;&gt;H117,G117=1), K116-K116*I117,AND(G117&lt;&gt;H117,G117=2),K116-K116*J117,G117=0,K116)</f>
        <v>84.365065141941983</v>
      </c>
      <c r="L117" t="str">
        <f>ValueWin!L117</f>
        <v>Maxime Cressy</v>
      </c>
      <c r="M117" t="str">
        <f>ValueWin!M117</f>
        <v>Otto Virtanen</v>
      </c>
      <c r="N117">
        <f>ValueWin!N117</f>
        <v>0.35699999999999998</v>
      </c>
    </row>
    <row r="118" spans="1:14" x14ac:dyDescent="0.25">
      <c r="A118">
        <f>ValueWin!A118</f>
        <v>1.1599999999999999</v>
      </c>
      <c r="B118">
        <f>ValueWin!B118</f>
        <v>4.5</v>
      </c>
      <c r="C118">
        <f t="shared" si="10"/>
        <v>0.86206896551724144</v>
      </c>
      <c r="D118">
        <f t="shared" si="10"/>
        <v>0.22222222222222221</v>
      </c>
      <c r="E118">
        <f>ValueWin!E118</f>
        <v>0.85899999999999999</v>
      </c>
      <c r="F118">
        <f t="shared" si="9"/>
        <v>0.14100000000000001</v>
      </c>
      <c r="G118" cm="1">
        <f t="array" ref="G118">_xlfn.IFS(AND(I118&gt;J118,I118&gt;0), 1, AND(J118&gt;I118,J118&gt;0), 2, AND(I118&lt;0,J118&lt;0), 0)</f>
        <v>0</v>
      </c>
      <c r="H118">
        <f>ValueWin!H118</f>
        <v>1</v>
      </c>
      <c r="I118">
        <f t="shared" si="5"/>
        <v>-2.2250000000000547E-2</v>
      </c>
      <c r="J118">
        <f t="shared" si="6"/>
        <v>-0.1044285714285714</v>
      </c>
      <c r="K118" cm="1">
        <f t="array" ref="K118">_xlfn.IFS(AND(G118=H118,G118=1),K117-K117*I118+K117*I118*A118, AND(G118=H118,G118=2), K117-K117*J118+K117*J118*B118, AND(G118&lt;&gt;H118,G118=1), K117-K117*I118,AND(G118&lt;&gt;H118,G118=2),K117-K117*J118,G118=0,K117)</f>
        <v>84.365065141941983</v>
      </c>
      <c r="L118" t="str">
        <f>ValueWin!L118</f>
        <v>Oscar Otte</v>
      </c>
      <c r="M118" t="str">
        <f>ValueWin!M118</f>
        <v>Julian Lenz</v>
      </c>
      <c r="N118">
        <f>ValueWin!N118</f>
        <v>0.36599999999999999</v>
      </c>
    </row>
    <row r="119" spans="1:14" x14ac:dyDescent="0.25">
      <c r="A119">
        <f>ValueWin!A119</f>
        <v>2.25</v>
      </c>
      <c r="B119">
        <f>ValueWin!B119</f>
        <v>1.57</v>
      </c>
      <c r="C119">
        <f t="shared" si="10"/>
        <v>0.44444444444444442</v>
      </c>
      <c r="D119">
        <f t="shared" si="10"/>
        <v>0.63694267515923564</v>
      </c>
      <c r="E119">
        <f>ValueWin!E119</f>
        <v>0.498</v>
      </c>
      <c r="F119">
        <f t="shared" si="9"/>
        <v>0.502</v>
      </c>
      <c r="G119" cm="1">
        <f t="array" ref="G119">_xlfn.IFS(AND(I119&gt;J119,I119&gt;0), 1, AND(J119&gt;I119,J119&gt;0), 2, AND(I119&lt;0,J119&lt;0), 0)</f>
        <v>1</v>
      </c>
      <c r="H119">
        <f>ValueWin!H119</f>
        <v>2</v>
      </c>
      <c r="I119">
        <f t="shared" si="5"/>
        <v>9.6399999999999986E-2</v>
      </c>
      <c r="J119">
        <f t="shared" si="6"/>
        <v>-0.37168421052631573</v>
      </c>
      <c r="K119" cm="1">
        <f t="array" ref="K119">_xlfn.IFS(AND(G119=H119,G119=1),K118-K118*I119+K118*I119*A119, AND(G119=H119,G119=2), K118-K118*J119+K118*J119*B119, AND(G119&lt;&gt;H119,G119=1), K118-K118*I119,AND(G119&lt;&gt;H119,G119=2),K118-K118*J119,G119=0,K118)</f>
        <v>76.232272862258782</v>
      </c>
      <c r="L119" t="str">
        <f>ValueWin!L119</f>
        <v>Ruben Bemelmans</v>
      </c>
      <c r="M119" t="str">
        <f>ValueWin!M119</f>
        <v>Quentin Halys</v>
      </c>
      <c r="N119">
        <f>ValueWin!N119</f>
        <v>0.623</v>
      </c>
    </row>
    <row r="120" spans="1:14" x14ac:dyDescent="0.25">
      <c r="A120">
        <f>ValueWin!A120</f>
        <v>3</v>
      </c>
      <c r="B120">
        <f>ValueWin!B120</f>
        <v>1.33</v>
      </c>
      <c r="C120">
        <f t="shared" si="10"/>
        <v>0.33333333333333331</v>
      </c>
      <c r="D120">
        <f t="shared" si="10"/>
        <v>0.75187969924812026</v>
      </c>
      <c r="E120">
        <f>ValueWin!E120</f>
        <v>0.23499999999999999</v>
      </c>
      <c r="F120">
        <f t="shared" si="9"/>
        <v>0.76500000000000001</v>
      </c>
      <c r="G120" cm="1">
        <f t="array" ref="G120">_xlfn.IFS(AND(I120&gt;J120,I120&gt;0), 1, AND(J120&gt;I120,J120&gt;0), 2, AND(I120&lt;0,J120&lt;0), 0)</f>
        <v>2</v>
      </c>
      <c r="H120">
        <f>ValueWin!H120</f>
        <v>2</v>
      </c>
      <c r="I120">
        <f t="shared" si="5"/>
        <v>-0.14750000000000002</v>
      </c>
      <c r="J120">
        <f t="shared" si="6"/>
        <v>5.2878787878788081E-2</v>
      </c>
      <c r="K120" cm="1">
        <f t="array" ref="K120">_xlfn.IFS(AND(G120=H120,G120=1),K119-K119*I120+K119*I120*A120, AND(G120=H120,G120=2), K119-K119*J120+K119*J120*B120, AND(G120&lt;&gt;H120,G120=1), K119-K119*I120,AND(G120&lt;&gt;H120,G120=2),K119-K119*J120,G120=0,K119)</f>
        <v>77.562526023705203</v>
      </c>
      <c r="L120" t="str">
        <f>ValueWin!L120</f>
        <v>Mats Rosenkranz</v>
      </c>
      <c r="M120" t="str">
        <f>ValueWin!M120</f>
        <v>Maximilian Marterer</v>
      </c>
      <c r="N120">
        <f>ValueWin!N120</f>
        <v>0.28299999999999997</v>
      </c>
    </row>
    <row r="121" spans="1:14" x14ac:dyDescent="0.25">
      <c r="A121">
        <f>ValueWin!A121</f>
        <v>2.31</v>
      </c>
      <c r="B121">
        <f>ValueWin!B121</f>
        <v>1.57</v>
      </c>
      <c r="C121">
        <f t="shared" si="10"/>
        <v>0.4329004329004329</v>
      </c>
      <c r="D121">
        <f t="shared" si="10"/>
        <v>0.63694267515923564</v>
      </c>
      <c r="E121">
        <f>ValueWin!E121</f>
        <v>0.46600000000000003</v>
      </c>
      <c r="F121">
        <f t="shared" si="9"/>
        <v>0.53400000000000003</v>
      </c>
      <c r="G121" cm="1">
        <f t="array" ref="G121">_xlfn.IFS(AND(I121&gt;J121,I121&gt;0), 1, AND(J121&gt;I121,J121&gt;0), 2, AND(I121&lt;0,J121&lt;0), 0)</f>
        <v>1</v>
      </c>
      <c r="H121">
        <f>ValueWin!H121</f>
        <v>1</v>
      </c>
      <c r="I121">
        <f t="shared" si="5"/>
        <v>5.8366412213740504E-2</v>
      </c>
      <c r="J121">
        <f t="shared" si="6"/>
        <v>-0.28354385964912276</v>
      </c>
      <c r="K121" cm="1">
        <f t="array" ref="K121">_xlfn.IFS(AND(G121=H121,G121=1),K120-K120*I121+K120*I121*A121, AND(G121=H121,G121=2), K120-K120*J121+K120*J121*B121, AND(G121&lt;&gt;H121,G121=1), K120-K120*I121,AND(G121&lt;&gt;H121,G121=2),K120-K120*J121,G121=0,K120)</f>
        <v>83.492956763477707</v>
      </c>
      <c r="L121" t="str">
        <f>ValueWin!L121</f>
        <v>Marin Cilic</v>
      </c>
      <c r="M121" t="str">
        <f>ValueWin!M121</f>
        <v>Karen Khachanov</v>
      </c>
      <c r="N121">
        <f>ValueWin!N121</f>
        <v>0.85899999999999999</v>
      </c>
    </row>
    <row r="122" spans="1:14" x14ac:dyDescent="0.25">
      <c r="A122">
        <f>ValueWin!A122</f>
        <v>1.61</v>
      </c>
      <c r="B122">
        <f>ValueWin!B122</f>
        <v>2.25</v>
      </c>
      <c r="C122">
        <f t="shared" si="10"/>
        <v>0.6211180124223602</v>
      </c>
      <c r="D122">
        <f t="shared" si="10"/>
        <v>0.44444444444444442</v>
      </c>
      <c r="E122">
        <f>ValueWin!E122</f>
        <v>0.59399999999999997</v>
      </c>
      <c r="F122">
        <f t="shared" si="9"/>
        <v>0.40600000000000003</v>
      </c>
      <c r="G122" cm="1">
        <f t="array" ref="G122">_xlfn.IFS(AND(I122&gt;J122,I122&gt;0), 1, AND(J122&gt;I122,J122&gt;0), 2, AND(I122&lt;0,J122&lt;0), 0)</f>
        <v>0</v>
      </c>
      <c r="H122">
        <f>ValueWin!H122</f>
        <v>1</v>
      </c>
      <c r="I122">
        <f t="shared" si="5"/>
        <v>-7.1573770491803246E-2</v>
      </c>
      <c r="J122">
        <f t="shared" si="6"/>
        <v>-6.9199999999999928E-2</v>
      </c>
      <c r="K122" cm="1">
        <f t="array" ref="K122">_xlfn.IFS(AND(G122=H122,G122=1),K121-K121*I122+K121*I122*A122, AND(G122=H122,G122=2), K121-K121*J122+K121*J122*B122, AND(G122&lt;&gt;H122,G122=1), K121-K121*I122,AND(G122&lt;&gt;H122,G122=2),K121-K121*J122,G122=0,K121)</f>
        <v>83.492956763477707</v>
      </c>
      <c r="L122" t="str">
        <f>ValueWin!L122</f>
        <v>Roberto Bautista Agut</v>
      </c>
      <c r="M122" t="str">
        <f>ValueWin!M122</f>
        <v>Mackenzie McDonald</v>
      </c>
      <c r="N122">
        <f>ValueWin!N122</f>
        <v>0.85699999999999998</v>
      </c>
    </row>
    <row r="123" spans="1:14" x14ac:dyDescent="0.25">
      <c r="A123">
        <f>ValueWin!A123</f>
        <v>2.67</v>
      </c>
      <c r="B123">
        <f>ValueWin!B123</f>
        <v>1.44</v>
      </c>
      <c r="C123">
        <f t="shared" si="10"/>
        <v>0.37453183520599254</v>
      </c>
      <c r="D123">
        <f t="shared" si="10"/>
        <v>0.69444444444444442</v>
      </c>
      <c r="E123">
        <f>ValueWin!E123</f>
        <v>0.38800000000000001</v>
      </c>
      <c r="F123">
        <f t="shared" si="9"/>
        <v>0.61199999999999999</v>
      </c>
      <c r="G123" cm="1">
        <f t="array" ref="G123">_xlfn.IFS(AND(I123&gt;J123,I123&gt;0), 1, AND(J123&gt;I123,J123&gt;0), 2, AND(I123&lt;0,J123&lt;0), 0)</f>
        <v>1</v>
      </c>
      <c r="H123">
        <f>ValueWin!H123</f>
        <v>1</v>
      </c>
      <c r="I123">
        <f t="shared" si="5"/>
        <v>2.1532934131736514E-2</v>
      </c>
      <c r="J123">
        <f t="shared" si="6"/>
        <v>-0.26981818181818196</v>
      </c>
      <c r="K123" cm="1">
        <f t="array" ref="K123">_xlfn.IFS(AND(G123=H123,G123=1),K122-K122*I123+K122*I123*A123, AND(G123=H123,G123=2), K122-K122*J123+K122*J123*B123, AND(G123&lt;&gt;H123,G123=1), K122-K122*I123,AND(G123&lt;&gt;H123,G123=2),K122-K122*J123,G123=0,K122)</f>
        <v>86.495363488692362</v>
      </c>
      <c r="L123" t="str">
        <f>ValueWin!L123</f>
        <v>Jan Lennard Struff</v>
      </c>
      <c r="M123" t="str">
        <f>ValueWin!M123</f>
        <v>Denis Shapovalov</v>
      </c>
      <c r="N123">
        <f>ValueWin!N123</f>
        <v>0.90900000000000003</v>
      </c>
    </row>
    <row r="124" spans="1:14" x14ac:dyDescent="0.25">
      <c r="A124">
        <f>ValueWin!A124</f>
        <v>7</v>
      </c>
      <c r="B124">
        <f>ValueWin!B124</f>
        <v>1.1000000000000001</v>
      </c>
      <c r="C124">
        <f t="shared" si="10"/>
        <v>0.14285714285714285</v>
      </c>
      <c r="D124">
        <f t="shared" si="10"/>
        <v>0.90909090909090906</v>
      </c>
      <c r="E124">
        <f>ValueWin!E124</f>
        <v>0.123</v>
      </c>
      <c r="F124">
        <f t="shared" si="9"/>
        <v>0.877</v>
      </c>
      <c r="G124" cm="1">
        <f t="array" ref="G124">_xlfn.IFS(AND(I124&gt;J124,I124&gt;0), 1, AND(J124&gt;I124,J124&gt;0), 2, AND(I124&lt;0,J124&lt;0), 0)</f>
        <v>0</v>
      </c>
      <c r="H124">
        <f>ValueWin!H124</f>
        <v>2</v>
      </c>
      <c r="I124">
        <f t="shared" si="5"/>
        <v>-2.3166666666666669E-2</v>
      </c>
      <c r="J124">
        <f t="shared" si="6"/>
        <v>-0.35299999999999887</v>
      </c>
      <c r="K124" cm="1">
        <f t="array" ref="K124">_xlfn.IFS(AND(G124=H124,G124=1),K123-K123*I124+K123*I124*A124, AND(G124=H124,G124=2), K123-K123*J124+K123*J124*B124, AND(G124&lt;&gt;H124,G124=1), K123-K123*I124,AND(G124&lt;&gt;H124,G124=2),K123-K123*J124,G124=0,K123)</f>
        <v>86.495363488692362</v>
      </c>
      <c r="L124" t="str">
        <f>ValueWin!L124</f>
        <v>Dennis Novak</v>
      </c>
      <c r="M124" t="str">
        <f>ValueWin!M124</f>
        <v>Jannik Sinner</v>
      </c>
      <c r="N124">
        <f>ValueWin!N124</f>
        <v>0.84499999999999997</v>
      </c>
    </row>
    <row r="125" spans="1:14" x14ac:dyDescent="0.25">
      <c r="A125">
        <f>ValueWin!A125</f>
        <v>5.2</v>
      </c>
      <c r="B125">
        <f>ValueWin!B125</f>
        <v>1.1399999999999999</v>
      </c>
      <c r="C125">
        <f t="shared" si="10"/>
        <v>0.19230769230769229</v>
      </c>
      <c r="D125">
        <f t="shared" si="10"/>
        <v>0.87719298245614041</v>
      </c>
      <c r="E125">
        <f>ValueWin!E125</f>
        <v>0.17100000000000001</v>
      </c>
      <c r="F125">
        <f t="shared" si="9"/>
        <v>0.82899999999999996</v>
      </c>
      <c r="G125" cm="1">
        <f t="array" ref="G125">_xlfn.IFS(AND(I125&gt;J125,I125&gt;0), 1, AND(J125&gt;I125,J125&gt;0), 2, AND(I125&lt;0,J125&lt;0), 0)</f>
        <v>0</v>
      </c>
      <c r="H125">
        <f>ValueWin!H125</f>
        <v>2</v>
      </c>
      <c r="I125">
        <f t="shared" si="5"/>
        <v>-2.6380952380952338E-2</v>
      </c>
      <c r="J125">
        <f t="shared" si="6"/>
        <v>-0.39242857142857246</v>
      </c>
      <c r="K125" cm="1">
        <f t="array" ref="K125">_xlfn.IFS(AND(G125=H125,G125=1),K124-K124*I125+K124*I125*A125, AND(G125=H125,G125=2), K124-K124*J125+K124*J125*B125, AND(G125&lt;&gt;H125,G125=1), K124-K124*I125,AND(G125&lt;&gt;H125,G125=2),K124-K124*J125,G125=0,K124)</f>
        <v>86.495363488692362</v>
      </c>
      <c r="L125" t="str">
        <f>ValueWin!L125</f>
        <v>Alex De Minaur</v>
      </c>
      <c r="M125" t="str">
        <f>ValueWin!M125</f>
        <v>Alexander Zverev</v>
      </c>
      <c r="N125">
        <f>ValueWin!N125</f>
        <v>0.89100000000000001</v>
      </c>
    </row>
    <row r="126" spans="1:14" x14ac:dyDescent="0.25">
      <c r="A126">
        <f>ValueWin!A126</f>
        <v>1.22</v>
      </c>
      <c r="B126">
        <f>ValueWin!B126</f>
        <v>4</v>
      </c>
      <c r="C126">
        <f t="shared" si="10"/>
        <v>0.81967213114754101</v>
      </c>
      <c r="D126">
        <f t="shared" si="10"/>
        <v>0.25</v>
      </c>
      <c r="E126">
        <f>ValueWin!E126</f>
        <v>0.73399999999999999</v>
      </c>
      <c r="F126">
        <f t="shared" si="9"/>
        <v>0.26600000000000001</v>
      </c>
      <c r="G126" cm="1">
        <f t="array" ref="G126">_xlfn.IFS(AND(I126&gt;J126,I126&gt;0), 1, AND(J126&gt;I126,J126&gt;0), 2, AND(I126&lt;0,J126&lt;0), 0)</f>
        <v>2</v>
      </c>
      <c r="H126">
        <f>ValueWin!H126</f>
        <v>2</v>
      </c>
      <c r="I126">
        <f t="shared" si="5"/>
        <v>-0.47509090909090923</v>
      </c>
      <c r="J126">
        <f t="shared" si="6"/>
        <v>2.1333333333333343E-2</v>
      </c>
      <c r="K126" cm="1">
        <f t="array" ref="K126">_xlfn.IFS(AND(G126=H126,G126=1),K125-K125*I126+K125*I126*A126, AND(G126=H126,G126=2), K125-K125*J126+K125*J126*B126, AND(G126&lt;&gt;H126,G126=1), K125-K125*I126,AND(G126&lt;&gt;H126,G126=2),K125-K125*J126,G126=0,K125)</f>
        <v>92.03106675196868</v>
      </c>
      <c r="L126" t="str">
        <f>ValueWin!L126</f>
        <v>Stefanos Tsitsipas</v>
      </c>
      <c r="M126" t="str">
        <f>ValueWin!M126</f>
        <v>Frances Tiafoe</v>
      </c>
      <c r="N126">
        <f>ValueWin!N126</f>
        <v>0.86699999999999999</v>
      </c>
    </row>
    <row r="127" spans="1:14" x14ac:dyDescent="0.25">
      <c r="A127">
        <f>ValueWin!A127</f>
        <v>2.75</v>
      </c>
      <c r="B127">
        <f>ValueWin!B127</f>
        <v>1.44</v>
      </c>
      <c r="C127">
        <f t="shared" si="10"/>
        <v>0.36363636363636365</v>
      </c>
      <c r="D127">
        <f t="shared" si="10"/>
        <v>0.69444444444444442</v>
      </c>
      <c r="E127">
        <f>ValueWin!E127</f>
        <v>0.29499999999999998</v>
      </c>
      <c r="F127">
        <f t="shared" si="9"/>
        <v>0.70500000000000007</v>
      </c>
      <c r="G127" cm="1">
        <f t="array" ref="G127">_xlfn.IFS(AND(I127&gt;J127,I127&gt;0), 1, AND(J127&gt;I127,J127&gt;0), 2, AND(I127&lt;0,J127&lt;0), 0)</f>
        <v>2</v>
      </c>
      <c r="H127">
        <f>ValueWin!H127</f>
        <v>1</v>
      </c>
      <c r="I127">
        <f t="shared" si="5"/>
        <v>-0.10785714285714293</v>
      </c>
      <c r="J127">
        <f t="shared" si="6"/>
        <v>3.4545454545454546E-2</v>
      </c>
      <c r="K127" cm="1">
        <f t="array" ref="K127">_xlfn.IFS(AND(G127=H127,G127=1),K126-K126*I127+K126*I127*A127, AND(G127=H127,G127=2), K126-K126*J127+K126*J127*B127, AND(G127&lt;&gt;H127,G127=1), K126-K126*I127,AND(G127&lt;&gt;H127,G127=2),K126-K126*J127,G127=0,K126)</f>
        <v>88.851811718718849</v>
      </c>
      <c r="L127" t="str">
        <f>ValueWin!L127</f>
        <v>Carlos Alcaraz</v>
      </c>
      <c r="M127" t="str">
        <f>ValueWin!M127</f>
        <v>Matteo Berrettini</v>
      </c>
      <c r="N127">
        <f>ValueWin!N127</f>
        <v>0.84699999999999998</v>
      </c>
    </row>
    <row r="128" spans="1:14" x14ac:dyDescent="0.25">
      <c r="A128">
        <f>ValueWin!A128</f>
        <v>1.5</v>
      </c>
      <c r="B128">
        <f>ValueWin!B128</f>
        <v>2.5</v>
      </c>
      <c r="C128">
        <f t="shared" si="10"/>
        <v>0.66666666666666663</v>
      </c>
      <c r="D128">
        <f t="shared" si="10"/>
        <v>0.4</v>
      </c>
      <c r="E128">
        <f>ValueWin!E128</f>
        <v>0.78500000000000003</v>
      </c>
      <c r="F128">
        <f t="shared" si="9"/>
        <v>0.21499999999999997</v>
      </c>
      <c r="G128" cm="1">
        <f t="array" ref="G128">_xlfn.IFS(AND(I128&gt;J128,I128&gt;0), 1, AND(J128&gt;I128,J128&gt;0), 2, AND(I128&lt;0,J128&lt;0), 0)</f>
        <v>1</v>
      </c>
      <c r="H128">
        <f>ValueWin!H128</f>
        <v>1</v>
      </c>
      <c r="I128">
        <f t="shared" si="5"/>
        <v>0.1</v>
      </c>
      <c r="J128">
        <f t="shared" si="6"/>
        <v>-0.30833333333333335</v>
      </c>
      <c r="K128" cm="1">
        <f t="array" ref="K128">_xlfn.IFS(AND(G128=H128,G128=1),K127-K127*I128+K127*I128*A128, AND(G128=H128,G128=2), K127-K127*J128+K127*J128*B128, AND(G128&lt;&gt;H128,G128=1), K127-K127*I128,AND(G128&lt;&gt;H128,G128=2),K127-K127*J128,G128=0,K127)</f>
        <v>93.294402304654795</v>
      </c>
      <c r="L128" t="str">
        <f>ValueWin!L128</f>
        <v>Joao Sousa</v>
      </c>
      <c r="M128" t="str">
        <f>ValueWin!M128</f>
        <v>Kenny De Schepper</v>
      </c>
      <c r="N128">
        <f>ValueWin!N128</f>
        <v>0.47799999999999998</v>
      </c>
    </row>
    <row r="129" spans="1:14" x14ac:dyDescent="0.25">
      <c r="A129">
        <f>ValueWin!A129</f>
        <v>1.33</v>
      </c>
      <c r="B129">
        <f>ValueWin!B129</f>
        <v>3</v>
      </c>
      <c r="C129">
        <f t="shared" si="10"/>
        <v>0.75187969924812026</v>
      </c>
      <c r="D129">
        <f t="shared" si="10"/>
        <v>0.33333333333333331</v>
      </c>
      <c r="E129">
        <f>ValueWin!E129</f>
        <v>0.80500000000000005</v>
      </c>
      <c r="F129">
        <f t="shared" si="9"/>
        <v>0.19499999999999995</v>
      </c>
      <c r="G129" cm="1">
        <f t="array" ref="G129">_xlfn.IFS(AND(I129&gt;J129,I129&gt;0), 1, AND(J129&gt;I129,J129&gt;0), 2, AND(I129&lt;0,J129&lt;0), 0)</f>
        <v>1</v>
      </c>
      <c r="H129">
        <f>ValueWin!H129</f>
        <v>2</v>
      </c>
      <c r="I129">
        <f t="shared" si="5"/>
        <v>0.1</v>
      </c>
      <c r="J129">
        <f t="shared" si="6"/>
        <v>-0.20750000000000007</v>
      </c>
      <c r="K129" cm="1">
        <f t="array" ref="K129">_xlfn.IFS(AND(G129=H129,G129=1),K128-K128*I129+K128*I129*A129, AND(G129=H129,G129=2), K128-K128*J129+K128*J129*B129, AND(G129&lt;&gt;H129,G129=1), K128-K128*I129,AND(G129&lt;&gt;H129,G129=2),K128-K128*J129,G129=0,K128)</f>
        <v>83.964962074189316</v>
      </c>
      <c r="L129" t="str">
        <f>ValueWin!L129</f>
        <v>Hugo Gaston</v>
      </c>
      <c r="M129" t="str">
        <f>ValueWin!M129</f>
        <v>Maxime Janvier</v>
      </c>
      <c r="N129">
        <f>ValueWin!N129</f>
        <v>0.48199999999999998</v>
      </c>
    </row>
    <row r="130" spans="1:14" x14ac:dyDescent="0.25">
      <c r="A130">
        <f>ValueWin!A130</f>
        <v>1.66</v>
      </c>
      <c r="B130">
        <f>ValueWin!B130</f>
        <v>2.1</v>
      </c>
      <c r="C130">
        <f t="shared" si="10"/>
        <v>0.60240963855421692</v>
      </c>
      <c r="D130">
        <f t="shared" si="10"/>
        <v>0.47619047619047616</v>
      </c>
      <c r="E130">
        <f>ValueWin!E130</f>
        <v>0.94599999999999995</v>
      </c>
      <c r="F130">
        <f t="shared" si="9"/>
        <v>5.4000000000000048E-2</v>
      </c>
      <c r="G130" cm="1">
        <f t="array" ref="G130">_xlfn.IFS(AND(I130&gt;J130,I130&gt;0), 1, AND(J130&gt;I130,J130&gt;0), 2, AND(I130&lt;0,J130&lt;0), 0)</f>
        <v>1</v>
      </c>
      <c r="H130">
        <f>ValueWin!H130</f>
        <v>2</v>
      </c>
      <c r="I130">
        <f t="shared" si="5"/>
        <v>0.1</v>
      </c>
      <c r="J130">
        <f t="shared" si="6"/>
        <v>-0.80599999999999983</v>
      </c>
      <c r="K130" cm="1">
        <f t="array" ref="K130">_xlfn.IFS(AND(G130=H130,G130=1),K129-K129*I130+K129*I130*A130, AND(G130=H130,G130=2), K129-K129*J130+K129*J130*B130, AND(G130&lt;&gt;H130,G130=1), K129-K129*I130,AND(G130&lt;&gt;H130,G130=2),K129-K129*J130,G130=0,K129)</f>
        <v>75.568465866770381</v>
      </c>
      <c r="L130" t="str">
        <f>ValueWin!L130</f>
        <v>Manuel Guinard</v>
      </c>
      <c r="M130" t="str">
        <f>ValueWin!M130</f>
        <v>Luca van Assche</v>
      </c>
      <c r="N130">
        <f>ValueWin!N130</f>
        <v>0.17599999999999999</v>
      </c>
    </row>
    <row r="131" spans="1:14" x14ac:dyDescent="0.25">
      <c r="A131">
        <f>ValueWin!A131</f>
        <v>1.46</v>
      </c>
      <c r="B131">
        <f>ValueWin!B131</f>
        <v>2.58</v>
      </c>
      <c r="C131">
        <f t="shared" si="10"/>
        <v>0.68493150684931503</v>
      </c>
      <c r="D131">
        <f t="shared" si="10"/>
        <v>0.38759689922480617</v>
      </c>
      <c r="E131">
        <f>ValueWin!E131</f>
        <v>0.61399999999999999</v>
      </c>
      <c r="F131">
        <f t="shared" si="9"/>
        <v>0.38600000000000001</v>
      </c>
      <c r="G131" cm="1">
        <f t="array" ref="G131">_xlfn.IFS(AND(I131&gt;J131,I131&gt;0), 1, AND(J131&gt;I131,J131&gt;0), 2, AND(I131&lt;0,J131&lt;0), 0)</f>
        <v>0</v>
      </c>
      <c r="H131">
        <f>ValueWin!H131</f>
        <v>1</v>
      </c>
      <c r="I131">
        <f t="shared" si="5"/>
        <v>-0.22513043478260875</v>
      </c>
      <c r="J131">
        <f t="shared" si="6"/>
        <v>-2.6075949367088125E-3</v>
      </c>
      <c r="K131" cm="1">
        <f t="array" ref="K131">_xlfn.IFS(AND(G131=H131,G131=1),K130-K130*I131+K130*I131*A131, AND(G131=H131,G131=2), K130-K130*J131+K130*J131*B131, AND(G131&lt;&gt;H131,G131=1), K130-K130*I131,AND(G131&lt;&gt;H131,G131=2),K130-K130*J131,G131=0,K130)</f>
        <v>75.568465866770381</v>
      </c>
      <c r="L131" t="str">
        <f>ValueWin!L131</f>
        <v>Taylor Fritz</v>
      </c>
      <c r="M131" t="str">
        <f>ValueWin!M131</f>
        <v>Jan Lennard Struff</v>
      </c>
      <c r="N131">
        <f>ValueWin!N131</f>
        <v>0.84499999999999997</v>
      </c>
    </row>
    <row r="132" spans="1:14" x14ac:dyDescent="0.25">
      <c r="A132">
        <f>ValueWin!A132</f>
        <v>1.86</v>
      </c>
      <c r="B132">
        <f>ValueWin!B132</f>
        <v>1.92</v>
      </c>
      <c r="C132">
        <f t="shared" si="10"/>
        <v>0.5376344086021505</v>
      </c>
      <c r="D132">
        <f t="shared" si="10"/>
        <v>0.52083333333333337</v>
      </c>
      <c r="E132">
        <f>ValueWin!E132</f>
        <v>0.42</v>
      </c>
      <c r="F132">
        <f t="shared" si="9"/>
        <v>0.58000000000000007</v>
      </c>
      <c r="G132" cm="1">
        <f t="array" ref="G132">_xlfn.IFS(AND(I132&gt;J132,I132&gt;0), 1, AND(J132&gt;I132,J132&gt;0), 2, AND(I132&lt;0,J132&lt;0), 0)</f>
        <v>2</v>
      </c>
      <c r="H132">
        <f>ValueWin!H132</f>
        <v>2</v>
      </c>
      <c r="I132">
        <f t="shared" ref="I132:I141" si="11">IF(E132-(F132/(A132-1))&gt;0.1, 0.1, E132-(F132/(A132-1)))</f>
        <v>-0.25441860465116278</v>
      </c>
      <c r="J132">
        <f t="shared" ref="J132:J141" si="12">IF(F132-(E132/(B132-1))&gt;0.1, 0.1, F132-(E132/(B132-1)))</f>
        <v>0.1</v>
      </c>
      <c r="K132" cm="1">
        <f t="array" ref="K132">_xlfn.IFS(AND(G132=H132,G132=1),K131-K131*I132+K131*I132*A132, AND(G132=H132,G132=2), K131-K131*J132+K131*J132*B132, AND(G132&lt;&gt;H132,G132=1), K131-K131*I132,AND(G132&lt;&gt;H132,G132=2),K131-K131*J132,G132=0,K131)</f>
        <v>82.520764726513249</v>
      </c>
      <c r="L132" t="str">
        <f>ValueWin!L132</f>
        <v>Botic Van De Zandschulp</v>
      </c>
      <c r="M132" t="str">
        <f>ValueWin!M132</f>
        <v>Marin Cilic</v>
      </c>
      <c r="N132">
        <f>ValueWin!N132</f>
        <v>0.83499999999999996</v>
      </c>
    </row>
    <row r="133" spans="1:14" x14ac:dyDescent="0.25">
      <c r="A133">
        <f>ValueWin!A133</f>
        <v>4.05</v>
      </c>
      <c r="B133">
        <f>ValueWin!B133</f>
        <v>1.22</v>
      </c>
      <c r="C133">
        <f t="shared" si="10"/>
        <v>0.24691358024691359</v>
      </c>
      <c r="D133">
        <f t="shared" si="10"/>
        <v>0.81967213114754101</v>
      </c>
      <c r="E133">
        <f>ValueWin!E133</f>
        <v>0.21199999999999999</v>
      </c>
      <c r="F133">
        <f t="shared" si="9"/>
        <v>0.78800000000000003</v>
      </c>
      <c r="G133" cm="1">
        <f t="array" ref="G133">_xlfn.IFS(AND(I133&gt;J133,I133&gt;0), 1, AND(J133&gt;I133,J133&gt;0), 2, AND(I133&lt;0,J133&lt;0), 0)</f>
        <v>0</v>
      </c>
      <c r="H133">
        <f>ValueWin!H133</f>
        <v>2</v>
      </c>
      <c r="I133">
        <f t="shared" si="11"/>
        <v>-4.6360655737704953E-2</v>
      </c>
      <c r="J133">
        <f t="shared" si="12"/>
        <v>-0.1756363636363637</v>
      </c>
      <c r="K133" cm="1">
        <f t="array" ref="K133">_xlfn.IFS(AND(G133=H133,G133=1),K132-K132*I133+K132*I133*A133, AND(G133=H133,G133=2), K132-K132*J133+K132*J133*B133, AND(G133&lt;&gt;H133,G133=1), K132-K132*I133,AND(G133&lt;&gt;H133,G133=2),K132-K132*J133,G133=0,K132)</f>
        <v>82.520764726513249</v>
      </c>
      <c r="L133" t="str">
        <f>ValueWin!L133</f>
        <v>Carlos Alcaraz</v>
      </c>
      <c r="M133" t="str">
        <f>ValueWin!M133</f>
        <v>Alexander Zverev</v>
      </c>
      <c r="N133">
        <f>ValueWin!N133</f>
        <v>0.86499999999999999</v>
      </c>
    </row>
    <row r="134" spans="1:14" x14ac:dyDescent="0.25">
      <c r="A134">
        <f>ValueWin!A134</f>
        <v>2.2000000000000002</v>
      </c>
      <c r="B134">
        <f>ValueWin!B134</f>
        <v>1.61</v>
      </c>
      <c r="C134">
        <f t="shared" si="10"/>
        <v>0.45454545454545453</v>
      </c>
      <c r="D134">
        <f t="shared" si="10"/>
        <v>0.6211180124223602</v>
      </c>
      <c r="E134">
        <f>ValueWin!E134</f>
        <v>0.19900000000000001</v>
      </c>
      <c r="F134">
        <f t="shared" si="9"/>
        <v>0.80099999999999993</v>
      </c>
      <c r="G134" cm="1">
        <f t="array" ref="G134">_xlfn.IFS(AND(I134&gt;J134,I134&gt;0), 1, AND(J134&gt;I134,J134&gt;0), 2, AND(I134&lt;0,J134&lt;0), 0)</f>
        <v>2</v>
      </c>
      <c r="H134">
        <f>ValueWin!H134</f>
        <v>2</v>
      </c>
      <c r="I134">
        <f t="shared" si="11"/>
        <v>-0.46849999999999986</v>
      </c>
      <c r="J134">
        <f t="shared" si="12"/>
        <v>0.1</v>
      </c>
      <c r="K134" cm="1">
        <f t="array" ref="K134">_xlfn.IFS(AND(G134=H134,G134=1),K133-K133*I134+K133*I134*A134, AND(G134=H134,G134=2), K133-K133*J134+K133*J134*B134, AND(G134&lt;&gt;H134,G134=1), K133-K133*I134,AND(G134&lt;&gt;H134,G134=2),K133-K133*J134,G134=0,K133)</f>
        <v>87.55453137483056</v>
      </c>
      <c r="L134" t="str">
        <f>ValueWin!L134</f>
        <v>Maxime Janvier</v>
      </c>
      <c r="M134" t="str">
        <f>ValueWin!M134</f>
        <v>Joao Sousa</v>
      </c>
      <c r="N134">
        <f>ValueWin!N134</f>
        <v>0.47099999999999997</v>
      </c>
    </row>
    <row r="135" spans="1:14" x14ac:dyDescent="0.25">
      <c r="A135">
        <f>ValueWin!A135</f>
        <v>2.2000000000000002</v>
      </c>
      <c r="B135">
        <f>ValueWin!B135</f>
        <v>1.61</v>
      </c>
      <c r="C135">
        <f t="shared" si="10"/>
        <v>0.45454545454545453</v>
      </c>
      <c r="D135">
        <f t="shared" si="10"/>
        <v>0.6211180124223602</v>
      </c>
      <c r="E135">
        <f>ValueWin!E135</f>
        <v>0.45900000000000002</v>
      </c>
      <c r="F135">
        <f t="shared" si="9"/>
        <v>0.54099999999999993</v>
      </c>
      <c r="G135" cm="1">
        <f t="array" ref="G135">_xlfn.IFS(AND(I135&gt;J135,I135&gt;0), 1, AND(J135&gt;I135,J135&gt;0), 2, AND(I135&lt;0,J135&lt;0), 0)</f>
        <v>1</v>
      </c>
      <c r="H135">
        <f>ValueWin!H135</f>
        <v>1</v>
      </c>
      <c r="I135">
        <f t="shared" si="11"/>
        <v>8.1666666666668219E-3</v>
      </c>
      <c r="J135">
        <f t="shared" si="12"/>
        <v>-0.21145901639344256</v>
      </c>
      <c r="K135" cm="1">
        <f t="array" ref="K135">_xlfn.IFS(AND(G135=H135,G135=1),K134-K134*I135+K134*I135*A135, AND(G135=H135,G135=2), K134-K134*J135+K134*J135*B135, AND(G135&lt;&gt;H135,G135=1), K134-K134*I135,AND(G135&lt;&gt;H135,G135=2),K134-K134*J135,G135=0,K134)</f>
        <v>88.412565782303915</v>
      </c>
      <c r="L135" t="str">
        <f>ValueWin!L135</f>
        <v>Maxime Cressy</v>
      </c>
      <c r="M135" t="str">
        <f>ValueWin!M135</f>
        <v>Oscar Otte</v>
      </c>
      <c r="N135">
        <f>ValueWin!N135</f>
        <v>0.75700000000000001</v>
      </c>
    </row>
    <row r="136" spans="1:14" x14ac:dyDescent="0.25">
      <c r="A136">
        <f>ValueWin!A136</f>
        <v>4</v>
      </c>
      <c r="B136">
        <f>ValueWin!B136</f>
        <v>1.22</v>
      </c>
      <c r="C136">
        <f t="shared" si="10"/>
        <v>0.25</v>
      </c>
      <c r="D136">
        <f t="shared" si="10"/>
        <v>0.81967213114754101</v>
      </c>
      <c r="E136">
        <f>ValueWin!E136</f>
        <v>0.33300000000000002</v>
      </c>
      <c r="F136">
        <f t="shared" si="9"/>
        <v>0.66700000000000004</v>
      </c>
      <c r="G136" cm="1">
        <f t="array" ref="G136">_xlfn.IFS(AND(I136&gt;J136,I136&gt;0), 1, AND(J136&gt;I136,J136&gt;0), 2, AND(I136&lt;0,J136&lt;0), 0)</f>
        <v>1</v>
      </c>
      <c r="H136">
        <f>ValueWin!H136</f>
        <v>1</v>
      </c>
      <c r="I136">
        <f t="shared" si="11"/>
        <v>0.1</v>
      </c>
      <c r="J136">
        <f t="shared" si="12"/>
        <v>-0.84663636363636385</v>
      </c>
      <c r="K136" cm="1">
        <f t="array" ref="K136">_xlfn.IFS(AND(G136=H136,G136=1),K135-K135*I136+K135*I136*A136, AND(G136=H136,G136=2), K135-K135*J136+K135*J136*B136, AND(G136&lt;&gt;H136,G136=1), K135-K135*I136,AND(G136&lt;&gt;H136,G136=2),K135-K135*J136,G136=0,K135)</f>
        <v>114.93633551699509</v>
      </c>
      <c r="L136" t="str">
        <f>ValueWin!L136</f>
        <v>Frances Tiafoe</v>
      </c>
      <c r="M136" t="str">
        <f>ValueWin!M136</f>
        <v>Jannik Sinner</v>
      </c>
      <c r="N136">
        <f>ValueWin!N136</f>
        <v>0.86</v>
      </c>
    </row>
    <row r="137" spans="1:14" x14ac:dyDescent="0.25">
      <c r="A137">
        <f>ValueWin!A137</f>
        <v>1.4</v>
      </c>
      <c r="B137">
        <f>ValueWin!B137</f>
        <v>2.75</v>
      </c>
      <c r="C137">
        <f t="shared" si="10"/>
        <v>0.7142857142857143</v>
      </c>
      <c r="D137">
        <f t="shared" si="10"/>
        <v>0.36363636363636365</v>
      </c>
      <c r="E137">
        <f>ValueWin!E137</f>
        <v>0.61599999999999999</v>
      </c>
      <c r="F137">
        <f t="shared" si="9"/>
        <v>0.38400000000000001</v>
      </c>
      <c r="G137" cm="1">
        <f t="array" ref="G137">_xlfn.IFS(AND(I137&gt;J137,I137&gt;0), 1, AND(J137&gt;I137,J137&gt;0), 2, AND(I137&lt;0,J137&lt;0), 0)</f>
        <v>2</v>
      </c>
      <c r="H137">
        <f>ValueWin!H137</f>
        <v>2</v>
      </c>
      <c r="I137">
        <f t="shared" si="11"/>
        <v>-0.34400000000000019</v>
      </c>
      <c r="J137">
        <f t="shared" si="12"/>
        <v>3.2000000000000028E-2</v>
      </c>
      <c r="K137" cm="1">
        <f t="array" ref="K137">_xlfn.IFS(AND(G137=H137,G137=1),K136-K136*I137+K136*I137*A137, AND(G137=H137,G137=2), K136-K136*J137+K136*J137*B137, AND(G137&lt;&gt;H137,G137=1), K136-K136*I137,AND(G137&lt;&gt;H137,G137=2),K136-K136*J137,G137=0,K136)</f>
        <v>121.37277030594682</v>
      </c>
      <c r="L137" t="str">
        <f>ValueWin!L137</f>
        <v>Quentin Halys</v>
      </c>
      <c r="M137" t="str">
        <f>ValueWin!M137</f>
        <v>Lukas Lacko</v>
      </c>
      <c r="N137">
        <f>ValueWin!N137</f>
        <v>0.47</v>
      </c>
    </row>
    <row r="138" spans="1:14" x14ac:dyDescent="0.25">
      <c r="A138">
        <f>ValueWin!A138</f>
        <v>4.5</v>
      </c>
      <c r="B138">
        <f>ValueWin!B138</f>
        <v>1.18</v>
      </c>
      <c r="C138">
        <f t="shared" si="10"/>
        <v>0.22222222222222221</v>
      </c>
      <c r="D138">
        <f t="shared" si="10"/>
        <v>0.84745762711864414</v>
      </c>
      <c r="E138">
        <f>ValueWin!E138</f>
        <v>0.161</v>
      </c>
      <c r="F138">
        <f t="shared" si="9"/>
        <v>0.83899999999999997</v>
      </c>
      <c r="G138" cm="1">
        <f t="array" ref="G138">_xlfn.IFS(AND(I138&gt;J138,I138&gt;0), 1, AND(J138&gt;I138,J138&gt;0), 2, AND(I138&lt;0,J138&lt;0), 0)</f>
        <v>0</v>
      </c>
      <c r="H138">
        <f>ValueWin!H138</f>
        <v>2</v>
      </c>
      <c r="I138">
        <f t="shared" si="11"/>
        <v>-7.8714285714285709E-2</v>
      </c>
      <c r="J138">
        <f t="shared" si="12"/>
        <v>-5.5444444444444851E-2</v>
      </c>
      <c r="K138" cm="1">
        <f t="array" ref="K138">_xlfn.IFS(AND(G138=H138,G138=1),K137-K137*I138+K137*I138*A138, AND(G138=H138,G138=2), K137-K137*J138+K137*J138*B138, AND(G138&lt;&gt;H138,G138=1), K137-K137*I138,AND(G138&lt;&gt;H138,G138=2),K137-K137*J138,G138=0,K137)</f>
        <v>121.37277030594682</v>
      </c>
      <c r="L138" t="str">
        <f>ValueWin!L138</f>
        <v>Alexandre Muller</v>
      </c>
      <c r="M138" t="str">
        <f>ValueWin!M138</f>
        <v>Brandon Nakashima</v>
      </c>
      <c r="N138">
        <f>ValueWin!N138</f>
        <v>0.499</v>
      </c>
    </row>
    <row r="139" spans="1:14" x14ac:dyDescent="0.25">
      <c r="A139">
        <f>ValueWin!A139</f>
        <v>1.53</v>
      </c>
      <c r="B139">
        <f>ValueWin!B139</f>
        <v>2.37</v>
      </c>
      <c r="C139">
        <f t="shared" si="10"/>
        <v>0.65359477124183007</v>
      </c>
      <c r="D139">
        <f t="shared" si="10"/>
        <v>0.42194092827004215</v>
      </c>
      <c r="E139">
        <f>ValueWin!E139</f>
        <v>0.47499999999999998</v>
      </c>
      <c r="F139">
        <f t="shared" si="9"/>
        <v>0.52500000000000002</v>
      </c>
      <c r="G139" cm="1">
        <f t="array" ref="G139">_xlfn.IFS(AND(I139&gt;J139,I139&gt;0), 1, AND(J139&gt;I139,J139&gt;0), 2, AND(I139&lt;0,J139&lt;0), 0)</f>
        <v>2</v>
      </c>
      <c r="H139">
        <f>ValueWin!H139</f>
        <v>2</v>
      </c>
      <c r="I139">
        <f t="shared" si="11"/>
        <v>-0.51556603773584908</v>
      </c>
      <c r="J139">
        <f t="shared" si="12"/>
        <v>0.1</v>
      </c>
      <c r="K139" cm="1">
        <f t="array" ref="K139">_xlfn.IFS(AND(G139=H139,G139=1),K138-K138*I139+K138*I139*A139, AND(G139=H139,G139=2), K138-K138*J139+K138*J139*B139, AND(G139&lt;&gt;H139,G139=1), K138-K138*I139,AND(G139&lt;&gt;H139,G139=2),K138-K138*J139,G139=0,K138)</f>
        <v>138.00083983786152</v>
      </c>
      <c r="L139" t="str">
        <f>ValueWin!L139</f>
        <v>Yoshihito Nishioka</v>
      </c>
      <c r="M139" t="str">
        <f>ValueWin!M139</f>
        <v>Gianluca Mager</v>
      </c>
      <c r="N139">
        <f>ValueWin!N139</f>
        <v>0.80300000000000005</v>
      </c>
    </row>
    <row r="140" spans="1:14" x14ac:dyDescent="0.25">
      <c r="A140">
        <f>ValueWin!A140</f>
        <v>2.62</v>
      </c>
      <c r="B140">
        <f>ValueWin!B140</f>
        <v>1.5</v>
      </c>
      <c r="C140">
        <f t="shared" si="10"/>
        <v>0.38167938931297707</v>
      </c>
      <c r="D140">
        <f t="shared" si="10"/>
        <v>0.66666666666666663</v>
      </c>
      <c r="E140">
        <f>ValueWin!E140</f>
        <v>0.35299999999999998</v>
      </c>
      <c r="F140">
        <f t="shared" si="9"/>
        <v>0.64700000000000002</v>
      </c>
      <c r="G140" cm="1">
        <f t="array" ref="G140">_xlfn.IFS(AND(I140&gt;J140,I140&gt;0), 1, AND(J140&gt;I140,J140&gt;0), 2, AND(I140&lt;0,J140&lt;0), 0)</f>
        <v>0</v>
      </c>
      <c r="H140">
        <f>ValueWin!H140</f>
        <v>1</v>
      </c>
      <c r="I140">
        <f t="shared" si="11"/>
        <v>-4.6382716049382711E-2</v>
      </c>
      <c r="J140">
        <f t="shared" si="12"/>
        <v>-5.8999999999999941E-2</v>
      </c>
      <c r="K140" cm="1">
        <f t="array" ref="K140">_xlfn.IFS(AND(G140=H140,G140=1),K139-K139*I140+K139*I140*A140, AND(G140=H140,G140=2), K139-K139*J140+K139*J140*B140, AND(G140&lt;&gt;H140,G140=1), K139-K139*I140,AND(G140&lt;&gt;H140,G140=2),K139-K139*J140,G140=0,K139)</f>
        <v>138.00083983786152</v>
      </c>
      <c r="L140" t="str">
        <f>ValueWin!L140</f>
        <v>Adrian Mannarino</v>
      </c>
      <c r="M140" t="str">
        <f>ValueWin!M140</f>
        <v>Nikoloz Basilashvili</v>
      </c>
      <c r="N140">
        <f>ValueWin!N140</f>
        <v>0.85599999999999998</v>
      </c>
    </row>
    <row r="141" spans="1:14" x14ac:dyDescent="0.25">
      <c r="A141">
        <f>ValueWin!A141</f>
        <v>2.2000000000000002</v>
      </c>
      <c r="B141">
        <f>ValueWin!B141</f>
        <v>1.66</v>
      </c>
      <c r="C141">
        <f t="shared" si="10"/>
        <v>0.45454545454545453</v>
      </c>
      <c r="D141">
        <f t="shared" si="10"/>
        <v>0.60240963855421692</v>
      </c>
      <c r="E141">
        <f>ValueWin!E141</f>
        <v>0.438</v>
      </c>
      <c r="F141">
        <f t="shared" si="9"/>
        <v>0.56200000000000006</v>
      </c>
      <c r="G141" cm="1">
        <f t="array" ref="G141">_xlfn.IFS(AND(I141&gt;J141,I141&gt;0), 1, AND(J141&gt;I141,J141&gt;0), 2, AND(I141&lt;0,J141&lt;0), 0)</f>
        <v>0</v>
      </c>
      <c r="H141">
        <f>ValueWin!H141</f>
        <v>1</v>
      </c>
      <c r="I141">
        <f t="shared" si="11"/>
        <v>-3.0333333333333323E-2</v>
      </c>
      <c r="J141">
        <f t="shared" si="12"/>
        <v>-0.10163636363636364</v>
      </c>
      <c r="K141" cm="1">
        <f t="array" ref="K141">_xlfn.IFS(AND(G141=H141,G141=1),K140-K140*I141+K140*I141*A141, AND(G141=H141,G141=2), K140-K140*J141+K140*J141*B141, AND(G141&lt;&gt;H141,G141=1), K140-K140*I141,AND(G141&lt;&gt;H141,G141=2),K140-K140*J141,G141=0,K140)</f>
        <v>138.00083983786152</v>
      </c>
      <c r="L141" t="str">
        <f>ValueWin!L141</f>
        <v>Alexander Bublik</v>
      </c>
      <c r="M141" t="str">
        <f>ValueWin!M141</f>
        <v>Daniel Evans</v>
      </c>
      <c r="N141">
        <f>ValueWin!N141</f>
        <v>0.89200000000000002</v>
      </c>
    </row>
    <row r="142" spans="1:14" x14ac:dyDescent="0.25">
      <c r="A142">
        <f>ValueWin!A142</f>
        <v>1.57</v>
      </c>
      <c r="B142">
        <f>ValueWin!B142</f>
        <v>2.37</v>
      </c>
      <c r="C142">
        <f t="shared" ref="C142:C176" si="13">1/A142</f>
        <v>0.63694267515923564</v>
      </c>
      <c r="D142">
        <f t="shared" ref="D142:D176" si="14">1/B142</f>
        <v>0.42194092827004215</v>
      </c>
      <c r="E142">
        <f>ValueWin!E142</f>
        <v>0.55700000000000005</v>
      </c>
      <c r="F142">
        <f t="shared" ref="F142:F176" si="15">1-E142</f>
        <v>0.44299999999999995</v>
      </c>
      <c r="G142" cm="1">
        <f t="array" ref="G142">_xlfn.IFS(AND(I142&gt;J142,I142&gt;0), 1, AND(J142&gt;I142,J142&gt;0), 2, AND(I142&lt;0,J142&lt;0), 0)</f>
        <v>2</v>
      </c>
      <c r="H142">
        <f>ValueWin!H142</f>
        <v>2</v>
      </c>
      <c r="I142">
        <f t="shared" ref="I142:I176" si="16">IF(E142-(F142/(A142-1))&gt;0.1, 0.1, E142-(F142/(A142-1)))</f>
        <v>-0.22019298245614016</v>
      </c>
      <c r="J142">
        <f t="shared" ref="J142:J176" si="17">IF(F142-(E142/(B142-1))&gt;0.1, 0.1, F142-(E142/(B142-1)))</f>
        <v>3.6430656934306527E-2</v>
      </c>
      <c r="K142" cm="1">
        <f t="array" ref="K142">_xlfn.IFS(AND(G142=H142,G142=1),K141-K141*I142+K141*I142*A142, AND(G142=H142,G142=2), K141-K141*J142+K141*J142*B142, AND(G142&lt;&gt;H142,G142=1), K141-K141*I142,AND(G142&lt;&gt;H142,G142=2),K141-K141*J142,G142=0,K141)</f>
        <v>144.88846175416919</v>
      </c>
      <c r="L142" t="str">
        <f>ValueWin!L142</f>
        <v>Aslan Karatsev</v>
      </c>
      <c r="M142" t="str">
        <f>ValueWin!M142</f>
        <v>Sebastian Korda</v>
      </c>
      <c r="N142">
        <f>ValueWin!N142</f>
        <v>0.86</v>
      </c>
    </row>
    <row r="143" spans="1:14" x14ac:dyDescent="0.25">
      <c r="A143">
        <f>ValueWin!A143</f>
        <v>4</v>
      </c>
      <c r="B143">
        <f>ValueWin!B143</f>
        <v>1.25</v>
      </c>
      <c r="C143">
        <f t="shared" si="13"/>
        <v>0.25</v>
      </c>
      <c r="D143">
        <f t="shared" si="14"/>
        <v>0.8</v>
      </c>
      <c r="E143">
        <f>ValueWin!E143</f>
        <v>0.23599999999999999</v>
      </c>
      <c r="F143">
        <f t="shared" si="15"/>
        <v>0.76400000000000001</v>
      </c>
      <c r="G143" cm="1">
        <f t="array" ref="G143">_xlfn.IFS(AND(I143&gt;J143,I143&gt;0), 1, AND(J143&gt;I143,J143&gt;0), 2, AND(I143&lt;0,J143&lt;0), 0)</f>
        <v>0</v>
      </c>
      <c r="H143">
        <f>ValueWin!H143</f>
        <v>2</v>
      </c>
      <c r="I143">
        <f t="shared" si="16"/>
        <v>-1.8666666666666665E-2</v>
      </c>
      <c r="J143">
        <f t="shared" si="17"/>
        <v>-0.17999999999999994</v>
      </c>
      <c r="K143" cm="1">
        <f t="array" ref="K143">_xlfn.IFS(AND(G143=H143,G143=1),K142-K142*I143+K142*I143*A143, AND(G143=H143,G143=2), K142-K142*J143+K142*J143*B143, AND(G143&lt;&gt;H143,G143=1), K142-K142*I143,AND(G143&lt;&gt;H143,G143=2),K142-K142*J143,G143=0,K142)</f>
        <v>144.88846175416919</v>
      </c>
      <c r="L143" t="str">
        <f>ValueWin!L143</f>
        <v>Benoit Paire</v>
      </c>
      <c r="M143" t="str">
        <f>ValueWin!M143</f>
        <v>Pablo Carreno Busta</v>
      </c>
      <c r="N143">
        <f>ValueWin!N143</f>
        <v>0.89700000000000002</v>
      </c>
    </row>
    <row r="144" spans="1:14" x14ac:dyDescent="0.25">
      <c r="A144">
        <f>ValueWin!A144</f>
        <v>1.1100000000000001</v>
      </c>
      <c r="B144">
        <f>ValueWin!B144</f>
        <v>6.5</v>
      </c>
      <c r="C144">
        <f t="shared" si="13"/>
        <v>0.9009009009009008</v>
      </c>
      <c r="D144">
        <f t="shared" si="14"/>
        <v>0.15384615384615385</v>
      </c>
      <c r="E144">
        <f>ValueWin!E144</f>
        <v>0.81200000000000006</v>
      </c>
      <c r="F144">
        <f t="shared" si="15"/>
        <v>0.18799999999999994</v>
      </c>
      <c r="G144" cm="1">
        <f t="array" ref="G144">_xlfn.IFS(AND(I144&gt;J144,I144&gt;0), 1, AND(J144&gt;I144,J144&gt;0), 2, AND(I144&lt;0,J144&lt;0), 0)</f>
        <v>2</v>
      </c>
      <c r="H144">
        <f>ValueWin!H144</f>
        <v>1</v>
      </c>
      <c r="I144">
        <f t="shared" si="16"/>
        <v>-0.89709090909090694</v>
      </c>
      <c r="J144">
        <f t="shared" si="17"/>
        <v>4.0363636363636296E-2</v>
      </c>
      <c r="K144" cm="1">
        <f t="array" ref="K144">_xlfn.IFS(AND(G144=H144,G144=1),K143-K143*I144+K143*I144*A144, AND(G144=H144,G144=2), K143-K143*J144+K143*J144*B144, AND(G144&lt;&gt;H144,G144=1), K143-K143*I144,AND(G144&lt;&gt;H144,G144=2),K143-K143*J144,G144=0,K143)</f>
        <v>139.04023657063726</v>
      </c>
      <c r="L144" t="str">
        <f>ValueWin!L144</f>
        <v>Cameron Norrie</v>
      </c>
      <c r="M144" t="str">
        <f>ValueWin!M144</f>
        <v>Federico Delbonis</v>
      </c>
      <c r="N144">
        <f>ValueWin!N144</f>
        <v>0.84499999999999997</v>
      </c>
    </row>
    <row r="145" spans="1:14" x14ac:dyDescent="0.25">
      <c r="A145">
        <f>ValueWin!A145</f>
        <v>3</v>
      </c>
      <c r="B145">
        <f>ValueWin!B145</f>
        <v>1.4</v>
      </c>
      <c r="C145">
        <f t="shared" si="13"/>
        <v>0.33333333333333331</v>
      </c>
      <c r="D145">
        <f t="shared" si="14"/>
        <v>0.7142857142857143</v>
      </c>
      <c r="E145">
        <f>ValueWin!E145</f>
        <v>0.38500000000000001</v>
      </c>
      <c r="F145">
        <f t="shared" si="15"/>
        <v>0.61499999999999999</v>
      </c>
      <c r="G145" cm="1">
        <f t="array" ref="G145">_xlfn.IFS(AND(I145&gt;J145,I145&gt;0), 1, AND(J145&gt;I145,J145&gt;0), 2, AND(I145&lt;0,J145&lt;0), 0)</f>
        <v>1</v>
      </c>
      <c r="H145">
        <f>ValueWin!H145</f>
        <v>1</v>
      </c>
      <c r="I145">
        <f t="shared" si="16"/>
        <v>7.7500000000000013E-2</v>
      </c>
      <c r="J145">
        <f t="shared" si="17"/>
        <v>-0.34750000000000025</v>
      </c>
      <c r="K145" cm="1">
        <f t="array" ref="K145">_xlfn.IFS(AND(G145=H145,G145=1),K144-K144*I145+K144*I145*A145, AND(G145=H145,G145=2), K144-K144*J145+K144*J145*B145, AND(G145&lt;&gt;H145,G145=1), K144-K144*I145,AND(G145&lt;&gt;H145,G145=2),K144-K144*J145,G145=0,K144)</f>
        <v>160.59147323908604</v>
      </c>
      <c r="L145" t="str">
        <f>ValueWin!L145</f>
        <v>Dusan Lajovic</v>
      </c>
      <c r="M145" t="str">
        <f>ValueWin!M145</f>
        <v>Mackenzie McDonald</v>
      </c>
      <c r="N145">
        <f>ValueWin!N145</f>
        <v>0.84399999999999997</v>
      </c>
    </row>
    <row r="146" spans="1:14" x14ac:dyDescent="0.25">
      <c r="A146">
        <f>ValueWin!A146</f>
        <v>1.9</v>
      </c>
      <c r="B146">
        <f>ValueWin!B146</f>
        <v>1.9</v>
      </c>
      <c r="C146">
        <f t="shared" si="13"/>
        <v>0.52631578947368418</v>
      </c>
      <c r="D146">
        <f t="shared" si="14"/>
        <v>0.52631578947368418</v>
      </c>
      <c r="E146">
        <f>ValueWin!E146</f>
        <v>0.373</v>
      </c>
      <c r="F146">
        <f t="shared" si="15"/>
        <v>0.627</v>
      </c>
      <c r="G146" cm="1">
        <f t="array" ref="G146">_xlfn.IFS(AND(I146&gt;J146,I146&gt;0), 1, AND(J146&gt;I146,J146&gt;0), 2, AND(I146&lt;0,J146&lt;0), 0)</f>
        <v>2</v>
      </c>
      <c r="H146">
        <f>ValueWin!H146</f>
        <v>2</v>
      </c>
      <c r="I146">
        <f t="shared" si="16"/>
        <v>-0.32366666666666677</v>
      </c>
      <c r="J146">
        <f t="shared" si="17"/>
        <v>0.1</v>
      </c>
      <c r="K146" cm="1">
        <f t="array" ref="K146">_xlfn.IFS(AND(G146=H146,G146=1),K145-K145*I146+K145*I146*A146, AND(G146=H146,G146=2), K145-K145*J146+K145*J146*B146, AND(G146&lt;&gt;H146,G146=1), K145-K145*I146,AND(G146&lt;&gt;H146,G146=2),K145-K145*J146,G146=0,K145)</f>
        <v>175.04470583060379</v>
      </c>
      <c r="L146" t="str">
        <f>ValueWin!L146</f>
        <v>Filip Krajinovic</v>
      </c>
      <c r="M146" t="str">
        <f>ValueWin!M146</f>
        <v>Reilly Opelka</v>
      </c>
      <c r="N146">
        <f>ValueWin!N146</f>
        <v>0.84499999999999997</v>
      </c>
    </row>
    <row r="147" spans="1:14" x14ac:dyDescent="0.25">
      <c r="A147">
        <f>ValueWin!A147</f>
        <v>1.28</v>
      </c>
      <c r="B147">
        <f>ValueWin!B147</f>
        <v>3.75</v>
      </c>
      <c r="C147">
        <f t="shared" si="13"/>
        <v>0.78125</v>
      </c>
      <c r="D147">
        <f t="shared" si="14"/>
        <v>0.26666666666666666</v>
      </c>
      <c r="E147">
        <f>ValueWin!E147</f>
        <v>0.68700000000000006</v>
      </c>
      <c r="F147">
        <f t="shared" si="15"/>
        <v>0.31299999999999994</v>
      </c>
      <c r="G147" cm="1">
        <f t="array" ref="G147">_xlfn.IFS(AND(I147&gt;J147,I147&gt;0), 1, AND(J147&gt;I147,J147&gt;0), 2, AND(I147&lt;0,J147&lt;0), 0)</f>
        <v>2</v>
      </c>
      <c r="H147">
        <f>ValueWin!H147</f>
        <v>1</v>
      </c>
      <c r="I147">
        <f t="shared" si="16"/>
        <v>-0.43085714285714261</v>
      </c>
      <c r="J147">
        <f t="shared" si="17"/>
        <v>6.3181818181818117E-2</v>
      </c>
      <c r="K147" cm="1">
        <f t="array" ref="K147">_xlfn.IFS(AND(G147=H147,G147=1),K146-K146*I147+K146*I147*A147, AND(G147=H147,G147=2), K146-K146*J147+K146*J147*B147, AND(G147&lt;&gt;H147,G147=1), K146-K146*I147,AND(G147&lt;&gt;H147,G147=2),K146-K146*J147,G147=0,K146)</f>
        <v>163.98506305312475</v>
      </c>
      <c r="L147" t="str">
        <f>ValueWin!L147</f>
        <v>Grigor Dimitrov</v>
      </c>
      <c r="M147" t="str">
        <f>ValueWin!M147</f>
        <v>Richard Gasquet</v>
      </c>
      <c r="N147">
        <f>ValueWin!N147</f>
        <v>0.86299999999999999</v>
      </c>
    </row>
    <row r="148" spans="1:14" x14ac:dyDescent="0.25">
      <c r="A148">
        <f>ValueWin!A148</f>
        <v>1.2</v>
      </c>
      <c r="B148">
        <f>ValueWin!B148</f>
        <v>4.5</v>
      </c>
      <c r="C148">
        <f t="shared" si="13"/>
        <v>0.83333333333333337</v>
      </c>
      <c r="D148">
        <f t="shared" si="14"/>
        <v>0.22222222222222221</v>
      </c>
      <c r="E148">
        <f>ValueWin!E148</f>
        <v>0.68700000000000006</v>
      </c>
      <c r="F148">
        <f t="shared" si="15"/>
        <v>0.31299999999999994</v>
      </c>
      <c r="G148" cm="1">
        <f t="array" ref="G148">_xlfn.IFS(AND(I148&gt;J148,I148&gt;0), 1, AND(J148&gt;I148,J148&gt;0), 2, AND(I148&lt;0,J148&lt;0), 0)</f>
        <v>2</v>
      </c>
      <c r="H148">
        <f>ValueWin!H148</f>
        <v>1</v>
      </c>
      <c r="I148">
        <f t="shared" si="16"/>
        <v>-0.87800000000000011</v>
      </c>
      <c r="J148">
        <f t="shared" si="17"/>
        <v>0.1</v>
      </c>
      <c r="K148" cm="1">
        <f t="array" ref="K148">_xlfn.IFS(AND(G148=H148,G148=1),K147-K147*I148+K147*I148*A148, AND(G148=H148,G148=2), K147-K147*J148+K147*J148*B148, AND(G148&lt;&gt;H148,G148=1), K147-K147*I148,AND(G148&lt;&gt;H148,G148=2),K147-K147*J148,G148=0,K147)</f>
        <v>147.58655674781227</v>
      </c>
      <c r="L148" t="str">
        <f>ValueWin!L148</f>
        <v>Ilya Ivashka</v>
      </c>
      <c r="M148" t="str">
        <f>ValueWin!M148</f>
        <v>Albert Ramos</v>
      </c>
      <c r="N148">
        <f>ValueWin!N148</f>
        <v>0.82099999999999995</v>
      </c>
    </row>
    <row r="149" spans="1:14" x14ac:dyDescent="0.25">
      <c r="A149">
        <f>ValueWin!A149</f>
        <v>3.4</v>
      </c>
      <c r="B149">
        <f>ValueWin!B149</f>
        <v>1.33</v>
      </c>
      <c r="C149">
        <f t="shared" si="13"/>
        <v>0.29411764705882354</v>
      </c>
      <c r="D149">
        <f t="shared" si="14"/>
        <v>0.75187969924812026</v>
      </c>
      <c r="E149">
        <f>ValueWin!E149</f>
        <v>0.32900000000000001</v>
      </c>
      <c r="F149">
        <f t="shared" si="15"/>
        <v>0.67100000000000004</v>
      </c>
      <c r="G149" cm="1">
        <f t="array" ref="G149">_xlfn.IFS(AND(I149&gt;J149,I149&gt;0), 1, AND(J149&gt;I149,J149&gt;0), 2, AND(I149&lt;0,J149&lt;0), 0)</f>
        <v>1</v>
      </c>
      <c r="H149">
        <f>ValueWin!H149</f>
        <v>1</v>
      </c>
      <c r="I149">
        <f t="shared" si="16"/>
        <v>4.9416666666666664E-2</v>
      </c>
      <c r="J149">
        <f t="shared" si="17"/>
        <v>-0.3259696969696968</v>
      </c>
      <c r="K149" cm="1">
        <f t="array" ref="K149">_xlfn.IFS(AND(G149=H149,G149=1),K148-K148*I149+K148*I149*A149, AND(G149=H149,G149=2), K148-K148*J149+K148*J149*B149, AND(G149&lt;&gt;H149,G149=1), K148-K148*I149,AND(G149&lt;&gt;H149,G149=2),K148-K148*J149,G149=0,K148)</f>
        <v>165.0903223781028</v>
      </c>
      <c r="L149" t="str">
        <f>ValueWin!L149</f>
        <v>James Duckworth</v>
      </c>
      <c r="M149" t="str">
        <f>ValueWin!M149</f>
        <v>Roberto Bautista Agut</v>
      </c>
      <c r="N149">
        <f>ValueWin!N149</f>
        <v>0.84199999999999997</v>
      </c>
    </row>
    <row r="150" spans="1:14" x14ac:dyDescent="0.25">
      <c r="A150">
        <f>ValueWin!A150</f>
        <v>3.5</v>
      </c>
      <c r="B150">
        <f>ValueWin!B150</f>
        <v>1.3</v>
      </c>
      <c r="C150">
        <f t="shared" si="13"/>
        <v>0.2857142857142857</v>
      </c>
      <c r="D150">
        <f t="shared" si="14"/>
        <v>0.76923076923076916</v>
      </c>
      <c r="E150">
        <f>ValueWin!E150</f>
        <v>0.27500000000000002</v>
      </c>
      <c r="F150">
        <f t="shared" si="15"/>
        <v>0.72499999999999998</v>
      </c>
      <c r="G150" cm="1">
        <f t="array" ref="G150">_xlfn.IFS(AND(I150&gt;J150,I150&gt;0), 1, AND(J150&gt;I150,J150&gt;0), 2, AND(I150&lt;0,J150&lt;0), 0)</f>
        <v>0</v>
      </c>
      <c r="H150">
        <f>ValueWin!H150</f>
        <v>2</v>
      </c>
      <c r="I150">
        <f t="shared" si="16"/>
        <v>-1.4999999999999958E-2</v>
      </c>
      <c r="J150">
        <f t="shared" si="17"/>
        <v>-0.19166666666666665</v>
      </c>
      <c r="K150" cm="1">
        <f t="array" ref="K150">_xlfn.IFS(AND(G150=H150,G150=1),K149-K149*I150+K149*I150*A150, AND(G150=H150,G150=2), K149-K149*J150+K149*J150*B150, AND(G150&lt;&gt;H150,G150=1), K149-K149*I150,AND(G150&lt;&gt;H150,G150=2),K149-K149*J150,G150=0,K149)</f>
        <v>165.0903223781028</v>
      </c>
      <c r="L150" t="str">
        <f>ValueWin!L150</f>
        <v>John Millman</v>
      </c>
      <c r="M150" t="str">
        <f>ValueWin!M150</f>
        <v>Diego Schwartzman</v>
      </c>
      <c r="N150">
        <f>ValueWin!N150</f>
        <v>0.86599999999999999</v>
      </c>
    </row>
    <row r="151" spans="1:14" x14ac:dyDescent="0.25">
      <c r="A151">
        <f>ValueWin!A151</f>
        <v>1.66</v>
      </c>
      <c r="B151">
        <f>ValueWin!B151</f>
        <v>2.2000000000000002</v>
      </c>
      <c r="C151">
        <f t="shared" si="13"/>
        <v>0.60240963855421692</v>
      </c>
      <c r="D151">
        <f t="shared" si="14"/>
        <v>0.45454545454545453</v>
      </c>
      <c r="E151">
        <f>ValueWin!E151</f>
        <v>0.60199999999999998</v>
      </c>
      <c r="F151">
        <f t="shared" si="15"/>
        <v>0.39800000000000002</v>
      </c>
      <c r="G151" cm="1">
        <f t="array" ref="G151">_xlfn.IFS(AND(I151&gt;J151,I151&gt;0), 1, AND(J151&gt;I151,J151&gt;0), 2, AND(I151&lt;0,J151&lt;0), 0)</f>
        <v>0</v>
      </c>
      <c r="H151">
        <f>ValueWin!H151</f>
        <v>0</v>
      </c>
      <c r="I151">
        <f t="shared" si="16"/>
        <v>-1.0303030303031591E-3</v>
      </c>
      <c r="J151">
        <f t="shared" si="17"/>
        <v>-0.10366666666666657</v>
      </c>
      <c r="K151" cm="1">
        <f t="array" ref="K151">_xlfn.IFS(AND(G151=H151,G151=1),K150-K150*I151+K150*I151*A151, AND(G151=H151,G151=2), K150-K150*J151+K150*J151*B151, AND(G151&lt;&gt;H151,G151=1), K150-K150*I151,AND(G151&lt;&gt;H151,G151=2),K150-K150*J151,G151=0,K150)</f>
        <v>165.0903223781028</v>
      </c>
      <c r="L151" t="str">
        <f>ValueWin!L151</f>
        <v>Lloyd Harris</v>
      </c>
      <c r="M151" t="str">
        <f>ValueWin!M151</f>
        <v>Alex De Minaur</v>
      </c>
      <c r="N151">
        <f>ValueWin!N151</f>
        <v>0.86699999999999999</v>
      </c>
    </row>
    <row r="152" spans="1:14" x14ac:dyDescent="0.25">
      <c r="A152">
        <f>ValueWin!A152</f>
        <v>1.57</v>
      </c>
      <c r="B152">
        <f>ValueWin!B152</f>
        <v>2.37</v>
      </c>
      <c r="C152">
        <f t="shared" si="13"/>
        <v>0.63694267515923564</v>
      </c>
      <c r="D152">
        <f t="shared" si="14"/>
        <v>0.42194092827004215</v>
      </c>
      <c r="E152">
        <f>ValueWin!E152</f>
        <v>0.48799999999999999</v>
      </c>
      <c r="F152">
        <f t="shared" si="15"/>
        <v>0.51200000000000001</v>
      </c>
      <c r="G152" cm="1">
        <f t="array" ref="G152">_xlfn.IFS(AND(I152&gt;J152,I152&gt;0), 1, AND(J152&gt;I152,J152&gt;0), 2, AND(I152&lt;0,J152&lt;0), 0)</f>
        <v>2</v>
      </c>
      <c r="H152">
        <f>ValueWin!H152</f>
        <v>1</v>
      </c>
      <c r="I152">
        <f t="shared" si="16"/>
        <v>-0.41024561403508764</v>
      </c>
      <c r="J152">
        <f t="shared" si="17"/>
        <v>0.1</v>
      </c>
      <c r="K152" cm="1">
        <f t="array" ref="K152">_xlfn.IFS(AND(G152=H152,G152=1),K151-K151*I152+K151*I152*A152, AND(G152=H152,G152=2), K151-K151*J152+K151*J152*B152, AND(G152&lt;&gt;H152,G152=1), K151-K151*I152,AND(G152&lt;&gt;H152,G152=2),K151-K151*J152,G152=0,K151)</f>
        <v>148.58129014029251</v>
      </c>
      <c r="L152" t="str">
        <f>ValueWin!L152</f>
        <v>Marton Fucsovics</v>
      </c>
      <c r="M152" t="str">
        <f>ValueWin!M152</f>
        <v>Fabio Fognini</v>
      </c>
      <c r="N152">
        <f>ValueWin!N152</f>
        <v>0.871</v>
      </c>
    </row>
    <row r="153" spans="1:14" x14ac:dyDescent="0.25">
      <c r="A153">
        <f>ValueWin!A153</f>
        <v>3.5</v>
      </c>
      <c r="B153">
        <f>ValueWin!B153</f>
        <v>1.3</v>
      </c>
      <c r="C153">
        <f t="shared" si="13"/>
        <v>0.2857142857142857</v>
      </c>
      <c r="D153">
        <f t="shared" si="14"/>
        <v>0.76923076923076916</v>
      </c>
      <c r="E153">
        <f>ValueWin!E153</f>
        <v>0.40600000000000003</v>
      </c>
      <c r="F153">
        <f t="shared" si="15"/>
        <v>0.59399999999999997</v>
      </c>
      <c r="G153" cm="1">
        <f t="array" ref="G153">_xlfn.IFS(AND(I153&gt;J153,I153&gt;0), 1, AND(J153&gt;I153,J153&gt;0), 2, AND(I153&lt;0,J153&lt;0), 0)</f>
        <v>1</v>
      </c>
      <c r="H153">
        <f>ValueWin!H153</f>
        <v>0</v>
      </c>
      <c r="I153">
        <f t="shared" si="16"/>
        <v>0.1</v>
      </c>
      <c r="J153">
        <f t="shared" si="17"/>
        <v>-0.7593333333333333</v>
      </c>
      <c r="K153" cm="1">
        <f t="array" ref="K153">_xlfn.IFS(AND(G153=H153,G153=1),K152-K152*I153+K152*I153*A153, AND(G153=H153,G153=2), K152-K152*J153+K152*J153*B153, AND(G153&lt;&gt;H153,G153=1), K152-K152*I153,AND(G153&lt;&gt;H153,G153=2),K152-K152*J153,G153=0,K152)</f>
        <v>133.72316112626325</v>
      </c>
      <c r="L153" t="str">
        <f>ValueWin!L153</f>
        <v>Pierre Herbert</v>
      </c>
      <c r="M153" t="str">
        <f>ValueWin!M153</f>
        <v>Carlos Garfia</v>
      </c>
      <c r="N153">
        <f>ValueWin!N153</f>
        <v>0.81200000000000006</v>
      </c>
    </row>
    <row r="154" spans="1:14" x14ac:dyDescent="0.25">
      <c r="A154">
        <f>ValueWin!A154</f>
        <v>2.2999999999999998</v>
      </c>
      <c r="B154">
        <f>ValueWin!B154</f>
        <v>1.61</v>
      </c>
      <c r="C154">
        <f t="shared" si="13"/>
        <v>0.43478260869565222</v>
      </c>
      <c r="D154">
        <f t="shared" si="14"/>
        <v>0.6211180124223602</v>
      </c>
      <c r="E154">
        <f>ValueWin!E154</f>
        <v>0.439</v>
      </c>
      <c r="F154">
        <f t="shared" si="15"/>
        <v>0.56099999999999994</v>
      </c>
      <c r="G154" cm="1">
        <f t="array" ref="G154">_xlfn.IFS(AND(I154&gt;J154,I154&gt;0), 1, AND(J154&gt;I154,J154&gt;0), 2, AND(I154&lt;0,J154&lt;0), 0)</f>
        <v>1</v>
      </c>
      <c r="H154">
        <f>ValueWin!H154</f>
        <v>1</v>
      </c>
      <c r="I154">
        <f t="shared" si="16"/>
        <v>7.4615384615384639E-3</v>
      </c>
      <c r="J154">
        <f t="shared" si="17"/>
        <v>-0.15867213114754097</v>
      </c>
      <c r="K154" cm="1">
        <f t="array" ref="K154">_xlfn.IFS(AND(G154=H154,G154=1),K153-K153*I154+K153*I154*A154, AND(G154=H154,G154=2), K153-K153*J154+K153*J154*B154, AND(G154&lt;&gt;H154,G154=1), K153-K153*I154,AND(G154&lt;&gt;H154,G154=2),K153-K153*J154,G154=0,K153)</f>
        <v>135.02027578918799</v>
      </c>
      <c r="L154" t="str">
        <f>ValueWin!L154</f>
        <v>Hugo Gaston</v>
      </c>
      <c r="M154" t="str">
        <f>ValueWin!M154</f>
        <v>Arthur Rinderknech</v>
      </c>
      <c r="N154">
        <f>ValueWin!N154</f>
        <v>0.754</v>
      </c>
    </row>
    <row r="155" spans="1:14" x14ac:dyDescent="0.25">
      <c r="A155">
        <f>ValueWin!A155</f>
        <v>2.2000000000000002</v>
      </c>
      <c r="B155">
        <f>ValueWin!B155</f>
        <v>1.66</v>
      </c>
      <c r="C155">
        <f t="shared" si="13"/>
        <v>0.45454545454545453</v>
      </c>
      <c r="D155">
        <f t="shared" si="14"/>
        <v>0.60240963855421692</v>
      </c>
      <c r="E155">
        <f>ValueWin!E155</f>
        <v>0.45400000000000001</v>
      </c>
      <c r="F155">
        <f t="shared" si="15"/>
        <v>0.54600000000000004</v>
      </c>
      <c r="G155" cm="1">
        <f t="array" ref="G155">_xlfn.IFS(AND(I155&gt;J155,I155&gt;0), 1, AND(J155&gt;I155,J155&gt;0), 2, AND(I155&lt;0,J155&lt;0), 0)</f>
        <v>0</v>
      </c>
      <c r="H155">
        <f>ValueWin!H155</f>
        <v>2</v>
      </c>
      <c r="I155">
        <f t="shared" si="16"/>
        <v>-9.9999999999994538E-4</v>
      </c>
      <c r="J155">
        <f t="shared" si="17"/>
        <v>-0.14187878787878794</v>
      </c>
      <c r="K155" cm="1">
        <f t="array" ref="K155">_xlfn.IFS(AND(G155=H155,G155=1),K154-K154*I155+K154*I155*A155, AND(G155=H155,G155=2), K154-K154*J155+K154*J155*B155, AND(G155&lt;&gt;H155,G155=1), K154-K154*I155,AND(G155&lt;&gt;H155,G155=2),K154-K154*J155,G155=0,K154)</f>
        <v>135.02027578918799</v>
      </c>
      <c r="L155" t="str">
        <f>ValueWin!L155</f>
        <v>Laslo Djere</v>
      </c>
      <c r="M155" t="str">
        <f>ValueWin!M155</f>
        <v>Lorenzo Musetti</v>
      </c>
      <c r="N155">
        <f>ValueWin!N155</f>
        <v>0.86099999999999999</v>
      </c>
    </row>
    <row r="156" spans="1:14" x14ac:dyDescent="0.25">
      <c r="A156">
        <f>ValueWin!A156</f>
        <v>1.57</v>
      </c>
      <c r="B156">
        <f>ValueWin!B156</f>
        <v>2.37</v>
      </c>
      <c r="C156">
        <f t="shared" si="13"/>
        <v>0.63694267515923564</v>
      </c>
      <c r="D156">
        <f t="shared" si="14"/>
        <v>0.42194092827004215</v>
      </c>
      <c r="E156">
        <f>ValueWin!E156</f>
        <v>0.52900000000000003</v>
      </c>
      <c r="F156">
        <f t="shared" si="15"/>
        <v>0.47099999999999997</v>
      </c>
      <c r="G156" cm="1">
        <f t="array" ref="G156">_xlfn.IFS(AND(I156&gt;J156,I156&gt;0), 1, AND(J156&gt;I156,J156&gt;0), 2, AND(I156&lt;0,J156&lt;0), 0)</f>
        <v>2</v>
      </c>
      <c r="H156">
        <f>ValueWin!H156</f>
        <v>0</v>
      </c>
      <c r="I156">
        <f t="shared" si="16"/>
        <v>-0.29731578947368409</v>
      </c>
      <c r="J156">
        <f t="shared" si="17"/>
        <v>8.48686131386861E-2</v>
      </c>
      <c r="K156" cm="1">
        <f t="array" ref="K156">_xlfn.IFS(AND(G156=H156,G156=1),K155-K155*I156+K155*I156*A156, AND(G156=H156,G156=2), K155-K155*J156+K155*J156*B156, AND(G156&lt;&gt;H156,G156=1), K155-K155*I156,AND(G156&lt;&gt;H156,G156=2),K155-K155*J156,G156=0,K155)</f>
        <v>123.5612922373567</v>
      </c>
      <c r="L156" t="str">
        <f>ValueWin!L156</f>
        <v>Andy Murray</v>
      </c>
      <c r="M156" t="str">
        <f>ValueWin!M156</f>
        <v>Jenson Brooksby</v>
      </c>
      <c r="N156">
        <f>ValueWin!N156</f>
        <v>0.81</v>
      </c>
    </row>
    <row r="157" spans="1:14" x14ac:dyDescent="0.25">
      <c r="A157">
        <f>ValueWin!A157</f>
        <v>1.1599999999999999</v>
      </c>
      <c r="B157">
        <f>ValueWin!B157</f>
        <v>5</v>
      </c>
      <c r="C157">
        <f t="shared" si="13"/>
        <v>0.86206896551724144</v>
      </c>
      <c r="D157">
        <f t="shared" si="14"/>
        <v>0.2</v>
      </c>
      <c r="E157">
        <f>ValueWin!E157</f>
        <v>0.78</v>
      </c>
      <c r="F157">
        <f t="shared" si="15"/>
        <v>0.21999999999999997</v>
      </c>
      <c r="G157" cm="1">
        <f t="array" ref="G157">_xlfn.IFS(AND(I157&gt;J157,I157&gt;0), 1, AND(J157&gt;I157,J157&gt;0), 2, AND(I157&lt;0,J157&lt;0), 0)</f>
        <v>2</v>
      </c>
      <c r="H157">
        <f>ValueWin!H157</f>
        <v>1</v>
      </c>
      <c r="I157">
        <f t="shared" si="16"/>
        <v>-0.59500000000000042</v>
      </c>
      <c r="J157">
        <f t="shared" si="17"/>
        <v>2.4999999999999967E-2</v>
      </c>
      <c r="K157" cm="1">
        <f t="array" ref="K157">_xlfn.IFS(AND(G157=H157,G157=1),K156-K156*I157+K156*I157*A157, AND(G157=H157,G157=2), K156-K156*J157+K156*J157*B157, AND(G157&lt;&gt;H157,G157=1), K156-K156*I157,AND(G157&lt;&gt;H157,G157=2),K156-K156*J157,G157=0,K156)</f>
        <v>120.47225993142278</v>
      </c>
      <c r="L157" t="str">
        <f>ValueWin!L157</f>
        <v>Felix Auger Aliassime</v>
      </c>
      <c r="M157" t="str">
        <f>ValueWin!M157</f>
        <v>Gianluca Mager</v>
      </c>
      <c r="N157">
        <f>ValueWin!N157</f>
        <v>0.82499999999999996</v>
      </c>
    </row>
    <row r="158" spans="1:14" x14ac:dyDescent="0.25">
      <c r="A158">
        <f>ValueWin!A158</f>
        <v>1.72</v>
      </c>
      <c r="B158">
        <f>ValueWin!B158</f>
        <v>2.1</v>
      </c>
      <c r="C158">
        <f t="shared" si="13"/>
        <v>0.58139534883720934</v>
      </c>
      <c r="D158">
        <f t="shared" si="14"/>
        <v>0.47619047619047616</v>
      </c>
      <c r="E158">
        <f>ValueWin!E158</f>
        <v>0.48899999999999999</v>
      </c>
      <c r="F158">
        <f t="shared" si="15"/>
        <v>0.51100000000000001</v>
      </c>
      <c r="G158" cm="1">
        <f t="array" ref="G158">_xlfn.IFS(AND(I158&gt;J158,I158&gt;0), 1, AND(J158&gt;I158,J158&gt;0), 2, AND(I158&lt;0,J158&lt;0), 0)</f>
        <v>2</v>
      </c>
      <c r="H158">
        <f>ValueWin!H158</f>
        <v>1</v>
      </c>
      <c r="I158">
        <f t="shared" si="16"/>
        <v>-0.22072222222222226</v>
      </c>
      <c r="J158">
        <f t="shared" si="17"/>
        <v>6.6454545454545488E-2</v>
      </c>
      <c r="K158" cm="1">
        <f t="array" ref="K158">_xlfn.IFS(AND(G158=H158,G158=1),K157-K157*I158+K157*I158*A158, AND(G158=H158,G158=2), K157-K157*J158+K157*J158*B158, AND(G158&lt;&gt;H158,G158=1), K157-K157*I158,AND(G158&lt;&gt;H158,G158=2),K157-K157*J158,G158=0,K157)</f>
        <v>112.46633065779822</v>
      </c>
      <c r="L158" t="str">
        <f>ValueWin!L158</f>
        <v>Tommy Paul</v>
      </c>
      <c r="M158" t="str">
        <f>ValueWin!M158</f>
        <v>Jan Lennard Struff</v>
      </c>
      <c r="N158">
        <f>ValueWin!N158</f>
        <v>0.85499999999999998</v>
      </c>
    </row>
    <row r="159" spans="1:14" x14ac:dyDescent="0.25">
      <c r="A159">
        <f>ValueWin!A159</f>
        <v>1.28</v>
      </c>
      <c r="B159">
        <f>ValueWin!B159</f>
        <v>3.75</v>
      </c>
      <c r="C159">
        <f t="shared" si="13"/>
        <v>0.78125</v>
      </c>
      <c r="D159">
        <f t="shared" si="14"/>
        <v>0.26666666666666666</v>
      </c>
      <c r="E159">
        <f>ValueWin!E159</f>
        <v>0.68200000000000005</v>
      </c>
      <c r="F159">
        <f t="shared" si="15"/>
        <v>0.31799999999999995</v>
      </c>
      <c r="G159" cm="1">
        <f t="array" ref="G159">_xlfn.IFS(AND(I159&gt;J159,I159&gt;0), 1, AND(J159&gt;I159,J159&gt;0), 2, AND(I159&lt;0,J159&lt;0), 0)</f>
        <v>2</v>
      </c>
      <c r="H159">
        <f>ValueWin!H159</f>
        <v>1</v>
      </c>
      <c r="I159">
        <f t="shared" si="16"/>
        <v>-0.4537142857142854</v>
      </c>
      <c r="J159">
        <f t="shared" si="17"/>
        <v>6.9999999999999923E-2</v>
      </c>
      <c r="K159" cm="1">
        <f t="array" ref="K159">_xlfn.IFS(AND(G159=H159,G159=1),K158-K158*I159+K158*I159*A159, AND(G159=H159,G159=2), K158-K158*J159+K158*J159*B159, AND(G159&lt;&gt;H159,G159=1), K158-K158*I159,AND(G159&lt;&gt;H159,G159=2),K158-K158*J159,G159=0,K158)</f>
        <v>104.59368751175236</v>
      </c>
      <c r="L159" t="str">
        <f>ValueWin!L159</f>
        <v>Karen Khachanov</v>
      </c>
      <c r="M159" t="str">
        <f>ValueWin!M159</f>
        <v>Mikael Ymer</v>
      </c>
      <c r="N159">
        <f>ValueWin!N159</f>
        <v>0.83799999999999997</v>
      </c>
    </row>
    <row r="160" spans="1:14" x14ac:dyDescent="0.25">
      <c r="A160">
        <f>ValueWin!A160</f>
        <v>2.2999999999999998</v>
      </c>
      <c r="B160">
        <f>ValueWin!B160</f>
        <v>1.61</v>
      </c>
      <c r="C160">
        <f t="shared" si="13"/>
        <v>0.43478260869565222</v>
      </c>
      <c r="D160">
        <f t="shared" si="14"/>
        <v>0.6211180124223602</v>
      </c>
      <c r="E160">
        <f>ValueWin!E160</f>
        <v>0.43</v>
      </c>
      <c r="F160">
        <f t="shared" si="15"/>
        <v>0.57000000000000006</v>
      </c>
      <c r="G160" cm="1">
        <f t="array" ref="G160">_xlfn.IFS(AND(I160&gt;J160,I160&gt;0), 1, AND(J160&gt;I160,J160&gt;0), 2, AND(I160&lt;0,J160&lt;0), 0)</f>
        <v>0</v>
      </c>
      <c r="H160">
        <f>ValueWin!H160</f>
        <v>2</v>
      </c>
      <c r="I160">
        <f t="shared" si="16"/>
        <v>-8.4615384615385758E-3</v>
      </c>
      <c r="J160">
        <f t="shared" si="17"/>
        <v>-0.13491803278688508</v>
      </c>
      <c r="K160" cm="1">
        <f t="array" ref="K160">_xlfn.IFS(AND(G160=H160,G160=1),K159-K159*I160+K159*I160*A160, AND(G160=H160,G160=2), K159-K159*J160+K159*J160*B160, AND(G160&lt;&gt;H160,G160=1), K159-K159*I160,AND(G160&lt;&gt;H160,G160=2),K159-K159*J160,G160=0,K159)</f>
        <v>104.59368751175236</v>
      </c>
      <c r="L160" t="str">
        <f>ValueWin!L160</f>
        <v>Lorenzo Sonego</v>
      </c>
      <c r="M160" t="str">
        <f>ValueWin!M160</f>
        <v>Taylor Fritz</v>
      </c>
      <c r="N160">
        <f>ValueWin!N160</f>
        <v>0.86899999999999999</v>
      </c>
    </row>
    <row r="161" spans="1:14" x14ac:dyDescent="0.25">
      <c r="A161">
        <f>ValueWin!A161</f>
        <v>3.5</v>
      </c>
      <c r="B161">
        <f>ValueWin!B161</f>
        <v>1.3</v>
      </c>
      <c r="C161">
        <f t="shared" si="13"/>
        <v>0.2857142857142857</v>
      </c>
      <c r="D161">
        <f t="shared" si="14"/>
        <v>0.76923076923076916</v>
      </c>
      <c r="E161">
        <f>ValueWin!E161</f>
        <v>0.36199999999999999</v>
      </c>
      <c r="F161">
        <f t="shared" si="15"/>
        <v>0.63800000000000001</v>
      </c>
      <c r="G161" cm="1">
        <f t="array" ref="G161">_xlfn.IFS(AND(I161&gt;J161,I161&gt;0), 1, AND(J161&gt;I161,J161&gt;0), 2, AND(I161&lt;0,J161&lt;0), 0)</f>
        <v>1</v>
      </c>
      <c r="H161">
        <f>ValueWin!H161</f>
        <v>2</v>
      </c>
      <c r="I161">
        <f t="shared" si="16"/>
        <v>0.1</v>
      </c>
      <c r="J161">
        <f t="shared" si="17"/>
        <v>-0.56866666666666654</v>
      </c>
      <c r="K161" cm="1">
        <f t="array" ref="K161">_xlfn.IFS(AND(G161=H161,G161=1),K160-K160*I161+K160*I161*A161, AND(G161=H161,G161=2), K160-K160*J161+K160*J161*B161, AND(G161&lt;&gt;H161,G161=1), K160-K160*I161,AND(G161&lt;&gt;H161,G161=2),K160-K160*J161,G161=0,K160)</f>
        <v>94.134318760577131</v>
      </c>
      <c r="L161" t="str">
        <f>ValueWin!L161</f>
        <v>Pierre Hubert</v>
      </c>
      <c r="M161" t="str">
        <f>ValueWin!M161</f>
        <v>Carlos Alcaraz</v>
      </c>
      <c r="N161">
        <f>ValueWin!N161</f>
        <v>0.81200000000000006</v>
      </c>
    </row>
    <row r="162" spans="1:14" x14ac:dyDescent="0.25">
      <c r="A162">
        <f>ValueWin!A162</f>
        <v>1.53</v>
      </c>
      <c r="B162">
        <f>ValueWin!B162</f>
        <v>2.5</v>
      </c>
      <c r="C162">
        <f t="shared" si="13"/>
        <v>0.65359477124183007</v>
      </c>
      <c r="D162">
        <f t="shared" si="14"/>
        <v>0.4</v>
      </c>
      <c r="E162">
        <f>ValueWin!E162</f>
        <v>0.62</v>
      </c>
      <c r="F162">
        <f t="shared" si="15"/>
        <v>0.38</v>
      </c>
      <c r="G162" cm="1">
        <f t="array" ref="G162">_xlfn.IFS(AND(I162&gt;J162,I162&gt;0), 1, AND(J162&gt;I162,J162&gt;0), 2, AND(I162&lt;0,J162&lt;0), 0)</f>
        <v>0</v>
      </c>
      <c r="H162">
        <f>ValueWin!H162</f>
        <v>1</v>
      </c>
      <c r="I162">
        <f t="shared" si="16"/>
        <v>-9.6981132075471654E-2</v>
      </c>
      <c r="J162">
        <f t="shared" si="17"/>
        <v>-3.3333333333333326E-2</v>
      </c>
      <c r="K162" cm="1">
        <f t="array" ref="K162">_xlfn.IFS(AND(G162=H162,G162=1),K161-K161*I162+K161*I162*A162, AND(G162=H162,G162=2), K161-K161*J162+K161*J162*B162, AND(G162&lt;&gt;H162,G162=1), K161-K161*I162,AND(G162&lt;&gt;H162,G162=2),K161-K161*J162,G162=0,K161)</f>
        <v>94.134318760577131</v>
      </c>
      <c r="L162" t="str">
        <f>ValueWin!L162</f>
        <v>Marin Cilic</v>
      </c>
      <c r="M162" t="str">
        <f>ValueWin!M162</f>
        <v>Alejandro Davidovich Fokina</v>
      </c>
      <c r="N162">
        <f>ValueWin!N162</f>
        <v>0.86599999999999999</v>
      </c>
    </row>
    <row r="163" spans="1:14" x14ac:dyDescent="0.25">
      <c r="A163">
        <f>ValueWin!A163</f>
        <v>3.4</v>
      </c>
      <c r="B163">
        <f>ValueWin!B163</f>
        <v>1.33</v>
      </c>
      <c r="C163">
        <f t="shared" si="13"/>
        <v>0.29411764705882354</v>
      </c>
      <c r="D163">
        <f t="shared" si="14"/>
        <v>0.75187969924812026</v>
      </c>
      <c r="E163">
        <f>ValueWin!E163</f>
        <v>0.252</v>
      </c>
      <c r="F163">
        <f t="shared" si="15"/>
        <v>0.748</v>
      </c>
      <c r="G163" cm="1">
        <f t="array" ref="G163">_xlfn.IFS(AND(I163&gt;J163,I163&gt;0), 1, AND(J163&gt;I163,J163&gt;0), 2, AND(I163&lt;0,J163&lt;0), 0)</f>
        <v>0</v>
      </c>
      <c r="H163">
        <f>ValueWin!H163</f>
        <v>2</v>
      </c>
      <c r="I163">
        <f t="shared" si="16"/>
        <v>-5.9666666666666701E-2</v>
      </c>
      <c r="J163">
        <f t="shared" si="17"/>
        <v>-1.5636363636363448E-2</v>
      </c>
      <c r="K163" cm="1">
        <f t="array" ref="K163">_xlfn.IFS(AND(G163=H163,G163=1),K162-K162*I163+K162*I163*A163, AND(G163=H163,G163=2), K162-K162*J163+K162*J163*B163, AND(G163&lt;&gt;H163,G163=1), K162-K162*I163,AND(G163&lt;&gt;H163,G163=2),K162-K162*J163,G163=0,K162)</f>
        <v>94.134318760577131</v>
      </c>
      <c r="L163" t="str">
        <f>ValueWin!L163</f>
        <v>Miomir Kecmanovic</v>
      </c>
      <c r="M163" t="str">
        <f>ValueWin!M163</f>
        <v>Gael Monfils</v>
      </c>
      <c r="N163">
        <f>ValueWin!N163</f>
        <v>0.84899999999999998</v>
      </c>
    </row>
    <row r="164" spans="1:14" x14ac:dyDescent="0.25">
      <c r="A164">
        <f>ValueWin!A164</f>
        <v>1.5</v>
      </c>
      <c r="B164">
        <f>ValueWin!B164</f>
        <v>2.62</v>
      </c>
      <c r="C164">
        <f t="shared" si="13"/>
        <v>0.66666666666666663</v>
      </c>
      <c r="D164">
        <f t="shared" si="14"/>
        <v>0.38167938931297707</v>
      </c>
      <c r="E164">
        <f>ValueWin!E164</f>
        <v>0.64700000000000002</v>
      </c>
      <c r="F164">
        <f t="shared" si="15"/>
        <v>0.35299999999999998</v>
      </c>
      <c r="G164" cm="1">
        <f t="array" ref="G164">_xlfn.IFS(AND(I164&gt;J164,I164&gt;0), 1, AND(J164&gt;I164,J164&gt;0), 2, AND(I164&lt;0,J164&lt;0), 0)</f>
        <v>0</v>
      </c>
      <c r="H164">
        <f>ValueWin!H164</f>
        <v>2</v>
      </c>
      <c r="I164">
        <f t="shared" si="16"/>
        <v>-5.8999999999999941E-2</v>
      </c>
      <c r="J164">
        <f t="shared" si="17"/>
        <v>-4.6382716049382711E-2</v>
      </c>
      <c r="K164" cm="1">
        <f t="array" ref="K164">_xlfn.IFS(AND(G164=H164,G164=1),K163-K163*I164+K163*I164*A164, AND(G164=H164,G164=2), K163-K163*J164+K163*J164*B164, AND(G164&lt;&gt;H164,G164=1), K163-K163*I164,AND(G164&lt;&gt;H164,G164=2),K163-K163*J164,G164=0,K163)</f>
        <v>94.134318760577131</v>
      </c>
      <c r="L164" t="str">
        <f>ValueWin!L164</f>
        <v>Frances Tiafoe</v>
      </c>
      <c r="M164" t="str">
        <f>ValueWin!M164</f>
        <v>Marcos Giron</v>
      </c>
      <c r="N164">
        <f>ValueWin!N164</f>
        <v>0.85</v>
      </c>
    </row>
    <row r="165" spans="1:14" x14ac:dyDescent="0.25">
      <c r="A165">
        <f>ValueWin!A165</f>
        <v>1.083</v>
      </c>
      <c r="B165">
        <f>ValueWin!B165</f>
        <v>8</v>
      </c>
      <c r="C165">
        <f t="shared" si="13"/>
        <v>0.92336103416435833</v>
      </c>
      <c r="D165">
        <f t="shared" si="14"/>
        <v>0.125</v>
      </c>
      <c r="E165">
        <f>ValueWin!E165</f>
        <v>0.89600000000000002</v>
      </c>
      <c r="F165">
        <f t="shared" si="15"/>
        <v>0.10399999999999998</v>
      </c>
      <c r="G165" cm="1">
        <f t="array" ref="G165">_xlfn.IFS(AND(I165&gt;J165,I165&gt;0), 1, AND(J165&gt;I165,J165&gt;0), 2, AND(I165&lt;0,J165&lt;0), 0)</f>
        <v>0</v>
      </c>
      <c r="H165">
        <f>ValueWin!H165</f>
        <v>1</v>
      </c>
      <c r="I165">
        <f t="shared" si="16"/>
        <v>-0.35701204819277133</v>
      </c>
      <c r="J165">
        <f t="shared" si="17"/>
        <v>-2.4000000000000021E-2</v>
      </c>
      <c r="K165" cm="1">
        <f t="array" ref="K165">_xlfn.IFS(AND(G165=H165,G165=1),K164-K164*I165+K164*I165*A165, AND(G165=H165,G165=2), K164-K164*J165+K164*J165*B165, AND(G165&lt;&gt;H165,G165=1), K164-K164*I165,AND(G165&lt;&gt;H165,G165=2),K164-K164*J165,G165=0,K164)</f>
        <v>94.134318760577131</v>
      </c>
      <c r="L165" t="str">
        <f>ValueWin!L165</f>
        <v>Novak Djokovic</v>
      </c>
      <c r="M165" t="str">
        <f>ValueWin!M165</f>
        <v>Marton Fucsovics</v>
      </c>
      <c r="N165">
        <f>ValueWin!N165</f>
        <v>0.879</v>
      </c>
    </row>
    <row r="166" spans="1:14" x14ac:dyDescent="0.25">
      <c r="A166">
        <f>ValueWin!A166</f>
        <v>1.3</v>
      </c>
      <c r="B166">
        <f>ValueWin!B166</f>
        <v>3.5</v>
      </c>
      <c r="C166">
        <f t="shared" si="13"/>
        <v>0.76923076923076916</v>
      </c>
      <c r="D166">
        <f t="shared" si="14"/>
        <v>0.2857142857142857</v>
      </c>
      <c r="E166">
        <f>ValueWin!E166</f>
        <v>0.71799999999999997</v>
      </c>
      <c r="F166">
        <f t="shared" si="15"/>
        <v>0.28200000000000003</v>
      </c>
      <c r="G166" cm="1">
        <f t="array" ref="G166">_xlfn.IFS(AND(I166&gt;J166,I166&gt;0), 1, AND(J166&gt;I166,J166&gt;0), 2, AND(I166&lt;0,J166&lt;0), 0)</f>
        <v>0</v>
      </c>
      <c r="H166">
        <f>ValueWin!H166</f>
        <v>1</v>
      </c>
      <c r="I166">
        <f t="shared" si="16"/>
        <v>-0.22199999999999998</v>
      </c>
      <c r="J166">
        <f t="shared" si="17"/>
        <v>-5.1999999999999824E-3</v>
      </c>
      <c r="K166" cm="1">
        <f t="array" ref="K166">_xlfn.IFS(AND(G166=H166,G166=1),K165-K165*I166+K165*I166*A166, AND(G166=H166,G166=2), K165-K165*J166+K165*J166*B166, AND(G166&lt;&gt;H166,G166=1), K165-K165*I166,AND(G166&lt;&gt;H166,G166=2),K165-K165*J166,G166=0,K165)</f>
        <v>94.134318760577131</v>
      </c>
      <c r="L166" t="str">
        <f>ValueWin!L166</f>
        <v>Casper Ruud</v>
      </c>
      <c r="M166" t="str">
        <f>ValueWin!M166</f>
        <v>Alexander Bublik</v>
      </c>
      <c r="N166">
        <f>ValueWin!N166</f>
        <v>0.872</v>
      </c>
    </row>
    <row r="167" spans="1:14" x14ac:dyDescent="0.25">
      <c r="A167">
        <f>ValueWin!A167</f>
        <v>3</v>
      </c>
      <c r="B167">
        <f>ValueWin!B167</f>
        <v>1.4</v>
      </c>
      <c r="C167">
        <f t="shared" si="13"/>
        <v>0.33333333333333331</v>
      </c>
      <c r="D167">
        <f t="shared" si="14"/>
        <v>0.7142857142857143</v>
      </c>
      <c r="E167">
        <f>ValueWin!E167</f>
        <v>0.28399999999999997</v>
      </c>
      <c r="F167">
        <f t="shared" si="15"/>
        <v>0.71599999999999997</v>
      </c>
      <c r="G167" cm="1">
        <f t="array" ref="G167">_xlfn.IFS(AND(I167&gt;J167,I167&gt;0), 1, AND(J167&gt;I167,J167&gt;0), 2, AND(I167&lt;0,J167&lt;0), 0)</f>
        <v>2</v>
      </c>
      <c r="H167">
        <f>ValueWin!H167</f>
        <v>2</v>
      </c>
      <c r="I167">
        <f t="shared" si="16"/>
        <v>-7.400000000000001E-2</v>
      </c>
      <c r="J167">
        <f t="shared" si="17"/>
        <v>5.9999999999998943E-3</v>
      </c>
      <c r="K167" cm="1">
        <f t="array" ref="K167">_xlfn.IFS(AND(G167=H167,G167=1),K166-K166*I167+K166*I167*A167, AND(G167=H167,G167=2), K166-K166*J167+K166*J167*B167, AND(G167&lt;&gt;H167,G167=1), K166-K166*I167,AND(G167&lt;&gt;H167,G167=2),K166-K166*J167,G167=0,K166)</f>
        <v>94.360241125602514</v>
      </c>
      <c r="L167" t="str">
        <f>ValueWin!L167</f>
        <v>Tommy Paul</v>
      </c>
      <c r="M167" t="str">
        <f>ValueWin!M167</f>
        <v>Hubert Hurkacz</v>
      </c>
      <c r="N167">
        <f>ValueWin!N167</f>
        <v>0.84899999999999998</v>
      </c>
    </row>
    <row r="168" spans="1:14" x14ac:dyDescent="0.25">
      <c r="A168">
        <f>ValueWin!A168</f>
        <v>1.8</v>
      </c>
      <c r="B168">
        <f>ValueWin!B168</f>
        <v>2</v>
      </c>
      <c r="C168">
        <f t="shared" si="13"/>
        <v>0.55555555555555558</v>
      </c>
      <c r="D168">
        <f t="shared" si="14"/>
        <v>0.5</v>
      </c>
      <c r="E168">
        <f>ValueWin!E168</f>
        <v>0.51200000000000001</v>
      </c>
      <c r="F168">
        <f t="shared" si="15"/>
        <v>0.48799999999999999</v>
      </c>
      <c r="G168" cm="1">
        <f t="array" ref="G168">_xlfn.IFS(AND(I168&gt;J168,I168&gt;0), 1, AND(J168&gt;I168,J168&gt;0), 2, AND(I168&lt;0,J168&lt;0), 0)</f>
        <v>0</v>
      </c>
      <c r="H168">
        <f>ValueWin!H168</f>
        <v>1</v>
      </c>
      <c r="I168">
        <f t="shared" si="16"/>
        <v>-9.7999999999999976E-2</v>
      </c>
      <c r="J168">
        <f t="shared" si="17"/>
        <v>-2.4000000000000021E-2</v>
      </c>
      <c r="K168" cm="1">
        <f t="array" ref="K168">_xlfn.IFS(AND(G168=H168,G168=1),K167-K167*I168+K167*I168*A168, AND(G168=H168,G168=2), K167-K167*J168+K167*J168*B168, AND(G168&lt;&gt;H168,G168=1), K167-K167*I168,AND(G168&lt;&gt;H168,G168=2),K167-K167*J168,G168=0,K167)</f>
        <v>94.360241125602514</v>
      </c>
      <c r="L168" t="str">
        <f>ValueWin!L168</f>
        <v>Grigor Dimitrov</v>
      </c>
      <c r="M168" t="str">
        <f>ValueWin!M168</f>
        <v>Karen Khachanov</v>
      </c>
      <c r="N168">
        <f>ValueWin!N168</f>
        <v>0.86399999999999999</v>
      </c>
    </row>
    <row r="169" spans="1:14" x14ac:dyDescent="0.25">
      <c r="A169">
        <f>ValueWin!A169</f>
        <v>1.44</v>
      </c>
      <c r="B169">
        <f>ValueWin!B169</f>
        <v>2.75</v>
      </c>
      <c r="C169">
        <f t="shared" si="13"/>
        <v>0.69444444444444442</v>
      </c>
      <c r="D169">
        <f t="shared" si="14"/>
        <v>0.36363636363636365</v>
      </c>
      <c r="E169">
        <f>ValueWin!E169</f>
        <v>0.59699999999999998</v>
      </c>
      <c r="F169">
        <f t="shared" si="15"/>
        <v>0.40300000000000002</v>
      </c>
      <c r="G169" cm="1">
        <f t="array" ref="G169">_xlfn.IFS(AND(I169&gt;J169,I169&gt;0), 1, AND(J169&gt;I169,J169&gt;0), 2, AND(I169&lt;0,J169&lt;0), 0)</f>
        <v>2</v>
      </c>
      <c r="H169">
        <f>ValueWin!H169</f>
        <v>1</v>
      </c>
      <c r="I169">
        <f t="shared" si="16"/>
        <v>-0.31890909090909114</v>
      </c>
      <c r="J169">
        <f t="shared" si="17"/>
        <v>6.1857142857142888E-2</v>
      </c>
      <c r="K169" cm="1">
        <f t="array" ref="K169">_xlfn.IFS(AND(G169=H169,G169=1),K168-K168*I169+K168*I169*A169, AND(G169=H169,G169=2), K168-K168*J169+K168*J169*B169, AND(G169&lt;&gt;H169,G169=1), K168-K168*I169,AND(G169&lt;&gt;H169,G169=2),K168-K168*J169,G169=0,K168)</f>
        <v>88.523386210261663</v>
      </c>
      <c r="L169" t="str">
        <f>ValueWin!L169</f>
        <v>Cameron Norrie</v>
      </c>
      <c r="M169" t="str">
        <f>ValueWin!M169</f>
        <v>Reilly Opelka</v>
      </c>
      <c r="N169">
        <f>ValueWin!N169</f>
        <v>0.86199999999999999</v>
      </c>
    </row>
    <row r="170" spans="1:14" x14ac:dyDescent="0.25">
      <c r="A170">
        <f>ValueWin!A170</f>
        <v>1.1599999999999999</v>
      </c>
      <c r="B170">
        <f>ValueWin!B170</f>
        <v>5</v>
      </c>
      <c r="C170">
        <f t="shared" si="13"/>
        <v>0.86206896551724144</v>
      </c>
      <c r="D170">
        <f t="shared" si="14"/>
        <v>0.2</v>
      </c>
      <c r="E170">
        <f>ValueWin!E170</f>
        <v>0.79200000000000004</v>
      </c>
      <c r="F170">
        <f t="shared" si="15"/>
        <v>0.20799999999999996</v>
      </c>
      <c r="G170" cm="1">
        <f t="array" ref="G170">_xlfn.IFS(AND(I170&gt;J170,I170&gt;0), 1, AND(J170&gt;I170,J170&gt;0), 2, AND(I170&lt;0,J170&lt;0), 0)</f>
        <v>2</v>
      </c>
      <c r="H170">
        <f>ValueWin!H170</f>
        <v>2</v>
      </c>
      <c r="I170">
        <f t="shared" si="16"/>
        <v>-0.50800000000000045</v>
      </c>
      <c r="J170">
        <f t="shared" si="17"/>
        <v>9.9999999999999534E-3</v>
      </c>
      <c r="K170" cm="1">
        <f t="array" ref="K170">_xlfn.IFS(AND(G170=H170,G170=1),K169-K169*I170+K169*I170*A170, AND(G170=H170,G170=2), K169-K169*J170+K169*J170*B170, AND(G170&lt;&gt;H170,G170=1), K169-K169*I170,AND(G170&lt;&gt;H170,G170=2),K169-K169*J170,G170=0,K169)</f>
        <v>92.064321658672114</v>
      </c>
      <c r="L170" t="str">
        <f>ValueWin!L170</f>
        <v>Stefanos Tsitsipas</v>
      </c>
      <c r="M170" t="str">
        <f>ValueWin!M170</f>
        <v>Alexei Popyrin</v>
      </c>
      <c r="N170">
        <f>ValueWin!N170</f>
        <v>0.84799999999999998</v>
      </c>
    </row>
    <row r="171" spans="1:14" x14ac:dyDescent="0.25">
      <c r="A171">
        <f>ValueWin!A171</f>
        <v>1.36</v>
      </c>
      <c r="B171">
        <f>ValueWin!B171</f>
        <v>3.2</v>
      </c>
      <c r="C171">
        <f t="shared" si="13"/>
        <v>0.73529411764705876</v>
      </c>
      <c r="D171">
        <f t="shared" si="14"/>
        <v>0.3125</v>
      </c>
      <c r="E171">
        <f>ValueWin!E171</f>
        <v>0.66600000000000004</v>
      </c>
      <c r="F171">
        <f t="shared" si="15"/>
        <v>0.33399999999999996</v>
      </c>
      <c r="G171" cm="1">
        <f t="array" ref="G171">_xlfn.IFS(AND(I171&gt;J171,I171&gt;0), 1, AND(J171&gt;I171,J171&gt;0), 2, AND(I171&lt;0,J171&lt;0), 0)</f>
        <v>2</v>
      </c>
      <c r="H171">
        <f>ValueWin!H171</f>
        <v>2</v>
      </c>
      <c r="I171">
        <f t="shared" si="16"/>
        <v>-0.26177777777777744</v>
      </c>
      <c r="J171">
        <f t="shared" si="17"/>
        <v>3.127272727272723E-2</v>
      </c>
      <c r="K171" cm="1">
        <f t="array" ref="K171">_xlfn.IFS(AND(G171=H171,G171=1),K170-K170*I171+K170*I171*A171, AND(G171=H171,G171=2), K170-K170*J171+K170*J171*B171, AND(G171&lt;&gt;H171,G171=1), K170-K170*I171,AND(G171&lt;&gt;H171,G171=2),K170-K170*J171,G171=0,K170)</f>
        <v>98.398346988788745</v>
      </c>
      <c r="L171" t="str">
        <f>ValueWin!L171</f>
        <v>Jannik Sinner</v>
      </c>
      <c r="M171" t="str">
        <f>ValueWin!M171</f>
        <v>Carlos Alcaraz</v>
      </c>
      <c r="N171">
        <f>ValueWin!N171</f>
        <v>0.82899999999999996</v>
      </c>
    </row>
    <row r="172" spans="1:14" x14ac:dyDescent="0.25">
      <c r="A172">
        <f>ValueWin!A172</f>
        <v>3.5</v>
      </c>
      <c r="B172">
        <f>ValueWin!B172</f>
        <v>1.3</v>
      </c>
      <c r="C172">
        <f t="shared" si="13"/>
        <v>0.2857142857142857</v>
      </c>
      <c r="D172">
        <f t="shared" si="14"/>
        <v>0.76923076923076916</v>
      </c>
      <c r="E172">
        <f>ValueWin!E172</f>
        <v>0.309</v>
      </c>
      <c r="F172">
        <f t="shared" si="15"/>
        <v>0.69100000000000006</v>
      </c>
      <c r="G172" cm="1">
        <f t="array" ref="G172">_xlfn.IFS(AND(I172&gt;J172,I172&gt;0), 1, AND(J172&gt;I172,J172&gt;0), 2, AND(I172&lt;0,J172&lt;0), 0)</f>
        <v>1</v>
      </c>
      <c r="H172">
        <f>ValueWin!H172</f>
        <v>2</v>
      </c>
      <c r="I172">
        <f t="shared" si="16"/>
        <v>3.2599999999999962E-2</v>
      </c>
      <c r="J172">
        <f t="shared" si="17"/>
        <v>-0.33899999999999975</v>
      </c>
      <c r="K172" cm="1">
        <f t="array" ref="K172">_xlfn.IFS(AND(G172=H172,G172=1),K171-K171*I172+K171*I172*A172, AND(G172=H172,G172=2), K171-K171*J172+K171*J172*B172, AND(G172&lt;&gt;H172,G172=1), K171-K171*I172,AND(G172&lt;&gt;H172,G172=2),K171-K171*J172,G172=0,K171)</f>
        <v>95.190560876954237</v>
      </c>
      <c r="L172" t="str">
        <f>ValueWin!L172</f>
        <v>Adrian Mannarino</v>
      </c>
      <c r="M172" t="str">
        <f>ValueWin!M172</f>
        <v>Gael Monfils</v>
      </c>
      <c r="N172">
        <f>ValueWin!N172</f>
        <v>0.86399999999999999</v>
      </c>
    </row>
    <row r="173" spans="1:14" x14ac:dyDescent="0.25">
      <c r="A173">
        <f>ValueWin!A173</f>
        <v>3.2</v>
      </c>
      <c r="B173">
        <f>ValueWin!B173</f>
        <v>1.36</v>
      </c>
      <c r="C173">
        <f t="shared" si="13"/>
        <v>0.3125</v>
      </c>
      <c r="D173">
        <f t="shared" si="14"/>
        <v>0.73529411764705876</v>
      </c>
      <c r="E173">
        <f>ValueWin!E173</f>
        <v>0.32</v>
      </c>
      <c r="F173">
        <f t="shared" si="15"/>
        <v>0.67999999999999994</v>
      </c>
      <c r="G173" cm="1">
        <f t="array" ref="G173">_xlfn.IFS(AND(I173&gt;J173,I173&gt;0), 1, AND(J173&gt;I173,J173&gt;0), 2, AND(I173&lt;0,J173&lt;0), 0)</f>
        <v>1</v>
      </c>
      <c r="H173">
        <f>ValueWin!H173</f>
        <v>1</v>
      </c>
      <c r="I173">
        <f t="shared" si="16"/>
        <v>1.0909090909090979E-2</v>
      </c>
      <c r="J173">
        <f t="shared" si="17"/>
        <v>-0.20888888888888868</v>
      </c>
      <c r="K173" cm="1">
        <f t="array" ref="K173">_xlfn.IFS(AND(G173=H173,G173=1),K172-K172*I173+K172*I173*A173, AND(G173=H173,G173=2), K172-K172*J173+K172*J173*B173, AND(G173&lt;&gt;H173,G173=1), K172-K172*I173,AND(G173&lt;&gt;H173,G173=2),K172-K172*J173,G173=0,K172)</f>
        <v>97.475134338001141</v>
      </c>
      <c r="L173" t="str">
        <f>ValueWin!L173</f>
        <v>Marcos Giron</v>
      </c>
      <c r="M173" t="str">
        <f>ValueWin!M173</f>
        <v>Diego Schwartzman</v>
      </c>
      <c r="N173">
        <f>ValueWin!N173</f>
        <v>0.85199999999999998</v>
      </c>
    </row>
    <row r="174" spans="1:14" x14ac:dyDescent="0.25">
      <c r="A174">
        <f>ValueWin!A174</f>
        <v>2</v>
      </c>
      <c r="B174">
        <f>ValueWin!B174</f>
        <v>1.8</v>
      </c>
      <c r="C174">
        <f t="shared" si="13"/>
        <v>0.5</v>
      </c>
      <c r="D174">
        <f t="shared" si="14"/>
        <v>0.55555555555555558</v>
      </c>
      <c r="E174">
        <f>ValueWin!E174</f>
        <v>0.42899999999999999</v>
      </c>
      <c r="F174">
        <f t="shared" si="15"/>
        <v>0.57099999999999995</v>
      </c>
      <c r="G174" cm="1">
        <f t="array" ref="G174">_xlfn.IFS(AND(I174&gt;J174,I174&gt;0), 1, AND(J174&gt;I174,J174&gt;0), 2, AND(I174&lt;0,J174&lt;0), 0)</f>
        <v>2</v>
      </c>
      <c r="H174">
        <f>ValueWin!H174</f>
        <v>1</v>
      </c>
      <c r="I174">
        <f t="shared" si="16"/>
        <v>-0.14199999999999996</v>
      </c>
      <c r="J174">
        <f t="shared" si="17"/>
        <v>3.4749999999999948E-2</v>
      </c>
      <c r="K174" cm="1">
        <f t="array" ref="K174">_xlfn.IFS(AND(G174=H174,G174=1),K173-K173*I174+K173*I174*A174, AND(G174=H174,G174=2), K173-K173*J174+K173*J174*B174, AND(G174&lt;&gt;H174,G174=1), K173-K173*I174,AND(G174&lt;&gt;H174,G174=2),K173-K173*J174,G174=0,K173)</f>
        <v>94.08787341975561</v>
      </c>
      <c r="L174" t="str">
        <f>ValueWin!L174</f>
        <v>Sebastian Korda</v>
      </c>
      <c r="M174" t="str">
        <f>ValueWin!M174</f>
        <v>Marin Cilic</v>
      </c>
      <c r="N174">
        <f>ValueWin!N174</f>
        <v>0.86099999999999999</v>
      </c>
    </row>
    <row r="175" spans="1:14" x14ac:dyDescent="0.25">
      <c r="A175">
        <f>ValueWin!A175</f>
        <v>10</v>
      </c>
      <c r="B175">
        <f>ValueWin!B175</f>
        <v>1.06</v>
      </c>
      <c r="C175">
        <f t="shared" si="13"/>
        <v>0.1</v>
      </c>
      <c r="D175">
        <f t="shared" si="14"/>
        <v>0.94339622641509424</v>
      </c>
      <c r="E175">
        <f>ValueWin!E175</f>
        <v>9.5000000000000001E-2</v>
      </c>
      <c r="F175">
        <f t="shared" si="15"/>
        <v>0.90500000000000003</v>
      </c>
      <c r="G175" cm="1">
        <f t="array" ref="G175">_xlfn.IFS(AND(I175&gt;J175,I175&gt;0), 1, AND(J175&gt;I175,J175&gt;0), 2, AND(I175&lt;0,J175&lt;0), 0)</f>
        <v>0</v>
      </c>
      <c r="H175">
        <f>ValueWin!H175</f>
        <v>2</v>
      </c>
      <c r="I175">
        <f t="shared" si="16"/>
        <v>-5.5555555555555636E-3</v>
      </c>
      <c r="J175">
        <f t="shared" si="17"/>
        <v>-0.6783333333333319</v>
      </c>
      <c r="K175" cm="1">
        <f t="array" ref="K175">_xlfn.IFS(AND(G175=H175,G175=1),K174-K174*I175+K174*I175*A175, AND(G175=H175,G175=2), K174-K174*J175+K174*J175*B175, AND(G175&lt;&gt;H175,G175=1), K174-K174*I175,AND(G175&lt;&gt;H175,G175=2),K174-K174*J175,G175=0,K174)</f>
        <v>94.08787341975561</v>
      </c>
      <c r="L175" t="str">
        <f>ValueWin!L175</f>
        <v>Dusan Lajovic</v>
      </c>
      <c r="M175" t="str">
        <f>ValueWin!M175</f>
        <v>Alexander Zverev</v>
      </c>
      <c r="N175">
        <f>ValueWin!N175</f>
        <v>0.871</v>
      </c>
    </row>
    <row r="176" spans="1:14" x14ac:dyDescent="0.25">
      <c r="A176">
        <f>ValueWin!A176</f>
        <v>6</v>
      </c>
      <c r="B176">
        <f>ValueWin!B176</f>
        <v>1.1200000000000001</v>
      </c>
      <c r="C176">
        <f t="shared" si="13"/>
        <v>0.16666666666666666</v>
      </c>
      <c r="D176">
        <f t="shared" si="14"/>
        <v>0.89285714285714279</v>
      </c>
      <c r="E176">
        <f>ValueWin!E176</f>
        <v>0.20499999999999999</v>
      </c>
      <c r="F176">
        <f t="shared" si="15"/>
        <v>0.79500000000000004</v>
      </c>
      <c r="G176" cm="1">
        <f t="array" ref="G176">_xlfn.IFS(AND(I176&gt;J176,I176&gt;0), 1, AND(J176&gt;I176,J176&gt;0), 2, AND(I176&lt;0,J176&lt;0), 0)</f>
        <v>1</v>
      </c>
      <c r="H176">
        <f>ValueWin!H176</f>
        <v>2</v>
      </c>
      <c r="I176">
        <f t="shared" si="16"/>
        <v>4.5999999999999985E-2</v>
      </c>
      <c r="J176">
        <f t="shared" si="17"/>
        <v>-0.91333333333333167</v>
      </c>
      <c r="K176" cm="1">
        <f t="array" ref="K176">_xlfn.IFS(AND(G176=H176,G176=1),K175-K175*I176+K175*I176*A176, AND(G176=H176,G176=2), K175-K175*J176+K175*J176*B176, AND(G176&lt;&gt;H176,G176=1), K175-K175*I176,AND(G176&lt;&gt;H176,G176=2),K175-K175*J176,G176=0,K175)</f>
        <v>89.75983124244685</v>
      </c>
      <c r="L176" t="str">
        <f>ValueWin!L176</f>
        <v>Ilya Ivashka</v>
      </c>
      <c r="M176" t="str">
        <f>ValueWin!M176</f>
        <v>Daniil Medvedev</v>
      </c>
      <c r="N176">
        <f>ValueWin!N176</f>
        <v>0.83299999999999996</v>
      </c>
    </row>
    <row r="177" spans="1:14" x14ac:dyDescent="0.25">
      <c r="A177">
        <f>ValueWin!A177</f>
        <v>1.57</v>
      </c>
      <c r="B177">
        <f>ValueWin!B177</f>
        <v>2.37</v>
      </c>
      <c r="C177">
        <f t="shared" ref="C177:C190" si="18">1/A177</f>
        <v>0.63694267515923564</v>
      </c>
      <c r="D177">
        <f t="shared" ref="D177:D190" si="19">1/B177</f>
        <v>0.42194092827004215</v>
      </c>
      <c r="E177">
        <f>ValueWin!E177</f>
        <v>0.52300000000000002</v>
      </c>
      <c r="F177">
        <f t="shared" ref="F177:F190" si="20">1-E177</f>
        <v>0.47699999999999998</v>
      </c>
      <c r="G177" cm="1">
        <f t="array" ref="G177">_xlfn.IFS(AND(I177&gt;J177,I177&gt;0), 1, AND(J177&gt;I177,J177&gt;0), 2, AND(I177&lt;0,J177&lt;0), 0)</f>
        <v>2</v>
      </c>
      <c r="H177">
        <f>ValueWin!H177</f>
        <v>2</v>
      </c>
      <c r="I177">
        <f t="shared" ref="I177:I190" si="21">IF(E177-(F177/(A177-1))&gt;0.1, 0.1, E177-(F177/(A177-1)))</f>
        <v>-0.3138421052631577</v>
      </c>
      <c r="J177">
        <f t="shared" ref="J177:J190" si="22">IF(F177-(E177/(B177-1))&gt;0.1, 0.1, F177-(E177/(B177-1)))</f>
        <v>9.5248175182481742E-2</v>
      </c>
      <c r="K177" cm="1">
        <f t="array" ref="K177">_xlfn.IFS(AND(G177=H177,G177=1),K176-K176*I177+K176*I177*A177, AND(G177=H177,G177=2), K176-K176*J177+K176*J177*B177, AND(G177&lt;&gt;H177,G177=1), K176-K176*I177,AND(G177&lt;&gt;H177,G177=2),K176-K176*J177,G177=0,K176)</f>
        <v>101.47259162127374</v>
      </c>
      <c r="L177" t="str">
        <f>ValueWin!L177</f>
        <v>Alexei Popyrin</v>
      </c>
      <c r="M177" t="str">
        <f>ValueWin!M177</f>
        <v>James Duckworth</v>
      </c>
      <c r="N177">
        <f>ValueWin!N177</f>
        <v>0.84799999999999998</v>
      </c>
    </row>
    <row r="178" spans="1:14" x14ac:dyDescent="0.25">
      <c r="A178">
        <f>ValueWin!A178</f>
        <v>4</v>
      </c>
      <c r="B178">
        <f>ValueWin!B178</f>
        <v>1.25</v>
      </c>
      <c r="C178">
        <f t="shared" si="18"/>
        <v>0.25</v>
      </c>
      <c r="D178">
        <f t="shared" si="19"/>
        <v>0.8</v>
      </c>
      <c r="E178">
        <f>ValueWin!E178</f>
        <v>0.26900000000000002</v>
      </c>
      <c r="F178">
        <f t="shared" si="20"/>
        <v>0.73099999999999998</v>
      </c>
      <c r="G178" cm="1">
        <f t="array" ref="G178">_xlfn.IFS(AND(I178&gt;J178,I178&gt;0), 1, AND(J178&gt;I178,J178&gt;0), 2, AND(I178&lt;0,J178&lt;0), 0)</f>
        <v>1</v>
      </c>
      <c r="H178">
        <f>ValueWin!H178</f>
        <v>2</v>
      </c>
      <c r="I178">
        <f t="shared" si="21"/>
        <v>2.5333333333333347E-2</v>
      </c>
      <c r="J178">
        <f t="shared" si="22"/>
        <v>-0.34500000000000008</v>
      </c>
      <c r="K178" cm="1">
        <f t="array" ref="K178">_xlfn.IFS(AND(G178=H178,G178=1),K177-K177*I178+K177*I178*A178, AND(G178=H178,G178=2), K177-K177*J178+K177*J178*B178, AND(G178&lt;&gt;H178,G178=1), K177-K177*I178,AND(G178&lt;&gt;H178,G178=2),K177-K177*J178,G178=0,K177)</f>
        <v>98.901952633534805</v>
      </c>
      <c r="L178" t="str">
        <f>ValueWin!L178</f>
        <v>Dominik Koepfer</v>
      </c>
      <c r="M178" t="str">
        <f>ValueWin!M178</f>
        <v>Hubert Hurkacz</v>
      </c>
      <c r="N178">
        <f>ValueWin!N178</f>
        <v>0.84899999999999998</v>
      </c>
    </row>
    <row r="179" spans="1:14" x14ac:dyDescent="0.25">
      <c r="A179">
        <f>ValueWin!A179</f>
        <v>1.61</v>
      </c>
      <c r="B179">
        <f>ValueWin!B179</f>
        <v>2.2999999999999998</v>
      </c>
      <c r="C179">
        <f t="shared" si="18"/>
        <v>0.6211180124223602</v>
      </c>
      <c r="D179">
        <f t="shared" si="19"/>
        <v>0.43478260869565222</v>
      </c>
      <c r="E179">
        <f>ValueWin!E179</f>
        <v>0.60199999999999998</v>
      </c>
      <c r="F179">
        <f t="shared" si="20"/>
        <v>0.39800000000000002</v>
      </c>
      <c r="G179" cm="1">
        <f t="array" ref="G179">_xlfn.IFS(AND(I179&gt;J179,I179&gt;0), 1, AND(J179&gt;I179,J179&gt;0), 2, AND(I179&lt;0,J179&lt;0), 0)</f>
        <v>0</v>
      </c>
      <c r="H179">
        <f>ValueWin!H179</f>
        <v>2</v>
      </c>
      <c r="I179">
        <f t="shared" si="21"/>
        <v>-5.0459016393442524E-2</v>
      </c>
      <c r="J179">
        <f t="shared" si="22"/>
        <v>-6.5076923076923088E-2</v>
      </c>
      <c r="K179" cm="1">
        <f t="array" ref="K179">_xlfn.IFS(AND(G179=H179,G179=1),K178-K178*I179+K178*I179*A179, AND(G179=H179,G179=2), K178-K178*J179+K178*J179*B179, AND(G179&lt;&gt;H179,G179=1), K178-K178*I179,AND(G179&lt;&gt;H179,G179=2),K178-K178*J179,G179=0,K178)</f>
        <v>98.901952633534805</v>
      </c>
      <c r="L179" t="str">
        <f>ValueWin!L179</f>
        <v>Cameron Norrie</v>
      </c>
      <c r="M179" t="str">
        <f>ValueWin!M179</f>
        <v>Taylor Fritz</v>
      </c>
      <c r="N179">
        <f>ValueWin!N179</f>
        <v>0.93300000000000005</v>
      </c>
    </row>
    <row r="180" spans="1:14" x14ac:dyDescent="0.25">
      <c r="A180">
        <f>ValueWin!A180</f>
        <v>1.1399999999999999</v>
      </c>
      <c r="B180">
        <f>ValueWin!B180</f>
        <v>5.5</v>
      </c>
      <c r="C180">
        <f t="shared" si="18"/>
        <v>0.87719298245614041</v>
      </c>
      <c r="D180">
        <f t="shared" si="19"/>
        <v>0.18181818181818182</v>
      </c>
      <c r="E180">
        <f>ValueWin!E180</f>
        <v>0.85</v>
      </c>
      <c r="F180">
        <f t="shared" si="20"/>
        <v>0.15000000000000002</v>
      </c>
      <c r="G180" cm="1">
        <f t="array" ref="G180">_xlfn.IFS(AND(I180&gt;J180,I180&gt;0), 1, AND(J180&gt;I180,J180&gt;0), 2, AND(I180&lt;0,J180&lt;0), 0)</f>
        <v>0</v>
      </c>
      <c r="H180">
        <f>ValueWin!H180</f>
        <v>1</v>
      </c>
      <c r="I180">
        <f t="shared" si="21"/>
        <v>-0.22142857142857231</v>
      </c>
      <c r="J180">
        <f t="shared" si="22"/>
        <v>-3.8888888888888862E-2</v>
      </c>
      <c r="K180" cm="1">
        <f t="array" ref="K180">_xlfn.IFS(AND(G180=H180,G180=1),K179-K179*I180+K179*I180*A180, AND(G180=H180,G180=2), K179-K179*J180+K179*J180*B180, AND(G180&lt;&gt;H180,G180=1), K179-K179*I180,AND(G180&lt;&gt;H180,G180=2),K179-K179*J180,G180=0,K179)</f>
        <v>98.901952633534805</v>
      </c>
      <c r="L180" t="str">
        <f>ValueWin!L180</f>
        <v>Novak Djokovic</v>
      </c>
      <c r="M180" t="str">
        <f>ValueWin!M180</f>
        <v>Gael Monfils</v>
      </c>
      <c r="N180">
        <f>ValueWin!N180</f>
        <v>0.89700000000000002</v>
      </c>
    </row>
    <row r="181" spans="1:14" x14ac:dyDescent="0.25">
      <c r="A181">
        <f>ValueWin!A181</f>
        <v>4</v>
      </c>
      <c r="B181">
        <f>ValueWin!B181</f>
        <v>1.25</v>
      </c>
      <c r="C181">
        <f t="shared" si="18"/>
        <v>0.25</v>
      </c>
      <c r="D181">
        <f t="shared" si="19"/>
        <v>0.8</v>
      </c>
      <c r="E181">
        <f>ValueWin!E181</f>
        <v>0.217</v>
      </c>
      <c r="F181">
        <f t="shared" si="20"/>
        <v>0.78300000000000003</v>
      </c>
      <c r="G181" cm="1">
        <f t="array" ref="G181">_xlfn.IFS(AND(I181&gt;J181,I181&gt;0), 1, AND(J181&gt;I181,J181&gt;0), 2, AND(I181&lt;0,J181&lt;0), 0)</f>
        <v>0</v>
      </c>
      <c r="H181">
        <f>ValueWin!H181</f>
        <v>2</v>
      </c>
      <c r="I181">
        <f t="shared" si="21"/>
        <v>-4.4000000000000011E-2</v>
      </c>
      <c r="J181">
        <f t="shared" si="22"/>
        <v>-8.4999999999999964E-2</v>
      </c>
      <c r="K181" cm="1">
        <f t="array" ref="K181">_xlfn.IFS(AND(G181=H181,G181=1),K180-K180*I181+K180*I181*A181, AND(G181=H181,G181=2), K180-K180*J181+K180*J181*B181, AND(G181&lt;&gt;H181,G181=1), K180-K180*I181,AND(G181&lt;&gt;H181,G181=2),K180-K180*J181,G181=0,K180)</f>
        <v>98.901952633534805</v>
      </c>
      <c r="L181" t="str">
        <f>ValueWin!L181</f>
        <v>Grigor Dimitrov</v>
      </c>
      <c r="M181" t="str">
        <f>ValueWin!M181</f>
        <v>Alexander Zverev</v>
      </c>
      <c r="N181">
        <f>ValueWin!N181</f>
        <v>0.86599999999999999</v>
      </c>
    </row>
    <row r="182" spans="1:14" x14ac:dyDescent="0.25">
      <c r="A182">
        <f>ValueWin!A182</f>
        <v>1.33</v>
      </c>
      <c r="B182">
        <f>ValueWin!B182</f>
        <v>3.4</v>
      </c>
      <c r="C182">
        <f t="shared" si="18"/>
        <v>0.75187969924812026</v>
      </c>
      <c r="D182">
        <f t="shared" si="19"/>
        <v>0.29411764705882354</v>
      </c>
      <c r="E182">
        <f>ValueWin!E182</f>
        <v>0.69299999999999995</v>
      </c>
      <c r="F182">
        <f t="shared" si="20"/>
        <v>0.30700000000000005</v>
      </c>
      <c r="G182" cm="1">
        <f t="array" ref="G182">_xlfn.IFS(AND(I182&gt;J182,I182&gt;0), 1, AND(J182&gt;I182,J182&gt;0), 2, AND(I182&lt;0,J182&lt;0), 0)</f>
        <v>2</v>
      </c>
      <c r="H182">
        <f>ValueWin!H182</f>
        <v>1</v>
      </c>
      <c r="I182">
        <f t="shared" si="21"/>
        <v>-0.23730303030303035</v>
      </c>
      <c r="J182">
        <f t="shared" si="22"/>
        <v>1.8250000000000044E-2</v>
      </c>
      <c r="K182" cm="1">
        <f t="array" ref="K182">_xlfn.IFS(AND(G182=H182,G182=1),K181-K181*I182+K181*I182*A182, AND(G182=H182,G182=2), K181-K181*J182+K181*J182*B182, AND(G182&lt;&gt;H182,G182=1), K181-K181*I182,AND(G182&lt;&gt;H182,G182=2),K181-K181*J182,G182=0,K181)</f>
        <v>97.096991997972793</v>
      </c>
      <c r="L182" t="str">
        <f>ValueWin!L182</f>
        <v>Casper Ruud</v>
      </c>
      <c r="M182" t="str">
        <f>ValueWin!M182</f>
        <v>Marcos Giron</v>
      </c>
      <c r="N182">
        <f>ValueWin!N182</f>
        <v>0.85099999999999998</v>
      </c>
    </row>
    <row r="183" spans="1:14" x14ac:dyDescent="0.25">
      <c r="A183">
        <f>ValueWin!A183</f>
        <v>5</v>
      </c>
      <c r="B183">
        <f>ValueWin!B183</f>
        <v>1.1599999999999999</v>
      </c>
      <c r="C183">
        <f t="shared" si="18"/>
        <v>0.2</v>
      </c>
      <c r="D183">
        <f t="shared" si="19"/>
        <v>0.86206896551724144</v>
      </c>
      <c r="E183">
        <f>ValueWin!E183</f>
        <v>0.17499999999999999</v>
      </c>
      <c r="F183">
        <f t="shared" si="20"/>
        <v>0.82499999999999996</v>
      </c>
      <c r="G183" cm="1">
        <f t="array" ref="G183">_xlfn.IFS(AND(I183&gt;J183,I183&gt;0), 1, AND(J183&gt;I183,J183&gt;0), 2, AND(I183&lt;0,J183&lt;0), 0)</f>
        <v>0</v>
      </c>
      <c r="H183">
        <f>ValueWin!H183</f>
        <v>2</v>
      </c>
      <c r="I183">
        <f t="shared" si="21"/>
        <v>-3.125E-2</v>
      </c>
      <c r="J183">
        <f t="shared" si="22"/>
        <v>-0.26875000000000049</v>
      </c>
      <c r="K183" cm="1">
        <f t="array" ref="K183">_xlfn.IFS(AND(G183=H183,G183=1),K182-K182*I183+K182*I183*A183, AND(G183=H183,G183=2), K182-K182*J183+K182*J183*B183, AND(G183&lt;&gt;H183,G183=1), K182-K182*I183,AND(G183&lt;&gt;H183,G183=2),K182-K182*J183,G183=0,K182)</f>
        <v>97.096991997972793</v>
      </c>
      <c r="L183" t="str">
        <f>ValueWin!L183</f>
        <v>Sebastian Korda</v>
      </c>
      <c r="M183" t="str">
        <f>ValueWin!M183</f>
        <v>Daniil Medvedev</v>
      </c>
      <c r="N183">
        <f>ValueWin!N183</f>
        <v>0.84899999999999998</v>
      </c>
    </row>
    <row r="184" spans="1:14" x14ac:dyDescent="0.25">
      <c r="A184">
        <f>ValueWin!A184</f>
        <v>1.2</v>
      </c>
      <c r="B184">
        <f>ValueWin!B184</f>
        <v>4.5</v>
      </c>
      <c r="C184">
        <f t="shared" si="18"/>
        <v>0.83333333333333337</v>
      </c>
      <c r="D184">
        <f t="shared" si="19"/>
        <v>0.22222222222222221</v>
      </c>
      <c r="E184">
        <f>ValueWin!E184</f>
        <v>0.67500000000000004</v>
      </c>
      <c r="F184">
        <f t="shared" si="20"/>
        <v>0.32499999999999996</v>
      </c>
      <c r="G184" cm="1">
        <f t="array" ref="G184">_xlfn.IFS(AND(I184&gt;J184,I184&gt;0), 1, AND(J184&gt;I184,J184&gt;0), 2, AND(I184&lt;0,J184&lt;0), 0)</f>
        <v>2</v>
      </c>
      <c r="H184">
        <f>ValueWin!H184</f>
        <v>2</v>
      </c>
      <c r="I184">
        <f t="shared" si="21"/>
        <v>-0.95000000000000018</v>
      </c>
      <c r="J184">
        <f t="shared" si="22"/>
        <v>0.1</v>
      </c>
      <c r="K184" cm="1">
        <f t="array" ref="K184">_xlfn.IFS(AND(G184=H184,G184=1),K183-K183*I184+K183*I184*A184, AND(G184=H184,G184=2), K183-K183*J184+K183*J184*B184, AND(G184&lt;&gt;H184,G184=1), K183-K183*I184,AND(G184&lt;&gt;H184,G184=2),K183-K183*J184,G184=0,K183)</f>
        <v>131.08093919726326</v>
      </c>
      <c r="L184" t="str">
        <f>ValueWin!L184</f>
        <v>Carlos Alcaraz</v>
      </c>
      <c r="M184" t="str">
        <f>ValueWin!M184</f>
        <v>Hugo Gaston</v>
      </c>
      <c r="N184">
        <f>ValueWin!N184</f>
        <v>0.81200000000000006</v>
      </c>
    </row>
    <row r="185" spans="1:14" x14ac:dyDescent="0.25">
      <c r="A185">
        <f>ValueWin!A185</f>
        <v>3.75</v>
      </c>
      <c r="B185">
        <f>ValueWin!B185</f>
        <v>1.28</v>
      </c>
      <c r="C185">
        <f t="shared" si="18"/>
        <v>0.26666666666666666</v>
      </c>
      <c r="D185">
        <f t="shared" si="19"/>
        <v>0.78125</v>
      </c>
      <c r="E185">
        <f>ValueWin!E185</f>
        <v>0.29099999999999998</v>
      </c>
      <c r="F185">
        <f t="shared" si="20"/>
        <v>0.70900000000000007</v>
      </c>
      <c r="G185" cm="1">
        <f t="array" ref="G185">_xlfn.IFS(AND(I185&gt;J185,I185&gt;0), 1, AND(J185&gt;I185,J185&gt;0), 2, AND(I185&lt;0,J185&lt;0), 0)</f>
        <v>1</v>
      </c>
      <c r="H185">
        <f>ValueWin!H185</f>
        <v>2</v>
      </c>
      <c r="I185">
        <f t="shared" si="21"/>
        <v>3.3181818181818146E-2</v>
      </c>
      <c r="J185">
        <f t="shared" si="22"/>
        <v>-0.33028571428571407</v>
      </c>
      <c r="K185" cm="1">
        <f t="array" ref="K185">_xlfn.IFS(AND(G185=H185,G185=1),K184-K184*I185+K184*I185*A185, AND(G185=H185,G185=2), K184-K184*J185+K184*J185*B185, AND(G185&lt;&gt;H185,G185=1), K184-K184*I185,AND(G185&lt;&gt;H185,G185=2),K184-K184*J185,G185=0,K184)</f>
        <v>126.73143530571771</v>
      </c>
      <c r="L185" t="str">
        <f>ValueWin!L185</f>
        <v>James Duckworth</v>
      </c>
      <c r="M185" t="str">
        <f>ValueWin!M185</f>
        <v>Hubert Hurkacz</v>
      </c>
      <c r="N185">
        <f>ValueWin!N185</f>
        <v>0.84699999999999998</v>
      </c>
    </row>
    <row r="186" spans="1:14" x14ac:dyDescent="0.25">
      <c r="A186">
        <f>ValueWin!A186</f>
        <v>1.1599999999999999</v>
      </c>
      <c r="B186">
        <f>ValueWin!B186</f>
        <v>5</v>
      </c>
      <c r="C186">
        <f t="shared" si="18"/>
        <v>0.86206896551724144</v>
      </c>
      <c r="D186">
        <f t="shared" si="19"/>
        <v>0.2</v>
      </c>
      <c r="E186">
        <f>ValueWin!E186</f>
        <v>0.83099999999999996</v>
      </c>
      <c r="F186">
        <f t="shared" si="20"/>
        <v>0.16900000000000004</v>
      </c>
      <c r="G186" cm="1">
        <f t="array" ref="G186">_xlfn.IFS(AND(I186&gt;J186,I186&gt;0), 1, AND(J186&gt;I186,J186&gt;0), 2, AND(I186&lt;0,J186&lt;0), 0)</f>
        <v>0</v>
      </c>
      <c r="H186">
        <f>ValueWin!H186</f>
        <v>1</v>
      </c>
      <c r="I186">
        <f t="shared" si="21"/>
        <v>-0.22525000000000084</v>
      </c>
      <c r="J186">
        <f t="shared" si="22"/>
        <v>-3.8749999999999951E-2</v>
      </c>
      <c r="K186" cm="1">
        <f t="array" ref="K186">_xlfn.IFS(AND(G186=H186,G186=1),K185-K185*I186+K185*I186*A186, AND(G186=H186,G186=2), K185-K185*J186+K185*J186*B186, AND(G186&lt;&gt;H186,G186=1), K185-K185*I186,AND(G186&lt;&gt;H186,G186=2),K185-K185*J186,G186=0,K185)</f>
        <v>126.73143530571771</v>
      </c>
      <c r="L186" t="str">
        <f>ValueWin!L186</f>
        <v>Novak Djokovic</v>
      </c>
      <c r="M186" t="str">
        <f>ValueWin!M186</f>
        <v>Taylor Fritz</v>
      </c>
      <c r="N186">
        <f>ValueWin!N186</f>
        <v>0.9</v>
      </c>
    </row>
    <row r="187" spans="1:14" x14ac:dyDescent="0.25">
      <c r="A187">
        <f>ValueWin!A187</f>
        <v>10</v>
      </c>
      <c r="B187">
        <f>ValueWin!B187</f>
        <v>1.0620000000000001</v>
      </c>
      <c r="C187">
        <f t="shared" si="18"/>
        <v>0.1</v>
      </c>
      <c r="D187">
        <f t="shared" si="19"/>
        <v>0.94161958568738224</v>
      </c>
      <c r="E187">
        <f>ValueWin!E187</f>
        <v>0.13100000000000001</v>
      </c>
      <c r="F187">
        <f t="shared" si="20"/>
        <v>0.86899999999999999</v>
      </c>
      <c r="G187" cm="1">
        <f t="array" ref="G187">_xlfn.IFS(AND(I187&gt;J187,I187&gt;0), 1, AND(J187&gt;I187,J187&gt;0), 2, AND(I187&lt;0,J187&lt;0), 0)</f>
        <v>1</v>
      </c>
      <c r="H187">
        <f>ValueWin!H187</f>
        <v>2</v>
      </c>
      <c r="I187">
        <f t="shared" si="21"/>
        <v>3.4444444444444444E-2</v>
      </c>
      <c r="J187">
        <f t="shared" si="22"/>
        <v>-1.2439032258064497</v>
      </c>
      <c r="K187" cm="1">
        <f t="array" ref="K187">_xlfn.IFS(AND(G187=H187,G187=1),K186-K186*I187+K186*I187*A187, AND(G187=H187,G187=2), K186-K186*J187+K186*J187*B187, AND(G187&lt;&gt;H187,G187=1), K186-K186*I187,AND(G187&lt;&gt;H187,G187=2),K186-K186*J187,G187=0,K186)</f>
        <v>122.36624142296522</v>
      </c>
      <c r="L187" t="str">
        <f>ValueWin!L187</f>
        <v>Hugo Gaston</v>
      </c>
      <c r="M187" t="str">
        <f>ValueWin!M187</f>
        <v>Daniil Medvedev</v>
      </c>
      <c r="N187">
        <f>ValueWin!N187</f>
        <v>0.82299999999999995</v>
      </c>
    </row>
    <row r="188" spans="1:14" x14ac:dyDescent="0.25">
      <c r="A188">
        <f>ValueWin!A188</f>
        <v>3</v>
      </c>
      <c r="B188">
        <f>ValueWin!B188</f>
        <v>1.4</v>
      </c>
      <c r="C188">
        <f t="shared" si="18"/>
        <v>0.33333333333333331</v>
      </c>
      <c r="D188">
        <f t="shared" si="19"/>
        <v>0.7142857142857143</v>
      </c>
      <c r="E188">
        <f>ValueWin!E188</f>
        <v>0.26800000000000002</v>
      </c>
      <c r="F188">
        <f t="shared" si="20"/>
        <v>0.73199999999999998</v>
      </c>
      <c r="G188" cm="1">
        <f t="array" ref="G188">_xlfn.IFS(AND(I188&gt;J188,I188&gt;0), 1, AND(J188&gt;I188,J188&gt;0), 2, AND(I188&lt;0,J188&lt;0), 0)</f>
        <v>2</v>
      </c>
      <c r="H188">
        <f>ValueWin!H188</f>
        <v>2</v>
      </c>
      <c r="I188">
        <f t="shared" si="21"/>
        <v>-9.7999999999999976E-2</v>
      </c>
      <c r="J188">
        <f t="shared" si="22"/>
        <v>6.1999999999999833E-2</v>
      </c>
      <c r="K188" cm="1">
        <f t="array" ref="K188">_xlfn.IFS(AND(G188=H188,G188=1),K187-K187*I188+K187*I188*A188, AND(G188=H188,G188=2), K187-K187*J188+K187*J188*B188, AND(G188&lt;&gt;H188,G188=1), K187-K187*I188,AND(G188&lt;&gt;H188,G188=2),K187-K187*J188,G188=0,K187)</f>
        <v>125.40092421025474</v>
      </c>
      <c r="L188" t="str">
        <f>ValueWin!L188</f>
        <v>Casper Ruud</v>
      </c>
      <c r="M188" t="str">
        <f>ValueWin!M188</f>
        <v>Alexander Zverev</v>
      </c>
      <c r="N188">
        <f>ValueWin!N188</f>
        <v>0.86899999999999999</v>
      </c>
    </row>
    <row r="189" spans="1:14" x14ac:dyDescent="0.25">
      <c r="A189">
        <f>ValueWin!A189</f>
        <v>1.1599999999999999</v>
      </c>
      <c r="B189">
        <f>ValueWin!B189</f>
        <v>5</v>
      </c>
      <c r="C189">
        <f t="shared" si="18"/>
        <v>0.86206896551724144</v>
      </c>
      <c r="D189">
        <f t="shared" si="19"/>
        <v>0.2</v>
      </c>
      <c r="E189">
        <f>ValueWin!E189</f>
        <v>0.78600000000000003</v>
      </c>
      <c r="F189">
        <f t="shared" si="20"/>
        <v>0.21399999999999997</v>
      </c>
      <c r="G189" cm="1">
        <f t="array" ref="G189">_xlfn.IFS(AND(I189&gt;J189,I189&gt;0), 1, AND(J189&gt;I189,J189&gt;0), 2, AND(I189&lt;0,J189&lt;0), 0)</f>
        <v>2</v>
      </c>
      <c r="H189">
        <f>ValueWin!H189</f>
        <v>1</v>
      </c>
      <c r="I189">
        <f t="shared" si="21"/>
        <v>-0.55150000000000055</v>
      </c>
      <c r="J189">
        <f t="shared" si="22"/>
        <v>1.749999999999996E-2</v>
      </c>
      <c r="K189" cm="1">
        <f t="array" ref="K189">_xlfn.IFS(AND(G189=H189,G189=1),K188-K188*I189+K188*I189*A189, AND(G189=H189,G189=2), K188-K188*J189+K188*J189*B189, AND(G189&lt;&gt;H189,G189=1), K188-K188*I189,AND(G189&lt;&gt;H189,G189=2),K188-K188*J189,G189=0,K188)</f>
        <v>123.20640803657528</v>
      </c>
      <c r="L189" t="str">
        <f>ValueWin!L189</f>
        <v>Novak Djokovic</v>
      </c>
      <c r="M189" t="str">
        <f>ValueWin!M189</f>
        <v>Hubert Hurkacz</v>
      </c>
      <c r="N189">
        <f>ValueWin!N189</f>
        <v>0.85799999999999998</v>
      </c>
    </row>
    <row r="190" spans="1:14" x14ac:dyDescent="0.25">
      <c r="A190">
        <f>ValueWin!A190</f>
        <v>2.1</v>
      </c>
      <c r="B190">
        <f>ValueWin!B190</f>
        <v>1.72</v>
      </c>
      <c r="C190">
        <f t="shared" si="18"/>
        <v>0.47619047619047616</v>
      </c>
      <c r="D190">
        <f t="shared" si="19"/>
        <v>0.58139534883720934</v>
      </c>
      <c r="E190">
        <f>ValueWin!E190</f>
        <v>0.48599999999999999</v>
      </c>
      <c r="F190">
        <f t="shared" si="20"/>
        <v>0.51400000000000001</v>
      </c>
      <c r="G190" cm="1">
        <f t="array" ref="G190">_xlfn.IFS(AND(I190&gt;J190,I190&gt;0), 1, AND(J190&gt;I190,J190&gt;0), 2, AND(I190&lt;0,J190&lt;0), 0)</f>
        <v>1</v>
      </c>
      <c r="H190">
        <f>ValueWin!H190</f>
        <v>2</v>
      </c>
      <c r="I190">
        <f t="shared" si="21"/>
        <v>1.8727272727272759E-2</v>
      </c>
      <c r="J190">
        <f t="shared" si="22"/>
        <v>-0.16100000000000003</v>
      </c>
      <c r="K190" cm="1">
        <f t="array" ref="K190">_xlfn.IFS(AND(G190=H190,G190=1),K189-K189*I190+K189*I190*A190, AND(G190=H190,G190=2), K189-K189*J190+K189*J190*B190, AND(G190&lt;&gt;H190,G190=1), K189-K189*I190,AND(G190&lt;&gt;H190,G190=2),K189-K189*J190,G190=0,K189)</f>
        <v>120.89908803152669</v>
      </c>
      <c r="L190" t="str">
        <f>ValueWin!L190</f>
        <v>Alexander Zverev</v>
      </c>
      <c r="M190" t="str">
        <f>ValueWin!M190</f>
        <v>Daniil Medvedev</v>
      </c>
      <c r="N190">
        <f>ValueWin!N190</f>
        <v>0.92900000000000005</v>
      </c>
    </row>
    <row r="191" spans="1:14" x14ac:dyDescent="0.25">
      <c r="A191">
        <f>ValueWin!A191</f>
        <v>2</v>
      </c>
    </row>
    <row r="192" spans="1:14" x14ac:dyDescent="0.25">
      <c r="A192">
        <f>ValueWin!A192</f>
        <v>29</v>
      </c>
    </row>
    <row r="193" spans="1:1" x14ac:dyDescent="0.25">
      <c r="A193">
        <f>ValueWin!A193</f>
        <v>1.5</v>
      </c>
    </row>
    <row r="194" spans="1:1" x14ac:dyDescent="0.25">
      <c r="A194">
        <f>ValueWin!A194</f>
        <v>1.9</v>
      </c>
    </row>
    <row r="195" spans="1:1" x14ac:dyDescent="0.25">
      <c r="A195">
        <f>ValueWin!A195</f>
        <v>2.1</v>
      </c>
    </row>
    <row r="196" spans="1:1" x14ac:dyDescent="0.25">
      <c r="A196">
        <f>ValueWin!A196</f>
        <v>1.4</v>
      </c>
    </row>
    <row r="197" spans="1:1" x14ac:dyDescent="0.25">
      <c r="A197">
        <f>ValueWin!A197</f>
        <v>2.2999999999999998</v>
      </c>
    </row>
    <row r="198" spans="1:1" x14ac:dyDescent="0.25">
      <c r="A198">
        <f>ValueWin!A198</f>
        <v>2.1</v>
      </c>
    </row>
    <row r="199" spans="1:1" x14ac:dyDescent="0.25">
      <c r="A199">
        <f>ValueWin!A199</f>
        <v>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BB808-154A-47A7-95ED-ACE8E5718816}">
  <dimension ref="A1:P195"/>
  <sheetViews>
    <sheetView topLeftCell="A154" zoomScale="70" zoomScaleNormal="70" workbookViewId="0">
      <selection activeCell="R187" sqref="R187"/>
    </sheetView>
  </sheetViews>
  <sheetFormatPr defaultRowHeight="15" x14ac:dyDescent="0.25"/>
  <cols>
    <col min="12" max="12" width="27.28515625" customWidth="1"/>
    <col min="13" max="13" width="30.28515625" customWidth="1"/>
  </cols>
  <sheetData>
    <row r="1" spans="1:14" x14ac:dyDescent="0.25">
      <c r="A1" t="s">
        <v>0</v>
      </c>
      <c r="B1" t="s">
        <v>1</v>
      </c>
      <c r="C1" t="s">
        <v>3</v>
      </c>
      <c r="D1" t="s">
        <v>4</v>
      </c>
      <c r="E1" t="s">
        <v>2</v>
      </c>
      <c r="F1" t="s">
        <v>5</v>
      </c>
      <c r="G1" t="s">
        <v>7</v>
      </c>
      <c r="H1" t="s">
        <v>8</v>
      </c>
      <c r="I1" t="s">
        <v>57</v>
      </c>
      <c r="J1" t="s">
        <v>58</v>
      </c>
      <c r="K1" t="s">
        <v>6</v>
      </c>
      <c r="L1" t="s">
        <v>9</v>
      </c>
      <c r="M1" t="s">
        <v>10</v>
      </c>
      <c r="N1" t="s">
        <v>142</v>
      </c>
    </row>
    <row r="2" spans="1:14" x14ac:dyDescent="0.25">
      <c r="K2">
        <v>100</v>
      </c>
    </row>
    <row r="3" spans="1:14" x14ac:dyDescent="0.25">
      <c r="A3">
        <f>ValueWin!A3</f>
        <v>2.0499999999999998</v>
      </c>
      <c r="B3">
        <f>ValueWin!B3</f>
        <v>1.8</v>
      </c>
      <c r="C3">
        <f>1/A3</f>
        <v>0.48780487804878053</v>
      </c>
      <c r="D3">
        <f>1/B3</f>
        <v>0.55555555555555558</v>
      </c>
      <c r="E3">
        <f>ValueWin!E3</f>
        <v>0.67500000000000004</v>
      </c>
      <c r="F3">
        <v>0.32500000000000001</v>
      </c>
      <c r="G3" cm="1">
        <f t="array" ref="G3">_xlfn.IFS(AND(I3&gt;J3,I3&gt;0), 1, AND(J3&gt;I3,J3&gt;0), 2, AND(I3&lt;0,J3&lt;0), 0)</f>
        <v>1</v>
      </c>
      <c r="H3">
        <f>ValueWin!H3</f>
        <v>1</v>
      </c>
      <c r="I3">
        <f>IF(E3-(F3/(A3-1))&gt;0.1, 0.1, E3-(F3/(A3-1)))</f>
        <v>0.1</v>
      </c>
      <c r="J3">
        <f>IF(F3-(E3/(B3-1))&gt;0.1, 0.1, F3-(E3/(B3-1)))</f>
        <v>-0.51875000000000004</v>
      </c>
      <c r="K3" cm="1">
        <f t="array" ref="K3">_xlfn.IFS(AND(G3=H3,G3=1),K2-K2*I3+K2*I3*A3, AND(G3=H3,G3=2), K2-K2*J3+K2*J3*B3, AND(G3&lt;&gt;H3,G3=1), K2-K2*I3,AND(G3&lt;&gt;H3,G3=2),K2-K2*J3,G3=0,K2)</f>
        <v>110.5</v>
      </c>
      <c r="L3" t="str">
        <f>ValueWin!L3</f>
        <v>John Millman</v>
      </c>
      <c r="M3" t="str">
        <f>ValueWin!M3</f>
        <v>Benjamin Bonzi</v>
      </c>
    </row>
    <row r="4" spans="1:14" x14ac:dyDescent="0.25">
      <c r="A4">
        <f>ValueWin!A4</f>
        <v>2.61</v>
      </c>
      <c r="B4">
        <f>ValueWin!B4</f>
        <v>1.46</v>
      </c>
      <c r="C4">
        <f>1/A4</f>
        <v>0.38314176245210729</v>
      </c>
      <c r="D4">
        <f>1/B4</f>
        <v>0.68493150684931503</v>
      </c>
      <c r="E4">
        <f>ValueWin!E4</f>
        <v>0.24099999999999999</v>
      </c>
      <c r="F4">
        <v>0.75900000000000001</v>
      </c>
      <c r="G4" cm="1">
        <f t="array" ref="G4">_xlfn.IFS(AND(I4&gt;J4,I4&gt;0), 1, AND(J4&gt;I4,J4&gt;0), 2, AND(I4&lt;0,J4&lt;0), 0)</f>
        <v>2</v>
      </c>
      <c r="H4">
        <f>ValueWin!H4</f>
        <v>2</v>
      </c>
      <c r="I4">
        <f t="shared" ref="I4:I67" si="0">IF(E4-(F4/(A4-1))&gt;0.1, 0.1, E4-(F4/(A4-1)))</f>
        <v>-0.23042857142857148</v>
      </c>
      <c r="J4">
        <f t="shared" ref="J4:J67" si="1">IF(F4-(E4/(B4-1))&gt;0.1, 0.1, F4-(E4/(B4-1)))</f>
        <v>0.1</v>
      </c>
      <c r="K4" cm="1">
        <f t="array" ref="K4">_xlfn.IFS(AND(G4=H4,G4=1),K3-K3*I4+K3*I4*A4, AND(G4=H4,G4=2), K3-K3*J4+K3*J4*B4, AND(G4&lt;&gt;H4,G4=1), K3-K3*I4,AND(G4&lt;&gt;H4,G4=2),K3-K3*J4,G4=0,K3)</f>
        <v>115.583</v>
      </c>
      <c r="L4" t="str">
        <f>ValueWin!L4</f>
        <v>Damir Dzumhur</v>
      </c>
      <c r="M4" t="str">
        <f>ValueWin!M4</f>
        <v>Marin Cilic</v>
      </c>
    </row>
    <row r="5" spans="1:14" x14ac:dyDescent="0.25">
      <c r="A5">
        <f>ValueWin!A5</f>
        <v>1.29</v>
      </c>
      <c r="B5">
        <f>ValueWin!B5</f>
        <v>3.3</v>
      </c>
      <c r="C5">
        <f t="shared" ref="C5:D44" si="2">1/A5</f>
        <v>0.77519379844961234</v>
      </c>
      <c r="D5">
        <f t="shared" si="2"/>
        <v>0.30303030303030304</v>
      </c>
      <c r="E5">
        <f>ValueWin!E5</f>
        <v>0.87</v>
      </c>
      <c r="F5">
        <v>0.13</v>
      </c>
      <c r="G5" cm="1">
        <f t="array" ref="G5">_xlfn.IFS(AND(I5&gt;J5,I5&gt;0), 1, AND(J5&gt;I5,J5&gt;0), 2, AND(I5&lt;0,J5&lt;0), 0)</f>
        <v>1</v>
      </c>
      <c r="H5">
        <f>ValueWin!H5</f>
        <v>1</v>
      </c>
      <c r="I5">
        <f t="shared" si="0"/>
        <v>0.1</v>
      </c>
      <c r="J5">
        <f t="shared" si="1"/>
        <v>-0.24826086956521742</v>
      </c>
      <c r="K5" cm="1">
        <f t="array" ref="K5">_xlfn.IFS(AND(G5=H5,G5=1),K4-K4*I5+K4*I5*A5, AND(G5=H5,G5=2), K4-K4*J5+K4*J5*B5, AND(G5&lt;&gt;H5,G5=1), K4-K4*I5,AND(G5&lt;&gt;H5,G5=2),K4-K4*J5,G5=0,K4)</f>
        <v>118.934907</v>
      </c>
      <c r="L5" t="str">
        <f>ValueWin!L5</f>
        <v>James Duckworth</v>
      </c>
      <c r="M5" t="str">
        <f>ValueWin!M5</f>
        <v>Borna Gojo</v>
      </c>
    </row>
    <row r="6" spans="1:14" x14ac:dyDescent="0.25">
      <c r="A6">
        <f>ValueWin!A6</f>
        <v>1.47</v>
      </c>
      <c r="B6">
        <f>ValueWin!B6</f>
        <v>2.56</v>
      </c>
      <c r="C6">
        <f t="shared" si="2"/>
        <v>0.68027210884353739</v>
      </c>
      <c r="D6">
        <f t="shared" si="2"/>
        <v>0.390625</v>
      </c>
      <c r="E6">
        <f>ValueWin!E6</f>
        <v>0.55800000000000005</v>
      </c>
      <c r="F6">
        <v>0.442</v>
      </c>
      <c r="G6" cm="1">
        <f t="array" ref="G6">_xlfn.IFS(AND(I6&gt;J6,I6&gt;0), 1, AND(J6&gt;I6,J6&gt;0), 2, AND(I6&lt;0,J6&lt;0), 0)</f>
        <v>2</v>
      </c>
      <c r="H6">
        <f>ValueWin!H6</f>
        <v>2</v>
      </c>
      <c r="I6">
        <f t="shared" si="0"/>
        <v>-0.38242553191489359</v>
      </c>
      <c r="J6">
        <f t="shared" si="1"/>
        <v>8.4307692307692306E-2</v>
      </c>
      <c r="K6" cm="1">
        <f t="array" ref="K6">_xlfn.IFS(AND(G6=H6,G6=1),K5-K5*I6+K5*I6*A6, AND(G6=H6,G6=2), K5-K5*J6+K5*J6*B6, AND(G6&lt;&gt;H6,G6=1), K5-K5*I6,AND(G6&lt;&gt;H6,G6=2),K5-K5*J6,G6=0,K5)</f>
        <v>134.57722596863999</v>
      </c>
      <c r="L6" t="str">
        <f>ValueWin!L6</f>
        <v>Richard Gasquet</v>
      </c>
      <c r="M6" t="str">
        <f>ValueWin!M6</f>
        <v>Dusan Lajovic</v>
      </c>
    </row>
    <row r="7" spans="1:14" x14ac:dyDescent="0.25">
      <c r="A7">
        <f>ValueWin!A7</f>
        <v>1.35</v>
      </c>
      <c r="B7">
        <f>ValueWin!B7</f>
        <v>3.05</v>
      </c>
      <c r="C7">
        <f t="shared" si="2"/>
        <v>0.7407407407407407</v>
      </c>
      <c r="D7">
        <f t="shared" si="2"/>
        <v>0.32786885245901642</v>
      </c>
      <c r="E7">
        <f>ValueWin!E7</f>
        <v>0.80500000000000005</v>
      </c>
      <c r="F7">
        <v>0.19500000000000001</v>
      </c>
      <c r="G7" cm="1">
        <f t="array" ref="G7">_xlfn.IFS(AND(I7&gt;J7,I7&gt;0), 1, AND(J7&gt;I7,J7&gt;0), 2, AND(I7&lt;0,J7&lt;0), 0)</f>
        <v>1</v>
      </c>
      <c r="H7">
        <f>ValueWin!H7</f>
        <v>1</v>
      </c>
      <c r="I7">
        <f t="shared" si="0"/>
        <v>0.1</v>
      </c>
      <c r="J7">
        <f t="shared" si="1"/>
        <v>-0.19768292682926836</v>
      </c>
      <c r="K7" cm="1">
        <f t="array" ref="K7">_xlfn.IFS(AND(G7=H7,G7=1),K6-K6*I7+K6*I7*A7, AND(G7=H7,G7=2), K6-K6*J7+K6*J7*B7, AND(G7&lt;&gt;H7,G7=1), K6-K6*I7,AND(G7&lt;&gt;H7,G7=2),K6-K6*J7,G7=0,K6)</f>
        <v>139.2874288775424</v>
      </c>
      <c r="L7" t="str">
        <f>ValueWin!L7</f>
        <v>Frederico Coria</v>
      </c>
      <c r="M7" t="str">
        <f>ValueWin!M7</f>
        <v>Alibek Kachmazov</v>
      </c>
    </row>
    <row r="8" spans="1:14" x14ac:dyDescent="0.25">
      <c r="A8">
        <f>ValueWin!A8</f>
        <v>1.33</v>
      </c>
      <c r="B8">
        <f>ValueWin!B8</f>
        <v>3.14</v>
      </c>
      <c r="C8">
        <f t="shared" si="2"/>
        <v>0.75187969924812026</v>
      </c>
      <c r="D8">
        <f t="shared" si="2"/>
        <v>0.31847133757961782</v>
      </c>
      <c r="E8">
        <f>ValueWin!E8</f>
        <v>0.626</v>
      </c>
      <c r="F8">
        <v>0.374</v>
      </c>
      <c r="G8" cm="1">
        <f t="array" ref="G8">_xlfn.IFS(AND(I8&gt;J8,I8&gt;0), 1, AND(J8&gt;I8,J8&gt;0), 2, AND(I8&lt;0,J8&lt;0), 0)</f>
        <v>2</v>
      </c>
      <c r="H8">
        <f>ValueWin!H8</f>
        <v>1</v>
      </c>
      <c r="I8">
        <f t="shared" si="0"/>
        <v>-0.50733333333333308</v>
      </c>
      <c r="J8">
        <f t="shared" si="1"/>
        <v>8.147663551401868E-2</v>
      </c>
      <c r="K8" cm="1">
        <f t="array" ref="K8">_xlfn.IFS(AND(G8=H8,G8=1),K7-K7*I8+K7*I8*A8, AND(G8=H8,G8=2), K7-K7*J8+K7*J8*B8, AND(G8&lt;&gt;H8,G8=1), K7-K7*I8,AND(G8&lt;&gt;H8,G8=2),K7-K7*J8,G8=0,K7)</f>
        <v>127.93875780320208</v>
      </c>
      <c r="L8" t="str">
        <f>ValueWin!L8</f>
        <v>Mackenzie McDonald</v>
      </c>
      <c r="M8" t="str">
        <f>ValueWin!M8</f>
        <v>Yoshihito Nishioka</v>
      </c>
    </row>
    <row r="9" spans="1:14" x14ac:dyDescent="0.25">
      <c r="A9">
        <f>ValueWin!A9</f>
        <v>1.85</v>
      </c>
      <c r="B9">
        <f>ValueWin!B9</f>
        <v>1.95</v>
      </c>
      <c r="C9">
        <f t="shared" si="2"/>
        <v>0.54054054054054046</v>
      </c>
      <c r="D9">
        <f t="shared" si="2"/>
        <v>0.51282051282051289</v>
      </c>
      <c r="E9">
        <f>ValueWin!E9</f>
        <v>0.23100000000000001</v>
      </c>
      <c r="F9">
        <v>0.76900000000000002</v>
      </c>
      <c r="G9" cm="1">
        <f t="array" ref="G9">_xlfn.IFS(AND(I9&gt;J9,I9&gt;0), 1, AND(J9&gt;I9,J9&gt;0), 2, AND(I9&lt;0,J9&lt;0), 0)</f>
        <v>2</v>
      </c>
      <c r="H9">
        <f>ValueWin!H9</f>
        <v>2</v>
      </c>
      <c r="I9">
        <f t="shared" si="0"/>
        <v>-0.67370588235294115</v>
      </c>
      <c r="J9">
        <f t="shared" si="1"/>
        <v>0.1</v>
      </c>
      <c r="K9" cm="1">
        <f t="array" ref="K9">_xlfn.IFS(AND(G9=H9,G9=1),K8-K8*I9+K8*I9*A9, AND(G9=H9,G9=2), K8-K8*J9+K8*J9*B9, AND(G9&lt;&gt;H9,G9=1), K8-K8*I9,AND(G9&lt;&gt;H9,G9=2),K8-K8*J9,G9=0,K8)</f>
        <v>140.09293979450626</v>
      </c>
      <c r="L9" t="str">
        <f>ValueWin!L9</f>
        <v>Roman Safiullin</v>
      </c>
      <c r="M9" t="str">
        <f>ValueWin!M9</f>
        <v>Adrian Mannarino</v>
      </c>
    </row>
    <row r="10" spans="1:14" x14ac:dyDescent="0.25">
      <c r="A10">
        <f>ValueWin!A10</f>
        <v>2.1</v>
      </c>
      <c r="B10">
        <f>ValueWin!B10</f>
        <v>1.72</v>
      </c>
      <c r="C10">
        <f t="shared" si="2"/>
        <v>0.47619047619047616</v>
      </c>
      <c r="D10">
        <f t="shared" si="2"/>
        <v>0.58139534883720934</v>
      </c>
      <c r="E10">
        <f>ValueWin!E10</f>
        <v>0.51400000000000001</v>
      </c>
      <c r="F10">
        <v>0.48599999999999999</v>
      </c>
      <c r="G10" cm="1">
        <f t="array" ref="G10">_xlfn.IFS(AND(I10&gt;J10,I10&gt;0), 1, AND(J10&gt;I10,J10&gt;0), 2, AND(I10&lt;0,J10&lt;0), 0)</f>
        <v>1</v>
      </c>
      <c r="H10">
        <f>ValueWin!H10</f>
        <v>2</v>
      </c>
      <c r="I10">
        <f t="shared" si="0"/>
        <v>7.2181818181818236E-2</v>
      </c>
      <c r="J10">
        <f t="shared" si="1"/>
        <v>-0.22788888888888892</v>
      </c>
      <c r="K10" cm="1">
        <f t="array" ref="K10">_xlfn.IFS(AND(G10=H10,G10=1),K9-K9*I10+K9*I10*A10, AND(G10=H10,G10=2), K9-K9*J10+K9*J10*B10, AND(G10&lt;&gt;H10,G10=1), K9-K9*I10,AND(G10&lt;&gt;H10,G10=2),K9-K9*J10,G10=0,K9)</f>
        <v>129.98077668570281</v>
      </c>
      <c r="L10" t="str">
        <f>ValueWin!L10</f>
        <v>Alexei Popyrin</v>
      </c>
      <c r="M10" t="str">
        <f>ValueWin!M10</f>
        <v>Botic Van De Zandschulp</v>
      </c>
    </row>
    <row r="11" spans="1:14" x14ac:dyDescent="0.25">
      <c r="A11">
        <f>ValueWin!A11</f>
        <v>1.53</v>
      </c>
      <c r="B11">
        <f>ValueWin!B11</f>
        <v>2.46</v>
      </c>
      <c r="C11">
        <f t="shared" si="2"/>
        <v>0.65359477124183007</v>
      </c>
      <c r="D11">
        <f t="shared" si="2"/>
        <v>0.4065040650406504</v>
      </c>
      <c r="E11">
        <f>ValueWin!E11</f>
        <v>0.5</v>
      </c>
      <c r="F11">
        <v>0.5</v>
      </c>
      <c r="G11" cm="1">
        <f t="array" ref="G11">_xlfn.IFS(AND(I11&gt;J11,I11&gt;0), 1, AND(J11&gt;I11,J11&gt;0), 2, AND(I11&lt;0,J11&lt;0), 0)</f>
        <v>2</v>
      </c>
      <c r="H11">
        <f>ValueWin!H11</f>
        <v>1</v>
      </c>
      <c r="I11">
        <f t="shared" si="0"/>
        <v>-0.44339622641509424</v>
      </c>
      <c r="J11">
        <f t="shared" si="1"/>
        <v>0.1</v>
      </c>
      <c r="K11" cm="1">
        <f t="array" ref="K11">_xlfn.IFS(AND(G11=H11,G11=1),K10-K10*I11+K10*I11*A11, AND(G11=H11,G11=2), K10-K10*J11+K10*J11*B11, AND(G11&lt;&gt;H11,G11=1), K10-K10*I11,AND(G11&lt;&gt;H11,G11=2),K10-K10*J11,G11=0,K10)</f>
        <v>116.98269901713252</v>
      </c>
      <c r="L11" t="str">
        <f>ValueWin!L11</f>
        <v>Tommy Paul</v>
      </c>
      <c r="M11" t="str">
        <f>ValueWin!M11</f>
        <v>Mikael Ymer</v>
      </c>
    </row>
    <row r="12" spans="1:14" x14ac:dyDescent="0.25">
      <c r="A12">
        <f>ValueWin!A12</f>
        <v>1.37</v>
      </c>
      <c r="B12">
        <f>ValueWin!B12</f>
        <v>3.02</v>
      </c>
      <c r="C12">
        <f t="shared" si="2"/>
        <v>0.72992700729927007</v>
      </c>
      <c r="D12">
        <f t="shared" si="2"/>
        <v>0.33112582781456956</v>
      </c>
      <c r="E12">
        <f>ValueWin!E12</f>
        <v>0.72</v>
      </c>
      <c r="F12">
        <v>0.28000000000000003</v>
      </c>
      <c r="G12" cm="1">
        <f t="array" ref="G12">_xlfn.IFS(AND(I12&gt;J12,I12&gt;0), 1, AND(J12&gt;I12,J12&gt;0), 2, AND(I12&lt;0,J12&lt;0), 0)</f>
        <v>0</v>
      </c>
      <c r="H12">
        <f>ValueWin!H12</f>
        <v>2</v>
      </c>
      <c r="I12">
        <f t="shared" si="0"/>
        <v>-3.6756756756756603E-2</v>
      </c>
      <c r="J12">
        <f t="shared" si="1"/>
        <v>-7.6435643564356393E-2</v>
      </c>
      <c r="K12" cm="1">
        <f t="array" ref="K12">_xlfn.IFS(AND(G12=H12,G12=1),K11-K11*I12+K11*I12*A12, AND(G12=H12,G12=2), K11-K11*J12+K11*J12*B12, AND(G12&lt;&gt;H12,G12=1), K11-K11*I12,AND(G12&lt;&gt;H12,G12=2),K11-K11*J12,G12=0,K11)</f>
        <v>116.98269901713252</v>
      </c>
      <c r="L12" t="str">
        <f>ValueWin!L12</f>
        <v>Alexander Bublik</v>
      </c>
      <c r="M12" t="str">
        <f>ValueWin!M12</f>
        <v>Ilya Marchenko</v>
      </c>
    </row>
    <row r="13" spans="1:14" x14ac:dyDescent="0.25">
      <c r="A13">
        <f>ValueWin!A13</f>
        <v>2.37</v>
      </c>
      <c r="B13">
        <f>ValueWin!B13</f>
        <v>1.54</v>
      </c>
      <c r="C13">
        <f t="shared" si="2"/>
        <v>0.42194092827004215</v>
      </c>
      <c r="D13">
        <f t="shared" si="2"/>
        <v>0.64935064935064934</v>
      </c>
      <c r="E13">
        <f>ValueWin!E13</f>
        <v>0.46800000000000003</v>
      </c>
      <c r="F13">
        <v>0.53200000000000003</v>
      </c>
      <c r="G13" cm="1">
        <f t="array" ref="G13">_xlfn.IFS(AND(I13&gt;J13,I13&gt;0), 1, AND(J13&gt;I13,J13&gt;0), 2, AND(I13&lt;0,J13&lt;0), 0)</f>
        <v>1</v>
      </c>
      <c r="H13">
        <f>ValueWin!H13</f>
        <v>2</v>
      </c>
      <c r="I13">
        <f t="shared" si="0"/>
        <v>7.9678832116788334E-2</v>
      </c>
      <c r="J13">
        <f t="shared" si="1"/>
        <v>-0.33466666666666667</v>
      </c>
      <c r="K13" cm="1">
        <f t="array" ref="K13">_xlfn.IFS(AND(G13=H13,G13=1),K12-K12*I13+K12*I13*A13, AND(G13=H13,G13=2), K12-K12*J13+K12*J13*B13, AND(G13&lt;&gt;H13,G13=1), K12-K12*I13,AND(G13&lt;&gt;H13,G13=2),K12-K12*J13,G13=0,K12)</f>
        <v>107.66165418157763</v>
      </c>
      <c r="L13" t="str">
        <f>ValueWin!L13</f>
        <v>Guido Pella</v>
      </c>
      <c r="M13" t="str">
        <f>ValueWin!M13</f>
        <v>Pedro Martinez</v>
      </c>
    </row>
    <row r="14" spans="1:14" x14ac:dyDescent="0.25">
      <c r="A14">
        <f>ValueWin!A14</f>
        <v>1.88</v>
      </c>
      <c r="B14">
        <f>ValueWin!B14</f>
        <v>1.92</v>
      </c>
      <c r="C14">
        <f t="shared" si="2"/>
        <v>0.53191489361702127</v>
      </c>
      <c r="D14">
        <f t="shared" si="2"/>
        <v>0.52083333333333337</v>
      </c>
      <c r="E14">
        <f>ValueWin!E14</f>
        <v>0.504</v>
      </c>
      <c r="F14">
        <v>0.496</v>
      </c>
      <c r="G14" cm="1">
        <f t="array" ref="G14">_xlfn.IFS(AND(I14&gt;J14,I14&gt;0), 1, AND(J14&gt;I14,J14&gt;0), 2, AND(I14&lt;0,J14&lt;0), 0)</f>
        <v>0</v>
      </c>
      <c r="H14">
        <f>ValueWin!H14</f>
        <v>2</v>
      </c>
      <c r="I14">
        <f t="shared" si="0"/>
        <v>-5.963636363636371E-2</v>
      </c>
      <c r="J14">
        <f t="shared" si="1"/>
        <v>-5.18260869565218E-2</v>
      </c>
      <c r="K14" cm="1">
        <f t="array" ref="K14">_xlfn.IFS(AND(G14=H14,G14=1),K13-K13*I14+K13*I14*A14, AND(G14=H14,G14=2), K13-K13*J14+K13*J14*B14, AND(G14&lt;&gt;H14,G14=1), K13-K13*I14,AND(G14&lt;&gt;H14,G14=2),K13-K13*J14,G14=0,K13)</f>
        <v>107.66165418157763</v>
      </c>
      <c r="L14" t="str">
        <f>ValueWin!L14</f>
        <v>Miomir Kecmanovic</v>
      </c>
      <c r="M14" t="str">
        <f>ValueWin!M14</f>
        <v>Egor Gerasimov</v>
      </c>
    </row>
    <row r="15" spans="1:14" x14ac:dyDescent="0.25">
      <c r="A15">
        <f>ValueWin!A15</f>
        <v>1.55</v>
      </c>
      <c r="B15">
        <f>ValueWin!B15</f>
        <v>2.35</v>
      </c>
      <c r="C15">
        <f t="shared" si="2"/>
        <v>0.64516129032258063</v>
      </c>
      <c r="D15">
        <f t="shared" si="2"/>
        <v>0.42553191489361702</v>
      </c>
      <c r="E15">
        <f>ValueWin!E15</f>
        <v>0.57499999999999996</v>
      </c>
      <c r="F15">
        <v>0.42499999999999999</v>
      </c>
      <c r="G15" cm="1">
        <f t="array" ref="G15">_xlfn.IFS(AND(I15&gt;J15,I15&gt;0), 1, AND(J15&gt;I15,J15&gt;0), 2, AND(I15&lt;0,J15&lt;0), 0)</f>
        <v>0</v>
      </c>
      <c r="H15">
        <f>ValueWin!H15</f>
        <v>1</v>
      </c>
      <c r="I15">
        <f t="shared" si="0"/>
        <v>-0.19772727272727264</v>
      </c>
      <c r="J15">
        <f t="shared" si="1"/>
        <v>-9.2592592592588563E-4</v>
      </c>
      <c r="K15" cm="1">
        <f t="array" ref="K15">_xlfn.IFS(AND(G15=H15,G15=1),K14-K14*I15+K14*I15*A15, AND(G15=H15,G15=2), K14-K14*J15+K14*J15*B15, AND(G15&lt;&gt;H15,G15=1), K14-K14*I15,AND(G15&lt;&gt;H15,G15=2),K14-K14*J15,G15=0,K14)</f>
        <v>107.66165418157763</v>
      </c>
      <c r="L15" t="str">
        <f>ValueWin!L15</f>
        <v>Alejandro Davidovich Fokina</v>
      </c>
      <c r="M15" t="str">
        <f>ValueWin!M15</f>
        <v>Jordan Thompson</v>
      </c>
    </row>
    <row r="16" spans="1:14" x14ac:dyDescent="0.25">
      <c r="A16">
        <f>ValueWin!A16</f>
        <v>1.47</v>
      </c>
      <c r="B16">
        <f>ValueWin!B16</f>
        <v>2.56</v>
      </c>
      <c r="C16">
        <f t="shared" si="2"/>
        <v>0.68027210884353739</v>
      </c>
      <c r="D16">
        <f t="shared" si="2"/>
        <v>0.390625</v>
      </c>
      <c r="E16">
        <f>ValueWin!E16</f>
        <v>0.55800000000000005</v>
      </c>
      <c r="F16">
        <v>0.442</v>
      </c>
      <c r="G16" cm="1">
        <f t="array" ref="G16">_xlfn.IFS(AND(I16&gt;J16,I16&gt;0), 1, AND(J16&gt;I16,J16&gt;0), 2, AND(I16&lt;0,J16&lt;0), 0)</f>
        <v>2</v>
      </c>
      <c r="H16">
        <f>ValueWin!H16</f>
        <v>2</v>
      </c>
      <c r="I16">
        <f t="shared" si="0"/>
        <v>-0.38242553191489359</v>
      </c>
      <c r="J16">
        <f t="shared" si="1"/>
        <v>8.4307692307692306E-2</v>
      </c>
      <c r="K16" cm="1">
        <f t="array" ref="K16">_xlfn.IFS(AND(G16=H16,G16=1),K15-K15*I16+K15*I16*A16, AND(G16=H16,G16=2), K15-K15*J16+K15*J16*B16, AND(G16&lt;&gt;H16,G16=1), K15-K15*I16,AND(G16&lt;&gt;H16,G16=2),K15-K15*J16,G16=0,K15)</f>
        <v>121.82131493953872</v>
      </c>
      <c r="L16" t="str">
        <f>ValueWin!L16</f>
        <v>Laslo Djere</v>
      </c>
      <c r="M16" t="str">
        <f>ValueWin!M16</f>
        <v>Gilles Simon</v>
      </c>
    </row>
    <row r="17" spans="1:13" x14ac:dyDescent="0.25">
      <c r="A17">
        <f>ValueWin!A17</f>
        <v>1.76</v>
      </c>
      <c r="B17">
        <f>ValueWin!B17</f>
        <v>2.0499999999999998</v>
      </c>
      <c r="C17">
        <f t="shared" si="2"/>
        <v>0.56818181818181823</v>
      </c>
      <c r="D17">
        <f t="shared" si="2"/>
        <v>0.48780487804878053</v>
      </c>
      <c r="E17">
        <f>ValueWin!E17</f>
        <v>0.56200000000000006</v>
      </c>
      <c r="F17">
        <v>0.438</v>
      </c>
      <c r="G17" cm="1">
        <f t="array" ref="G17">_xlfn.IFS(AND(I17&gt;J17,I17&gt;0), 1, AND(J17&gt;I17,J17&gt;0), 2, AND(I17&lt;0,J17&lt;0), 0)</f>
        <v>0</v>
      </c>
      <c r="H17">
        <f>ValueWin!H17</f>
        <v>2</v>
      </c>
      <c r="I17">
        <f t="shared" si="0"/>
        <v>-1.4315789473684171E-2</v>
      </c>
      <c r="J17">
        <f t="shared" si="1"/>
        <v>-9.7238095238095401E-2</v>
      </c>
      <c r="K17" cm="1">
        <f t="array" ref="K17">_xlfn.IFS(AND(G17=H17,G17=1),K16-K16*I17+K16*I17*A17, AND(G17=H17,G17=2), K16-K16*J17+K16*J17*B17, AND(G17&lt;&gt;H17,G17=1), K16-K16*I17,AND(G17&lt;&gt;H17,G17=2),K16-K16*J17,G17=0,K16)</f>
        <v>121.82131493953872</v>
      </c>
      <c r="L17" t="str">
        <f>ValueWin!L17</f>
        <v>Alex De Minaur</v>
      </c>
      <c r="M17" t="str">
        <f>ValueWin!M17</f>
        <v>Brandon Nakashima</v>
      </c>
    </row>
    <row r="18" spans="1:13" x14ac:dyDescent="0.25">
      <c r="A18">
        <f>ValueWin!A18</f>
        <v>1.47</v>
      </c>
      <c r="B18">
        <f>ValueWin!B18</f>
        <v>2.58</v>
      </c>
      <c r="C18">
        <f t="shared" si="2"/>
        <v>0.68027210884353739</v>
      </c>
      <c r="D18">
        <f t="shared" si="2"/>
        <v>0.38759689922480617</v>
      </c>
      <c r="E18">
        <f>ValueWin!E18</f>
        <v>0.49199999999999999</v>
      </c>
      <c r="F18">
        <v>0.50800000000000001</v>
      </c>
      <c r="G18" cm="1">
        <f t="array" ref="G18">_xlfn.IFS(AND(I18&gt;J18,I18&gt;0), 1, AND(J18&gt;I18,J18&gt;0), 2, AND(I18&lt;0,J18&lt;0), 0)</f>
        <v>2</v>
      </c>
      <c r="H18">
        <f>ValueWin!H18</f>
        <v>1</v>
      </c>
      <c r="I18">
        <f t="shared" si="0"/>
        <v>-0.58885106382978725</v>
      </c>
      <c r="J18">
        <f t="shared" si="1"/>
        <v>0.1</v>
      </c>
      <c r="K18" cm="1">
        <f t="array" ref="K18">_xlfn.IFS(AND(G18=H18,G18=1),K17-K17*I18+K17*I18*A18, AND(G18=H18,G18=2), K17-K17*J18+K17*J18*B18, AND(G18&lt;&gt;H18,G18=1), K17-K17*I18,AND(G18&lt;&gt;H18,G18=2),K17-K17*J18,G18=0,K17)</f>
        <v>109.63918344558485</v>
      </c>
      <c r="L18" t="str">
        <f>ValueWin!L18</f>
        <v>Henri Laaksonen</v>
      </c>
      <c r="M18" t="str">
        <f>ValueWin!M18</f>
        <v>Benoit Paire</v>
      </c>
    </row>
    <row r="19" spans="1:13" x14ac:dyDescent="0.25">
      <c r="A19">
        <f>ValueWin!A19</f>
        <v>2.08</v>
      </c>
      <c r="B19">
        <f>ValueWin!B19</f>
        <v>1.75</v>
      </c>
      <c r="C19">
        <f t="shared" si="2"/>
        <v>0.48076923076923073</v>
      </c>
      <c r="D19">
        <f t="shared" si="2"/>
        <v>0.5714285714285714</v>
      </c>
      <c r="E19">
        <f>ValueWin!E19</f>
        <v>0.49299999999999999</v>
      </c>
      <c r="F19">
        <v>0.50700000000000001</v>
      </c>
      <c r="G19" cm="1">
        <f t="array" ref="G19">_xlfn.IFS(AND(I19&gt;J19,I19&gt;0), 1, AND(J19&gt;I19,J19&gt;0), 2, AND(I19&lt;0,J19&lt;0), 0)</f>
        <v>1</v>
      </c>
      <c r="H19">
        <f>ValueWin!H19</f>
        <v>1</v>
      </c>
      <c r="I19">
        <f t="shared" si="0"/>
        <v>2.3555555555555552E-2</v>
      </c>
      <c r="J19">
        <f t="shared" si="1"/>
        <v>-0.15033333333333332</v>
      </c>
      <c r="K19" cm="1">
        <f t="array" ref="K19">_xlfn.IFS(AND(G19=H19,G19=1),K18-K18*I19+K18*I19*A19, AND(G19=H19,G19=2), K18-K18*J19+K18*J19*B19, AND(G19&lt;&gt;H19,G19=1), K18-K18*I19,AND(G19&lt;&gt;H19,G19=2),K18-K18*J19,G19=0,K18)</f>
        <v>112.42840427244053</v>
      </c>
      <c r="L19" t="str">
        <f>ValueWin!L19</f>
        <v>Lorenzo Musetti</v>
      </c>
      <c r="M19" t="str">
        <f>ValueWin!M19</f>
        <v>Gianluca Mager</v>
      </c>
    </row>
    <row r="20" spans="1:13" x14ac:dyDescent="0.25">
      <c r="A20">
        <f>ValueWin!A20</f>
        <v>2.1</v>
      </c>
      <c r="B20">
        <f>ValueWin!B20</f>
        <v>1.72</v>
      </c>
      <c r="C20">
        <f t="shared" si="2"/>
        <v>0.47619047619047616</v>
      </c>
      <c r="D20">
        <f t="shared" si="2"/>
        <v>0.58139534883720934</v>
      </c>
      <c r="E20">
        <f>ValueWin!E20</f>
        <v>0.59899999999999998</v>
      </c>
      <c r="F20">
        <v>0.40100000000000002</v>
      </c>
      <c r="G20" cm="1">
        <f t="array" ref="G20">_xlfn.IFS(AND(I20&gt;J20,I20&gt;0), 1, AND(J20&gt;I20,J20&gt;0), 2, AND(I20&lt;0,J20&lt;0), 0)</f>
        <v>1</v>
      </c>
      <c r="H20">
        <f>ValueWin!H20</f>
        <v>2</v>
      </c>
      <c r="I20">
        <f t="shared" si="0"/>
        <v>0.1</v>
      </c>
      <c r="J20">
        <f t="shared" si="1"/>
        <v>-0.43094444444444446</v>
      </c>
      <c r="K20" cm="1">
        <f t="array" ref="K20">_xlfn.IFS(AND(G20=H20,G20=1),K19-K19*I20+K19*I20*A20, AND(G20=H20,G20=2), K19-K19*J20+K19*J20*B20, AND(G20&lt;&gt;H20,G20=1), K19-K19*I20,AND(G20&lt;&gt;H20,G20=2),K19-K19*J20,G20=0,K19)</f>
        <v>101.18556384519647</v>
      </c>
      <c r="L20" t="str">
        <f>ValueWin!L20</f>
        <v>Reilly Opelka</v>
      </c>
      <c r="M20" t="str">
        <f>ValueWin!M20</f>
        <v>Jenson Brooksby</v>
      </c>
    </row>
    <row r="21" spans="1:13" x14ac:dyDescent="0.25">
      <c r="A21">
        <f>ValueWin!A21</f>
        <v>1.55</v>
      </c>
      <c r="B21">
        <f>ValueWin!B21</f>
        <v>2.4</v>
      </c>
      <c r="C21">
        <f t="shared" si="2"/>
        <v>0.64516129032258063</v>
      </c>
      <c r="D21">
        <f t="shared" si="2"/>
        <v>0.41666666666666669</v>
      </c>
      <c r="E21">
        <f>ValueWin!E21</f>
        <v>0.496</v>
      </c>
      <c r="F21">
        <v>0.504</v>
      </c>
      <c r="G21" cm="1">
        <f t="array" ref="G21">_xlfn.IFS(AND(I21&gt;J21,I21&gt;0), 1, AND(J21&gt;I21,J21&gt;0), 2, AND(I21&lt;0,J21&lt;0), 0)</f>
        <v>2</v>
      </c>
      <c r="H21">
        <f>ValueWin!H21</f>
        <v>1</v>
      </c>
      <c r="I21">
        <f t="shared" si="0"/>
        <v>-0.42036363636363627</v>
      </c>
      <c r="J21">
        <f t="shared" si="1"/>
        <v>0.1</v>
      </c>
      <c r="K21" cm="1">
        <f t="array" ref="K21">_xlfn.IFS(AND(G21=H21,G21=1),K20-K20*I21+K20*I21*A21, AND(G21=H21,G21=2), K20-K20*J21+K20*J21*B21, AND(G21&lt;&gt;H21,G21=1), K20-K20*I21,AND(G21&lt;&gt;H21,G21=2),K20-K20*J21,G21=0,K20)</f>
        <v>91.06700746067682</v>
      </c>
      <c r="L21" t="str">
        <f>ValueWin!L21</f>
        <v>Jan Lennard Struff</v>
      </c>
      <c r="M21" t="str">
        <f>ValueWin!M21</f>
        <v>Albert Ramos</v>
      </c>
    </row>
    <row r="22" spans="1:13" x14ac:dyDescent="0.25">
      <c r="A22">
        <f>ValueWin!A22</f>
        <v>4.8499999999999996</v>
      </c>
      <c r="B22">
        <f>ValueWin!B22</f>
        <v>1.17</v>
      </c>
      <c r="C22">
        <f t="shared" si="2"/>
        <v>0.2061855670103093</v>
      </c>
      <c r="D22">
        <f t="shared" si="2"/>
        <v>0.85470085470085477</v>
      </c>
      <c r="E22">
        <f>ValueWin!E22</f>
        <v>0.14899999999999999</v>
      </c>
      <c r="F22">
        <v>0.85099999999999998</v>
      </c>
      <c r="G22" cm="1">
        <f t="array" ref="G22">_xlfn.IFS(AND(I22&gt;J22,I22&gt;0), 1, AND(J22&gt;I22,J22&gt;0), 2, AND(I22&lt;0,J22&lt;0), 0)</f>
        <v>0</v>
      </c>
      <c r="H22">
        <f>ValueWin!H22</f>
        <v>0</v>
      </c>
      <c r="I22">
        <f t="shared" si="0"/>
        <v>-7.2038961038961069E-2</v>
      </c>
      <c r="J22">
        <f t="shared" si="1"/>
        <v>-2.5470588235294467E-2</v>
      </c>
      <c r="K22" cm="1">
        <f t="array" ref="K22">_xlfn.IFS(AND(G22=H22,G22=1),K21-K21*I22+K21*I22*A22, AND(G22=H22,G22=2), K21-K21*J22+K21*J22*B22, AND(G22&lt;&gt;H22,G22=1), K21-K21*I22,AND(G22&lt;&gt;H22,G22=2),K21-K21*J22,G22=0,K21)</f>
        <v>91.06700746067682</v>
      </c>
      <c r="L22" t="str">
        <f>ValueWin!L22</f>
        <v>Evgeny Donskoy</v>
      </c>
      <c r="M22" t="str">
        <f>ValueWin!M22</f>
        <v>Ilya Ivashka</v>
      </c>
    </row>
    <row r="23" spans="1:13" x14ac:dyDescent="0.25">
      <c r="A23">
        <f>ValueWin!A23</f>
        <v>2.15</v>
      </c>
      <c r="B23">
        <f>ValueWin!B23</f>
        <v>1.68</v>
      </c>
      <c r="C23">
        <f t="shared" si="2"/>
        <v>0.46511627906976744</v>
      </c>
      <c r="D23">
        <f t="shared" si="2"/>
        <v>0.59523809523809523</v>
      </c>
      <c r="E23">
        <f>ValueWin!E23</f>
        <v>0.49</v>
      </c>
      <c r="F23">
        <v>0.51</v>
      </c>
      <c r="G23" cm="1">
        <f t="array" ref="G23">_xlfn.IFS(AND(I23&gt;J23,I23&gt;0), 1, AND(J23&gt;I23,J23&gt;0), 2, AND(I23&lt;0,J23&lt;0), 0)</f>
        <v>1</v>
      </c>
      <c r="H23">
        <f>ValueWin!H23</f>
        <v>2</v>
      </c>
      <c r="I23">
        <f t="shared" si="0"/>
        <v>4.6521739130434725E-2</v>
      </c>
      <c r="J23">
        <f t="shared" si="1"/>
        <v>-0.21058823529411774</v>
      </c>
      <c r="K23" cm="1">
        <f t="array" ref="K23">_xlfn.IFS(AND(G23=H23,G23=1),K22-K22*I23+K22*I23*A23, AND(G23=H23,G23=2), K22-K22*J23+K22*J23*B23, AND(G23&lt;&gt;H23,G23=1), K22-K22*I23,AND(G23&lt;&gt;H23,G23=2),K22-K22*J23,G23=0,K22)</f>
        <v>86.830411896201866</v>
      </c>
      <c r="L23" t="str">
        <f>ValueWin!L23</f>
        <v>Frances Tiafoe</v>
      </c>
      <c r="M23" t="str">
        <f>ValueWin!M23</f>
        <v>Andy Murray</v>
      </c>
    </row>
    <row r="24" spans="1:13" x14ac:dyDescent="0.25">
      <c r="A24">
        <f>ValueWin!A24</f>
        <v>2.46</v>
      </c>
      <c r="B24">
        <f>ValueWin!B24</f>
        <v>1.53</v>
      </c>
      <c r="C24">
        <f t="shared" si="2"/>
        <v>0.4065040650406504</v>
      </c>
      <c r="D24">
        <f t="shared" si="2"/>
        <v>0.65359477124183007</v>
      </c>
      <c r="E24">
        <f>ValueWin!E24</f>
        <v>0.26</v>
      </c>
      <c r="F24">
        <v>0.74</v>
      </c>
      <c r="G24" cm="1">
        <f t="array" ref="G24">_xlfn.IFS(AND(I24&gt;J24,I24&gt;0), 1, AND(J24&gt;I24,J24&gt;0), 2, AND(I24&lt;0,J24&lt;0), 0)</f>
        <v>2</v>
      </c>
      <c r="H24">
        <f>ValueWin!H24</f>
        <v>2</v>
      </c>
      <c r="I24">
        <f t="shared" si="0"/>
        <v>-0.24684931506849317</v>
      </c>
      <c r="J24">
        <f t="shared" si="1"/>
        <v>0.1</v>
      </c>
      <c r="K24" cm="1">
        <f t="array" ref="K24">_xlfn.IFS(AND(G24=H24,G24=1),K23-K23*I24+K23*I24*A24, AND(G24=H24,G24=2), K23-K23*J24+K23*J24*B24, AND(G24&lt;&gt;H24,G24=1), K23-K23*I24,AND(G24&lt;&gt;H24,G24=2),K23-K23*J24,G24=0,K23)</f>
        <v>91.432423726700563</v>
      </c>
      <c r="L24" t="str">
        <f>ValueWin!L24</f>
        <v>Dennis Novak</v>
      </c>
      <c r="M24" t="str">
        <f>ValueWin!M24</f>
        <v>Marton Fucsovics</v>
      </c>
    </row>
    <row r="25" spans="1:13" x14ac:dyDescent="0.25">
      <c r="A25">
        <f>ValueWin!A25</f>
        <v>4.4000000000000004</v>
      </c>
      <c r="B25">
        <f>ValueWin!B25</f>
        <v>1.2</v>
      </c>
      <c r="C25">
        <f t="shared" si="2"/>
        <v>0.22727272727272727</v>
      </c>
      <c r="D25">
        <f t="shared" si="2"/>
        <v>0.83333333333333337</v>
      </c>
      <c r="E25">
        <f>ValueWin!E25</f>
        <v>0.19600000000000001</v>
      </c>
      <c r="F25">
        <v>0.80400000000000005</v>
      </c>
      <c r="G25" cm="1">
        <f t="array" ref="G25">_xlfn.IFS(AND(I25&gt;J25,I25&gt;0), 1, AND(J25&gt;I25,J25&gt;0), 2, AND(I25&lt;0,J25&lt;0), 0)</f>
        <v>0</v>
      </c>
      <c r="H25">
        <f>ValueWin!H25</f>
        <v>2</v>
      </c>
      <c r="I25">
        <f t="shared" si="0"/>
        <v>-4.0470588235294092E-2</v>
      </c>
      <c r="J25">
        <f t="shared" si="1"/>
        <v>-0.17600000000000016</v>
      </c>
      <c r="K25" cm="1">
        <f t="array" ref="K25">_xlfn.IFS(AND(G25=H25,G25=1),K24-K24*I25+K24*I25*A25, AND(G25=H25,G25=2), K24-K24*J25+K24*J25*B25, AND(G25&lt;&gt;H25,G25=1), K24-K24*I25,AND(G25&lt;&gt;H25,G25=2),K24-K24*J25,G25=0,K24)</f>
        <v>91.432423726700563</v>
      </c>
      <c r="L25" t="str">
        <f>ValueWin!L25</f>
        <v>Zizou Bergs</v>
      </c>
      <c r="M25" t="str">
        <f>ValueWin!M25</f>
        <v>Lloyd Harris</v>
      </c>
    </row>
    <row r="26" spans="1:13" x14ac:dyDescent="0.25">
      <c r="A26">
        <f>ValueWin!A26</f>
        <v>1.35</v>
      </c>
      <c r="B26">
        <f>ValueWin!B26</f>
        <v>3</v>
      </c>
      <c r="C26">
        <f t="shared" si="2"/>
        <v>0.7407407407407407</v>
      </c>
      <c r="D26">
        <f t="shared" si="2"/>
        <v>0.33333333333333331</v>
      </c>
      <c r="E26">
        <f>ValueWin!E26</f>
        <v>0.54300000000000004</v>
      </c>
      <c r="F26">
        <v>0.45700000000000002</v>
      </c>
      <c r="G26" cm="1">
        <f t="array" ref="G26">_xlfn.IFS(AND(I26&gt;J26,I26&gt;0), 1, AND(J26&gt;I26,J26&gt;0), 2, AND(I26&lt;0,J26&lt;0), 0)</f>
        <v>2</v>
      </c>
      <c r="H26">
        <f>ValueWin!H26</f>
        <v>2</v>
      </c>
      <c r="I26">
        <f t="shared" si="0"/>
        <v>-0.76271428571428534</v>
      </c>
      <c r="J26">
        <f t="shared" si="1"/>
        <v>0.1</v>
      </c>
      <c r="K26" cm="1">
        <f t="array" ref="K26">_xlfn.IFS(AND(G26=H26,G26=1),K25-K25*I26+K25*I26*A26, AND(G26=H26,G26=2), K25-K25*J26+K25*J26*B26, AND(G26&lt;&gt;H26,G26=1), K25-K25*I26,AND(G26&lt;&gt;H26,G26=2),K25-K25*J26,G26=0,K25)</f>
        <v>109.71890847204068</v>
      </c>
      <c r="L26" t="str">
        <f>ValueWin!L26</f>
        <v>Filip Krajinovic</v>
      </c>
      <c r="M26" t="str">
        <f>ValueWin!M26</f>
        <v>Pedro Martinez</v>
      </c>
    </row>
    <row r="27" spans="1:13" x14ac:dyDescent="0.25">
      <c r="A27">
        <f>ValueWin!A27</f>
        <v>4.5</v>
      </c>
      <c r="B27">
        <f>ValueWin!B27</f>
        <v>1.17</v>
      </c>
      <c r="C27">
        <f t="shared" si="2"/>
        <v>0.22222222222222221</v>
      </c>
      <c r="D27">
        <f t="shared" si="2"/>
        <v>0.85470085470085477</v>
      </c>
      <c r="E27">
        <f>ValueWin!E27</f>
        <v>0.442</v>
      </c>
      <c r="F27">
        <v>0.55800000000000005</v>
      </c>
      <c r="G27" cm="1">
        <f t="array" ref="G27">_xlfn.IFS(AND(I27&gt;J27,I27&gt;0), 1, AND(J27&gt;I27,J27&gt;0), 2, AND(I27&lt;0,J27&lt;0), 0)</f>
        <v>1</v>
      </c>
      <c r="H27">
        <f>ValueWin!H27</f>
        <v>2</v>
      </c>
      <c r="I27">
        <f t="shared" si="0"/>
        <v>0.1</v>
      </c>
      <c r="J27">
        <f t="shared" si="1"/>
        <v>-2.0420000000000007</v>
      </c>
      <c r="K27" cm="1">
        <f t="array" ref="K27">_xlfn.IFS(AND(G27=H27,G27=1),K26-K26*I27+K26*I27*A27, AND(G27=H27,G27=2), K26-K26*J27+K26*J27*B27, AND(G27&lt;&gt;H27,G27=1), K26-K26*I27,AND(G27&lt;&gt;H27,G27=2),K26-K26*J27,G27=0,K26)</f>
        <v>98.747017624836616</v>
      </c>
      <c r="L27" t="str">
        <f>ValueWin!L27</f>
        <v>Frederico Coria</v>
      </c>
      <c r="M27" t="str">
        <f>ValueWin!M27</f>
        <v>Ricardas Berankis</v>
      </c>
    </row>
    <row r="28" spans="1:13" x14ac:dyDescent="0.25">
      <c r="A28">
        <f>ValueWin!A28</f>
        <v>2.66</v>
      </c>
      <c r="B28">
        <f>ValueWin!B28</f>
        <v>1.44</v>
      </c>
      <c r="C28">
        <f t="shared" si="2"/>
        <v>0.37593984962406013</v>
      </c>
      <c r="D28">
        <f t="shared" si="2"/>
        <v>0.69444444444444442</v>
      </c>
      <c r="E28">
        <f>ValueWin!E28</f>
        <v>0.35599999999999998</v>
      </c>
      <c r="F28">
        <v>0.64400000000000002</v>
      </c>
      <c r="G28" cm="1">
        <f t="array" ref="G28">_xlfn.IFS(AND(I28&gt;J28,I28&gt;0), 1, AND(J28&gt;I28,J28&gt;0), 2, AND(I28&lt;0,J28&lt;0), 0)</f>
        <v>0</v>
      </c>
      <c r="H28">
        <f>ValueWin!H28</f>
        <v>2</v>
      </c>
      <c r="I28">
        <f t="shared" si="0"/>
        <v>-3.1951807228915663E-2</v>
      </c>
      <c r="J28">
        <f t="shared" si="1"/>
        <v>-0.16509090909090918</v>
      </c>
      <c r="K28" cm="1">
        <f t="array" ref="K28">_xlfn.IFS(AND(G28=H28,G28=1),K27-K27*I28+K27*I28*A28, AND(G28=H28,G28=2), K27-K27*J28+K27*J28*B28, AND(G28&lt;&gt;H28,G28=1), K27-K27*I28,AND(G28&lt;&gt;H28,G28=2),K27-K27*J28,G28=0,K27)</f>
        <v>98.747017624836616</v>
      </c>
      <c r="L28" t="str">
        <f>ValueWin!L28</f>
        <v>Jan Lennard Struff</v>
      </c>
      <c r="M28" t="str">
        <f>ValueWin!M28</f>
        <v>Lloyd Harris</v>
      </c>
    </row>
    <row r="29" spans="1:13" x14ac:dyDescent="0.25">
      <c r="A29">
        <f>ValueWin!A29</f>
        <v>1.05</v>
      </c>
      <c r="B29">
        <f>ValueWin!B29</f>
        <v>8.5</v>
      </c>
      <c r="C29">
        <f t="shared" si="2"/>
        <v>0.95238095238095233</v>
      </c>
      <c r="D29">
        <f t="shared" si="2"/>
        <v>0.11764705882352941</v>
      </c>
      <c r="E29">
        <f>ValueWin!E29</f>
        <v>0.81599999999999995</v>
      </c>
      <c r="F29">
        <v>0.184</v>
      </c>
      <c r="G29" cm="1">
        <f t="array" ref="G29">_xlfn.IFS(AND(I29&gt;J29,I29&gt;0), 1, AND(J29&gt;I29,J29&gt;0), 2, AND(I29&lt;0,J29&lt;0), 0)</f>
        <v>2</v>
      </c>
      <c r="H29">
        <f>ValueWin!H29</f>
        <v>2</v>
      </c>
      <c r="I29">
        <f t="shared" si="0"/>
        <v>-2.8639999999999968</v>
      </c>
      <c r="J29">
        <f t="shared" si="1"/>
        <v>7.5200000000000003E-2</v>
      </c>
      <c r="K29" cm="1">
        <f t="array" ref="K29">_xlfn.IFS(AND(G29=H29,G29=1),K28-K28*I29+K28*I29*A29, AND(G29=H29,G29=2), K28-K28*J29+K28*J29*B29, AND(G29&lt;&gt;H29,G29=1), K28-K28*I29,AND(G29&lt;&gt;H29,G29=2),K28-K28*J29,G29=0,K28)</f>
        <v>154.44033556524448</v>
      </c>
      <c r="L29" t="str">
        <f>ValueWin!L29</f>
        <v>Andrey Rublev</v>
      </c>
      <c r="M29" t="str">
        <f>ValueWin!M29</f>
        <v>Adrian Mannarino</v>
      </c>
    </row>
    <row r="30" spans="1:13" x14ac:dyDescent="0.25">
      <c r="A30">
        <f>ValueWin!A30</f>
        <v>1.51</v>
      </c>
      <c r="B30">
        <f>ValueWin!B30</f>
        <v>2.44</v>
      </c>
      <c r="C30">
        <f t="shared" si="2"/>
        <v>0.66225165562913912</v>
      </c>
      <c r="D30">
        <f t="shared" si="2"/>
        <v>0.4098360655737705</v>
      </c>
      <c r="E30">
        <f>ValueWin!E30</f>
        <v>0.63500000000000001</v>
      </c>
      <c r="F30">
        <v>0.36499999999999999</v>
      </c>
      <c r="G30" cm="1">
        <f t="array" ref="G30">_xlfn.IFS(AND(I30&gt;J30,I30&gt;0), 1, AND(J30&gt;I30,J30&gt;0), 2, AND(I30&lt;0,J30&lt;0), 0)</f>
        <v>0</v>
      </c>
      <c r="H30">
        <f>ValueWin!H30</f>
        <v>2</v>
      </c>
      <c r="I30">
        <f t="shared" si="0"/>
        <v>-8.0686274509803924E-2</v>
      </c>
      <c r="J30">
        <f t="shared" si="1"/>
        <v>-7.5972222222222274E-2</v>
      </c>
      <c r="K30" cm="1">
        <f t="array" ref="K30">_xlfn.IFS(AND(G30=H30,G30=1),K29-K29*I30+K29*I30*A30, AND(G30=H30,G30=2), K29-K29*J30+K29*J30*B30, AND(G30&lt;&gt;H30,G30=1), K29-K29*I30,AND(G30&lt;&gt;H30,G30=2),K29-K29*J30,G30=0,K29)</f>
        <v>154.44033556524448</v>
      </c>
      <c r="L30" t="str">
        <f>ValueWin!L30</f>
        <v>Roberto Bautista Agut</v>
      </c>
      <c r="M30" t="str">
        <f>ValueWin!M30</f>
        <v>Marton Fucsovics</v>
      </c>
    </row>
    <row r="31" spans="1:13" x14ac:dyDescent="0.25">
      <c r="A31">
        <f>ValueWin!A31</f>
        <v>3.02</v>
      </c>
      <c r="B31">
        <f>ValueWin!B31</f>
        <v>1.35</v>
      </c>
      <c r="C31">
        <f t="shared" si="2"/>
        <v>0.33112582781456956</v>
      </c>
      <c r="D31">
        <f t="shared" si="2"/>
        <v>0.7407407407407407</v>
      </c>
      <c r="E31">
        <f>ValueWin!E31</f>
        <v>0.313</v>
      </c>
      <c r="F31">
        <v>0.68700000000000006</v>
      </c>
      <c r="G31" cm="1">
        <f t="array" ref="G31">_xlfn.IFS(AND(I31&gt;J31,I31&gt;0), 1, AND(J31&gt;I31,J31&gt;0), 2, AND(I31&lt;0,J31&lt;0), 0)</f>
        <v>0</v>
      </c>
      <c r="H31">
        <f>ValueWin!H31</f>
        <v>2</v>
      </c>
      <c r="I31">
        <f t="shared" si="0"/>
        <v>-2.7099009900990123E-2</v>
      </c>
      <c r="J31">
        <f t="shared" si="1"/>
        <v>-0.20728571428571396</v>
      </c>
      <c r="K31" cm="1">
        <f t="array" ref="K31">_xlfn.IFS(AND(G31=H31,G31=1),K30-K30*I31+K30*I31*A31, AND(G31=H31,G31=2), K30-K30*J31+K30*J31*B31, AND(G31&lt;&gt;H31,G31=1), K30-K30*I31,AND(G31&lt;&gt;H31,G31=2),K30-K30*J31,G31=0,K30)</f>
        <v>154.44033556524448</v>
      </c>
      <c r="L31" t="str">
        <f>ValueWin!L31</f>
        <v>Egor Gerasimov</v>
      </c>
      <c r="M31" t="str">
        <f>ValueWin!M31</f>
        <v>Aslan Karatsev</v>
      </c>
    </row>
    <row r="32" spans="1:13" x14ac:dyDescent="0.25">
      <c r="A32">
        <f>ValueWin!A32</f>
        <v>1.8</v>
      </c>
      <c r="B32">
        <f>ValueWin!B32</f>
        <v>1.98</v>
      </c>
      <c r="C32">
        <f t="shared" si="2"/>
        <v>0.55555555555555558</v>
      </c>
      <c r="D32">
        <f t="shared" si="2"/>
        <v>0.50505050505050508</v>
      </c>
      <c r="E32">
        <f>ValueWin!E32</f>
        <v>0.45</v>
      </c>
      <c r="F32">
        <v>0.55000000000000004</v>
      </c>
      <c r="G32" cm="1">
        <f t="array" ref="G32">_xlfn.IFS(AND(I32&gt;J32,I32&gt;0), 1, AND(J32&gt;I32,J32&gt;0), 2, AND(I32&lt;0,J32&lt;0), 0)</f>
        <v>2</v>
      </c>
      <c r="H32">
        <f>ValueWin!H32</f>
        <v>2</v>
      </c>
      <c r="I32">
        <f t="shared" si="0"/>
        <v>-0.23749999999999999</v>
      </c>
      <c r="J32">
        <f t="shared" si="1"/>
        <v>9.0816326530612279E-2</v>
      </c>
      <c r="K32" cm="1">
        <f t="array" ref="K32">_xlfn.IFS(AND(G32=H32,G32=1),K31-K31*I32+K31*I32*A32, AND(G32=H32,G32=2), K31-K31*J32+K31*J32*B32, AND(G32&lt;&gt;H32,G32=1), K31-K31*I32,AND(G32&lt;&gt;H32,G32=2),K31-K31*J32,G32=0,K31)</f>
        <v>168.18552543055125</v>
      </c>
      <c r="L32" t="str">
        <f>ValueWin!L32</f>
        <v>Andy Murray</v>
      </c>
      <c r="M32" t="str">
        <f>ValueWin!M32</f>
        <v>Diego Schwartzman</v>
      </c>
    </row>
    <row r="33" spans="1:16" x14ac:dyDescent="0.25">
      <c r="A33">
        <f>ValueWin!A33</f>
        <v>4</v>
      </c>
      <c r="B33">
        <f>ValueWin!B33</f>
        <v>1.22</v>
      </c>
      <c r="C33">
        <f t="shared" si="2"/>
        <v>0.25</v>
      </c>
      <c r="D33">
        <f t="shared" si="2"/>
        <v>0.81967213114754101</v>
      </c>
      <c r="E33">
        <f>ValueWin!E33</f>
        <v>0.33</v>
      </c>
      <c r="F33">
        <v>0.67</v>
      </c>
      <c r="G33" cm="1">
        <f t="array" ref="G33">_xlfn.IFS(AND(I33&gt;J33,I33&gt;0), 1, AND(J33&gt;I33,J33&gt;0), 2, AND(I33&lt;0,J33&lt;0), 0)</f>
        <v>1</v>
      </c>
      <c r="H33">
        <f>ValueWin!H33</f>
        <v>1</v>
      </c>
      <c r="I33">
        <f t="shared" si="0"/>
        <v>0.1</v>
      </c>
      <c r="J33">
        <f t="shared" si="1"/>
        <v>-0.83000000000000018</v>
      </c>
      <c r="K33" cm="1">
        <f t="array" ref="K33">_xlfn.IFS(AND(G33=H33,G33=1),K32-K32*I33+K32*I33*A33, AND(G33=H33,G33=2), K32-K32*J33+K32*J33*B33, AND(G33&lt;&gt;H33,G33=1), K32-K32*I33,AND(G33&lt;&gt;H33,G33=2),K32-K32*J33,G33=0,K32)</f>
        <v>218.64118305971664</v>
      </c>
      <c r="L33" t="str">
        <f>ValueWin!L33</f>
        <v>Gilles Simon</v>
      </c>
      <c r="M33" t="str">
        <f>ValueWin!M33</f>
        <v>Mackenzie McDonald</v>
      </c>
    </row>
    <row r="34" spans="1:16" x14ac:dyDescent="0.25">
      <c r="A34">
        <f>ValueWin!A34</f>
        <v>1.41</v>
      </c>
      <c r="B34">
        <f>ValueWin!B34</f>
        <v>2.78</v>
      </c>
      <c r="C34">
        <f t="shared" si="2"/>
        <v>0.70921985815602839</v>
      </c>
      <c r="D34">
        <f t="shared" si="2"/>
        <v>0.35971223021582738</v>
      </c>
      <c r="E34">
        <f>ValueWin!E34</f>
        <v>0.59499999999999997</v>
      </c>
      <c r="F34">
        <v>0.40500000000000003</v>
      </c>
      <c r="G34" cm="1">
        <f t="array" ref="G34">_xlfn.IFS(AND(I34&gt;J34,I34&gt;0), 1, AND(J34&gt;I34,J34&gt;0), 2, AND(I34&lt;0,J34&lt;0), 0)</f>
        <v>2</v>
      </c>
      <c r="H34">
        <f>ValueWin!H34</f>
        <v>1</v>
      </c>
      <c r="I34">
        <f t="shared" si="0"/>
        <v>-0.39280487804878073</v>
      </c>
      <c r="J34">
        <f t="shared" si="1"/>
        <v>7.0730337078651673E-2</v>
      </c>
      <c r="K34" cm="1">
        <f t="array" ref="K34">_xlfn.IFS(AND(G34=H34,G34=1),K33-K33*I34+K33*I34*A34, AND(G34=H34,G34=2), K33-K33*J34+K33*J34*B34, AND(G34&lt;&gt;H34,G34=1), K33-K33*I34,AND(G34&lt;&gt;H34,G34=2),K33-K33*J34,G34=0,K33)</f>
        <v>203.1766184826277</v>
      </c>
      <c r="L34" t="str">
        <f>ValueWin!L34</f>
        <v>Brandon Nakashima</v>
      </c>
      <c r="M34" t="str">
        <f>ValueWin!M34</f>
        <v>Henri Laaksonen</v>
      </c>
    </row>
    <row r="35" spans="1:16" x14ac:dyDescent="0.25">
      <c r="A35">
        <f>ValueWin!A35</f>
        <v>1.1399999999999999</v>
      </c>
      <c r="B35">
        <f>ValueWin!B35</f>
        <v>5</v>
      </c>
      <c r="C35">
        <f t="shared" si="2"/>
        <v>0.87719298245614041</v>
      </c>
      <c r="D35">
        <f t="shared" si="2"/>
        <v>0.2</v>
      </c>
      <c r="E35">
        <f>ValueWin!E35</f>
        <v>0.63300000000000001</v>
      </c>
      <c r="F35">
        <v>0.36699999999999999</v>
      </c>
      <c r="G35" cm="1">
        <f t="array" ref="G35">_xlfn.IFS(AND(I35&gt;J35,I35&gt;0), 1, AND(J35&gt;I35,J35&gt;0), 2, AND(I35&lt;0,J35&lt;0), 0)</f>
        <v>2</v>
      </c>
      <c r="H35">
        <f>ValueWin!H35</f>
        <v>2</v>
      </c>
      <c r="I35">
        <f t="shared" si="0"/>
        <v>-1.9884285714285732</v>
      </c>
      <c r="J35">
        <f t="shared" si="1"/>
        <v>0.1</v>
      </c>
      <c r="K35" cm="1">
        <f t="array" ref="K35">_xlfn.IFS(AND(G35=H35,G35=1),K34-K34*I35+K34*I35*A35, AND(G35=H35,G35=2), K34-K34*J35+K34*J35*B35, AND(G35&lt;&gt;H35,G35=1), K34-K34*I35,AND(G35&lt;&gt;H35,G35=2),K34-K34*J35,G35=0,K34)</f>
        <v>284.4472658756788</v>
      </c>
      <c r="L35" t="str">
        <f>ValueWin!L35</f>
        <v>Enzo Couacaud</v>
      </c>
      <c r="M35" t="str">
        <f>ValueWin!M35</f>
        <v>Nicolas Barrientos</v>
      </c>
    </row>
    <row r="36" spans="1:16" x14ac:dyDescent="0.25">
      <c r="A36">
        <f>ValueWin!A36</f>
        <v>2.25</v>
      </c>
      <c r="B36">
        <f>ValueWin!B36</f>
        <v>1.57</v>
      </c>
      <c r="C36">
        <f t="shared" si="2"/>
        <v>0.44444444444444442</v>
      </c>
      <c r="D36">
        <f t="shared" si="2"/>
        <v>0.63694267515923564</v>
      </c>
      <c r="E36">
        <f>ValueWin!E36</f>
        <v>0.51700000000000002</v>
      </c>
      <c r="F36">
        <v>0.48299999999999998</v>
      </c>
      <c r="G36" cm="1">
        <f t="array" ref="G36">_xlfn.IFS(AND(I36&gt;J36,I36&gt;0), 1, AND(J36&gt;I36,J36&gt;0), 2, AND(I36&lt;0,J36&lt;0), 0)</f>
        <v>1</v>
      </c>
      <c r="H36">
        <f>ValueWin!H36</f>
        <v>2</v>
      </c>
      <c r="I36">
        <f t="shared" si="0"/>
        <v>0.1</v>
      </c>
      <c r="J36">
        <f t="shared" si="1"/>
        <v>-0.42401754385964907</v>
      </c>
      <c r="K36" cm="1">
        <f t="array" ref="K36">_xlfn.IFS(AND(G36=H36,G36=1),K35-K35*I36+K35*I36*A36, AND(G36=H36,G36=2), K35-K35*J36+K35*J36*B36, AND(G36&lt;&gt;H36,G36=1), K35-K35*I36,AND(G36&lt;&gt;H36,G36=2),K35-K35*J36,G36=0,K35)</f>
        <v>256.00253928811094</v>
      </c>
      <c r="L36" t="str">
        <f>ValueWin!L36</f>
        <v>Goncalo Oliveira</v>
      </c>
      <c r="M36" t="str">
        <f>ValueWin!M36</f>
        <v>Oriol Roca Batalla</v>
      </c>
    </row>
    <row r="37" spans="1:16" x14ac:dyDescent="0.25">
      <c r="A37">
        <f>ValueWin!A37</f>
        <v>1.22</v>
      </c>
      <c r="B37">
        <f>ValueWin!B37</f>
        <v>3.75</v>
      </c>
      <c r="C37">
        <f t="shared" si="2"/>
        <v>0.81967213114754101</v>
      </c>
      <c r="D37">
        <f t="shared" si="2"/>
        <v>0.26666666666666666</v>
      </c>
      <c r="E37">
        <f>ValueWin!E37</f>
        <v>0.81799999999999995</v>
      </c>
      <c r="F37">
        <v>0.182</v>
      </c>
      <c r="G37" cm="1">
        <f t="array" ref="G37">_xlfn.IFS(AND(I37&gt;J37,I37&gt;0), 1, AND(J37&gt;I37,J37&gt;0), 2, AND(I37&lt;0,J37&lt;0), 0)</f>
        <v>0</v>
      </c>
      <c r="H37">
        <f>ValueWin!H37</f>
        <v>1</v>
      </c>
      <c r="I37">
        <f t="shared" si="0"/>
        <v>-9.2727272727274324E-3</v>
      </c>
      <c r="J37">
        <f t="shared" si="1"/>
        <v>-0.11545454545454542</v>
      </c>
      <c r="K37" cm="1">
        <f t="array" ref="K37">_xlfn.IFS(AND(G37=H37,G37=1),K36-K36*I37+K36*I37*A37, AND(G37=H37,G37=2), K36-K36*J37+K36*J37*B37, AND(G37&lt;&gt;H37,G37=1), K36-K36*I37,AND(G37&lt;&gt;H37,G37=2),K36-K36*J37,G37=0,K36)</f>
        <v>256.00253928811094</v>
      </c>
      <c r="L37" t="str">
        <f>ValueWin!L37</f>
        <v>Facundo Mena</v>
      </c>
      <c r="M37" t="str">
        <f>ValueWin!M37</f>
        <v>Alejandro Gomez</v>
      </c>
    </row>
    <row r="38" spans="1:16" x14ac:dyDescent="0.25">
      <c r="A38">
        <f>ValueWin!A38</f>
        <v>8.5</v>
      </c>
      <c r="B38">
        <f>ValueWin!B38</f>
        <v>1.05</v>
      </c>
      <c r="C38">
        <f t="shared" si="2"/>
        <v>0.11764705882352941</v>
      </c>
      <c r="D38">
        <f t="shared" si="2"/>
        <v>0.95238095238095233</v>
      </c>
      <c r="E38">
        <f>ValueWin!E38</f>
        <v>0.15</v>
      </c>
      <c r="F38">
        <v>0.85</v>
      </c>
      <c r="G38" cm="1">
        <f t="array" ref="G38">_xlfn.IFS(AND(I38&gt;J38,I38&gt;0), 1, AND(J38&gt;I38,J38&gt;0), 2, AND(I38&lt;0,J38&lt;0), 0)</f>
        <v>1</v>
      </c>
      <c r="H38">
        <f>ValueWin!H38</f>
        <v>1</v>
      </c>
      <c r="I38">
        <f t="shared" si="0"/>
        <v>3.6666666666666667E-2</v>
      </c>
      <c r="J38">
        <f t="shared" si="1"/>
        <v>-2.1499999999999972</v>
      </c>
      <c r="K38" cm="1">
        <f t="array" ref="K38">_xlfn.IFS(AND(G38=H38,G38=1),K37-K37*I38+K37*I38*A38, AND(G38=H38,G38=2), K37-K37*J38+K37*J38*B38, AND(G38&lt;&gt;H38,G38=1), K37-K37*I38,AND(G38&lt;&gt;H38,G38=2),K37-K37*J38,G38=0,K37)</f>
        <v>326.40323759234144</v>
      </c>
      <c r="L38" t="str">
        <f>ValueWin!L38</f>
        <v>Alexis Galarneau</v>
      </c>
      <c r="M38" t="str">
        <f>ValueWin!M38</f>
        <v>Daniel Altmaier</v>
      </c>
      <c r="O38">
        <v>300</v>
      </c>
      <c r="P38">
        <v>26</v>
      </c>
    </row>
    <row r="39" spans="1:16" x14ac:dyDescent="0.25">
      <c r="A39">
        <f>ValueWin!A39</f>
        <v>4.5</v>
      </c>
      <c r="B39">
        <f>ValueWin!B39</f>
        <v>1.1599999999999999</v>
      </c>
      <c r="C39">
        <f t="shared" si="2"/>
        <v>0.22222222222222221</v>
      </c>
      <c r="D39">
        <f t="shared" si="2"/>
        <v>0.86206896551724144</v>
      </c>
      <c r="E39">
        <f>ValueWin!E39</f>
        <v>0.2</v>
      </c>
      <c r="F39">
        <v>0.8</v>
      </c>
      <c r="G39" cm="1">
        <f t="array" ref="G39">_xlfn.IFS(AND(I39&gt;J39,I39&gt;0), 1, AND(J39&gt;I39,J39&gt;0), 2, AND(I39&lt;0,J39&lt;0), 0)</f>
        <v>0</v>
      </c>
      <c r="H39">
        <f>ValueWin!H39</f>
        <v>2</v>
      </c>
      <c r="I39">
        <f t="shared" si="0"/>
        <v>-2.8571428571428581E-2</v>
      </c>
      <c r="J39">
        <f t="shared" si="1"/>
        <v>-0.45000000000000062</v>
      </c>
      <c r="K39">
        <f>O38</f>
        <v>300</v>
      </c>
      <c r="L39" t="str">
        <f>ValueWin!L39</f>
        <v>Santiago Fa Rodriguez Taverna</v>
      </c>
      <c r="M39" t="str">
        <f>ValueWin!M39</f>
        <v>Juan Pablo Varillas</v>
      </c>
    </row>
    <row r="40" spans="1:16" x14ac:dyDescent="0.25">
      <c r="A40">
        <f>ValueWin!A40</f>
        <v>1.72</v>
      </c>
      <c r="B40">
        <f>ValueWin!B40</f>
        <v>2</v>
      </c>
      <c r="C40">
        <f t="shared" si="2"/>
        <v>0.58139534883720934</v>
      </c>
      <c r="D40">
        <f t="shared" si="2"/>
        <v>0.5</v>
      </c>
      <c r="E40">
        <f>ValueWin!E40</f>
        <v>0.66400000000000003</v>
      </c>
      <c r="F40">
        <v>0.33600000000000002</v>
      </c>
      <c r="G40" cm="1">
        <f t="array" ref="G40">_xlfn.IFS(AND(I40&gt;J40,I40&gt;0), 1, AND(J40&gt;I40,J40&gt;0), 2, AND(I40&lt;0,J40&lt;0), 0)</f>
        <v>1</v>
      </c>
      <c r="H40">
        <f>ValueWin!H40</f>
        <v>1</v>
      </c>
      <c r="I40">
        <f t="shared" si="0"/>
        <v>0.1</v>
      </c>
      <c r="J40">
        <f t="shared" si="1"/>
        <v>-0.32800000000000001</v>
      </c>
      <c r="K40" cm="1">
        <f t="array" ref="K40">_xlfn.IFS(AND(G40=H40,G40=1),K39-K39*I40+K39*I40*A40, AND(G40=H40,G40=2), K39-K39*J40+K39*J40*B40, AND(G40&lt;&gt;H40,G40=1), K39-K39*I40,AND(G40&lt;&gt;H40,G40=2),K39-K39*J40,G40=0,K39)</f>
        <v>321.60000000000002</v>
      </c>
      <c r="L40" t="str">
        <f>ValueWin!L40</f>
        <v>Martin Cuevas</v>
      </c>
      <c r="M40" t="str">
        <f>ValueWin!M40</f>
        <v>Mariano Navone</v>
      </c>
      <c r="O40">
        <v>300</v>
      </c>
      <c r="P40">
        <v>21</v>
      </c>
    </row>
    <row r="41" spans="1:16" x14ac:dyDescent="0.25">
      <c r="A41">
        <f>ValueWin!A41</f>
        <v>4.6500000000000004</v>
      </c>
      <c r="B41">
        <f>ValueWin!B41</f>
        <v>1.1599999999999999</v>
      </c>
      <c r="C41">
        <f t="shared" si="2"/>
        <v>0.21505376344086019</v>
      </c>
      <c r="D41">
        <f t="shared" si="2"/>
        <v>0.86206896551724144</v>
      </c>
      <c r="E41">
        <f>ValueWin!E41</f>
        <v>0.23799999999999999</v>
      </c>
      <c r="F41">
        <v>0.76200000000000001</v>
      </c>
      <c r="G41" cm="1">
        <f t="array" ref="G41">_xlfn.IFS(AND(I41&gt;J41,I41&gt;0), 1, AND(J41&gt;I41,J41&gt;0), 2, AND(I41&lt;0,J41&lt;0), 0)</f>
        <v>1</v>
      </c>
      <c r="H41">
        <f>ValueWin!H41</f>
        <v>2</v>
      </c>
      <c r="I41">
        <f t="shared" si="0"/>
        <v>2.923287671232877E-2</v>
      </c>
      <c r="J41">
        <f t="shared" si="1"/>
        <v>-0.7255000000000007</v>
      </c>
      <c r="K41">
        <f>O40-O40*I41</f>
        <v>291.23013698630137</v>
      </c>
      <c r="L41" t="str">
        <f>ValueWin!L41</f>
        <v>Geoffrey Blancaneaux</v>
      </c>
      <c r="M41" t="str">
        <f>ValueWin!M41</f>
        <v>Carlos Taberner</v>
      </c>
    </row>
    <row r="42" spans="1:16" x14ac:dyDescent="0.25">
      <c r="A42">
        <f>ValueWin!A42</f>
        <v>2.2000000000000002</v>
      </c>
      <c r="B42">
        <f>ValueWin!B42</f>
        <v>1.61</v>
      </c>
      <c r="C42">
        <f t="shared" si="2"/>
        <v>0.45454545454545453</v>
      </c>
      <c r="D42">
        <f t="shared" si="2"/>
        <v>0.6211180124223602</v>
      </c>
      <c r="E42">
        <f>ValueWin!E42</f>
        <v>0.53700000000000003</v>
      </c>
      <c r="F42">
        <v>0.46300000000000002</v>
      </c>
      <c r="G42" cm="1">
        <f t="array" ref="G42">_xlfn.IFS(AND(I42&gt;J42,I42&gt;0), 1, AND(J42&gt;I42,J42&gt;0), 2, AND(I42&lt;0,J42&lt;0), 0)</f>
        <v>1</v>
      </c>
      <c r="H42">
        <f>ValueWin!H42</f>
        <v>1</v>
      </c>
      <c r="I42">
        <f t="shared" si="0"/>
        <v>0.1</v>
      </c>
      <c r="J42">
        <f t="shared" si="1"/>
        <v>-0.41732786885245893</v>
      </c>
      <c r="K42" cm="1">
        <f t="array" ref="K42">_xlfn.IFS(AND(G42=H42,G42=1),K41-K41*I42+K41*I42*A42, AND(G42=H42,G42=2), K41-K41*J42+K41*J42*B42, AND(G42&lt;&gt;H42,G42=1), K41-K41*I42,AND(G42&lt;&gt;H42,G42=2),K41-K41*J42,G42=0,K41)</f>
        <v>326.17775342465757</v>
      </c>
      <c r="L42" t="str">
        <f>ValueWin!L42</f>
        <v>Andrea Arnaboldi</v>
      </c>
      <c r="M42" t="str">
        <f>ValueWin!M42</f>
        <v>Jonas Forejtek</v>
      </c>
      <c r="O42">
        <v>300</v>
      </c>
      <c r="P42">
        <v>26</v>
      </c>
    </row>
    <row r="43" spans="1:16" x14ac:dyDescent="0.25">
      <c r="A43">
        <f>ValueWin!A43</f>
        <v>1.6</v>
      </c>
      <c r="B43">
        <f>ValueWin!B43</f>
        <v>2.25</v>
      </c>
      <c r="C43">
        <f t="shared" si="2"/>
        <v>0.625</v>
      </c>
      <c r="D43">
        <f t="shared" si="2"/>
        <v>0.44444444444444442</v>
      </c>
      <c r="E43">
        <f>ValueWin!E43</f>
        <v>0.499</v>
      </c>
      <c r="F43">
        <v>0.501</v>
      </c>
      <c r="G43" cm="1">
        <f t="array" ref="G43">_xlfn.IFS(AND(I43&gt;J43,I43&gt;0), 1, AND(J43&gt;I43,J43&gt;0), 2, AND(I43&lt;0,J43&lt;0), 0)</f>
        <v>2</v>
      </c>
      <c r="H43">
        <f>ValueWin!H43</f>
        <v>1</v>
      </c>
      <c r="I43">
        <f t="shared" si="0"/>
        <v>-0.33599999999999985</v>
      </c>
      <c r="J43">
        <f t="shared" si="1"/>
        <v>0.1</v>
      </c>
      <c r="K43">
        <f>O42-O42*J43</f>
        <v>270</v>
      </c>
      <c r="L43" t="str">
        <f>ValueWin!L43</f>
        <v>Nerman Fatic</v>
      </c>
      <c r="M43" t="str">
        <f>ValueWin!M43</f>
        <v>Georgii Kravchenko</v>
      </c>
    </row>
    <row r="44" spans="1:16" x14ac:dyDescent="0.25">
      <c r="A44">
        <f>ValueWin!A44</f>
        <v>2.06</v>
      </c>
      <c r="B44">
        <f>ValueWin!B44</f>
        <v>1.71</v>
      </c>
      <c r="C44">
        <f t="shared" si="2"/>
        <v>0.4854368932038835</v>
      </c>
      <c r="D44">
        <f t="shared" si="2"/>
        <v>0.58479532163742687</v>
      </c>
      <c r="E44">
        <f>ValueWin!E44</f>
        <v>0.79100000000000004</v>
      </c>
      <c r="F44">
        <v>0.20899999999999999</v>
      </c>
      <c r="G44" cm="1">
        <f t="array" ref="G44">_xlfn.IFS(AND(I44&gt;J44,I44&gt;0), 1, AND(J44&gt;I44,J44&gt;0), 2, AND(I44&lt;0,J44&lt;0), 0)</f>
        <v>1</v>
      </c>
      <c r="H44">
        <f>ValueWin!H44</f>
        <v>2</v>
      </c>
      <c r="I44">
        <f t="shared" si="0"/>
        <v>0.1</v>
      </c>
      <c r="J44">
        <f t="shared" si="1"/>
        <v>-0.90508450704225363</v>
      </c>
      <c r="K44" cm="1">
        <f t="array" ref="K44">_xlfn.IFS(AND(G44=H44,G44=1),K43-K43*I44+K43*I44*A44, AND(G44=H44,G44=2), K43-K43*J44+K43*J44*B44, AND(G44&lt;&gt;H44,G44=1), K43-K43*I44,AND(G44&lt;&gt;H44,G44=2),K43-K43*J44,G44=0,K43)</f>
        <v>243</v>
      </c>
      <c r="L44" t="str">
        <f>ValueWin!L44</f>
        <v>Andrej Martin</v>
      </c>
      <c r="M44" t="str">
        <f>ValueWin!M44</f>
        <v>Filip Misolic</v>
      </c>
    </row>
    <row r="45" spans="1:16" x14ac:dyDescent="0.25">
      <c r="A45">
        <f>ValueWin!A45</f>
        <v>1.64</v>
      </c>
      <c r="B45">
        <f>ValueWin!B45</f>
        <v>2.2000000000000002</v>
      </c>
      <c r="C45">
        <f t="shared" ref="C45:D64" si="3">1/A45</f>
        <v>0.6097560975609756</v>
      </c>
      <c r="D45">
        <f t="shared" si="3"/>
        <v>0.45454545454545453</v>
      </c>
      <c r="E45">
        <f>ValueWin!E45</f>
        <v>0.55900000000000005</v>
      </c>
      <c r="F45">
        <v>0.441</v>
      </c>
      <c r="G45" cm="1">
        <f t="array" ref="G45">_xlfn.IFS(AND(I45&gt;J45,I45&gt;0), 1, AND(J45&gt;I45,J45&gt;0), 2, AND(I45&lt;0,J45&lt;0), 0)</f>
        <v>0</v>
      </c>
      <c r="H45">
        <f>ValueWin!H45</f>
        <v>2</v>
      </c>
      <c r="I45">
        <f t="shared" si="0"/>
        <v>-0.13006250000000008</v>
      </c>
      <c r="J45">
        <f t="shared" si="1"/>
        <v>-2.4833333333333318E-2</v>
      </c>
      <c r="K45" cm="1">
        <f t="array" ref="K45">_xlfn.IFS(AND(G45=H45,G45=1),K44-K44*I45+K44*I45*A45, AND(G45=H45,G45=2), K44-K44*J45+K44*J45*B45, AND(G45&lt;&gt;H45,G45=1), K44-K44*I45,AND(G45&lt;&gt;H45,G45=2),K44-K44*J45,G45=0,K44)</f>
        <v>243</v>
      </c>
      <c r="L45" t="str">
        <f>ValueWin!L45</f>
        <v>Adrian Mannarino</v>
      </c>
      <c r="M45" t="str">
        <f>ValueWin!M45</f>
        <v>Ricardas Berankis</v>
      </c>
    </row>
    <row r="46" spans="1:16" x14ac:dyDescent="0.25">
      <c r="A46">
        <f>ValueWin!A46</f>
        <v>2.91</v>
      </c>
      <c r="B46">
        <f>ValueWin!B46</f>
        <v>1.38</v>
      </c>
      <c r="C46">
        <f t="shared" si="3"/>
        <v>0.3436426116838488</v>
      </c>
      <c r="D46">
        <f t="shared" si="3"/>
        <v>0.7246376811594204</v>
      </c>
      <c r="E46">
        <f>ValueWin!E46</f>
        <v>5.8999999999999997E-2</v>
      </c>
      <c r="F46">
        <v>0.94099999999999995</v>
      </c>
      <c r="G46" cm="1">
        <f t="array" ref="G46">_xlfn.IFS(AND(I46&gt;J46,I46&gt;0), 1, AND(J46&gt;I46,J46&gt;0), 2, AND(I46&lt;0,J46&lt;0), 0)</f>
        <v>2</v>
      </c>
      <c r="H46">
        <f>ValueWin!H46</f>
        <v>2</v>
      </c>
      <c r="I46">
        <f t="shared" si="0"/>
        <v>-0.43367015706806278</v>
      </c>
      <c r="J46">
        <f t="shared" si="1"/>
        <v>0.1</v>
      </c>
      <c r="K46" cm="1">
        <f t="array" ref="K46">_xlfn.IFS(AND(G46=H46,G46=1),K45-K45*I46+K45*I46*A46, AND(G46=H46,G46=2), K45-K45*J46+K45*J46*B46, AND(G46&lt;&gt;H46,G46=1), K45-K45*I46,AND(G46&lt;&gt;H46,G46=2),K45-K45*J46,G46=0,K45)</f>
        <v>252.23399999999998</v>
      </c>
      <c r="L46" t="str">
        <f>ValueWin!L46</f>
        <v>Pedro Martinez</v>
      </c>
      <c r="M46" t="str">
        <f>ValueWin!M46</f>
        <v>Marin Cilic</v>
      </c>
    </row>
    <row r="47" spans="1:16" x14ac:dyDescent="0.25">
      <c r="A47">
        <f>ValueWin!A47</f>
        <v>3.45</v>
      </c>
      <c r="B47">
        <f>ValueWin!B47</f>
        <v>1.28</v>
      </c>
      <c r="C47">
        <f t="shared" si="3"/>
        <v>0.28985507246376813</v>
      </c>
      <c r="D47">
        <f t="shared" si="3"/>
        <v>0.78125</v>
      </c>
      <c r="E47">
        <f>ValueWin!E47</f>
        <v>0.311</v>
      </c>
      <c r="F47">
        <v>0.68899999999999995</v>
      </c>
      <c r="G47" cm="1">
        <f t="array" ref="G47">_xlfn.IFS(AND(I47&gt;J47,I47&gt;0), 1, AND(J47&gt;I47,J47&gt;0), 2, AND(I47&lt;0,J47&lt;0), 0)</f>
        <v>1</v>
      </c>
      <c r="H47">
        <f>ValueWin!H47</f>
        <v>2</v>
      </c>
      <c r="I47">
        <f t="shared" si="0"/>
        <v>2.9775510204081701E-2</v>
      </c>
      <c r="J47">
        <f t="shared" si="1"/>
        <v>-0.4217142857142856</v>
      </c>
      <c r="K47" cm="1">
        <f t="array" ref="K47">_xlfn.IFS(AND(G47=H47,G47=1),K46-K46*I47+K46*I47*A47, AND(G47=H47,G47=2), K46-K46*J47+K46*J47*B47, AND(G47&lt;&gt;H47,G47=1), K46-K46*I47,AND(G47&lt;&gt;H47,G47=2),K46-K46*J47,G47=0,K46)</f>
        <v>244.72360395918363</v>
      </c>
      <c r="L47" t="str">
        <f>ValueWin!L47</f>
        <v>Gilles Simon</v>
      </c>
      <c r="M47" t="str">
        <f>ValueWin!M47</f>
        <v>Aslan Karatsev</v>
      </c>
    </row>
    <row r="48" spans="1:16" x14ac:dyDescent="0.25">
      <c r="A48">
        <f>ValueWin!A48</f>
        <v>2.25</v>
      </c>
      <c r="B48">
        <f>ValueWin!B48</f>
        <v>1.61</v>
      </c>
      <c r="C48">
        <f t="shared" si="3"/>
        <v>0.44444444444444442</v>
      </c>
      <c r="D48">
        <f t="shared" si="3"/>
        <v>0.6211180124223602</v>
      </c>
      <c r="E48">
        <f>ValueWin!E48</f>
        <v>0.432</v>
      </c>
      <c r="F48">
        <v>0.56799999999999995</v>
      </c>
      <c r="G48" cm="1">
        <f t="array" ref="G48">_xlfn.IFS(AND(I48&gt;J48,I48&gt;0), 1, AND(J48&gt;I48,J48&gt;0), 2, AND(I48&lt;0,J48&lt;0), 0)</f>
        <v>0</v>
      </c>
      <c r="H48">
        <f>ValueWin!H48</f>
        <v>2</v>
      </c>
      <c r="I48">
        <f t="shared" si="0"/>
        <v>-2.2399999999999975E-2</v>
      </c>
      <c r="J48">
        <f t="shared" si="1"/>
        <v>-0.14019672131147531</v>
      </c>
      <c r="K48" cm="1">
        <f t="array" ref="K48">_xlfn.IFS(AND(G48=H48,G48=1),K47-K47*I48+K47*I48*A48, AND(G48=H48,G48=2), K47-K47*J48+K47*J48*B48, AND(G48&lt;&gt;H48,G48=1), K47-K47*I48,AND(G48&lt;&gt;H48,G48=2),K47-K47*J48,G48=0,K47)</f>
        <v>244.72360395918363</v>
      </c>
      <c r="L48" t="str">
        <f>ValueWin!L48</f>
        <v>Marton Fucsovics</v>
      </c>
      <c r="M48" t="str">
        <f>ValueWin!M48</f>
        <v>Lloyd Harris</v>
      </c>
    </row>
    <row r="49" spans="1:13" x14ac:dyDescent="0.25">
      <c r="A49">
        <f>ValueWin!A49</f>
        <v>1.2</v>
      </c>
      <c r="B49">
        <f>ValueWin!B49</f>
        <v>4.25</v>
      </c>
      <c r="C49">
        <f t="shared" si="3"/>
        <v>0.83333333333333337</v>
      </c>
      <c r="D49">
        <f t="shared" si="3"/>
        <v>0.23529411764705882</v>
      </c>
      <c r="E49">
        <f>ValueWin!E49</f>
        <v>0.754</v>
      </c>
      <c r="F49">
        <v>0.246</v>
      </c>
      <c r="G49" cm="1">
        <f t="array" ref="G49">_xlfn.IFS(AND(I49&gt;J49,I49&gt;0), 1, AND(J49&gt;I49,J49&gt;0), 2, AND(I49&lt;0,J49&lt;0), 0)</f>
        <v>2</v>
      </c>
      <c r="H49">
        <f>ValueWin!H49</f>
        <v>1</v>
      </c>
      <c r="I49">
        <f t="shared" si="0"/>
        <v>-0.4760000000000002</v>
      </c>
      <c r="J49">
        <f t="shared" si="1"/>
        <v>1.3999999999999985E-2</v>
      </c>
      <c r="K49" cm="1">
        <f t="array" ref="K49">_xlfn.IFS(AND(G49=H49,G49=1),K48-K48*I49+K48*I49*A49, AND(G49=H49,G49=2), K48-K48*J49+K48*J49*B49, AND(G49&lt;&gt;H49,G49=1), K48-K48*I49,AND(G49&lt;&gt;H49,G49=2),K48-K48*J49,G49=0,K48)</f>
        <v>241.29747350375507</v>
      </c>
      <c r="L49" t="str">
        <f>ValueWin!L49</f>
        <v>Jannik Sinner</v>
      </c>
      <c r="M49" t="str">
        <f>ValueWin!M49</f>
        <v>Arthur Rinderknech</v>
      </c>
    </row>
    <row r="50" spans="1:13" x14ac:dyDescent="0.25">
      <c r="A50">
        <f>ValueWin!A50</f>
        <v>2.1800000000000002</v>
      </c>
      <c r="B50">
        <f>ValueWin!B50</f>
        <v>1.65</v>
      </c>
      <c r="C50">
        <f t="shared" si="3"/>
        <v>0.4587155963302752</v>
      </c>
      <c r="D50">
        <f t="shared" si="3"/>
        <v>0.60606060606060608</v>
      </c>
      <c r="E50">
        <f>ValueWin!E50</f>
        <v>0.34200000000000003</v>
      </c>
      <c r="F50">
        <v>0.65800000000000003</v>
      </c>
      <c r="G50" cm="1">
        <f t="array" ref="G50">_xlfn.IFS(AND(I50&gt;J50,I50&gt;0), 1, AND(J50&gt;I50,J50&gt;0), 2, AND(I50&lt;0,J50&lt;0), 0)</f>
        <v>2</v>
      </c>
      <c r="H50">
        <f>ValueWin!H50</f>
        <v>2</v>
      </c>
      <c r="I50">
        <f t="shared" si="0"/>
        <v>-0.21562711864406775</v>
      </c>
      <c r="J50">
        <f t="shared" si="1"/>
        <v>0.1</v>
      </c>
      <c r="K50" cm="1">
        <f t="array" ref="K50">_xlfn.IFS(AND(G50=H50,G50=1),K49-K49*I50+K49*I50*A50, AND(G50=H50,G50=2), K49-K49*J50+K49*J50*B50, AND(G50&lt;&gt;H50,G50=1), K49-K49*I50,AND(G50&lt;&gt;H50,G50=2),K49-K49*J50,G50=0,K49)</f>
        <v>256.98180928149918</v>
      </c>
      <c r="L50" t="str">
        <f>ValueWin!L50</f>
        <v>Brandon Nakashima</v>
      </c>
      <c r="M50" t="str">
        <f>ValueWin!M50</f>
        <v>Diego Schwartzman</v>
      </c>
    </row>
    <row r="51" spans="1:13" x14ac:dyDescent="0.25">
      <c r="A51">
        <f>ValueWin!A51</f>
        <v>1.3</v>
      </c>
      <c r="B51">
        <f>ValueWin!B51</f>
        <v>3.32</v>
      </c>
      <c r="C51">
        <f t="shared" si="3"/>
        <v>0.76923076923076916</v>
      </c>
      <c r="D51">
        <f t="shared" si="3"/>
        <v>0.30120481927710846</v>
      </c>
      <c r="E51">
        <f>ValueWin!E51</f>
        <v>0.53500000000000003</v>
      </c>
      <c r="F51">
        <v>0.46500000000000002</v>
      </c>
      <c r="G51" cm="1">
        <f t="array" ref="G51">_xlfn.IFS(AND(I51&gt;J51,I51&gt;0), 1, AND(J51&gt;I51,J51&gt;0), 2, AND(I51&lt;0,J51&lt;0), 0)</f>
        <v>2</v>
      </c>
      <c r="H51">
        <f>ValueWin!H51</f>
        <v>1</v>
      </c>
      <c r="I51">
        <f t="shared" si="0"/>
        <v>-1.0149999999999997</v>
      </c>
      <c r="J51">
        <f t="shared" si="1"/>
        <v>0.1</v>
      </c>
      <c r="K51" cm="1">
        <f t="array" ref="K51">_xlfn.IFS(AND(G51=H51,G51=1),K50-K50*I51+K50*I51*A51, AND(G51=H51,G51=2), K50-K50*J51+K50*J51*B51, AND(G51&lt;&gt;H51,G51=1), K50-K50*I51,AND(G51&lt;&gt;H51,G51=2),K50-K50*J51,G51=0,K50)</f>
        <v>231.28362835334926</v>
      </c>
      <c r="L51" t="str">
        <f>ValueWin!L51</f>
        <v>Jenson Brooksby</v>
      </c>
      <c r="M51" t="str">
        <f>ValueWin!M51</f>
        <v>Alejandro Davidovich Fokina</v>
      </c>
    </row>
    <row r="52" spans="1:13" x14ac:dyDescent="0.25">
      <c r="A52">
        <f>ValueWin!A52</f>
        <v>1.66</v>
      </c>
      <c r="B52">
        <f>ValueWin!B52</f>
        <v>2.1</v>
      </c>
      <c r="C52">
        <f t="shared" si="3"/>
        <v>0.60240963855421692</v>
      </c>
      <c r="D52">
        <f t="shared" si="3"/>
        <v>0.47619047619047616</v>
      </c>
      <c r="E52">
        <f>ValueWin!E52</f>
        <v>0.71099999999999997</v>
      </c>
      <c r="F52">
        <v>0.28899999999999998</v>
      </c>
      <c r="G52" cm="1">
        <f t="array" ref="G52">_xlfn.IFS(AND(I52&gt;J52,I52&gt;0), 1, AND(J52&gt;I52,J52&gt;0), 2, AND(I52&lt;0,J52&lt;0), 0)</f>
        <v>1</v>
      </c>
      <c r="H52">
        <f>ValueWin!H52</f>
        <v>1</v>
      </c>
      <c r="I52">
        <f t="shared" si="0"/>
        <v>0.1</v>
      </c>
      <c r="J52">
        <f t="shared" si="1"/>
        <v>-0.35736363636363627</v>
      </c>
      <c r="K52" cm="1">
        <f t="array" ref="K52">_xlfn.IFS(AND(G52=H52,G52=1),K51-K51*I52+K51*I52*A52, AND(G52=H52,G52=2), K51-K51*J52+K51*J52*B52, AND(G52&lt;&gt;H52,G52=1), K51-K51*I52,AND(G52&lt;&gt;H52,G52=2),K51-K51*J52,G52=0,K51)</f>
        <v>246.54834782467032</v>
      </c>
      <c r="L52" t="str">
        <f>ValueWin!L52</f>
        <v>Alessandro Giannessi</v>
      </c>
      <c r="M52" t="str">
        <f>ValueWin!M52</f>
        <v>Raul Brancaccio</v>
      </c>
    </row>
    <row r="53" spans="1:13" x14ac:dyDescent="0.25">
      <c r="A53">
        <f>ValueWin!A53</f>
        <v>1.4</v>
      </c>
      <c r="B53">
        <f>ValueWin!B53</f>
        <v>2.75</v>
      </c>
      <c r="C53">
        <f t="shared" si="3"/>
        <v>0.7142857142857143</v>
      </c>
      <c r="D53">
        <f t="shared" si="3"/>
        <v>0.36363636363636365</v>
      </c>
      <c r="E53">
        <f>ValueWin!E53</f>
        <v>0.754</v>
      </c>
      <c r="F53">
        <v>0.246</v>
      </c>
      <c r="G53" cm="1">
        <f t="array" ref="G53">_xlfn.IFS(AND(I53&gt;J53,I53&gt;0), 1, AND(J53&gt;I53,J53&gt;0), 2, AND(I53&lt;0,J53&lt;0), 0)</f>
        <v>1</v>
      </c>
      <c r="H53">
        <f>ValueWin!H53</f>
        <v>1</v>
      </c>
      <c r="I53">
        <f t="shared" si="0"/>
        <v>0.1</v>
      </c>
      <c r="J53">
        <f t="shared" si="1"/>
        <v>-0.18485714285714289</v>
      </c>
      <c r="K53" cm="1">
        <f t="array" ref="K53">_xlfn.IFS(AND(G53=H53,G53=1),K52-K52*I53+K52*I53*A53, AND(G53=H53,G53=2), K52-K52*J53+K52*J53*B53, AND(G53&lt;&gt;H53,G53=1), K52-K52*I53,AND(G53&lt;&gt;H53,G53=2),K52-K52*J53,G53=0,K52)</f>
        <v>256.4102817376571</v>
      </c>
      <c r="L53" t="str">
        <f>ValueWin!L53</f>
        <v>Marco Cecchinato</v>
      </c>
      <c r="M53" t="str">
        <f>ValueWin!M53</f>
        <v>Mathias Bourgue</v>
      </c>
    </row>
    <row r="54" spans="1:13" x14ac:dyDescent="0.25">
      <c r="A54">
        <f>ValueWin!A54</f>
        <v>2.15</v>
      </c>
      <c r="B54">
        <f>ValueWin!B54</f>
        <v>1.67</v>
      </c>
      <c r="C54">
        <f t="shared" si="3"/>
        <v>0.46511627906976744</v>
      </c>
      <c r="D54">
        <f t="shared" si="3"/>
        <v>0.5988023952095809</v>
      </c>
      <c r="E54">
        <f>ValueWin!E54</f>
        <v>0.49299999999999999</v>
      </c>
      <c r="F54">
        <v>0.50700000000000001</v>
      </c>
      <c r="G54" cm="1">
        <f t="array" ref="G54">_xlfn.IFS(AND(I54&gt;J54,I54&gt;0), 1, AND(J54&gt;I54,J54&gt;0), 2, AND(I54&lt;0,J54&lt;0), 0)</f>
        <v>1</v>
      </c>
      <c r="H54">
        <f>ValueWin!H54</f>
        <v>2</v>
      </c>
      <c r="I54">
        <f t="shared" si="0"/>
        <v>5.2130434782608648E-2</v>
      </c>
      <c r="J54">
        <f t="shared" si="1"/>
        <v>-0.22882089552238816</v>
      </c>
      <c r="K54" cm="1">
        <f t="array" ref="K54">_xlfn.IFS(AND(G54=H54,G54=1),K53-K53*I54+K53*I54*A54, AND(G54=H54,G54=2), K53-K53*J54+K53*J54*B54, AND(G54&lt;&gt;H54,G54=1), K53-K53*I54,AND(G54&lt;&gt;H54,G54=2),K53-K53*J54,G54=0,K53)</f>
        <v>243.04350226794185</v>
      </c>
      <c r="L54" t="str">
        <f>ValueWin!L54</f>
        <v>Marin Cilic</v>
      </c>
      <c r="M54" t="str">
        <f>ValueWin!M54</f>
        <v>Aslan Karatsev</v>
      </c>
    </row>
    <row r="55" spans="1:13" x14ac:dyDescent="0.25">
      <c r="A55">
        <f>ValueWin!A55</f>
        <v>1.37</v>
      </c>
      <c r="B55">
        <f>ValueWin!B55</f>
        <v>2.92</v>
      </c>
      <c r="C55">
        <f t="shared" si="3"/>
        <v>0.72992700729927007</v>
      </c>
      <c r="D55">
        <f t="shared" si="3"/>
        <v>0.34246575342465752</v>
      </c>
      <c r="E55">
        <f>ValueWin!E55</f>
        <v>0.54600000000000004</v>
      </c>
      <c r="F55">
        <v>0.45400000000000001</v>
      </c>
      <c r="G55" cm="1">
        <f t="array" ref="G55">_xlfn.IFS(AND(I55&gt;J55,I55&gt;0), 1, AND(J55&gt;I55,J55&gt;0), 2, AND(I55&lt;0,J55&lt;0), 0)</f>
        <v>2</v>
      </c>
      <c r="H55">
        <f>ValueWin!H55</f>
        <v>1</v>
      </c>
      <c r="I55">
        <f t="shared" si="0"/>
        <v>-0.68102702702702667</v>
      </c>
      <c r="J55">
        <f t="shared" si="1"/>
        <v>0.1</v>
      </c>
      <c r="K55" cm="1">
        <f t="array" ref="K55">_xlfn.IFS(AND(G55=H55,G55=1),K54-K54*I55+K54*I55*A55, AND(G55=H55,G55=2), K54-K54*J55+K54*J55*B55, AND(G55&lt;&gt;H55,G55=1), K54-K54*I55,AND(G55&lt;&gt;H55,G55=2),K54-K54*J55,G55=0,K54)</f>
        <v>218.73915204114766</v>
      </c>
      <c r="L55" t="str">
        <f>ValueWin!L55</f>
        <v>Jannik Sinner</v>
      </c>
      <c r="M55" t="str">
        <f>ValueWin!M55</f>
        <v>Diego Schwartzman</v>
      </c>
    </row>
    <row r="56" spans="1:13" x14ac:dyDescent="0.25">
      <c r="A56">
        <f>ValueWin!A56</f>
        <v>2.65</v>
      </c>
      <c r="B56">
        <f>ValueWin!B56</f>
        <v>1.47</v>
      </c>
      <c r="C56">
        <f t="shared" si="3"/>
        <v>0.37735849056603776</v>
      </c>
      <c r="D56">
        <f t="shared" si="3"/>
        <v>0.68027210884353739</v>
      </c>
      <c r="E56">
        <f>ValueWin!E56</f>
        <v>0.51800000000000002</v>
      </c>
      <c r="F56">
        <v>0.48199999999999998</v>
      </c>
      <c r="G56" cm="1">
        <f t="array" ref="G56">_xlfn.IFS(AND(I56&gt;J56,I56&gt;0), 1, AND(J56&gt;I56,J56&gt;0), 2, AND(I56&lt;0,J56&lt;0), 0)</f>
        <v>1</v>
      </c>
      <c r="H56">
        <f>ValueWin!H56</f>
        <v>2</v>
      </c>
      <c r="I56">
        <f t="shared" si="0"/>
        <v>0.1</v>
      </c>
      <c r="J56">
        <f t="shared" si="1"/>
        <v>-0.62012765957446825</v>
      </c>
      <c r="K56" cm="1">
        <f t="array" ref="K56">_xlfn.IFS(AND(G56=H56,G56=1),K55-K55*I56+K55*I56*A56, AND(G56=H56,G56=2), K55-K55*J56+K55*J56*B56, AND(G56&lt;&gt;H56,G56=1), K55-K55*I56,AND(G56&lt;&gt;H56,G56=2),K55-K55*J56,G56=0,K55)</f>
        <v>196.86523683703291</v>
      </c>
      <c r="L56" t="str">
        <f>ValueWin!L56</f>
        <v>Federico Coria</v>
      </c>
      <c r="M56" t="str">
        <f>ValueWin!M56</f>
        <v>Radu Albot</v>
      </c>
    </row>
    <row r="57" spans="1:13" x14ac:dyDescent="0.25">
      <c r="A57">
        <f>ValueWin!A57</f>
        <v>2.35</v>
      </c>
      <c r="B57">
        <f>ValueWin!B57</f>
        <v>1.57</v>
      </c>
      <c r="C57">
        <f t="shared" si="3"/>
        <v>0.42553191489361702</v>
      </c>
      <c r="D57">
        <f t="shared" si="3"/>
        <v>0.63694267515923564</v>
      </c>
      <c r="E57">
        <f>ValueWin!E57</f>
        <v>0.40300000000000002</v>
      </c>
      <c r="F57">
        <v>0.59699999999999998</v>
      </c>
      <c r="G57" cm="1">
        <f t="array" ref="G57">_xlfn.IFS(AND(I57&gt;J57,I57&gt;0), 1, AND(J57&gt;I57,J57&gt;0), 2, AND(I57&lt;0,J57&lt;0), 0)</f>
        <v>0</v>
      </c>
      <c r="H57">
        <f>ValueWin!H57</f>
        <v>2</v>
      </c>
      <c r="I57">
        <f t="shared" si="0"/>
        <v>-3.9222222222222158E-2</v>
      </c>
      <c r="J57">
        <f t="shared" si="1"/>
        <v>-0.11001754385964913</v>
      </c>
      <c r="K57" cm="1">
        <f t="array" ref="K57">_xlfn.IFS(AND(G57=H57,G57=1),K56-K56*I57+K56*I57*A57, AND(G57=H57,G57=2), K56-K56*J57+K56*J57*B57, AND(G57&lt;&gt;H57,G57=1), K56-K56*I57,AND(G57&lt;&gt;H57,G57=2),K56-K56*J57,G57=0,K56)</f>
        <v>196.86523683703291</v>
      </c>
      <c r="L57" t="str">
        <f>ValueWin!L57</f>
        <v>Damir Dzumhur</v>
      </c>
      <c r="M57" t="str">
        <f>ValueWin!M57</f>
        <v>Egor Gerasimov</v>
      </c>
    </row>
    <row r="58" spans="1:13" x14ac:dyDescent="0.25">
      <c r="A58">
        <f>ValueWin!A58</f>
        <v>1.75</v>
      </c>
      <c r="B58">
        <f>ValueWin!B58</f>
        <v>2.04</v>
      </c>
      <c r="C58">
        <f t="shared" si="3"/>
        <v>0.5714285714285714</v>
      </c>
      <c r="D58">
        <f t="shared" si="3"/>
        <v>0.49019607843137253</v>
      </c>
      <c r="E58">
        <f>ValueWin!E58</f>
        <v>0.26600000000000001</v>
      </c>
      <c r="F58">
        <v>0.73399999999999999</v>
      </c>
      <c r="G58" cm="1">
        <f t="array" ref="G58">_xlfn.IFS(AND(I58&gt;J58,I58&gt;0), 1, AND(J58&gt;I58,J58&gt;0), 2, AND(I58&lt;0,J58&lt;0), 0)</f>
        <v>2</v>
      </c>
      <c r="H58">
        <f>ValueWin!H58</f>
        <v>2</v>
      </c>
      <c r="I58">
        <f t="shared" si="0"/>
        <v>-0.71266666666666667</v>
      </c>
      <c r="J58">
        <f t="shared" si="1"/>
        <v>0.1</v>
      </c>
      <c r="K58" cm="1">
        <f t="array" ref="K58">_xlfn.IFS(AND(G58=H58,G58=1),K57-K57*I58+K57*I58*A58, AND(G58=H58,G58=2), K57-K57*J58+K57*J58*B58, AND(G58&lt;&gt;H58,G58=1), K57-K57*I58,AND(G58&lt;&gt;H58,G58=2),K57-K57*J58,G58=0,K57)</f>
        <v>217.33922146808433</v>
      </c>
      <c r="L58" t="str">
        <f>ValueWin!L58</f>
        <v>Roman Safiullin</v>
      </c>
      <c r="M58" t="str">
        <f>ValueWin!M58</f>
        <v>Yoshihito Nishioka</v>
      </c>
    </row>
    <row r="59" spans="1:13" x14ac:dyDescent="0.25">
      <c r="A59">
        <f>ValueWin!A59</f>
        <v>3.15</v>
      </c>
      <c r="B59">
        <f>ValueWin!B59</f>
        <v>1.35</v>
      </c>
      <c r="C59">
        <f t="shared" si="3"/>
        <v>0.31746031746031744</v>
      </c>
      <c r="D59">
        <f t="shared" si="3"/>
        <v>0.7407407407407407</v>
      </c>
      <c r="E59">
        <f>ValueWin!E59</f>
        <v>0.27700000000000002</v>
      </c>
      <c r="F59">
        <v>0.72299999999999998</v>
      </c>
      <c r="G59" cm="1">
        <f t="array" ref="G59">_xlfn.IFS(AND(I59&gt;J59,I59&gt;0), 1, AND(J59&gt;I59,J59&gt;0), 2, AND(I59&lt;0,J59&lt;0), 0)</f>
        <v>0</v>
      </c>
      <c r="H59">
        <f>ValueWin!H59</f>
        <v>1</v>
      </c>
      <c r="I59">
        <f t="shared" si="0"/>
        <v>-5.927906976744185E-2</v>
      </c>
      <c r="J59">
        <f t="shared" si="1"/>
        <v>-6.8428571428571283E-2</v>
      </c>
      <c r="K59" cm="1">
        <f t="array" ref="K59">_xlfn.IFS(AND(G59=H59,G59=1),K58-K58*I59+K58*I59*A59, AND(G59=H59,G59=2), K58-K58*J59+K58*J59*B59, AND(G59&lt;&gt;H59,G59=1), K58-K58*I59,AND(G59&lt;&gt;H59,G59=2),K58-K58*J59,G59=0,K58)</f>
        <v>217.33922146808433</v>
      </c>
      <c r="L59" t="str">
        <f>ValueWin!L59</f>
        <v>Evgeny Donskoy</v>
      </c>
      <c r="M59" t="str">
        <f>ValueWin!M59</f>
        <v>Mikael Ymer</v>
      </c>
    </row>
    <row r="60" spans="1:13" x14ac:dyDescent="0.25">
      <c r="A60">
        <f>ValueWin!A60</f>
        <v>1.23</v>
      </c>
      <c r="B60">
        <f>ValueWin!B60</f>
        <v>4</v>
      </c>
      <c r="C60">
        <f t="shared" si="3"/>
        <v>0.81300813008130079</v>
      </c>
      <c r="D60">
        <f t="shared" si="3"/>
        <v>0.25</v>
      </c>
      <c r="E60">
        <f>ValueWin!E60</f>
        <v>0.72899999999999998</v>
      </c>
      <c r="F60">
        <v>0.27100000000000002</v>
      </c>
      <c r="G60" cm="1">
        <f t="array" ref="G60">_xlfn.IFS(AND(I60&gt;J60,I60&gt;0), 1, AND(J60&gt;I60,J60&gt;0), 2, AND(I60&lt;0,J60&lt;0), 0)</f>
        <v>2</v>
      </c>
      <c r="H60">
        <f>ValueWin!H60</f>
        <v>1</v>
      </c>
      <c r="I60">
        <f t="shared" si="0"/>
        <v>-0.44926086956521749</v>
      </c>
      <c r="J60">
        <f t="shared" si="1"/>
        <v>2.8000000000000025E-2</v>
      </c>
      <c r="K60" cm="1">
        <f t="array" ref="K60">_xlfn.IFS(AND(G60=H60,G60=1),K59-K59*I60+K59*I60*A60, AND(G60=H60,G60=2), K59-K59*J60+K59*J60*B60, AND(G60&lt;&gt;H60,G60=1), K59-K59*I60,AND(G60&lt;&gt;H60,G60=2),K59-K59*J60,G60=0,K59)</f>
        <v>211.25372326697797</v>
      </c>
      <c r="L60" t="str">
        <f>ValueWin!L60</f>
        <v>Botic Van De Zandschulp</v>
      </c>
      <c r="M60" t="str">
        <f>ValueWin!M60</f>
        <v>Marc Polmans</v>
      </c>
    </row>
    <row r="61" spans="1:13" x14ac:dyDescent="0.25">
      <c r="A61">
        <f>ValueWin!A61</f>
        <v>3</v>
      </c>
      <c r="B61">
        <f>ValueWin!B61</f>
        <v>1.37</v>
      </c>
      <c r="C61">
        <f t="shared" si="3"/>
        <v>0.33333333333333331</v>
      </c>
      <c r="D61">
        <f t="shared" si="3"/>
        <v>0.72992700729927007</v>
      </c>
      <c r="E61">
        <f>ValueWin!E61</f>
        <v>0.36699999999999999</v>
      </c>
      <c r="F61">
        <v>0.63300000000000001</v>
      </c>
      <c r="G61" cm="1">
        <f t="array" ref="G61">_xlfn.IFS(AND(I61&gt;J61,I61&gt;0), 1, AND(J61&gt;I61,J61&gt;0), 2, AND(I61&lt;0,J61&lt;0), 0)</f>
        <v>1</v>
      </c>
      <c r="H61">
        <f>ValueWin!H61</f>
        <v>2</v>
      </c>
      <c r="I61">
        <f t="shared" si="0"/>
        <v>5.0499999999999989E-2</v>
      </c>
      <c r="J61">
        <f t="shared" si="1"/>
        <v>-0.35889189189189163</v>
      </c>
      <c r="K61" cm="1">
        <f t="array" ref="K61">_xlfn.IFS(AND(G61=H61,G61=1),K60-K60*I61+K60*I61*A61, AND(G61=H61,G61=2), K60-K60*J61+K60*J61*B61, AND(G61&lt;&gt;H61,G61=1), K60-K60*I61,AND(G61&lt;&gt;H61,G61=2),K60-K60*J61,G61=0,K60)</f>
        <v>200.58541024199559</v>
      </c>
      <c r="L61" t="str">
        <f>ValueWin!L61</f>
        <v>Gilles Simon</v>
      </c>
      <c r="M61" t="str">
        <f>ValueWin!M61</f>
        <v>Emil Ruusuvuori</v>
      </c>
    </row>
    <row r="62" spans="1:13" x14ac:dyDescent="0.25">
      <c r="A62">
        <f>ValueWin!A62</f>
        <v>1.57</v>
      </c>
      <c r="B62">
        <f>ValueWin!B62</f>
        <v>2.25</v>
      </c>
      <c r="C62">
        <f t="shared" si="3"/>
        <v>0.63694267515923564</v>
      </c>
      <c r="D62">
        <f t="shared" si="3"/>
        <v>0.44444444444444442</v>
      </c>
      <c r="E62">
        <f>ValueWin!E62</f>
        <v>0.51600000000000001</v>
      </c>
      <c r="F62">
        <v>0.48399999999999999</v>
      </c>
      <c r="G62" cm="1">
        <f t="array" ref="G62">_xlfn.IFS(AND(I62&gt;J62,I62&gt;0), 1, AND(J62&gt;I62,J62&gt;0), 2, AND(I62&lt;0,J62&lt;0), 0)</f>
        <v>2</v>
      </c>
      <c r="H62">
        <f>ValueWin!H62</f>
        <v>2</v>
      </c>
      <c r="I62">
        <f t="shared" si="0"/>
        <v>-0.33312280701754371</v>
      </c>
      <c r="J62">
        <f t="shared" si="1"/>
        <v>7.1199999999999986E-2</v>
      </c>
      <c r="K62" cm="1">
        <f t="array" ref="K62">_xlfn.IFS(AND(G62=H62,G62=1),K61-K61*I62+K61*I62*A62, AND(G62=H62,G62=2), K61-K61*J62+K61*J62*B62, AND(G62&lt;&gt;H62,G62=1), K61-K61*I62,AND(G62&lt;&gt;H62,G62=2),K61-K61*J62,G62=0,K61)</f>
        <v>218.43751175353322</v>
      </c>
      <c r="L62" t="str">
        <f>ValueWin!L62</f>
        <v>Dominik Koepfer</v>
      </c>
      <c r="M62" t="str">
        <f>ValueWin!M62</f>
        <v>Gianluca Mager</v>
      </c>
    </row>
    <row r="63" spans="1:13" x14ac:dyDescent="0.25">
      <c r="A63">
        <f>ValueWin!A63</f>
        <v>1.07</v>
      </c>
      <c r="B63">
        <f>ValueWin!B63</f>
        <v>7</v>
      </c>
      <c r="C63">
        <f t="shared" si="3"/>
        <v>0.93457943925233644</v>
      </c>
      <c r="D63">
        <f t="shared" si="3"/>
        <v>0.14285714285714285</v>
      </c>
      <c r="E63">
        <f>ValueWin!E63</f>
        <v>0.92</v>
      </c>
      <c r="F63">
        <v>0.08</v>
      </c>
      <c r="G63" cm="1">
        <f t="array" ref="G63">_xlfn.IFS(AND(I63&gt;J63,I63&gt;0), 1, AND(J63&gt;I63,J63&gt;0), 2, AND(I63&lt;0,J63&lt;0), 0)</f>
        <v>0</v>
      </c>
      <c r="H63">
        <f>ValueWin!H63</f>
        <v>1</v>
      </c>
      <c r="I63">
        <f t="shared" si="0"/>
        <v>-0.22285714285714187</v>
      </c>
      <c r="J63">
        <f t="shared" si="1"/>
        <v>-7.3333333333333348E-2</v>
      </c>
      <c r="K63" cm="1">
        <f t="array" ref="K63">_xlfn.IFS(AND(G63=H63,G63=1),K62-K62*I63+K62*I63*A63, AND(G63=H63,G63=2), K62-K62*J63+K62*J63*B63, AND(G63&lt;&gt;H63,G63=1), K62-K62*I63,AND(G63&lt;&gt;H63,G63=2),K62-K62*J63,G63=0,K62)</f>
        <v>218.43751175353322</v>
      </c>
      <c r="L63" t="str">
        <f>ValueWin!L63</f>
        <v>Frances Tiafoe</v>
      </c>
      <c r="M63" t="str">
        <f>ValueWin!M63</f>
        <v>Lucas Miedler</v>
      </c>
    </row>
    <row r="64" spans="1:13" x14ac:dyDescent="0.25">
      <c r="A64">
        <f>ValueWin!A64</f>
        <v>1.25</v>
      </c>
      <c r="B64">
        <f>ValueWin!B64</f>
        <v>3.5</v>
      </c>
      <c r="C64">
        <f t="shared" si="3"/>
        <v>0.8</v>
      </c>
      <c r="D64">
        <f t="shared" si="3"/>
        <v>0.2857142857142857</v>
      </c>
      <c r="E64">
        <f>ValueWin!E64</f>
        <v>0.66</v>
      </c>
      <c r="F64">
        <v>0.34</v>
      </c>
      <c r="G64" cm="1">
        <f t="array" ref="G64">_xlfn.IFS(AND(I64&gt;J64,I64&gt;0), 1, AND(J64&gt;I64,J64&gt;0), 2, AND(I64&lt;0,J64&lt;0), 0)</f>
        <v>2</v>
      </c>
      <c r="H64">
        <f>ValueWin!H64</f>
        <v>2</v>
      </c>
      <c r="I64">
        <f t="shared" si="0"/>
        <v>-0.70000000000000007</v>
      </c>
      <c r="J64">
        <f t="shared" si="1"/>
        <v>7.6000000000000012E-2</v>
      </c>
      <c r="K64" cm="1">
        <f t="array" ref="K64">_xlfn.IFS(AND(G64=H64,G64=1),K63-K63*I64+K63*I64*A64, AND(G64=H64,G64=2), K63-K63*J64+K63*J64*B64, AND(G64&lt;&gt;H64,G64=1), K63-K63*I64,AND(G64&lt;&gt;H64,G64=2),K63-K63*J64,G64=0,K63)</f>
        <v>259.94063898670453</v>
      </c>
      <c r="L64" t="str">
        <f>ValueWin!L64</f>
        <v>Kevin Anderson</v>
      </c>
      <c r="M64" t="str">
        <f>ValueWin!M64</f>
        <v>Roberto Carballes Baena</v>
      </c>
    </row>
    <row r="65" spans="1:13" x14ac:dyDescent="0.25">
      <c r="A65">
        <f>ValueWin!A65</f>
        <v>2.37</v>
      </c>
      <c r="B65">
        <f>ValueWin!B65</f>
        <v>1.53</v>
      </c>
      <c r="C65">
        <f t="shared" ref="C65:D80" si="4">1/A65</f>
        <v>0.42194092827004215</v>
      </c>
      <c r="D65">
        <f t="shared" si="4"/>
        <v>0.65359477124183007</v>
      </c>
      <c r="E65">
        <f>ValueWin!E65</f>
        <v>0.318</v>
      </c>
      <c r="F65">
        <v>0.68200000000000005</v>
      </c>
      <c r="G65" cm="1">
        <f t="array" ref="G65">_xlfn.IFS(AND(I65&gt;J65,I65&gt;0), 1, AND(J65&gt;I65,J65&gt;0), 2, AND(I65&lt;0,J65&lt;0), 0)</f>
        <v>2</v>
      </c>
      <c r="H65">
        <f>ValueWin!H65</f>
        <v>2</v>
      </c>
      <c r="I65">
        <f t="shared" si="0"/>
        <v>-0.17981021897810218</v>
      </c>
      <c r="J65">
        <f t="shared" si="1"/>
        <v>8.2000000000000073E-2</v>
      </c>
      <c r="K65" cm="1">
        <f t="array" ref="K65">_xlfn.IFS(AND(G65=H65,G65=1),K64-K64*I65+K64*I65*A65, AND(G65=H65,G65=2), K64-K64*J65+K64*J65*B65, AND(G65&lt;&gt;H65,G65=1), K64-K64*I65,AND(G65&lt;&gt;H65,G65=2),K64-K64*J65,G65=0,K64)</f>
        <v>271.23765915706667</v>
      </c>
      <c r="L65" t="str">
        <f>ValueWin!L65</f>
        <v>Norbert Gombos</v>
      </c>
      <c r="M65" t="str">
        <f>ValueWin!M65</f>
        <v>Alexei Popyrin</v>
      </c>
    </row>
    <row r="66" spans="1:13" x14ac:dyDescent="0.25">
      <c r="A66">
        <f>ValueWin!A66</f>
        <v>3.45</v>
      </c>
      <c r="B66">
        <f>ValueWin!B66</f>
        <v>1.29</v>
      </c>
      <c r="C66">
        <f t="shared" si="4"/>
        <v>0.28985507246376813</v>
      </c>
      <c r="D66">
        <f t="shared" si="4"/>
        <v>0.77519379844961234</v>
      </c>
      <c r="E66">
        <f>ValueWin!E66</f>
        <v>0.40899999999999997</v>
      </c>
      <c r="F66">
        <v>0.59099999999999997</v>
      </c>
      <c r="G66" cm="1">
        <f t="array" ref="G66">_xlfn.IFS(AND(I66&gt;J66,I66&gt;0), 1, AND(J66&gt;I66,J66&gt;0), 2, AND(I66&lt;0,J66&lt;0), 0)</f>
        <v>1</v>
      </c>
      <c r="H66">
        <f>ValueWin!H66</f>
        <v>2</v>
      </c>
      <c r="I66">
        <f t="shared" si="0"/>
        <v>0.1</v>
      </c>
      <c r="J66">
        <f t="shared" si="1"/>
        <v>-0.81934482758620675</v>
      </c>
      <c r="K66" cm="1">
        <f t="array" ref="K66">_xlfn.IFS(AND(G66=H66,G66=1),K65-K65*I66+K65*I66*A66, AND(G66=H66,G66=2), K65-K65*J66+K65*J66*B66, AND(G66&lt;&gt;H66,G66=1), K65-K65*I66,AND(G66&lt;&gt;H66,G66=2),K65-K65*J66,G66=0,K65)</f>
        <v>244.11389324136002</v>
      </c>
      <c r="L66" t="str">
        <f>ValueWin!L66</f>
        <v>Radu Albot</v>
      </c>
      <c r="M66" t="str">
        <f>ValueWin!M66</f>
        <v>Egor Gerasimov</v>
      </c>
    </row>
    <row r="67" spans="1:13" x14ac:dyDescent="0.25">
      <c r="A67">
        <f>ValueWin!A67</f>
        <v>1.72</v>
      </c>
      <c r="B67">
        <f>ValueWin!B67</f>
        <v>2</v>
      </c>
      <c r="C67">
        <f t="shared" si="4"/>
        <v>0.58139534883720934</v>
      </c>
      <c r="D67">
        <f t="shared" si="4"/>
        <v>0.5</v>
      </c>
      <c r="E67">
        <f>ValueWin!E67</f>
        <v>0.51300000000000001</v>
      </c>
      <c r="F67">
        <v>0.48699999999999999</v>
      </c>
      <c r="G67" cm="1">
        <f t="array" ref="G67">_xlfn.IFS(AND(I67&gt;J67,I67&gt;0), 1, AND(J67&gt;I67,J67&gt;0), 2, AND(I67&lt;0,J67&lt;0), 0)</f>
        <v>0</v>
      </c>
      <c r="H67">
        <f>ValueWin!H67</f>
        <v>2</v>
      </c>
      <c r="I67">
        <f t="shared" si="0"/>
        <v>-0.16338888888888892</v>
      </c>
      <c r="J67">
        <f t="shared" si="1"/>
        <v>-2.6000000000000023E-2</v>
      </c>
      <c r="K67" cm="1">
        <f t="array" ref="K67">_xlfn.IFS(AND(G67=H67,G67=1),K66-K66*I67+K66*I67*A67, AND(G67=H67,G67=2), K66-K66*J67+K66*J67*B67, AND(G67&lt;&gt;H67,G67=1), K66-K66*I67,AND(G67&lt;&gt;H67,G67=2),K66-K66*J67,G67=0,K66)</f>
        <v>244.11389324136002</v>
      </c>
      <c r="L67" t="str">
        <f>ValueWin!L67</f>
        <v>Miomir Kecmanovic</v>
      </c>
      <c r="M67" t="str">
        <f>ValueWin!M67</f>
        <v>Yoshihito Nishioka</v>
      </c>
    </row>
    <row r="68" spans="1:13" x14ac:dyDescent="0.25">
      <c r="A68">
        <f>ValueWin!A68</f>
        <v>1.28</v>
      </c>
      <c r="B68">
        <f>ValueWin!B68</f>
        <v>3.25</v>
      </c>
      <c r="C68">
        <f t="shared" si="4"/>
        <v>0.78125</v>
      </c>
      <c r="D68">
        <f t="shared" si="4"/>
        <v>0.30769230769230771</v>
      </c>
      <c r="E68">
        <f>ValueWin!E68</f>
        <v>0.73799999999999999</v>
      </c>
      <c r="F68">
        <v>0.26200000000000001</v>
      </c>
      <c r="G68" cm="1">
        <f t="array" ref="G68">_xlfn.IFS(AND(I68&gt;J68,I68&gt;0), 1, AND(J68&gt;I68,J68&gt;0), 2, AND(I68&lt;0,J68&lt;0), 0)</f>
        <v>0</v>
      </c>
      <c r="H68">
        <f>ValueWin!H68</f>
        <v>1</v>
      </c>
      <c r="I68">
        <f t="shared" ref="I68:I131" si="5">IF(E68-(F68/(A68-1))&gt;0.1, 0.1, E68-(F68/(A68-1)))</f>
        <v>-0.19771428571428562</v>
      </c>
      <c r="J68">
        <f t="shared" ref="J68:J131" si="6">IF(F68-(E68/(B68-1))&gt;0.1, 0.1, F68-(E68/(B68-1)))</f>
        <v>-6.6000000000000003E-2</v>
      </c>
      <c r="K68" cm="1">
        <f t="array" ref="K68">_xlfn.IFS(AND(G68=H68,G68=1),K67-K67*I68+K67*I68*A68, AND(G68=H68,G68=2), K67-K67*J68+K67*J68*B68, AND(G68&lt;&gt;H68,G68=1), K67-K67*I68,AND(G68&lt;&gt;H68,G68=2),K67-K67*J68,G68=0,K67)</f>
        <v>244.11389324136002</v>
      </c>
      <c r="L68" t="str">
        <f>ValueWin!L68</f>
        <v>Botic Van De Zandschulp</v>
      </c>
      <c r="M68" t="str">
        <f>ValueWin!M68</f>
        <v>Evgeny Donskoy</v>
      </c>
    </row>
    <row r="69" spans="1:13" x14ac:dyDescent="0.25">
      <c r="A69">
        <f>ValueWin!A69</f>
        <v>1.66</v>
      </c>
      <c r="B69">
        <f>ValueWin!B69</f>
        <v>2.1</v>
      </c>
      <c r="C69">
        <f t="shared" si="4"/>
        <v>0.60240963855421692</v>
      </c>
      <c r="D69">
        <f t="shared" si="4"/>
        <v>0.47619047619047616</v>
      </c>
      <c r="E69">
        <f>ValueWin!E69</f>
        <v>0.56899999999999995</v>
      </c>
      <c r="F69">
        <v>0.43099999999999999</v>
      </c>
      <c r="G69" cm="1">
        <f t="array" ref="G69">_xlfn.IFS(AND(I69&gt;J69,I69&gt;0), 1, AND(J69&gt;I69,J69&gt;0), 2, AND(I69&lt;0,J69&lt;0), 0)</f>
        <v>0</v>
      </c>
      <c r="H69">
        <f>ValueWin!H69</f>
        <v>2</v>
      </c>
      <c r="I69">
        <f t="shared" si="5"/>
        <v>-8.4030303030303122E-2</v>
      </c>
      <c r="J69">
        <f t="shared" si="6"/>
        <v>-8.6272727272727223E-2</v>
      </c>
      <c r="K69" cm="1">
        <f t="array" ref="K69">_xlfn.IFS(AND(G69=H69,G69=1),K68-K68*I69+K68*I69*A69, AND(G69=H69,G69=2), K68-K68*J69+K68*J69*B69, AND(G69&lt;&gt;H69,G69=1), K68-K68*I69,AND(G69&lt;&gt;H69,G69=2),K68-K68*J69,G69=0,K68)</f>
        <v>244.11389324136002</v>
      </c>
      <c r="L69" t="str">
        <f>ValueWin!L69</f>
        <v>Duje Ajdukovic</v>
      </c>
      <c r="M69" t="str">
        <f>ValueWin!M69</f>
        <v>Zsombor Piros</v>
      </c>
    </row>
    <row r="70" spans="1:13" x14ac:dyDescent="0.25">
      <c r="A70">
        <f>ValueWin!A70</f>
        <v>2.2000000000000002</v>
      </c>
      <c r="B70">
        <f>ValueWin!B70</f>
        <v>1.61</v>
      </c>
      <c r="C70">
        <f t="shared" si="4"/>
        <v>0.45454545454545453</v>
      </c>
      <c r="D70">
        <f t="shared" si="4"/>
        <v>0.6211180124223602</v>
      </c>
      <c r="E70">
        <f>ValueWin!E70</f>
        <v>0.40799999999999997</v>
      </c>
      <c r="F70">
        <v>0.59199999999999997</v>
      </c>
      <c r="G70" cm="1">
        <f t="array" ref="G70">_xlfn.IFS(AND(I70&gt;J70,I70&gt;0), 1, AND(J70&gt;I70,J70&gt;0), 2, AND(I70&lt;0,J70&lt;0), 0)</f>
        <v>0</v>
      </c>
      <c r="H70">
        <f>ValueWin!H70</f>
        <v>2</v>
      </c>
      <c r="I70">
        <f t="shared" si="5"/>
        <v>-8.5333333333333261E-2</v>
      </c>
      <c r="J70">
        <f t="shared" si="6"/>
        <v>-7.6852459016393371E-2</v>
      </c>
      <c r="K70" cm="1">
        <f t="array" ref="K70">_xlfn.IFS(AND(G70=H70,G70=1),K69-K69*I70+K69*I70*A70, AND(G70=H70,G70=2), K69-K69*J70+K69*J70*B70, AND(G70&lt;&gt;H70,G70=1), K69-K69*I70,AND(G70&lt;&gt;H70,G70=2),K69-K69*J70,G70=0,K69)</f>
        <v>244.11389324136002</v>
      </c>
      <c r="L70" t="str">
        <f>ValueWin!L70</f>
        <v>Fabien Reboul</v>
      </c>
      <c r="M70" t="str">
        <f>ValueWin!M70</f>
        <v>Aleksandr Nedovyesov</v>
      </c>
    </row>
    <row r="71" spans="1:13" x14ac:dyDescent="0.25">
      <c r="A71">
        <f>ValueWin!A71</f>
        <v>1.4</v>
      </c>
      <c r="B71">
        <f>ValueWin!B71</f>
        <v>2.75</v>
      </c>
      <c r="C71">
        <f t="shared" si="4"/>
        <v>0.7142857142857143</v>
      </c>
      <c r="D71">
        <f t="shared" si="4"/>
        <v>0.36363636363636365</v>
      </c>
      <c r="E71">
        <f>ValueWin!E71</f>
        <v>0.63100000000000001</v>
      </c>
      <c r="F71">
        <v>0.36899999999999999</v>
      </c>
      <c r="G71" cm="1">
        <f t="array" ref="G71">_xlfn.IFS(AND(I71&gt;J71,I71&gt;0), 1, AND(J71&gt;I71,J71&gt;0), 2, AND(I71&lt;0,J71&lt;0), 0)</f>
        <v>2</v>
      </c>
      <c r="H71">
        <f>ValueWin!H71</f>
        <v>1</v>
      </c>
      <c r="I71">
        <f t="shared" si="5"/>
        <v>-0.2915000000000002</v>
      </c>
      <c r="J71">
        <f t="shared" si="6"/>
        <v>8.4285714285713964E-3</v>
      </c>
      <c r="K71" cm="1">
        <f t="array" ref="K71">_xlfn.IFS(AND(G71=H71,G71=1),K70-K70*I71+K70*I71*A71, AND(G71=H71,G71=2), K70-K70*J71+K70*J71*B71, AND(G71&lt;&gt;H71,G71=1), K70-K70*I71,AND(G71&lt;&gt;H71,G71=2),K70-K70*J71,G71=0,K70)</f>
        <v>242.05636185546857</v>
      </c>
      <c r="L71" t="str">
        <f>ValueWin!L71</f>
        <v>Matthias Bachinger</v>
      </c>
      <c r="M71" t="str">
        <f>ValueWin!M71</f>
        <v>Hiroki Moriya</v>
      </c>
    </row>
    <row r="72" spans="1:13" x14ac:dyDescent="0.25">
      <c r="A72">
        <f>ValueWin!A72</f>
        <v>1.9</v>
      </c>
      <c r="B72">
        <f>ValueWin!B72</f>
        <v>1.8</v>
      </c>
      <c r="C72">
        <f t="shared" si="4"/>
        <v>0.52631578947368418</v>
      </c>
      <c r="D72">
        <f t="shared" si="4"/>
        <v>0.55555555555555558</v>
      </c>
      <c r="E72">
        <f>ValueWin!E72</f>
        <v>0.47699999999999998</v>
      </c>
      <c r="F72">
        <v>0.52300000000000002</v>
      </c>
      <c r="G72" cm="1">
        <f t="array" ref="G72">_xlfn.IFS(AND(I72&gt;J72,I72&gt;0), 1, AND(J72&gt;I72,J72&gt;0), 2, AND(I72&lt;0,J72&lt;0), 0)</f>
        <v>0</v>
      </c>
      <c r="H72">
        <f>ValueWin!H72</f>
        <v>1</v>
      </c>
      <c r="I72">
        <f t="shared" si="5"/>
        <v>-0.10411111111111127</v>
      </c>
      <c r="J72">
        <f t="shared" si="6"/>
        <v>-7.3249999999999926E-2</v>
      </c>
      <c r="K72" cm="1">
        <f t="array" ref="K72">_xlfn.IFS(AND(G72=H72,G72=1),K71-K71*I72+K71*I72*A72, AND(G72=H72,G72=2), K71-K71*J72+K71*J72*B72, AND(G72&lt;&gt;H72,G72=1), K71-K71*I72,AND(G72&lt;&gt;H72,G72=2),K71-K71*J72,G72=0,K71)</f>
        <v>242.05636185546857</v>
      </c>
      <c r="L72" t="str">
        <f>ValueWin!L72</f>
        <v>Jonas Forejtek</v>
      </c>
      <c r="M72" t="str">
        <f>ValueWin!M72</f>
        <v>Evan Furness</v>
      </c>
    </row>
    <row r="73" spans="1:13" x14ac:dyDescent="0.25">
      <c r="A73">
        <f>ValueWin!A73</f>
        <v>2.25</v>
      </c>
      <c r="B73">
        <f>ValueWin!B73</f>
        <v>1.57</v>
      </c>
      <c r="C73">
        <f t="shared" si="4"/>
        <v>0.44444444444444442</v>
      </c>
      <c r="D73">
        <f t="shared" si="4"/>
        <v>0.63694267515923564</v>
      </c>
      <c r="E73">
        <f>ValueWin!E73</f>
        <v>0.75</v>
      </c>
      <c r="F73">
        <v>0.25</v>
      </c>
      <c r="G73" cm="1">
        <f t="array" ref="G73">_xlfn.IFS(AND(I73&gt;J73,I73&gt;0), 1, AND(J73&gt;I73,J73&gt;0), 2, AND(I73&lt;0,J73&lt;0), 0)</f>
        <v>1</v>
      </c>
      <c r="H73">
        <f>ValueWin!H73</f>
        <v>2</v>
      </c>
      <c r="I73">
        <f t="shared" si="5"/>
        <v>0.1</v>
      </c>
      <c r="J73">
        <f t="shared" si="6"/>
        <v>-1.0657894736842104</v>
      </c>
      <c r="K73" cm="1">
        <f t="array" ref="K73">_xlfn.IFS(AND(G73=H73,G73=1),K72-K72*I73+K72*I73*A73, AND(G73=H73,G73=2), K72-K72*J73+K72*J73*B73, AND(G73&lt;&gt;H73,G73=1), K72-K72*I73,AND(G73&lt;&gt;H73,G73=2),K72-K72*J73,G73=0,K72)</f>
        <v>217.8507256699217</v>
      </c>
      <c r="L73" t="str">
        <f>ValueWin!L73</f>
        <v>Mischa Zverev</v>
      </c>
      <c r="M73" t="str">
        <f>ValueWin!M73</f>
        <v>Julian Lenz</v>
      </c>
    </row>
    <row r="74" spans="1:13" x14ac:dyDescent="0.25">
      <c r="A74">
        <f>ValueWin!A74</f>
        <v>1.4</v>
      </c>
      <c r="B74">
        <f>ValueWin!B74</f>
        <v>2.75</v>
      </c>
      <c r="C74">
        <f t="shared" si="4"/>
        <v>0.7142857142857143</v>
      </c>
      <c r="D74">
        <f t="shared" si="4"/>
        <v>0.36363636363636365</v>
      </c>
      <c r="E74">
        <f>ValueWin!E74</f>
        <v>0.36599999999999999</v>
      </c>
      <c r="F74">
        <v>0.63400000000000001</v>
      </c>
      <c r="G74" cm="1">
        <f t="array" ref="G74">_xlfn.IFS(AND(I74&gt;J74,I74&gt;0), 1, AND(J74&gt;I74,J74&gt;0), 2, AND(I74&lt;0,J74&lt;0), 0)</f>
        <v>2</v>
      </c>
      <c r="H74">
        <f>ValueWin!H74</f>
        <v>1</v>
      </c>
      <c r="I74">
        <f t="shared" si="5"/>
        <v>-1.2190000000000003</v>
      </c>
      <c r="J74">
        <f t="shared" si="6"/>
        <v>0.1</v>
      </c>
      <c r="K74" cm="1">
        <f t="array" ref="K74">_xlfn.IFS(AND(G74=H74,G74=1),K73-K73*I74+K73*I74*A74, AND(G74=H74,G74=2), K73-K73*J74+K73*J74*B74, AND(G74&lt;&gt;H74,G74=1), K73-K73*I74,AND(G74&lt;&gt;H74,G74=2),K73-K73*J74,G74=0,K73)</f>
        <v>196.06565310292953</v>
      </c>
      <c r="L74" t="str">
        <f>ValueWin!L74</f>
        <v>Otto Virtanen</v>
      </c>
      <c r="M74" t="str">
        <f>ValueWin!M74</f>
        <v>Johannes Haerteis</v>
      </c>
    </row>
    <row r="75" spans="1:13" x14ac:dyDescent="0.25">
      <c r="A75">
        <f>ValueWin!A75</f>
        <v>1.67</v>
      </c>
      <c r="B75">
        <f>ValueWin!B75</f>
        <v>2.15</v>
      </c>
      <c r="C75">
        <f t="shared" si="4"/>
        <v>0.5988023952095809</v>
      </c>
      <c r="D75">
        <f t="shared" si="4"/>
        <v>0.46511627906976744</v>
      </c>
      <c r="E75">
        <f>ValueWin!E75</f>
        <v>0.503</v>
      </c>
      <c r="F75">
        <v>0.497</v>
      </c>
      <c r="G75" cm="1">
        <f t="array" ref="G75">_xlfn.IFS(AND(I75&gt;J75,I75&gt;0), 1, AND(J75&gt;I75,J75&gt;0), 2, AND(I75&lt;0,J75&lt;0), 0)</f>
        <v>2</v>
      </c>
      <c r="H75">
        <f>ValueWin!H75</f>
        <v>1</v>
      </c>
      <c r="I75">
        <f t="shared" si="5"/>
        <v>-0.23879104477611945</v>
      </c>
      <c r="J75">
        <f t="shared" si="6"/>
        <v>5.960869565217386E-2</v>
      </c>
      <c r="K75" cm="1">
        <f t="array" ref="K75">_xlfn.IFS(AND(G75=H75,G75=1),K74-K74*I75+K74*I75*A75, AND(G75=H75,G75=2), K74-K74*J75+K74*J75*B75, AND(G75&lt;&gt;H75,G75=1), K74-K74*I75,AND(G75&lt;&gt;H75,G75=2),K74-K74*J75,G75=0,K74)</f>
        <v>184.37843525927229</v>
      </c>
      <c r="L75" t="str">
        <f>ValueWin!L75</f>
        <v>Carlos Alcaraz</v>
      </c>
      <c r="M75" t="str">
        <f>ValueWin!M75</f>
        <v>Daniel Evans</v>
      </c>
    </row>
    <row r="76" spans="1:13" x14ac:dyDescent="0.25">
      <c r="A76">
        <f>ValueWin!A76</f>
        <v>2.08</v>
      </c>
      <c r="B76">
        <f>ValueWin!B76</f>
        <v>1.75</v>
      </c>
      <c r="C76">
        <f t="shared" si="4"/>
        <v>0.48076923076923073</v>
      </c>
      <c r="D76">
        <f t="shared" si="4"/>
        <v>0.5714285714285714</v>
      </c>
      <c r="E76">
        <f>ValueWin!E76</f>
        <v>0.52</v>
      </c>
      <c r="F76">
        <v>0.48</v>
      </c>
      <c r="G76" cm="1">
        <f t="array" ref="G76">_xlfn.IFS(AND(I76&gt;J76,I76&gt;0), 1, AND(J76&gt;I76,J76&gt;0), 2, AND(I76&lt;0,J76&lt;0), 0)</f>
        <v>1</v>
      </c>
      <c r="H76">
        <f>ValueWin!H76</f>
        <v>1</v>
      </c>
      <c r="I76">
        <f t="shared" si="5"/>
        <v>7.5555555555555598E-2</v>
      </c>
      <c r="J76">
        <f t="shared" si="6"/>
        <v>-0.21333333333333337</v>
      </c>
      <c r="K76" cm="1">
        <f t="array" ref="K76">_xlfn.IFS(AND(G76=H76,G76=1),K75-K75*I76+K75*I76*A76, AND(G76=H76,G76=2), K75-K75*J76+K75*J76*B76, AND(G76&lt;&gt;H76,G76=1), K75-K75*I76,AND(G76&lt;&gt;H76,G76=2),K75-K75*J76,G76=0,K75)</f>
        <v>199.42371557642892</v>
      </c>
      <c r="L76" t="str">
        <f>ValueWin!L76</f>
        <v>Alex De Minaur</v>
      </c>
      <c r="M76" t="str">
        <f>ValueWin!M76</f>
        <v>Kevin Anderson</v>
      </c>
    </row>
    <row r="77" spans="1:13" x14ac:dyDescent="0.25">
      <c r="A77">
        <f>ValueWin!A77</f>
        <v>1.64</v>
      </c>
      <c r="B77">
        <f>ValueWin!B77</f>
        <v>2.2000000000000002</v>
      </c>
      <c r="C77">
        <f t="shared" si="4"/>
        <v>0.6097560975609756</v>
      </c>
      <c r="D77">
        <f t="shared" si="4"/>
        <v>0.45454545454545453</v>
      </c>
      <c r="E77">
        <f>ValueWin!E77</f>
        <v>0.64300000000000002</v>
      </c>
      <c r="F77">
        <v>0.35699999999999998</v>
      </c>
      <c r="G77" cm="1">
        <f t="array" ref="G77">_xlfn.IFS(AND(I77&gt;J77,I77&gt;0), 1, AND(J77&gt;I77,J77&gt;0), 2, AND(I77&lt;0,J77&lt;0), 0)</f>
        <v>1</v>
      </c>
      <c r="H77">
        <f>ValueWin!H77</f>
        <v>2</v>
      </c>
      <c r="I77">
        <f t="shared" si="5"/>
        <v>8.5187499999999972E-2</v>
      </c>
      <c r="J77">
        <f t="shared" si="6"/>
        <v>-0.17883333333333329</v>
      </c>
      <c r="K77" cm="1">
        <f t="array" ref="K77">_xlfn.IFS(AND(G77=H77,G77=1),K76-K76*I77+K76*I77*A77, AND(G77=H77,G77=2), K76-K76*J77+K76*J77*B77, AND(G77&lt;&gt;H77,G77=1), K76-K76*I77,AND(G77&lt;&gt;H77,G77=2),K76-K76*J77,G77=0,K76)</f>
        <v>182.43530780576188</v>
      </c>
      <c r="L77" t="str">
        <f>ValueWin!L77</f>
        <v>Hubert Hurkacz</v>
      </c>
      <c r="M77" t="str">
        <f>ValueWin!M77</f>
        <v>Andy Murray</v>
      </c>
    </row>
    <row r="78" spans="1:13" x14ac:dyDescent="0.25">
      <c r="A78">
        <f>ValueWin!A78</f>
        <v>3.45</v>
      </c>
      <c r="B78">
        <f>ValueWin!B78</f>
        <v>1.28</v>
      </c>
      <c r="C78">
        <f t="shared" si="4"/>
        <v>0.28985507246376813</v>
      </c>
      <c r="D78">
        <f t="shared" si="4"/>
        <v>0.78125</v>
      </c>
      <c r="E78">
        <f>ValueWin!E78</f>
        <v>0.219</v>
      </c>
      <c r="F78">
        <v>0.78100000000000003</v>
      </c>
      <c r="G78" cm="1">
        <f t="array" ref="G78">_xlfn.IFS(AND(I78&gt;J78,I78&gt;0), 1, AND(J78&gt;I78,J78&gt;0), 2, AND(I78&lt;0,J78&lt;0), 0)</f>
        <v>0</v>
      </c>
      <c r="H78">
        <f>ValueWin!H78</f>
        <v>2</v>
      </c>
      <c r="I78">
        <f t="shared" si="5"/>
        <v>-9.9775510204081624E-2</v>
      </c>
      <c r="J78">
        <f t="shared" si="6"/>
        <v>-1.1428571428570011E-3</v>
      </c>
      <c r="K78" cm="1">
        <f t="array" ref="K78">_xlfn.IFS(AND(G78=H78,G78=1),K77-K77*I78+K77*I78*A78, AND(G78=H78,G78=2), K77-K77*J78+K77*J78*B78, AND(G78&lt;&gt;H78,G78=1), K77-K77*I78,AND(G78&lt;&gt;H78,G78=2),K77-K77*J78,G78=0,K77)</f>
        <v>182.43530780576188</v>
      </c>
      <c r="L78" t="str">
        <f>ValueWin!L78</f>
        <v>Alexei Popyrin</v>
      </c>
      <c r="M78" t="str">
        <f>ValueWin!M78</f>
        <v>Matteo Berrettini</v>
      </c>
    </row>
    <row r="79" spans="1:13" x14ac:dyDescent="0.25">
      <c r="A79">
        <f>ValueWin!A79</f>
        <v>1.3</v>
      </c>
      <c r="B79">
        <f>ValueWin!B79</f>
        <v>3.32</v>
      </c>
      <c r="C79">
        <f t="shared" si="4"/>
        <v>0.76923076923076916</v>
      </c>
      <c r="D79">
        <f t="shared" si="4"/>
        <v>0.30120481927710846</v>
      </c>
      <c r="E79">
        <f>ValueWin!E79</f>
        <v>0.77700000000000002</v>
      </c>
      <c r="F79">
        <v>0.223</v>
      </c>
      <c r="G79" cm="1">
        <f t="array" ref="G79">_xlfn.IFS(AND(I79&gt;J79,I79&gt;0), 1, AND(J79&gt;I79,J79&gt;0), 2, AND(I79&lt;0,J79&lt;0), 0)</f>
        <v>1</v>
      </c>
      <c r="H79">
        <f>ValueWin!H79</f>
        <v>1</v>
      </c>
      <c r="I79">
        <f t="shared" si="5"/>
        <v>3.3666666666666734E-2</v>
      </c>
      <c r="J79">
        <f t="shared" si="6"/>
        <v>-0.11191379310344832</v>
      </c>
      <c r="K79" cm="1">
        <f t="array" ref="K79">_xlfn.IFS(AND(G79=H79,G79=1),K78-K78*I79+K78*I79*A79, AND(G79=H79,G79=2), K78-K78*J79+K78*J79*B79, AND(G79&lt;&gt;H79,G79=1), K78-K78*I79,AND(G79&lt;&gt;H79,G79=2),K78-K78*J79,G79=0,K78)</f>
        <v>184.27790441460007</v>
      </c>
      <c r="L79" t="str">
        <f>ValueWin!L79</f>
        <v>Felix Auger Aliassime</v>
      </c>
      <c r="M79" t="str">
        <f>ValueWin!M79</f>
        <v>Ricardas Berankis</v>
      </c>
    </row>
    <row r="80" spans="1:13" x14ac:dyDescent="0.25">
      <c r="A80">
        <f>ValueWin!A80</f>
        <v>3.32</v>
      </c>
      <c r="B80">
        <f>ValueWin!B80</f>
        <v>1.3</v>
      </c>
      <c r="C80">
        <f t="shared" si="4"/>
        <v>0.30120481927710846</v>
      </c>
      <c r="D80">
        <f t="shared" si="4"/>
        <v>0.76923076923076916</v>
      </c>
      <c r="E80">
        <f>ValueWin!E80</f>
        <v>0.34399999999999997</v>
      </c>
      <c r="F80">
        <v>0.65600000000000003</v>
      </c>
      <c r="G80" cm="1">
        <f t="array" ref="G80">_xlfn.IFS(AND(I80&gt;J80,I80&gt;0), 1, AND(J80&gt;I80,J80&gt;0), 2, AND(I80&lt;0,J80&lt;0), 0)</f>
        <v>1</v>
      </c>
      <c r="H80">
        <f>ValueWin!H80</f>
        <v>2</v>
      </c>
      <c r="I80">
        <f t="shared" si="5"/>
        <v>6.124137931034479E-2</v>
      </c>
      <c r="J80">
        <f t="shared" si="6"/>
        <v>-0.49066666666666647</v>
      </c>
      <c r="K80" cm="1">
        <f t="array" ref="K80">_xlfn.IFS(AND(G80=H80,G80=1),K79-K79*I80+K79*I80*A80, AND(G80=H80,G80=2), K79-K79*J80+K79*J80*B80, AND(G80&lt;&gt;H80,G80=1), K79-K79*I80,AND(G80&lt;&gt;H80,G80=2),K79-K79*J80,G80=0,K79)</f>
        <v>172.99247137183008</v>
      </c>
      <c r="L80" t="str">
        <f>ValueWin!L80</f>
        <v>Fabio Fognini</v>
      </c>
      <c r="M80" t="str">
        <f>ValueWin!M80</f>
        <v>Diego Schwartzman</v>
      </c>
    </row>
    <row r="81" spans="1:13" x14ac:dyDescent="0.25">
      <c r="A81">
        <f>ValueWin!A81</f>
        <v>6</v>
      </c>
      <c r="B81">
        <f>ValueWin!B81</f>
        <v>1.1000000000000001</v>
      </c>
      <c r="C81">
        <f t="shared" ref="C81:D98" si="7">1/A81</f>
        <v>0.16666666666666666</v>
      </c>
      <c r="D81">
        <f t="shared" si="7"/>
        <v>0.90909090909090906</v>
      </c>
      <c r="E81">
        <f>ValueWin!E81</f>
        <v>0.16500000000000001</v>
      </c>
      <c r="F81">
        <v>0.83499999999999996</v>
      </c>
      <c r="G81" cm="1">
        <f t="array" ref="G81">_xlfn.IFS(AND(I81&gt;J81,I81&gt;0), 1, AND(J81&gt;I81,J81&gt;0), 2, AND(I81&lt;0,J81&lt;0), 0)</f>
        <v>0</v>
      </c>
      <c r="H81">
        <f>ValueWin!H81</f>
        <v>2</v>
      </c>
      <c r="I81">
        <f t="shared" si="5"/>
        <v>-1.999999999999974E-3</v>
      </c>
      <c r="J81">
        <f t="shared" si="6"/>
        <v>-0.81499999999999861</v>
      </c>
      <c r="K81" cm="1">
        <f t="array" ref="K81">_xlfn.IFS(AND(G81=H81,G81=1),K80-K80*I81+K80*I81*A81, AND(G81=H81,G81=2), K80-K80*J81+K80*J81*B81, AND(G81&lt;&gt;H81,G81=1), K80-K80*I81,AND(G81&lt;&gt;H81,G81=2),K80-K80*J81,G81=0,K80)</f>
        <v>172.99247137183008</v>
      </c>
      <c r="L81" t="str">
        <f>ValueWin!L81</f>
        <v>Filip Krajinovic</v>
      </c>
      <c r="M81" t="str">
        <f>ValueWin!M81</f>
        <v>Alexander Zverev</v>
      </c>
    </row>
    <row r="82" spans="1:13" x14ac:dyDescent="0.25">
      <c r="A82">
        <f>ValueWin!A82</f>
        <v>3.45</v>
      </c>
      <c r="B82">
        <f>ValueWin!B82</f>
        <v>1.28</v>
      </c>
      <c r="C82">
        <f t="shared" si="7"/>
        <v>0.28985507246376813</v>
      </c>
      <c r="D82">
        <f t="shared" si="7"/>
        <v>0.78125</v>
      </c>
      <c r="E82">
        <f>ValueWin!E82</f>
        <v>0.308</v>
      </c>
      <c r="F82">
        <v>0.69199999999999995</v>
      </c>
      <c r="G82" cm="1">
        <f t="array" ref="G82">_xlfn.IFS(AND(I82&gt;J82,I82&gt;0), 1, AND(J82&gt;I82,J82&gt;0), 2, AND(I82&lt;0,J82&lt;0), 0)</f>
        <v>1</v>
      </c>
      <c r="H82">
        <f>ValueWin!H82</f>
        <v>2</v>
      </c>
      <c r="I82">
        <f t="shared" si="5"/>
        <v>2.5551020408163316E-2</v>
      </c>
      <c r="J82">
        <f t="shared" si="6"/>
        <v>-0.40799999999999992</v>
      </c>
      <c r="K82" cm="1">
        <f t="array" ref="K82">_xlfn.IFS(AND(G82=H82,G82=1),K81-K81*I82+K81*I82*A82, AND(G82=H82,G82=2), K81-K81*J82+K81*J82*B82, AND(G82&lt;&gt;H82,G82=1), K81-K81*I82,AND(G82&lt;&gt;H82,G82=2),K81-K81*J82,G82=0,K81)</f>
        <v>168.57233720534984</v>
      </c>
      <c r="L82" t="str">
        <f>ValueWin!L82</f>
        <v>Dusan Lajovic</v>
      </c>
      <c r="M82" t="str">
        <f>ValueWin!M82</f>
        <v>Frances Tiafoe</v>
      </c>
    </row>
    <row r="83" spans="1:13" x14ac:dyDescent="0.25">
      <c r="A83">
        <f>ValueWin!A83</f>
        <v>1.22</v>
      </c>
      <c r="B83">
        <f>ValueWin!B83</f>
        <v>4.05</v>
      </c>
      <c r="C83">
        <f t="shared" si="7"/>
        <v>0.81967213114754101</v>
      </c>
      <c r="D83">
        <f t="shared" si="7"/>
        <v>0.24691358024691359</v>
      </c>
      <c r="E83">
        <f>ValueWin!E83</f>
        <v>0.70199999999999996</v>
      </c>
      <c r="F83">
        <v>0.29799999999999999</v>
      </c>
      <c r="G83" cm="1">
        <f t="array" ref="G83">_xlfn.IFS(AND(I83&gt;J83,I83&gt;0), 1, AND(J83&gt;I83,J83&gt;0), 2, AND(I83&lt;0,J83&lt;0), 0)</f>
        <v>2</v>
      </c>
      <c r="H83">
        <f>ValueWin!H83</f>
        <v>1</v>
      </c>
      <c r="I83">
        <f t="shared" si="5"/>
        <v>-0.65254545454545476</v>
      </c>
      <c r="J83">
        <f t="shared" si="6"/>
        <v>6.7836065573770477E-2</v>
      </c>
      <c r="K83" cm="1">
        <f t="array" ref="K83">_xlfn.IFS(AND(G83=H83,G83=1),K82-K82*I83+K82*I83*A83, AND(G83=H83,G83=2), K82-K82*J83+K82*J83*B83, AND(G83&lt;&gt;H83,G83=1), K82-K82*I83,AND(G83&lt;&gt;H83,G83=2),K82-K82*J83,G83=0,K82)</f>
        <v>157.13705308476398</v>
      </c>
      <c r="L83" t="str">
        <f>ValueWin!L83</f>
        <v>Gael Monfils</v>
      </c>
      <c r="M83" t="str">
        <f>ValueWin!M83</f>
        <v>Lorenzo Musetti</v>
      </c>
    </row>
    <row r="84" spans="1:13" x14ac:dyDescent="0.25">
      <c r="A84">
        <f>ValueWin!A84</f>
        <v>1.52</v>
      </c>
      <c r="B84">
        <f>ValueWin!B84</f>
        <v>2.42</v>
      </c>
      <c r="C84">
        <f t="shared" si="7"/>
        <v>0.65789473684210531</v>
      </c>
      <c r="D84">
        <f t="shared" si="7"/>
        <v>0.41322314049586778</v>
      </c>
      <c r="E84">
        <f>ValueWin!E84</f>
        <v>0.67900000000000005</v>
      </c>
      <c r="F84">
        <v>0.32100000000000001</v>
      </c>
      <c r="G84" cm="1">
        <f t="array" ref="G84">_xlfn.IFS(AND(I84&gt;J84,I84&gt;0), 1, AND(J84&gt;I84,J84&gt;0), 2, AND(I84&lt;0,J84&lt;0), 0)</f>
        <v>1</v>
      </c>
      <c r="H84">
        <f>ValueWin!H84</f>
        <v>1</v>
      </c>
      <c r="I84">
        <f t="shared" si="5"/>
        <v>6.1692307692307713E-2</v>
      </c>
      <c r="J84">
        <f t="shared" si="6"/>
        <v>-0.15716901408450712</v>
      </c>
      <c r="K84" cm="1">
        <f t="array" ref="K84">_xlfn.IFS(AND(G84=H84,G84=1),K83-K83*I84+K83*I84*A84, AND(G84=H84,G84=2), K83-K83*J84+K83*J84*B84, AND(G84&lt;&gt;H84,G84=1), K83-K83*I84,AND(G84&lt;&gt;H84,G84=2),K83-K83*J84,G84=0,K83)</f>
        <v>162.17800974772322</v>
      </c>
      <c r="L84" t="str">
        <f>ValueWin!L84</f>
        <v>Cameron Norrie</v>
      </c>
      <c r="M84" t="str">
        <f>ValueWin!M84</f>
        <v>Marton Fucsovics</v>
      </c>
    </row>
    <row r="85" spans="1:13" x14ac:dyDescent="0.25">
      <c r="A85">
        <f>ValueWin!A85</f>
        <v>1.58</v>
      </c>
      <c r="B85">
        <f>ValueWin!B85</f>
        <v>2.2799999999999998</v>
      </c>
      <c r="C85">
        <f t="shared" si="7"/>
        <v>0.63291139240506322</v>
      </c>
      <c r="D85">
        <f t="shared" si="7"/>
        <v>0.43859649122807021</v>
      </c>
      <c r="E85">
        <f>ValueWin!E85</f>
        <v>0.35299999999999998</v>
      </c>
      <c r="F85">
        <v>0.64700000000000002</v>
      </c>
      <c r="G85" cm="1">
        <f t="array" ref="G85">_xlfn.IFS(AND(I85&gt;J85,I85&gt;0), 1, AND(J85&gt;I85,J85&gt;0), 2, AND(I85&lt;0,J85&lt;0), 0)</f>
        <v>2</v>
      </c>
      <c r="H85">
        <f>ValueWin!H85</f>
        <v>1</v>
      </c>
      <c r="I85">
        <f t="shared" si="5"/>
        <v>-0.76251724137931021</v>
      </c>
      <c r="J85">
        <f t="shared" si="6"/>
        <v>0.1</v>
      </c>
      <c r="K85" cm="1">
        <f t="array" ref="K85">_xlfn.IFS(AND(G85=H85,G85=1),K84-K84*I85+K84*I85*A85, AND(G85=H85,G85=2), K84-K84*J85+K84*J85*B85, AND(G85&lt;&gt;H85,G85=1), K84-K84*I85,AND(G85&lt;&gt;H85,G85=2),K84-K84*J85,G85=0,K84)</f>
        <v>145.96020877295089</v>
      </c>
      <c r="L85" t="str">
        <f>ValueWin!L85</f>
        <v>Dennis Novak</v>
      </c>
      <c r="M85" t="str">
        <f>ValueWin!M85</f>
        <v>Gianluca Mager</v>
      </c>
    </row>
    <row r="86" spans="1:13" x14ac:dyDescent="0.25">
      <c r="A86">
        <f>ValueWin!A86</f>
        <v>3.7</v>
      </c>
      <c r="B86">
        <f>ValueWin!B86</f>
        <v>1.25</v>
      </c>
      <c r="C86">
        <f t="shared" si="7"/>
        <v>0.27027027027027023</v>
      </c>
      <c r="D86">
        <f t="shared" si="7"/>
        <v>0.8</v>
      </c>
      <c r="E86">
        <f>ValueWin!E86</f>
        <v>0.39600000000000002</v>
      </c>
      <c r="F86">
        <v>0.60399999999999998</v>
      </c>
      <c r="G86" cm="1">
        <f t="array" ref="G86">_xlfn.IFS(AND(I86&gt;J86,I86&gt;0), 1, AND(J86&gt;I86,J86&gt;0), 2, AND(I86&lt;0,J86&lt;0), 0)</f>
        <v>1</v>
      </c>
      <c r="H86">
        <f>ValueWin!H86</f>
        <v>2</v>
      </c>
      <c r="I86">
        <f t="shared" si="5"/>
        <v>0.1</v>
      </c>
      <c r="J86">
        <f t="shared" si="6"/>
        <v>-0.98000000000000009</v>
      </c>
      <c r="K86" cm="1">
        <f t="array" ref="K86">_xlfn.IFS(AND(G86=H86,G86=1),K85-K85*I86+K85*I86*A86, AND(G86=H86,G86=2), K85-K85*J86+K85*J86*B86, AND(G86&lt;&gt;H86,G86=1), K85-K85*I86,AND(G86&lt;&gt;H86,G86=2),K85-K85*J86,G86=0,K85)</f>
        <v>131.36418789565579</v>
      </c>
      <c r="L86" t="str">
        <f>ValueWin!L86</f>
        <v>Reilly Opelka</v>
      </c>
      <c r="M86" t="str">
        <f>ValueWin!M86</f>
        <v>Jannik Sinner</v>
      </c>
    </row>
    <row r="87" spans="1:13" x14ac:dyDescent="0.25">
      <c r="A87">
        <f>ValueWin!A87</f>
        <v>1.65</v>
      </c>
      <c r="B87">
        <f>ValueWin!B87</f>
        <v>2.1800000000000002</v>
      </c>
      <c r="C87">
        <f t="shared" si="7"/>
        <v>0.60606060606060608</v>
      </c>
      <c r="D87">
        <f t="shared" si="7"/>
        <v>0.4587155963302752</v>
      </c>
      <c r="E87">
        <f>ValueWin!E87</f>
        <v>0.61599999999999999</v>
      </c>
      <c r="F87">
        <v>0.38400000000000001</v>
      </c>
      <c r="G87" cm="1">
        <f t="array" ref="G87">_xlfn.IFS(AND(I87&gt;J87,I87&gt;0), 1, AND(J87&gt;I87,J87&gt;0), 2, AND(I87&lt;0,J87&lt;0), 0)</f>
        <v>1</v>
      </c>
      <c r="H87">
        <f>ValueWin!H87</f>
        <v>1</v>
      </c>
      <c r="I87">
        <f t="shared" si="5"/>
        <v>2.5230769230769168E-2</v>
      </c>
      <c r="J87">
        <f t="shared" si="6"/>
        <v>-0.13803389830508461</v>
      </c>
      <c r="K87" cm="1">
        <f t="array" ref="K87">_xlfn.IFS(AND(G87=H87,G87=1),K86-K86*I87+K86*I87*A87, AND(G87=H87,G87=2), K86-K86*J87+K86*J87*B87, AND(G87&lt;&gt;H87,G87=1), K86-K86*I87,AND(G87&lt;&gt;H87,G87=2),K86-K86*J87,G87=0,K86)</f>
        <v>133.51856057714454</v>
      </c>
      <c r="L87" t="str">
        <f>ValueWin!L87</f>
        <v>Casper Ruud</v>
      </c>
      <c r="M87" t="str">
        <f>ValueWin!M87</f>
        <v>Lloyd Harris</v>
      </c>
    </row>
    <row r="88" spans="1:13" x14ac:dyDescent="0.25">
      <c r="A88">
        <f>ValueWin!A88</f>
        <v>1.38</v>
      </c>
      <c r="B88">
        <f>ValueWin!B88</f>
        <v>2.91</v>
      </c>
      <c r="C88" s="1">
        <f t="shared" si="7"/>
        <v>0.7246376811594204</v>
      </c>
      <c r="D88" s="1">
        <f t="shared" si="7"/>
        <v>0.3436426116838488</v>
      </c>
      <c r="E88">
        <f>ValueWin!E88</f>
        <v>0.54300000000000004</v>
      </c>
      <c r="F88" s="1">
        <v>0.45700000000000002</v>
      </c>
      <c r="G88" cm="1">
        <f t="array" ref="G88">_xlfn.IFS(AND(I88&gt;J88,I88&gt;0), 1, AND(J88&gt;I88,J88&gt;0), 2, AND(I88&lt;0,J88&lt;0), 0)</f>
        <v>2</v>
      </c>
      <c r="H88">
        <f>ValueWin!H88</f>
        <v>0</v>
      </c>
      <c r="I88">
        <f t="shared" si="5"/>
        <v>-0.65963157894736868</v>
      </c>
      <c r="J88">
        <f t="shared" si="6"/>
        <v>0.1</v>
      </c>
      <c r="K88" cm="1">
        <f t="array" ref="K88">_xlfn.IFS(AND(G88=H88,G88=1),K87-K87*I88+K87*I88*A88, AND(G88=H88,G88=2), K87-K87*J88+K87*J88*B88, AND(G88&lt;&gt;H88,G88=1), K87-K87*I88,AND(G88&lt;&gt;H88,G88=2),K87-K87*J88,G88=0,K87)</f>
        <v>120.16670451943008</v>
      </c>
      <c r="L88" t="str">
        <f>ValueWin!L88</f>
        <v>Lorenzo Sonego</v>
      </c>
      <c r="M88" t="str">
        <f>ValueWin!M88</f>
        <v>Christian Garin</v>
      </c>
    </row>
    <row r="89" spans="1:13" x14ac:dyDescent="0.25">
      <c r="A89">
        <f>ValueWin!A89</f>
        <v>1.34</v>
      </c>
      <c r="B89">
        <f>ValueWin!B89</f>
        <v>3.06</v>
      </c>
      <c r="C89">
        <f t="shared" si="7"/>
        <v>0.74626865671641784</v>
      </c>
      <c r="D89">
        <f t="shared" si="7"/>
        <v>0.32679738562091504</v>
      </c>
      <c r="E89">
        <f>ValueWin!E89</f>
        <v>0.65300000000000002</v>
      </c>
      <c r="F89">
        <v>0.34699999999999998</v>
      </c>
      <c r="G89" cm="1">
        <f t="array" ref="G89">_xlfn.IFS(AND(I89&gt;J89,I89&gt;0), 1, AND(J89&gt;I89,J89&gt;0), 2, AND(I89&lt;0,J89&lt;0), 0)</f>
        <v>2</v>
      </c>
      <c r="H89">
        <f>ValueWin!H89</f>
        <v>1</v>
      </c>
      <c r="I89">
        <f t="shared" si="5"/>
        <v>-0.36758823529411733</v>
      </c>
      <c r="J89">
        <f t="shared" si="6"/>
        <v>3.0009708737864071E-2</v>
      </c>
      <c r="K89" cm="1">
        <f t="array" ref="K89">_xlfn.IFS(AND(G89=H89,G89=1),K88-K88*I89+K88*I89*A89, AND(G89=H89,G89=2), K88-K88*J89+K88*J89*B89, AND(G89&lt;&gt;H89,G89=1), K88-K88*I89,AND(G89&lt;&gt;H89,G89=2),K88-K88*J89,G89=0,K88)</f>
        <v>116.56053671681302</v>
      </c>
      <c r="L89" t="str">
        <f>ValueWin!L89</f>
        <v>Stefanos Tsitsipas</v>
      </c>
      <c r="M89" t="str">
        <f>ValueWin!M89</f>
        <v>Grigor Dimitrov</v>
      </c>
    </row>
    <row r="90" spans="1:13" x14ac:dyDescent="0.25">
      <c r="A90">
        <f>ValueWin!A90</f>
        <v>1.1399999999999999</v>
      </c>
      <c r="B90">
        <f>ValueWin!B90</f>
        <v>5.5</v>
      </c>
      <c r="C90">
        <f t="shared" si="7"/>
        <v>0.87719298245614041</v>
      </c>
      <c r="D90">
        <f t="shared" si="7"/>
        <v>0.18181818181818182</v>
      </c>
      <c r="E90">
        <f>ValueWin!E90</f>
        <v>0.93100000000000005</v>
      </c>
      <c r="F90">
        <v>6.9000000000000006E-2</v>
      </c>
      <c r="G90" cm="1">
        <f t="array" ref="G90">_xlfn.IFS(AND(I90&gt;J90,I90&gt;0), 1, AND(J90&gt;I90,J90&gt;0), 2, AND(I90&lt;0,J90&lt;0), 0)</f>
        <v>1</v>
      </c>
      <c r="H90">
        <f>ValueWin!H90</f>
        <v>1</v>
      </c>
      <c r="I90">
        <f t="shared" si="5"/>
        <v>0.1</v>
      </c>
      <c r="J90">
        <f t="shared" si="6"/>
        <v>-0.13788888888888889</v>
      </c>
      <c r="K90" cm="1">
        <f t="array" ref="K90">_xlfn.IFS(AND(G90=H90,G90=1),K89-K89*I90+K89*I90*A90, AND(G90=H90,G90=2), K89-K89*J90+K89*J90*B90, AND(G90&lt;&gt;H90,G90=1), K89-K89*I90,AND(G90&lt;&gt;H90,G90=2),K89-K89*J90,G90=0,K89)</f>
        <v>118.1923842308484</v>
      </c>
      <c r="L90" t="str">
        <f>ValueWin!L90</f>
        <v>Alexander Bublik</v>
      </c>
      <c r="M90" t="str">
        <f>ValueWin!M90</f>
        <v>Evgeny Tyurnev</v>
      </c>
    </row>
    <row r="91" spans="1:13" x14ac:dyDescent="0.25">
      <c r="A91">
        <f>ValueWin!A91</f>
        <v>1.33</v>
      </c>
      <c r="B91">
        <f>ValueWin!B91</f>
        <v>3.4</v>
      </c>
      <c r="C91">
        <f t="shared" si="7"/>
        <v>0.75187969924812026</v>
      </c>
      <c r="D91">
        <f t="shared" si="7"/>
        <v>0.29411764705882354</v>
      </c>
      <c r="E91">
        <f>ValueWin!E91</f>
        <v>0.60799999999999998</v>
      </c>
      <c r="F91">
        <v>0.39200000000000002</v>
      </c>
      <c r="G91" cm="1">
        <f t="array" ref="G91">_xlfn.IFS(AND(I91&gt;J91,I91&gt;0), 1, AND(J91&gt;I91,J91&gt;0), 2, AND(I91&lt;0,J91&lt;0), 0)</f>
        <v>2</v>
      </c>
      <c r="H91">
        <f>ValueWin!H91</f>
        <v>1</v>
      </c>
      <c r="I91">
        <f t="shared" si="5"/>
        <v>-0.57987878787878777</v>
      </c>
      <c r="J91">
        <f t="shared" si="6"/>
        <v>0.1</v>
      </c>
      <c r="K91" cm="1">
        <f t="array" ref="K91">_xlfn.IFS(AND(G91=H91,G91=1),K90-K90*I91+K90*I91*A91, AND(G91=H91,G91=2), K90-K90*J91+K90*J91*B91, AND(G91&lt;&gt;H91,G91=1), K90-K90*I91,AND(G91&lt;&gt;H91,G91=2),K90-K90*J91,G91=0,K90)</f>
        <v>106.37314580776356</v>
      </c>
      <c r="L91" t="str">
        <f>ValueWin!L91</f>
        <v>Marin Cilic</v>
      </c>
      <c r="M91" t="str">
        <f>ValueWin!M91</f>
        <v>Albert Ramos</v>
      </c>
    </row>
    <row r="92" spans="1:13" x14ac:dyDescent="0.25">
      <c r="A92">
        <f>ValueWin!A92</f>
        <v>1.72</v>
      </c>
      <c r="B92">
        <f>ValueWin!B92</f>
        <v>2.1</v>
      </c>
      <c r="C92">
        <f t="shared" si="7"/>
        <v>0.58139534883720934</v>
      </c>
      <c r="D92">
        <f t="shared" si="7"/>
        <v>0.47619047619047616</v>
      </c>
      <c r="E92">
        <f>ValueWin!E92</f>
        <v>0.50800000000000001</v>
      </c>
      <c r="F92">
        <v>0.49199999999999999</v>
      </c>
      <c r="G92" cm="1">
        <f t="array" ref="G92">_xlfn.IFS(AND(I92&gt;J92,I92&gt;0), 1, AND(J92&gt;I92,J92&gt;0), 2, AND(I92&lt;0,J92&lt;0), 0)</f>
        <v>2</v>
      </c>
      <c r="H92">
        <f>ValueWin!H92</f>
        <v>2</v>
      </c>
      <c r="I92">
        <f t="shared" si="5"/>
        <v>-0.17533333333333334</v>
      </c>
      <c r="J92">
        <f t="shared" si="6"/>
        <v>3.0181818181818199E-2</v>
      </c>
      <c r="K92" cm="1">
        <f t="array" ref="K92">_xlfn.IFS(AND(G92=H92,G92=1),K91-K91*I92+K91*I92*A92, AND(G92=H92,G92=2), K91-K91*J92+K91*J92*B92, AND(G92&lt;&gt;H92,G92=1), K91-K91*I92,AND(G92&lt;&gt;H92,G92=2),K91-K91*J92,G92=0,K91)</f>
        <v>109.90473424858132</v>
      </c>
      <c r="L92" t="str">
        <f>ValueWin!L92</f>
        <v>Frederico Delbonis</v>
      </c>
      <c r="M92" t="str">
        <f>ValueWin!M92</f>
        <v>Pablo Andujar</v>
      </c>
    </row>
    <row r="93" spans="1:13" x14ac:dyDescent="0.25">
      <c r="A93">
        <f>ValueWin!A93</f>
        <v>3.5</v>
      </c>
      <c r="B93">
        <f>ValueWin!B93</f>
        <v>1.3</v>
      </c>
      <c r="C93">
        <f t="shared" si="7"/>
        <v>0.2857142857142857</v>
      </c>
      <c r="D93">
        <f t="shared" si="7"/>
        <v>0.76923076923076916</v>
      </c>
      <c r="E93">
        <f>ValueWin!E93</f>
        <v>0.27600000000000002</v>
      </c>
      <c r="F93">
        <v>0.72399999999999998</v>
      </c>
      <c r="G93" cm="1">
        <f t="array" ref="G93">_xlfn.IFS(AND(I93&gt;J93,I93&gt;0), 1, AND(J93&gt;I93,J93&gt;0), 2, AND(I93&lt;0,J93&lt;0), 0)</f>
        <v>0</v>
      </c>
      <c r="H93">
        <f>ValueWin!H93</f>
        <v>2</v>
      </c>
      <c r="I93">
        <f t="shared" si="5"/>
        <v>-1.3599999999999945E-2</v>
      </c>
      <c r="J93">
        <f t="shared" si="6"/>
        <v>-0.19599999999999995</v>
      </c>
      <c r="K93" cm="1">
        <f t="array" ref="K93">_xlfn.IFS(AND(G93=H93,G93=1),K92-K92*I93+K92*I93*A93, AND(G93=H93,G93=2), K92-K92*J93+K92*J93*B93, AND(G93&lt;&gt;H93,G93=1), K92-K92*I93,AND(G93&lt;&gt;H93,G93=2),K92-K92*J93,G93=0,K92)</f>
        <v>109.90473424858132</v>
      </c>
      <c r="L93" t="str">
        <f>ValueWin!L93</f>
        <v>Laslo Djere</v>
      </c>
      <c r="M93" t="str">
        <f>ValueWin!M93</f>
        <v>Ilya Ivashka</v>
      </c>
    </row>
    <row r="94" spans="1:13" x14ac:dyDescent="0.25">
      <c r="A94">
        <f>ValueWin!A94</f>
        <v>4</v>
      </c>
      <c r="B94">
        <f>ValueWin!B94</f>
        <v>1.25</v>
      </c>
      <c r="C94">
        <f t="shared" si="7"/>
        <v>0.25</v>
      </c>
      <c r="D94">
        <f t="shared" si="7"/>
        <v>0.8</v>
      </c>
      <c r="E94">
        <f>ValueWin!E94</f>
        <v>0.30599999999999999</v>
      </c>
      <c r="F94">
        <v>0.69399999999999995</v>
      </c>
      <c r="G94" cm="1">
        <f t="array" ref="G94">_xlfn.IFS(AND(I94&gt;J94,I94&gt;0), 1, AND(J94&gt;I94,J94&gt;0), 2, AND(I94&lt;0,J94&lt;0), 0)</f>
        <v>1</v>
      </c>
      <c r="H94">
        <f>ValueWin!H94</f>
        <v>2</v>
      </c>
      <c r="I94">
        <f t="shared" si="5"/>
        <v>7.4666666666666687E-2</v>
      </c>
      <c r="J94">
        <f t="shared" si="6"/>
        <v>-0.53</v>
      </c>
      <c r="K94" cm="1">
        <f t="array" ref="K94">_xlfn.IFS(AND(G94=H94,G94=1),K93-K93*I94+K93*I94*A94, AND(G94=H94,G94=2), K93-K93*J94+K93*J94*B94, AND(G94&lt;&gt;H94,G94=1), K93-K93*I94,AND(G94&lt;&gt;H94,G94=2),K93-K93*J94,G94=0,K93)</f>
        <v>101.69851409135391</v>
      </c>
      <c r="L94" t="str">
        <f>ValueWin!L94</f>
        <v>Adrian Mannarino</v>
      </c>
      <c r="M94" t="str">
        <f>ValueWin!M94</f>
        <v>Karen Khachanov</v>
      </c>
    </row>
    <row r="95" spans="1:13" x14ac:dyDescent="0.25">
      <c r="A95">
        <f>ValueWin!A95</f>
        <v>2.62</v>
      </c>
      <c r="B95">
        <f>ValueWin!B95</f>
        <v>1.5</v>
      </c>
      <c r="C95">
        <f t="shared" si="7"/>
        <v>0.38167938931297707</v>
      </c>
      <c r="D95">
        <f t="shared" si="7"/>
        <v>0.66666666666666663</v>
      </c>
      <c r="E95">
        <f>ValueWin!E95</f>
        <v>0.46200000000000002</v>
      </c>
      <c r="F95">
        <v>0.53800000000000003</v>
      </c>
      <c r="G95" cm="1">
        <f t="array" ref="G95">_xlfn.IFS(AND(I95&gt;J95,I95&gt;0), 1, AND(J95&gt;I95,J95&gt;0), 2, AND(I95&lt;0,J95&lt;0), 0)</f>
        <v>1</v>
      </c>
      <c r="H95">
        <f>ValueWin!H95</f>
        <v>2</v>
      </c>
      <c r="I95">
        <f t="shared" si="5"/>
        <v>0.1</v>
      </c>
      <c r="J95">
        <f t="shared" si="6"/>
        <v>-0.38600000000000001</v>
      </c>
      <c r="K95" cm="1">
        <f t="array" ref="K95">_xlfn.IFS(AND(G95=H95,G95=1),K94-K94*I95+K94*I95*A95, AND(G95=H95,G95=2), K94-K94*J95+K94*J95*B95, AND(G95&lt;&gt;H95,G95=1), K94-K94*I95,AND(G95&lt;&gt;H95,G95=2),K94-K94*J95,G95=0,K94)</f>
        <v>91.528662682218524</v>
      </c>
      <c r="L95" t="str">
        <f>ValueWin!L95</f>
        <v>Pedro Martinez</v>
      </c>
      <c r="M95" t="str">
        <f>ValueWin!M95</f>
        <v>Tommy Paul</v>
      </c>
    </row>
    <row r="96" spans="1:13" x14ac:dyDescent="0.25">
      <c r="A96">
        <f>ValueWin!A96</f>
        <v>1.1200000000000001</v>
      </c>
      <c r="B96">
        <f>ValueWin!B96</f>
        <v>6</v>
      </c>
      <c r="C96">
        <f t="shared" si="7"/>
        <v>0.89285714285714279</v>
      </c>
      <c r="D96">
        <f t="shared" si="7"/>
        <v>0.16666666666666666</v>
      </c>
      <c r="E96">
        <f>ValueWin!E96</f>
        <v>0.88200000000000001</v>
      </c>
      <c r="F96">
        <v>0.11799999999999999</v>
      </c>
      <c r="G96" cm="1">
        <f t="array" ref="G96">_xlfn.IFS(AND(I96&gt;J96,I96&gt;0), 1, AND(J96&gt;I96,J96&gt;0), 2, AND(I96&lt;0,J96&lt;0), 0)</f>
        <v>0</v>
      </c>
      <c r="H96">
        <f>ValueWin!H96</f>
        <v>1</v>
      </c>
      <c r="I96">
        <f t="shared" si="5"/>
        <v>-0.10133333333333239</v>
      </c>
      <c r="J96">
        <f t="shared" si="6"/>
        <v>-5.8400000000000007E-2</v>
      </c>
      <c r="K96" cm="1">
        <f t="array" ref="K96">_xlfn.IFS(AND(G96=H96,G96=1),K95-K95*I96+K95*I96*A96, AND(G96=H96,G96=2), K95-K95*J96+K95*J96*B96, AND(G96&lt;&gt;H96,G96=1), K95-K95*I96,AND(G96&lt;&gt;H96,G96=2),K95-K95*J96,G96=0,K95)</f>
        <v>91.528662682218524</v>
      </c>
      <c r="L96" t="str">
        <f>ValueWin!L96</f>
        <v>John Millman</v>
      </c>
      <c r="M96" t="str">
        <f>ValueWin!M96</f>
        <v>Yshai Oliel</v>
      </c>
    </row>
    <row r="97" spans="1:14" x14ac:dyDescent="0.25">
      <c r="A97">
        <f>ValueWin!A97</f>
        <v>5.5</v>
      </c>
      <c r="B97">
        <f>ValueWin!B97</f>
        <v>1.1399999999999999</v>
      </c>
      <c r="C97">
        <f t="shared" si="7"/>
        <v>0.18181818181818182</v>
      </c>
      <c r="D97">
        <f t="shared" si="7"/>
        <v>0.87719298245614041</v>
      </c>
      <c r="E97">
        <f>ValueWin!E97</f>
        <v>9.5000000000000001E-2</v>
      </c>
      <c r="F97">
        <v>0.90500000000000003</v>
      </c>
      <c r="G97" cm="1">
        <f t="array" ref="G97">_xlfn.IFS(AND(I97&gt;J97,I97&gt;0), 1, AND(J97&gt;I97,J97&gt;0), 2, AND(I97&lt;0,J97&lt;0), 0)</f>
        <v>2</v>
      </c>
      <c r="H97">
        <f>ValueWin!H97</f>
        <v>2</v>
      </c>
      <c r="I97">
        <f t="shared" si="5"/>
        <v>-0.10611111111111113</v>
      </c>
      <c r="J97">
        <f t="shared" si="6"/>
        <v>0.1</v>
      </c>
      <c r="K97" cm="1">
        <f t="array" ref="K97">_xlfn.IFS(AND(G97=H97,G97=1),K96-K96*I97+K96*I97*A97, AND(G97=H97,G97=2), K96-K96*J97+K96*J97*B97, AND(G97&lt;&gt;H97,G97=1), K96-K96*I97,AND(G97&lt;&gt;H97,G97=2),K96-K96*J97,G97=0,K96)</f>
        <v>92.810063959769579</v>
      </c>
      <c r="L97" t="str">
        <f>ValueWin!L97</f>
        <v>Nino Serdarusic</v>
      </c>
      <c r="M97" t="str">
        <f>ValueWin!M97</f>
        <v>Sebastian Korda</v>
      </c>
    </row>
    <row r="98" spans="1:14" x14ac:dyDescent="0.25">
      <c r="A98">
        <f>ValueWin!A98</f>
        <v>1.9</v>
      </c>
      <c r="B98">
        <f>ValueWin!B98</f>
        <v>1.9</v>
      </c>
      <c r="C98">
        <f t="shared" si="7"/>
        <v>0.52631578947368418</v>
      </c>
      <c r="D98">
        <f t="shared" si="7"/>
        <v>0.52631578947368418</v>
      </c>
      <c r="E98">
        <f>ValueWin!E98</f>
        <v>0.48399999999999999</v>
      </c>
      <c r="F98">
        <v>0.51600000000000001</v>
      </c>
      <c r="G98" cm="1">
        <f t="array" ref="G98">_xlfn.IFS(AND(I98&gt;J98,I98&gt;0), 1, AND(J98&gt;I98,J98&gt;0), 2, AND(I98&lt;0,J98&lt;0), 0)</f>
        <v>0</v>
      </c>
      <c r="H98">
        <f>ValueWin!H98</f>
        <v>2</v>
      </c>
      <c r="I98">
        <f t="shared" si="5"/>
        <v>-8.9333333333333376E-2</v>
      </c>
      <c r="J98">
        <f t="shared" si="6"/>
        <v>-2.1777777777777785E-2</v>
      </c>
      <c r="K98" cm="1">
        <f t="array" ref="K98">_xlfn.IFS(AND(G98=H98,G98=1),K97-K97*I98+K97*I98*A98, AND(G98=H98,G98=2), K97-K97*J98+K97*J98*B98, AND(G98&lt;&gt;H98,G98=1), K97-K97*I98,AND(G98&lt;&gt;H98,G98=2),K97-K97*J98,G98=0,K97)</f>
        <v>92.810063959769579</v>
      </c>
      <c r="L98" t="str">
        <f>ValueWin!L98</f>
        <v>Jan Lennard Struff</v>
      </c>
      <c r="M98" t="str">
        <f>ValueWin!M98</f>
        <v>James Duckworth</v>
      </c>
    </row>
    <row r="99" spans="1:14" x14ac:dyDescent="0.25">
      <c r="A99">
        <f>ValueWin!A99</f>
        <v>7.5</v>
      </c>
      <c r="B99">
        <f>ValueWin!B99</f>
        <v>1.06</v>
      </c>
      <c r="C99">
        <f t="shared" ref="C99:D115" si="8">1/A99</f>
        <v>0.13333333333333333</v>
      </c>
      <c r="D99">
        <f t="shared" si="8"/>
        <v>0.94339622641509424</v>
      </c>
      <c r="E99">
        <f>ValueWin!E99</f>
        <v>0.27400000000000002</v>
      </c>
      <c r="F99">
        <f t="shared" ref="F99:F162" si="9">1-E99</f>
        <v>0.72599999999999998</v>
      </c>
      <c r="G99" cm="1">
        <f t="array" ref="G99">_xlfn.IFS(AND(I99&gt;J99,I99&gt;0), 1, AND(J99&gt;I99,J99&gt;0), 2, AND(I99&lt;0,J99&lt;0), 0)</f>
        <v>1</v>
      </c>
      <c r="H99">
        <f>ValueWin!H99</f>
        <v>2</v>
      </c>
      <c r="I99">
        <f t="shared" si="5"/>
        <v>0.1</v>
      </c>
      <c r="J99">
        <f t="shared" si="6"/>
        <v>-3.8406666666666629</v>
      </c>
      <c r="K99" cm="1">
        <f t="array" ref="K99">_xlfn.IFS(AND(G99=H99,G99=1),K98-K98*I99+K98*I99*A99, AND(G99=H99,G99=2), K98-K98*J99+K98*J99*B99, AND(G99&lt;&gt;H99,G99=1), K98-K98*I99,AND(G99&lt;&gt;H99,G99=2),K98-K98*J99,G99=0,K98)</f>
        <v>83.52905756379262</v>
      </c>
      <c r="L99" t="str">
        <f>ValueWin!L99</f>
        <v>Pablo Andujar</v>
      </c>
      <c r="M99" t="str">
        <f>ValueWin!M99</f>
        <v>Denis Shapovalov</v>
      </c>
    </row>
    <row r="100" spans="1:14" x14ac:dyDescent="0.25">
      <c r="A100">
        <f>ValueWin!A100</f>
        <v>1.42</v>
      </c>
      <c r="B100">
        <f>ValueWin!B100</f>
        <v>2.74</v>
      </c>
      <c r="C100">
        <f t="shared" si="8"/>
        <v>0.70422535211267612</v>
      </c>
      <c r="D100">
        <f t="shared" si="8"/>
        <v>0.36496350364963503</v>
      </c>
      <c r="E100">
        <f>ValueWin!E100</f>
        <v>0.60899999999999999</v>
      </c>
      <c r="F100">
        <f t="shared" si="9"/>
        <v>0.39100000000000001</v>
      </c>
      <c r="G100" cm="1">
        <f t="array" ref="G100">_xlfn.IFS(AND(I100&gt;J100,I100&gt;0), 1, AND(J100&gt;I100,J100&gt;0), 2, AND(I100&lt;0,J100&lt;0), 0)</f>
        <v>2</v>
      </c>
      <c r="H100">
        <f>ValueWin!H100</f>
        <v>1</v>
      </c>
      <c r="I100">
        <f t="shared" si="5"/>
        <v>-0.32195238095238121</v>
      </c>
      <c r="J100">
        <f t="shared" si="6"/>
        <v>4.1000000000000092E-2</v>
      </c>
      <c r="K100" cm="1">
        <f t="array" ref="K100">_xlfn.IFS(AND(G100=H100,G100=1),K99-K99*I100+K99*I100*A100, AND(G100=H100,G100=2), K99-K99*J100+K99*J100*B100, AND(G100&lt;&gt;H100,G100=1), K99-K99*I100,AND(G100&lt;&gt;H100,G100=2),K99-K99*J100,G100=0,K99)</f>
        <v>80.104366203677117</v>
      </c>
      <c r="L100" t="str">
        <f>ValueWin!L100</f>
        <v>Lorenzo Sonego</v>
      </c>
      <c r="M100" t="str">
        <f>ValueWin!M100</f>
        <v>Dominik Koepfer</v>
      </c>
    </row>
    <row r="101" spans="1:14" x14ac:dyDescent="0.25">
      <c r="A101">
        <f>ValueWin!A101</f>
        <v>2.2000000000000002</v>
      </c>
      <c r="B101">
        <f>ValueWin!B101</f>
        <v>1.61</v>
      </c>
      <c r="C101">
        <f t="shared" si="8"/>
        <v>0.45454545454545453</v>
      </c>
      <c r="D101">
        <f t="shared" si="8"/>
        <v>0.6211180124223602</v>
      </c>
      <c r="E101">
        <f>ValueWin!E101</f>
        <v>0.625</v>
      </c>
      <c r="F101">
        <f t="shared" si="9"/>
        <v>0.375</v>
      </c>
      <c r="G101" cm="1">
        <f t="array" ref="G101">_xlfn.IFS(AND(I101&gt;J101,I101&gt;0), 1, AND(J101&gt;I101,J101&gt;0), 2, AND(I101&lt;0,J101&lt;0), 0)</f>
        <v>1</v>
      </c>
      <c r="H101">
        <f>ValueWin!H101</f>
        <v>1</v>
      </c>
      <c r="I101">
        <f t="shared" si="5"/>
        <v>0.1</v>
      </c>
      <c r="J101">
        <f t="shared" si="6"/>
        <v>-0.64959016393442615</v>
      </c>
      <c r="K101" cm="1">
        <f t="array" ref="K101">_xlfn.IFS(AND(G101=H101,G101=1),K100-K100*I101+K100*I101*A101, AND(G101=H101,G101=2), K100-K100*J101+K100*J101*B101, AND(G101&lt;&gt;H101,G101=1), K100-K100*I101,AND(G101&lt;&gt;H101,G101=2),K100-K100*J101,G101=0,K100)</f>
        <v>89.716890148118367</v>
      </c>
      <c r="L101" t="str">
        <f>ValueWin!L101</f>
        <v>Joao Sousa</v>
      </c>
      <c r="M101" t="str">
        <f>ValueWin!M101</f>
        <v>Hugo Grenier</v>
      </c>
    </row>
    <row r="102" spans="1:14" x14ac:dyDescent="0.25">
      <c r="A102">
        <f>ValueWin!A102</f>
        <v>2.1</v>
      </c>
      <c r="B102">
        <f>ValueWin!B102</f>
        <v>1.66</v>
      </c>
      <c r="C102">
        <f t="shared" si="8"/>
        <v>0.47619047619047616</v>
      </c>
      <c r="D102">
        <f t="shared" si="8"/>
        <v>0.60240963855421692</v>
      </c>
      <c r="E102">
        <f>ValueWin!E102</f>
        <v>0.95699999999999996</v>
      </c>
      <c r="F102">
        <f t="shared" si="9"/>
        <v>4.3000000000000038E-2</v>
      </c>
      <c r="G102" cm="1">
        <f t="array" ref="G102">_xlfn.IFS(AND(I102&gt;J102,I102&gt;0), 1, AND(J102&gt;I102,J102&gt;0), 2, AND(I102&lt;0,J102&lt;0), 0)</f>
        <v>1</v>
      </c>
      <c r="H102">
        <f>ValueWin!H102</f>
        <v>2</v>
      </c>
      <c r="I102">
        <f t="shared" si="5"/>
        <v>0.1</v>
      </c>
      <c r="J102">
        <f t="shared" si="6"/>
        <v>-1.407</v>
      </c>
      <c r="K102" cm="1">
        <f t="array" ref="K102">_xlfn.IFS(AND(G102=H102,G102=1),K101-K101*I102+K101*I102*A102, AND(G102=H102,G102=2), K101-K101*J102+K101*J102*B102, AND(G102&lt;&gt;H102,G102=1), K101-K101*I102,AND(G102&lt;&gt;H102,G102=2),K101-K101*J102,G102=0,K101)</f>
        <v>80.745201133306523</v>
      </c>
      <c r="L102" t="str">
        <f>ValueWin!L102</f>
        <v>Filip Horansky</v>
      </c>
      <c r="M102" t="str">
        <f>ValueWin!M102</f>
        <v>Luca van Assche</v>
      </c>
    </row>
    <row r="103" spans="1:14" x14ac:dyDescent="0.25">
      <c r="A103">
        <f>ValueWin!A103</f>
        <v>1.25</v>
      </c>
      <c r="B103">
        <f>ValueWin!B103</f>
        <v>3.5</v>
      </c>
      <c r="C103">
        <f t="shared" si="8"/>
        <v>0.8</v>
      </c>
      <c r="D103">
        <f t="shared" si="8"/>
        <v>0.2857142857142857</v>
      </c>
      <c r="E103">
        <f>ValueWin!E103</f>
        <v>0.85399999999999998</v>
      </c>
      <c r="F103">
        <f t="shared" si="9"/>
        <v>0.14600000000000002</v>
      </c>
      <c r="G103" cm="1">
        <f t="array" ref="G103">_xlfn.IFS(AND(I103&gt;J103,I103&gt;0), 1, AND(J103&gt;I103,J103&gt;0), 2, AND(I103&lt;0,J103&lt;0), 0)</f>
        <v>1</v>
      </c>
      <c r="H103">
        <f>ValueWin!H103</f>
        <v>2</v>
      </c>
      <c r="I103">
        <f t="shared" si="5"/>
        <v>0.1</v>
      </c>
      <c r="J103">
        <f t="shared" si="6"/>
        <v>-0.1956</v>
      </c>
      <c r="K103" cm="1">
        <f t="array" ref="K103">_xlfn.IFS(AND(G103=H103,G103=1),K102-K102*I103+K102*I103*A103, AND(G103=H103,G103=2), K102-K102*J103+K102*J103*B103, AND(G103&lt;&gt;H103,G103=1), K102-K102*I103,AND(G103&lt;&gt;H103,G103=2),K102-K102*J103,G103=0,K102)</f>
        <v>72.670681019975873</v>
      </c>
      <c r="L103" t="str">
        <f>ValueWin!L103</f>
        <v>Carlos Taberner</v>
      </c>
      <c r="M103" t="str">
        <f>ValueWin!M103</f>
        <v>Kenny De Schepper</v>
      </c>
    </row>
    <row r="104" spans="1:14" x14ac:dyDescent="0.25">
      <c r="A104">
        <f>ValueWin!A104</f>
        <v>1.08</v>
      </c>
      <c r="B104">
        <f>ValueWin!B104</f>
        <v>6.5</v>
      </c>
      <c r="C104">
        <f t="shared" si="8"/>
        <v>0.92592592592592582</v>
      </c>
      <c r="D104">
        <f t="shared" si="8"/>
        <v>0.15384615384615385</v>
      </c>
      <c r="E104">
        <f>ValueWin!E104</f>
        <v>0.48799999999999999</v>
      </c>
      <c r="F104">
        <f t="shared" si="9"/>
        <v>0.51200000000000001</v>
      </c>
      <c r="G104" cm="1">
        <f t="array" ref="G104">_xlfn.IFS(AND(I104&gt;J104,I104&gt;0), 1, AND(J104&gt;I104,J104&gt;0), 2, AND(I104&lt;0,J104&lt;0), 0)</f>
        <v>2</v>
      </c>
      <c r="H104">
        <f>ValueWin!H104</f>
        <v>2</v>
      </c>
      <c r="I104">
        <f t="shared" si="5"/>
        <v>-5.9119999999999937</v>
      </c>
      <c r="J104">
        <f t="shared" si="6"/>
        <v>0.1</v>
      </c>
      <c r="K104" cm="1">
        <f t="array" ref="K104">_xlfn.IFS(AND(G104=H104,G104=1),K103-K103*I104+K103*I104*A104, AND(G104=H104,G104=2), K103-K103*J104+K103*J104*B104, AND(G104&lt;&gt;H104,G104=1), K103-K103*I104,AND(G104&lt;&gt;H104,G104=2),K103-K103*J104,G104=0,K103)</f>
        <v>112.63955558096259</v>
      </c>
      <c r="L104" t="str">
        <f>ValueWin!L104</f>
        <v>Mats Moraing</v>
      </c>
      <c r="M104" t="str">
        <f>ValueWin!M104</f>
        <v>Yannick Maden</v>
      </c>
    </row>
    <row r="105" spans="1:14" x14ac:dyDescent="0.25">
      <c r="A105">
        <f>ValueWin!A105</f>
        <v>1.3</v>
      </c>
      <c r="B105">
        <f>ValueWin!B105</f>
        <v>3.2</v>
      </c>
      <c r="C105">
        <f t="shared" si="8"/>
        <v>0.76923076923076916</v>
      </c>
      <c r="D105">
        <f t="shared" si="8"/>
        <v>0.3125</v>
      </c>
      <c r="E105">
        <f>ValueWin!E105</f>
        <v>0.58199999999999996</v>
      </c>
      <c r="F105">
        <f t="shared" si="9"/>
        <v>0.41800000000000004</v>
      </c>
      <c r="G105" cm="1">
        <f t="array" ref="G105">_xlfn.IFS(AND(I105&gt;J105,I105&gt;0), 1, AND(J105&gt;I105,J105&gt;0), 2, AND(I105&lt;0,J105&lt;0), 0)</f>
        <v>2</v>
      </c>
      <c r="H105">
        <f>ValueWin!H105</f>
        <v>1</v>
      </c>
      <c r="I105">
        <f t="shared" si="5"/>
        <v>-0.81133333333333335</v>
      </c>
      <c r="J105">
        <f t="shared" si="6"/>
        <v>0.1</v>
      </c>
      <c r="K105" cm="1">
        <f t="array" ref="K105">_xlfn.IFS(AND(G105=H105,G105=1),K104-K104*I105+K104*I105*A105, AND(G105=H105,G105=2), K104-K104*J105+K104*J105*B105, AND(G105&lt;&gt;H105,G105=1), K104-K104*I105,AND(G105&lt;&gt;H105,G105=2),K104-K104*J105,G105=0,K104)</f>
        <v>101.37560002286634</v>
      </c>
      <c r="L105" t="str">
        <f>ValueWin!L105</f>
        <v>Oscar Otte</v>
      </c>
      <c r="M105" t="str">
        <f>ValueWin!M105</f>
        <v>Robin Haase</v>
      </c>
      <c r="N105">
        <f>ValueWin!N105</f>
        <v>0.73199999999999998</v>
      </c>
    </row>
    <row r="106" spans="1:14" x14ac:dyDescent="0.25">
      <c r="A106">
        <f>ValueWin!A106</f>
        <v>2.25</v>
      </c>
      <c r="B106">
        <f>ValueWin!B106</f>
        <v>1.57</v>
      </c>
      <c r="C106">
        <f t="shared" si="8"/>
        <v>0.44444444444444442</v>
      </c>
      <c r="D106">
        <f t="shared" si="8"/>
        <v>0.63694267515923564</v>
      </c>
      <c r="E106">
        <f>ValueWin!E106</f>
        <v>6.4000000000000001E-2</v>
      </c>
      <c r="F106">
        <f t="shared" si="9"/>
        <v>0.93599999999999994</v>
      </c>
      <c r="G106" cm="1">
        <f t="array" ref="G106">_xlfn.IFS(AND(I106&gt;J106,I106&gt;0), 1, AND(J106&gt;I106,J106&gt;0), 2, AND(I106&lt;0,J106&lt;0), 0)</f>
        <v>2</v>
      </c>
      <c r="H106">
        <f>ValueWin!H106</f>
        <v>2</v>
      </c>
      <c r="I106">
        <f t="shared" si="5"/>
        <v>-0.68479999999999985</v>
      </c>
      <c r="J106">
        <f t="shared" si="6"/>
        <v>0.1</v>
      </c>
      <c r="K106" cm="1">
        <f t="array" ref="K106">_xlfn.IFS(AND(G106=H106,G106=1),K105-K105*I106+K105*I106*A106, AND(G106=H106,G106=2), K105-K105*J106+K105*J106*B106, AND(G106&lt;&gt;H106,G106=1), K105-K105*I106,AND(G106&lt;&gt;H106,G106=2),K105-K105*J106,G106=0,K105)</f>
        <v>107.15400922416971</v>
      </c>
      <c r="L106" t="str">
        <f>ValueWin!L106</f>
        <v>Henri Squire</v>
      </c>
      <c r="M106" t="str">
        <f>ValueWin!M106</f>
        <v>Ruben Bemelmans</v>
      </c>
      <c r="N106">
        <f>ValueWin!N106</f>
        <v>0.27200000000000002</v>
      </c>
    </row>
    <row r="107" spans="1:14" x14ac:dyDescent="0.25">
      <c r="A107">
        <f>ValueWin!A107</f>
        <v>1.3</v>
      </c>
      <c r="B107">
        <f>ValueWin!B107</f>
        <v>3.32</v>
      </c>
      <c r="C107">
        <f t="shared" si="8"/>
        <v>0.76923076923076916</v>
      </c>
      <c r="D107">
        <f t="shared" si="8"/>
        <v>0.30120481927710846</v>
      </c>
      <c r="E107">
        <f>ValueWin!E107</f>
        <v>0.60799999999999998</v>
      </c>
      <c r="F107">
        <f t="shared" si="9"/>
        <v>0.39200000000000002</v>
      </c>
      <c r="G107" cm="1">
        <f t="array" ref="G107">_xlfn.IFS(AND(I107&gt;J107,I107&gt;0), 1, AND(J107&gt;I107,J107&gt;0), 2, AND(I107&lt;0,J107&lt;0), 0)</f>
        <v>2</v>
      </c>
      <c r="H107">
        <f>ValueWin!H107</f>
        <v>1</v>
      </c>
      <c r="I107">
        <f t="shared" si="5"/>
        <v>-0.69866666666666644</v>
      </c>
      <c r="J107">
        <f t="shared" si="6"/>
        <v>0.1</v>
      </c>
      <c r="K107" cm="1">
        <f t="array" ref="K107">_xlfn.IFS(AND(G107=H107,G107=1),K106-K106*I107+K106*I107*A107, AND(G107=H107,G107=2), K106-K106*J107+K106*J107*B107, AND(G107&lt;&gt;H107,G107=1), K106-K106*I107,AND(G107&lt;&gt;H107,G107=2),K106-K106*J107,G107=0,K106)</f>
        <v>96.438608301752737</v>
      </c>
      <c r="L107" t="str">
        <f>ValueWin!L107</f>
        <v>Andrey Rublev</v>
      </c>
      <c r="M107" t="str">
        <f>ValueWin!M107</f>
        <v>Ilya Ivashka</v>
      </c>
      <c r="N107">
        <f>ValueWin!N107</f>
        <v>0.86199999999999999</v>
      </c>
    </row>
    <row r="108" spans="1:14" x14ac:dyDescent="0.25">
      <c r="A108">
        <f>ValueWin!A108</f>
        <v>1.76</v>
      </c>
      <c r="B108">
        <f>ValueWin!B108</f>
        <v>2.0499999999999998</v>
      </c>
      <c r="C108">
        <f t="shared" si="8"/>
        <v>0.56818181818181823</v>
      </c>
      <c r="D108">
        <f t="shared" si="8"/>
        <v>0.48780487804878053</v>
      </c>
      <c r="E108">
        <f>ValueWin!E108</f>
        <v>0.53900000000000003</v>
      </c>
      <c r="F108">
        <f t="shared" si="9"/>
        <v>0.46099999999999997</v>
      </c>
      <c r="G108" cm="1">
        <f t="array" ref="G108">_xlfn.IFS(AND(I108&gt;J108,I108&gt;0), 1, AND(J108&gt;I108,J108&gt;0), 2, AND(I108&lt;0,J108&lt;0), 0)</f>
        <v>0</v>
      </c>
      <c r="H108">
        <f>ValueWin!H108</f>
        <v>2</v>
      </c>
      <c r="I108">
        <f t="shared" si="5"/>
        <v>-6.7578947368420961E-2</v>
      </c>
      <c r="J108">
        <f t="shared" si="6"/>
        <v>-5.2333333333333454E-2</v>
      </c>
      <c r="K108" cm="1">
        <f t="array" ref="K108">_xlfn.IFS(AND(G108=H108,G108=1),K107-K107*I108+K107*I108*A108, AND(G108=H108,G108=2), K107-K107*J108+K107*J108*B108, AND(G108&lt;&gt;H108,G108=1), K107-K107*I108,AND(G108&lt;&gt;H108,G108=2),K107-K107*J108,G108=0,K107)</f>
        <v>96.438608301752737</v>
      </c>
      <c r="L108" t="str">
        <f>ValueWin!L108</f>
        <v>Alexander Bublik</v>
      </c>
      <c r="M108" t="str">
        <f>ValueWin!M108</f>
        <v>Jan Lennard Struff</v>
      </c>
      <c r="N108">
        <f>ValueWin!N108</f>
        <v>0.84499999999999997</v>
      </c>
    </row>
    <row r="109" spans="1:14" x14ac:dyDescent="0.25">
      <c r="A109">
        <f>ValueWin!A109</f>
        <v>1.61</v>
      </c>
      <c r="B109">
        <f>ValueWin!B109</f>
        <v>2.25</v>
      </c>
      <c r="C109">
        <f t="shared" si="8"/>
        <v>0.6211180124223602</v>
      </c>
      <c r="D109">
        <f t="shared" si="8"/>
        <v>0.44444444444444442</v>
      </c>
      <c r="E109">
        <f>ValueWin!E109</f>
        <v>0.59499999999999997</v>
      </c>
      <c r="F109">
        <f t="shared" si="9"/>
        <v>0.40500000000000003</v>
      </c>
      <c r="G109" cm="1">
        <f t="array" ref="G109">_xlfn.IFS(AND(I109&gt;J109,I109&gt;0), 1, AND(J109&gt;I109,J109&gt;0), 2, AND(I109&lt;0,J109&lt;0), 0)</f>
        <v>0</v>
      </c>
      <c r="H109">
        <f>ValueWin!H109</f>
        <v>1</v>
      </c>
      <c r="I109">
        <f t="shared" si="5"/>
        <v>-6.8934426229508183E-2</v>
      </c>
      <c r="J109">
        <f t="shared" si="6"/>
        <v>-7.0999999999999952E-2</v>
      </c>
      <c r="K109" cm="1">
        <f t="array" ref="K109">_xlfn.IFS(AND(G109=H109,G109=1),K108-K108*I109+K108*I109*A109, AND(G109=H109,G109=2), K108-K108*J109+K108*J109*B109, AND(G109&lt;&gt;H109,G109=1), K108-K108*I109,AND(G109&lt;&gt;H109,G109=2),K108-K108*J109,G109=0,K108)</f>
        <v>96.438608301752737</v>
      </c>
      <c r="L109" t="str">
        <f>ValueWin!L109</f>
        <v>Roberto Bautista Agut</v>
      </c>
      <c r="M109" t="str">
        <f>ValueWin!M109</f>
        <v>Mackenzie McDonald</v>
      </c>
      <c r="N109">
        <f>ValueWin!N109</f>
        <v>0.85199999999999998</v>
      </c>
    </row>
    <row r="110" spans="1:14" x14ac:dyDescent="0.25">
      <c r="A110">
        <f>ValueWin!A110</f>
        <v>1.59</v>
      </c>
      <c r="B110">
        <f>ValueWin!B110</f>
        <v>2.2599999999999998</v>
      </c>
      <c r="C110">
        <f t="shared" si="8"/>
        <v>0.62893081761006286</v>
      </c>
      <c r="D110">
        <f t="shared" si="8"/>
        <v>0.44247787610619471</v>
      </c>
      <c r="E110">
        <f>ValueWin!E110</f>
        <v>0.60699999999999998</v>
      </c>
      <c r="F110">
        <f t="shared" si="9"/>
        <v>0.39300000000000002</v>
      </c>
      <c r="G110" cm="1">
        <f t="array" ref="G110">_xlfn.IFS(AND(I110&gt;J110,I110&gt;0), 1, AND(J110&gt;I110,J110&gt;0), 2, AND(I110&lt;0,J110&lt;0), 0)</f>
        <v>0</v>
      </c>
      <c r="H110">
        <f>ValueWin!H110</f>
        <v>1</v>
      </c>
      <c r="I110">
        <f t="shared" si="5"/>
        <v>-5.9101694915254188E-2</v>
      </c>
      <c r="J110">
        <f t="shared" si="6"/>
        <v>-8.8746031746031795E-2</v>
      </c>
      <c r="K110" cm="1">
        <f t="array" ref="K110">_xlfn.IFS(AND(G110=H110,G110=1),K109-K109*I110+K109*I110*A110, AND(G110=H110,G110=2), K109-K109*J110+K109*J110*B110, AND(G110&lt;&gt;H110,G110=1), K109-K109*I110,AND(G110&lt;&gt;H110,G110=2),K109-K109*J110,G110=0,K109)</f>
        <v>96.438608301752737</v>
      </c>
      <c r="L110" t="str">
        <f>ValueWin!L110</f>
        <v>Taylor Fritz</v>
      </c>
      <c r="M110" t="str">
        <f>ValueWin!M110</f>
        <v>Tommy Paul</v>
      </c>
      <c r="N110">
        <f>ValueWin!N110</f>
        <v>0.84499999999999997</v>
      </c>
    </row>
    <row r="111" spans="1:14" x14ac:dyDescent="0.25">
      <c r="A111">
        <f>ValueWin!A111</f>
        <v>3.69</v>
      </c>
      <c r="B111">
        <f>ValueWin!B111</f>
        <v>1.25</v>
      </c>
      <c r="C111">
        <f t="shared" si="8"/>
        <v>0.2710027100271003</v>
      </c>
      <c r="D111">
        <f t="shared" si="8"/>
        <v>0.8</v>
      </c>
      <c r="E111">
        <f>ValueWin!E111</f>
        <v>0.31900000000000001</v>
      </c>
      <c r="F111">
        <f t="shared" si="9"/>
        <v>0.68100000000000005</v>
      </c>
      <c r="G111" cm="1">
        <f t="array" ref="G111">_xlfn.IFS(AND(I111&gt;J111,I111&gt;0), 1, AND(J111&gt;I111,J111&gt;0), 2, AND(I111&lt;0,J111&lt;0), 0)</f>
        <v>1</v>
      </c>
      <c r="H111">
        <f>ValueWin!H111</f>
        <v>1</v>
      </c>
      <c r="I111">
        <f t="shared" si="5"/>
        <v>6.5840148698884715E-2</v>
      </c>
      <c r="J111">
        <f t="shared" si="6"/>
        <v>-0.59499999999999997</v>
      </c>
      <c r="K111" cm="1">
        <f t="array" ref="K111">_xlfn.IFS(AND(G111=H111,G111=1),K110-K110*I111+K110*I111*A111, AND(G111=H111,G111=2), K110-K110*J111+K110*J111*B111, AND(G111&lt;&gt;H111,G111=1), K110-K110*I111,AND(G111&lt;&gt;H111,G111=2),K110-K110*J111,G111=0,K110)</f>
        <v>113.51885021807615</v>
      </c>
      <c r="L111" t="str">
        <f>ValueWin!L111</f>
        <v>John Millman</v>
      </c>
      <c r="M111" t="str">
        <f>ValueWin!M111</f>
        <v>Aslan Karatsev</v>
      </c>
      <c r="N111">
        <f>ValueWin!N111</f>
        <v>0.84499999999999997</v>
      </c>
    </row>
    <row r="112" spans="1:14" x14ac:dyDescent="0.25">
      <c r="A112">
        <f>ValueWin!A112</f>
        <v>1.96</v>
      </c>
      <c r="B112">
        <f>ValueWin!B112</f>
        <v>1.84</v>
      </c>
      <c r="C112">
        <f t="shared" si="8"/>
        <v>0.51020408163265307</v>
      </c>
      <c r="D112">
        <f t="shared" si="8"/>
        <v>0.54347826086956519</v>
      </c>
      <c r="E112">
        <f>ValueWin!E112</f>
        <v>0.41299999999999998</v>
      </c>
      <c r="F112">
        <f t="shared" si="9"/>
        <v>0.58699999999999997</v>
      </c>
      <c r="G112" cm="1">
        <f t="array" ref="G112">_xlfn.IFS(AND(I112&gt;J112,I112&gt;0), 1, AND(J112&gt;I112,J112&gt;0), 2, AND(I112&lt;0,J112&lt;0), 0)</f>
        <v>2</v>
      </c>
      <c r="H112">
        <f>ValueWin!H112</f>
        <v>1</v>
      </c>
      <c r="I112">
        <f t="shared" si="5"/>
        <v>-0.19845833333333335</v>
      </c>
      <c r="J112">
        <f t="shared" si="6"/>
        <v>9.5333333333333381E-2</v>
      </c>
      <c r="K112" cm="1">
        <f t="array" ref="K112">_xlfn.IFS(AND(G112=H112,G112=1),K111-K111*I112+K111*I112*A112, AND(G112=H112,G112=2), K111-K111*J112+K111*J112*B112, AND(G112&lt;&gt;H112,G112=1), K111-K111*I112,AND(G112&lt;&gt;H112,G112=2),K111-K111*J112,G112=0,K111)</f>
        <v>102.69671983061956</v>
      </c>
      <c r="L112" t="str">
        <f>ValueWin!L112</f>
        <v>Botic Van De Zandschulp</v>
      </c>
      <c r="M112" t="str">
        <f>ValueWin!M112</f>
        <v>Sebastian Korda</v>
      </c>
      <c r="N112">
        <f>ValueWin!N112</f>
        <v>0.83799999999999997</v>
      </c>
    </row>
    <row r="113" spans="1:14" x14ac:dyDescent="0.25">
      <c r="A113">
        <f>ValueWin!A113</f>
        <v>1.72</v>
      </c>
      <c r="B113">
        <f>ValueWin!B113</f>
        <v>2.1</v>
      </c>
      <c r="C113">
        <f t="shared" si="8"/>
        <v>0.58139534883720934</v>
      </c>
      <c r="D113">
        <f t="shared" si="8"/>
        <v>0.47619047619047616</v>
      </c>
      <c r="E113">
        <f>ValueWin!E113</f>
        <v>0.51200000000000001</v>
      </c>
      <c r="F113">
        <f t="shared" si="9"/>
        <v>0.48799999999999999</v>
      </c>
      <c r="G113" cm="1">
        <f t="array" ref="G113">_xlfn.IFS(AND(I113&gt;J113,I113&gt;0), 1, AND(J113&gt;I113,J113&gt;0), 2, AND(I113&lt;0,J113&lt;0), 0)</f>
        <v>2</v>
      </c>
      <c r="H113">
        <f>ValueWin!H113</f>
        <v>2</v>
      </c>
      <c r="I113">
        <f t="shared" si="5"/>
        <v>-0.1657777777777778</v>
      </c>
      <c r="J113">
        <f t="shared" si="6"/>
        <v>2.2545454545454535E-2</v>
      </c>
      <c r="K113" cm="1">
        <f t="array" ref="K113">_xlfn.IFS(AND(G113=H113,G113=1),K112-K112*I113+K112*I113*A113, AND(G113=H113,G113=2), K112-K112*J113+K112*J113*B113, AND(G113&lt;&gt;H113,G113=1), K112-K112*I113,AND(G113&lt;&gt;H113,G113=2),K112-K112*J113,G113=0,K112)</f>
        <v>105.24359848241892</v>
      </c>
      <c r="L113" t="str">
        <f>ValueWin!L113</f>
        <v>Andy Murray</v>
      </c>
      <c r="M113" t="str">
        <f>ValueWin!M113</f>
        <v>Carlos Alcaraz</v>
      </c>
      <c r="N113">
        <f>ValueWin!N113</f>
        <v>0.86099999999999999</v>
      </c>
    </row>
    <row r="114" spans="1:14" x14ac:dyDescent="0.25">
      <c r="A114">
        <f>ValueWin!A114</f>
        <v>3.14</v>
      </c>
      <c r="B114">
        <f>ValueWin!B114</f>
        <v>1.33</v>
      </c>
      <c r="C114">
        <f t="shared" si="8"/>
        <v>0.31847133757961782</v>
      </c>
      <c r="D114">
        <f t="shared" si="8"/>
        <v>0.75187969924812026</v>
      </c>
      <c r="E114">
        <f>ValueWin!E114</f>
        <v>0.30299999999999999</v>
      </c>
      <c r="F114">
        <f t="shared" si="9"/>
        <v>0.69700000000000006</v>
      </c>
      <c r="G114" cm="1">
        <f t="array" ref="G114">_xlfn.IFS(AND(I114&gt;J114,I114&gt;0), 1, AND(J114&gt;I114,J114&gt;0), 2, AND(I114&lt;0,J114&lt;0), 0)</f>
        <v>0</v>
      </c>
      <c r="H114">
        <f>ValueWin!H114</f>
        <v>2</v>
      </c>
      <c r="I114">
        <f t="shared" si="5"/>
        <v>-2.270093457943928E-2</v>
      </c>
      <c r="J114">
        <f t="shared" si="6"/>
        <v>-0.22118181818181792</v>
      </c>
      <c r="K114" cm="1">
        <f t="array" ref="K114">_xlfn.IFS(AND(G114=H114,G114=1),K113-K113*I114+K113*I114*A114, AND(G114=H114,G114=2), K113-K113*J114+K113*J114*B114, AND(G114&lt;&gt;H114,G114=1), K113-K113*I114,AND(G114&lt;&gt;H114,G114=2),K113-K113*J114,G114=0,K113)</f>
        <v>105.24359848241892</v>
      </c>
      <c r="L114" t="str">
        <f>ValueWin!L114</f>
        <v>Nikoloz Basilashvili</v>
      </c>
      <c r="M114" t="str">
        <f>ValueWin!M114</f>
        <v>Matteo Berrettini</v>
      </c>
      <c r="N114">
        <f>ValueWin!N114</f>
        <v>0.86299999999999999</v>
      </c>
    </row>
    <row r="115" spans="1:14" x14ac:dyDescent="0.25">
      <c r="A115">
        <f>ValueWin!A115</f>
        <v>1.1599999999999999</v>
      </c>
      <c r="B115">
        <f>ValueWin!B115</f>
        <v>4.5</v>
      </c>
      <c r="C115">
        <f t="shared" si="8"/>
        <v>0.86206896551724144</v>
      </c>
      <c r="D115">
        <f t="shared" si="8"/>
        <v>0.22222222222222221</v>
      </c>
      <c r="E115">
        <f>ValueWin!E115</f>
        <v>0.746</v>
      </c>
      <c r="F115">
        <f t="shared" si="9"/>
        <v>0.254</v>
      </c>
      <c r="G115" cm="1">
        <f t="array" ref="G115">_xlfn.IFS(AND(I115&gt;J115,I115&gt;0), 1, AND(J115&gt;I115,J115&gt;0), 2, AND(I115&lt;0,J115&lt;0), 0)</f>
        <v>2</v>
      </c>
      <c r="H115">
        <f>ValueWin!H115</f>
        <v>1</v>
      </c>
      <c r="I115">
        <f t="shared" si="5"/>
        <v>-0.8415000000000008</v>
      </c>
      <c r="J115">
        <f t="shared" si="6"/>
        <v>4.085714285714287E-2</v>
      </c>
      <c r="K115" cm="1">
        <f t="array" ref="K115">_xlfn.IFS(AND(G115=H115,G115=1),K114-K114*I115+K114*I115*A115, AND(G115=H115,G115=2), K114-K114*J115+K114*J115*B115, AND(G115&lt;&gt;H115,G115=1), K114-K114*I115,AND(G115&lt;&gt;H115,G115=2),K114-K114*J115,G115=0,K114)</f>
        <v>100.94364574442294</v>
      </c>
      <c r="L115" t="str">
        <f>ValueWin!L115</f>
        <v>Brandon Nakashima</v>
      </c>
      <c r="M115" t="str">
        <f>ValueWin!M115</f>
        <v>Bernabe Zapata Miralles</v>
      </c>
      <c r="N115">
        <f>ValueWin!N115</f>
        <v>0.754</v>
      </c>
    </row>
    <row r="116" spans="1:14" x14ac:dyDescent="0.25">
      <c r="A116">
        <f>ValueWin!A116</f>
        <v>2.37</v>
      </c>
      <c r="B116">
        <f>ValueWin!B116</f>
        <v>1.53</v>
      </c>
      <c r="C116">
        <f t="shared" ref="C116:D141" si="10">1/A116</f>
        <v>0.42194092827004215</v>
      </c>
      <c r="D116">
        <f t="shared" si="10"/>
        <v>0.65359477124183007</v>
      </c>
      <c r="E116">
        <f>ValueWin!E116</f>
        <v>0.249</v>
      </c>
      <c r="F116">
        <f t="shared" si="9"/>
        <v>0.751</v>
      </c>
      <c r="G116" cm="1">
        <f t="array" ref="G116">_xlfn.IFS(AND(I116&gt;J116,I116&gt;0), 1, AND(J116&gt;I116,J116&gt;0), 2, AND(I116&lt;0,J116&lt;0), 0)</f>
        <v>2</v>
      </c>
      <c r="H116">
        <f>ValueWin!H116</f>
        <v>1</v>
      </c>
      <c r="I116">
        <f t="shared" si="5"/>
        <v>-0.29917518248175179</v>
      </c>
      <c r="J116">
        <f t="shared" si="6"/>
        <v>0.1</v>
      </c>
      <c r="K116" cm="1">
        <f t="array" ref="K116">_xlfn.IFS(AND(G116=H116,G116=1),K115-K115*I116+K115*I116*A116, AND(G116=H116,G116=2), K115-K115*J116+K115*J116*B116, AND(G116&lt;&gt;H116,G116=1), K115-K115*I116,AND(G116&lt;&gt;H116,G116=2),K115-K115*J116,G116=0,K115)</f>
        <v>90.849281169980642</v>
      </c>
      <c r="L116" t="str">
        <f>ValueWin!L116</f>
        <v>Alexandre Muller</v>
      </c>
      <c r="M116" t="str">
        <f>ValueWin!M116</f>
        <v>Stefano Travaglia</v>
      </c>
      <c r="N116">
        <f>ValueWin!N116</f>
        <v>0.48699999999999999</v>
      </c>
    </row>
    <row r="117" spans="1:14" x14ac:dyDescent="0.25">
      <c r="A117">
        <f>ValueWin!A117</f>
        <v>1.28</v>
      </c>
      <c r="B117">
        <f>ValueWin!B117</f>
        <v>3.25</v>
      </c>
      <c r="C117">
        <f t="shared" si="10"/>
        <v>0.78125</v>
      </c>
      <c r="D117">
        <f t="shared" si="10"/>
        <v>0.30769230769230771</v>
      </c>
      <c r="E117">
        <f>ValueWin!E117</f>
        <v>0.82199999999999995</v>
      </c>
      <c r="F117">
        <f t="shared" si="9"/>
        <v>0.17800000000000005</v>
      </c>
      <c r="G117" cm="1">
        <f t="array" ref="G117">_xlfn.IFS(AND(I117&gt;J117,I117&gt;0), 1, AND(J117&gt;I117,J117&gt;0), 2, AND(I117&lt;0,J117&lt;0), 0)</f>
        <v>1</v>
      </c>
      <c r="H117">
        <f>ValueWin!H117</f>
        <v>1</v>
      </c>
      <c r="I117">
        <f t="shared" si="5"/>
        <v>0.1</v>
      </c>
      <c r="J117">
        <f t="shared" si="6"/>
        <v>-0.18733333333333324</v>
      </c>
      <c r="K117" cm="1">
        <f t="array" ref="K117">_xlfn.IFS(AND(G117=H117,G117=1),K116-K116*I117+K116*I117*A117, AND(G117=H117,G117=2), K116-K116*J117+K116*J117*B117, AND(G117&lt;&gt;H117,G117=1), K116-K116*I117,AND(G117&lt;&gt;H117,G117=2),K116-K116*J117,G117=0,K116)</f>
        <v>93.393061042740101</v>
      </c>
      <c r="L117" t="str">
        <f>ValueWin!L117</f>
        <v>Maxime Cressy</v>
      </c>
      <c r="M117" t="str">
        <f>ValueWin!M117</f>
        <v>Otto Virtanen</v>
      </c>
      <c r="N117">
        <f>ValueWin!N117</f>
        <v>0.35699999999999998</v>
      </c>
    </row>
    <row r="118" spans="1:14" x14ac:dyDescent="0.25">
      <c r="A118">
        <f>ValueWin!A118</f>
        <v>1.1599999999999999</v>
      </c>
      <c r="B118">
        <f>ValueWin!B118</f>
        <v>4.5</v>
      </c>
      <c r="C118">
        <f t="shared" si="10"/>
        <v>0.86206896551724144</v>
      </c>
      <c r="D118">
        <f t="shared" si="10"/>
        <v>0.22222222222222221</v>
      </c>
      <c r="E118">
        <f>ValueWin!E118</f>
        <v>0.85899999999999999</v>
      </c>
      <c r="F118">
        <f t="shared" si="9"/>
        <v>0.14100000000000001</v>
      </c>
      <c r="G118" cm="1">
        <f t="array" ref="G118">_xlfn.IFS(AND(I118&gt;J118,I118&gt;0), 1, AND(J118&gt;I118,J118&gt;0), 2, AND(I118&lt;0,J118&lt;0), 0)</f>
        <v>0</v>
      </c>
      <c r="H118">
        <f>ValueWin!H118</f>
        <v>1</v>
      </c>
      <c r="I118">
        <f t="shared" si="5"/>
        <v>-2.2250000000000547E-2</v>
      </c>
      <c r="J118">
        <f t="shared" si="6"/>
        <v>-0.1044285714285714</v>
      </c>
      <c r="K118" cm="1">
        <f t="array" ref="K118">_xlfn.IFS(AND(G118=H118,G118=1),K117-K117*I118+K117*I118*A118, AND(G118=H118,G118=2), K117-K117*J118+K117*J118*B118, AND(G118&lt;&gt;H118,G118=1), K117-K117*I118,AND(G118&lt;&gt;H118,G118=2),K117-K117*J118,G118=0,K117)</f>
        <v>93.393061042740101</v>
      </c>
      <c r="L118" t="str">
        <f>ValueWin!L118</f>
        <v>Oscar Otte</v>
      </c>
      <c r="M118" t="str">
        <f>ValueWin!M118</f>
        <v>Julian Lenz</v>
      </c>
      <c r="N118">
        <f>ValueWin!N118</f>
        <v>0.36599999999999999</v>
      </c>
    </row>
    <row r="119" spans="1:14" x14ac:dyDescent="0.25">
      <c r="A119">
        <f>ValueWin!A119</f>
        <v>2.25</v>
      </c>
      <c r="B119">
        <f>ValueWin!B119</f>
        <v>1.57</v>
      </c>
      <c r="C119">
        <f t="shared" si="10"/>
        <v>0.44444444444444442</v>
      </c>
      <c r="D119">
        <f t="shared" si="10"/>
        <v>0.63694267515923564</v>
      </c>
      <c r="E119">
        <f>ValueWin!E119</f>
        <v>0.498</v>
      </c>
      <c r="F119">
        <f t="shared" si="9"/>
        <v>0.502</v>
      </c>
      <c r="G119" cm="1">
        <f t="array" ref="G119">_xlfn.IFS(AND(I119&gt;J119,I119&gt;0), 1, AND(J119&gt;I119,J119&gt;0), 2, AND(I119&lt;0,J119&lt;0), 0)</f>
        <v>1</v>
      </c>
      <c r="H119">
        <f>ValueWin!H119</f>
        <v>2</v>
      </c>
      <c r="I119">
        <f t="shared" si="5"/>
        <v>9.6399999999999986E-2</v>
      </c>
      <c r="J119">
        <f t="shared" si="6"/>
        <v>-0.37168421052631573</v>
      </c>
      <c r="K119" cm="1">
        <f t="array" ref="K119">_xlfn.IFS(AND(G119=H119,G119=1),K118-K118*I119+K118*I119*A119, AND(G119=H119,G119=2), K118-K118*J119+K118*J119*B119, AND(G119&lt;&gt;H119,G119=1), K118-K118*I119,AND(G119&lt;&gt;H119,G119=2),K118-K118*J119,G119=0,K118)</f>
        <v>84.38996995821995</v>
      </c>
      <c r="L119" t="str">
        <f>ValueWin!L119</f>
        <v>Ruben Bemelmans</v>
      </c>
      <c r="M119" t="str">
        <f>ValueWin!M119</f>
        <v>Quentin Halys</v>
      </c>
      <c r="N119">
        <f>ValueWin!N119</f>
        <v>0.623</v>
      </c>
    </row>
    <row r="120" spans="1:14" x14ac:dyDescent="0.25">
      <c r="A120">
        <f>ValueWin!A120</f>
        <v>3</v>
      </c>
      <c r="B120">
        <f>ValueWin!B120</f>
        <v>1.33</v>
      </c>
      <c r="C120">
        <f t="shared" si="10"/>
        <v>0.33333333333333331</v>
      </c>
      <c r="D120">
        <f t="shared" si="10"/>
        <v>0.75187969924812026</v>
      </c>
      <c r="E120">
        <f>ValueWin!E120</f>
        <v>0.23499999999999999</v>
      </c>
      <c r="F120">
        <f t="shared" si="9"/>
        <v>0.76500000000000001</v>
      </c>
      <c r="G120" cm="1">
        <f t="array" ref="G120">_xlfn.IFS(AND(I120&gt;J120,I120&gt;0), 1, AND(J120&gt;I120,J120&gt;0), 2, AND(I120&lt;0,J120&lt;0), 0)</f>
        <v>2</v>
      </c>
      <c r="H120">
        <f>ValueWin!H120</f>
        <v>2</v>
      </c>
      <c r="I120">
        <f t="shared" si="5"/>
        <v>-0.14750000000000002</v>
      </c>
      <c r="J120">
        <f t="shared" si="6"/>
        <v>5.2878787878788081E-2</v>
      </c>
      <c r="K120" cm="1">
        <f t="array" ref="K120">_xlfn.IFS(AND(G120=H120,G120=1),K119-K119*I120+K119*I120*A120, AND(G120=H120,G120=2), K119-K119*J120+K119*J120*B120, AND(G120&lt;&gt;H120,G120=1), K119-K119*I120,AND(G120&lt;&gt;H120,G120=2),K119-K119*J120,G120=0,K119)</f>
        <v>85.862574933990885</v>
      </c>
      <c r="L120" t="str">
        <f>ValueWin!L120</f>
        <v>Mats Rosenkranz</v>
      </c>
      <c r="M120" t="str">
        <f>ValueWin!M120</f>
        <v>Maximilian Marterer</v>
      </c>
      <c r="N120">
        <f>ValueWin!N120</f>
        <v>0.28299999999999997</v>
      </c>
    </row>
    <row r="121" spans="1:14" x14ac:dyDescent="0.25">
      <c r="A121">
        <f>ValueWin!A121</f>
        <v>2.31</v>
      </c>
      <c r="B121">
        <f>ValueWin!B121</f>
        <v>1.57</v>
      </c>
      <c r="C121">
        <f t="shared" si="10"/>
        <v>0.4329004329004329</v>
      </c>
      <c r="D121">
        <f t="shared" si="10"/>
        <v>0.63694267515923564</v>
      </c>
      <c r="E121">
        <f>ValueWin!E121</f>
        <v>0.46600000000000003</v>
      </c>
      <c r="F121">
        <f t="shared" si="9"/>
        <v>0.53400000000000003</v>
      </c>
      <c r="G121" cm="1">
        <f t="array" ref="G121">_xlfn.IFS(AND(I121&gt;J121,I121&gt;0), 1, AND(J121&gt;I121,J121&gt;0), 2, AND(I121&lt;0,J121&lt;0), 0)</f>
        <v>1</v>
      </c>
      <c r="H121">
        <f>ValueWin!H121</f>
        <v>1</v>
      </c>
      <c r="I121">
        <f t="shared" si="5"/>
        <v>5.8366412213740504E-2</v>
      </c>
      <c r="J121">
        <f t="shared" si="6"/>
        <v>-0.28354385964912276</v>
      </c>
      <c r="K121" cm="1">
        <f t="array" ref="K121">_xlfn.IFS(AND(G121=H121,G121=1),K120-K120*I121+K120*I121*A121, AND(G121=H121,G121=2), K120-K120*J121+K120*J121*B121, AND(G121&lt;&gt;H121,G121=1), K120-K120*I121,AND(G121&lt;&gt;H121,G121=2),K120-K120*J121,G121=0,K120)</f>
        <v>92.42762741344383</v>
      </c>
      <c r="L121" t="str">
        <f>ValueWin!L121</f>
        <v>Marin Cilic</v>
      </c>
      <c r="M121" t="str">
        <f>ValueWin!M121</f>
        <v>Karen Khachanov</v>
      </c>
      <c r="N121">
        <f>ValueWin!N121</f>
        <v>0.85899999999999999</v>
      </c>
    </row>
    <row r="122" spans="1:14" x14ac:dyDescent="0.25">
      <c r="A122">
        <f>ValueWin!A122</f>
        <v>1.61</v>
      </c>
      <c r="B122">
        <f>ValueWin!B122</f>
        <v>2.25</v>
      </c>
      <c r="C122">
        <f t="shared" si="10"/>
        <v>0.6211180124223602</v>
      </c>
      <c r="D122">
        <f t="shared" si="10"/>
        <v>0.44444444444444442</v>
      </c>
      <c r="E122">
        <f>ValueWin!E122</f>
        <v>0.59399999999999997</v>
      </c>
      <c r="F122">
        <f t="shared" si="9"/>
        <v>0.40600000000000003</v>
      </c>
      <c r="G122" cm="1">
        <f t="array" ref="G122">_xlfn.IFS(AND(I122&gt;J122,I122&gt;0), 1, AND(J122&gt;I122,J122&gt;0), 2, AND(I122&lt;0,J122&lt;0), 0)</f>
        <v>0</v>
      </c>
      <c r="H122">
        <f>ValueWin!H122</f>
        <v>1</v>
      </c>
      <c r="I122">
        <f t="shared" si="5"/>
        <v>-7.1573770491803246E-2</v>
      </c>
      <c r="J122">
        <f t="shared" si="6"/>
        <v>-6.9199999999999928E-2</v>
      </c>
      <c r="K122" cm="1">
        <f t="array" ref="K122">_xlfn.IFS(AND(G122=H122,G122=1),K121-K121*I122+K121*I122*A122, AND(G122=H122,G122=2), K121-K121*J122+K121*J122*B122, AND(G122&lt;&gt;H122,G122=1), K121-K121*I122,AND(G122&lt;&gt;H122,G122=2),K121-K121*J122,G122=0,K121)</f>
        <v>92.42762741344383</v>
      </c>
      <c r="L122" t="str">
        <f>ValueWin!L122</f>
        <v>Roberto Bautista Agut</v>
      </c>
      <c r="M122" t="str">
        <f>ValueWin!M122</f>
        <v>Mackenzie McDonald</v>
      </c>
      <c r="N122">
        <f>ValueWin!N122</f>
        <v>0.85699999999999998</v>
      </c>
    </row>
    <row r="123" spans="1:14" x14ac:dyDescent="0.25">
      <c r="A123">
        <f>ValueWin!A123</f>
        <v>2.67</v>
      </c>
      <c r="B123">
        <f>ValueWin!B123</f>
        <v>1.44</v>
      </c>
      <c r="C123">
        <f t="shared" si="10"/>
        <v>0.37453183520599254</v>
      </c>
      <c r="D123">
        <f t="shared" si="10"/>
        <v>0.69444444444444442</v>
      </c>
      <c r="E123">
        <f>ValueWin!E123</f>
        <v>0.38800000000000001</v>
      </c>
      <c r="F123">
        <f t="shared" si="9"/>
        <v>0.61199999999999999</v>
      </c>
      <c r="G123" cm="1">
        <f t="array" ref="G123">_xlfn.IFS(AND(I123&gt;J123,I123&gt;0), 1, AND(J123&gt;I123,J123&gt;0), 2, AND(I123&lt;0,J123&lt;0), 0)</f>
        <v>1</v>
      </c>
      <c r="H123">
        <f>ValueWin!H123</f>
        <v>1</v>
      </c>
      <c r="I123">
        <f t="shared" si="5"/>
        <v>2.1532934131736514E-2</v>
      </c>
      <c r="J123">
        <f t="shared" si="6"/>
        <v>-0.26981818181818196</v>
      </c>
      <c r="K123" cm="1">
        <f t="array" ref="K123">_xlfn.IFS(AND(G123=H123,G123=1),K122-K122*I123+K122*I123*A123, AND(G123=H123,G123=2), K122-K122*J123+K122*J123*B123, AND(G123&lt;&gt;H123,G123=1), K122-K122*I123,AND(G123&lt;&gt;H123,G123=2),K122-K122*J123,G123=0,K122)</f>
        <v>95.751324895231278</v>
      </c>
      <c r="L123" t="str">
        <f>ValueWin!L123</f>
        <v>Jan Lennard Struff</v>
      </c>
      <c r="M123" t="str">
        <f>ValueWin!M123</f>
        <v>Denis Shapovalov</v>
      </c>
      <c r="N123">
        <f>ValueWin!N123</f>
        <v>0.90900000000000003</v>
      </c>
    </row>
    <row r="124" spans="1:14" x14ac:dyDescent="0.25">
      <c r="A124">
        <f>ValueWin!A124</f>
        <v>7</v>
      </c>
      <c r="B124">
        <f>ValueWin!B124</f>
        <v>1.1000000000000001</v>
      </c>
      <c r="C124">
        <f t="shared" si="10"/>
        <v>0.14285714285714285</v>
      </c>
      <c r="D124">
        <f t="shared" si="10"/>
        <v>0.90909090909090906</v>
      </c>
      <c r="E124">
        <f>ValueWin!E124</f>
        <v>0.123</v>
      </c>
      <c r="F124">
        <f t="shared" si="9"/>
        <v>0.877</v>
      </c>
      <c r="G124" cm="1">
        <f t="array" ref="G124">_xlfn.IFS(AND(I124&gt;J124,I124&gt;0), 1, AND(J124&gt;I124,J124&gt;0), 2, AND(I124&lt;0,J124&lt;0), 0)</f>
        <v>0</v>
      </c>
      <c r="H124">
        <f>ValueWin!H124</f>
        <v>2</v>
      </c>
      <c r="I124">
        <f t="shared" si="5"/>
        <v>-2.3166666666666669E-2</v>
      </c>
      <c r="J124">
        <f t="shared" si="6"/>
        <v>-0.35299999999999887</v>
      </c>
      <c r="K124" cm="1">
        <f t="array" ref="K124">_xlfn.IFS(AND(G124=H124,G124=1),K123-K123*I124+K123*I124*A124, AND(G124=H124,G124=2), K123-K123*J124+K123*J124*B124, AND(G124&lt;&gt;H124,G124=1), K123-K123*I124,AND(G124&lt;&gt;H124,G124=2),K123-K123*J124,G124=0,K123)</f>
        <v>95.751324895231278</v>
      </c>
      <c r="L124" t="str">
        <f>ValueWin!L124</f>
        <v>Dennis Novak</v>
      </c>
      <c r="M124" t="str">
        <f>ValueWin!M124</f>
        <v>Jannik Sinner</v>
      </c>
      <c r="N124">
        <f>ValueWin!N124</f>
        <v>0.84499999999999997</v>
      </c>
    </row>
    <row r="125" spans="1:14" x14ac:dyDescent="0.25">
      <c r="A125">
        <f>ValueWin!A125</f>
        <v>5.2</v>
      </c>
      <c r="B125">
        <f>ValueWin!B125</f>
        <v>1.1399999999999999</v>
      </c>
      <c r="C125">
        <f t="shared" si="10"/>
        <v>0.19230769230769229</v>
      </c>
      <c r="D125">
        <f t="shared" si="10"/>
        <v>0.87719298245614041</v>
      </c>
      <c r="E125">
        <f>ValueWin!E125</f>
        <v>0.17100000000000001</v>
      </c>
      <c r="F125">
        <f t="shared" si="9"/>
        <v>0.82899999999999996</v>
      </c>
      <c r="G125" cm="1">
        <f t="array" ref="G125">_xlfn.IFS(AND(I125&gt;J125,I125&gt;0), 1, AND(J125&gt;I125,J125&gt;0), 2, AND(I125&lt;0,J125&lt;0), 0)</f>
        <v>0</v>
      </c>
      <c r="H125">
        <f>ValueWin!H125</f>
        <v>2</v>
      </c>
      <c r="I125">
        <f t="shared" si="5"/>
        <v>-2.6380952380952338E-2</v>
      </c>
      <c r="J125">
        <f t="shared" si="6"/>
        <v>-0.39242857142857246</v>
      </c>
      <c r="K125" cm="1">
        <f t="array" ref="K125">_xlfn.IFS(AND(G125=H125,G125=1),K124-K124*I125+K124*I125*A125, AND(G125=H125,G125=2), K124-K124*J125+K124*J125*B125, AND(G125&lt;&gt;H125,G125=1), K124-K124*I125,AND(G125&lt;&gt;H125,G125=2),K124-K124*J125,G125=0,K124)</f>
        <v>95.751324895231278</v>
      </c>
      <c r="L125" t="str">
        <f>ValueWin!L125</f>
        <v>Alex De Minaur</v>
      </c>
      <c r="M125" t="str">
        <f>ValueWin!M125</f>
        <v>Alexander Zverev</v>
      </c>
      <c r="N125">
        <f>ValueWin!N125</f>
        <v>0.89100000000000001</v>
      </c>
    </row>
    <row r="126" spans="1:14" x14ac:dyDescent="0.25">
      <c r="A126">
        <f>ValueWin!A126</f>
        <v>1.22</v>
      </c>
      <c r="B126">
        <f>ValueWin!B126</f>
        <v>4</v>
      </c>
      <c r="C126">
        <f t="shared" si="10"/>
        <v>0.81967213114754101</v>
      </c>
      <c r="D126">
        <f t="shared" si="10"/>
        <v>0.25</v>
      </c>
      <c r="E126">
        <f>ValueWin!E126</f>
        <v>0.73399999999999999</v>
      </c>
      <c r="F126">
        <f t="shared" si="9"/>
        <v>0.26600000000000001</v>
      </c>
      <c r="G126" cm="1">
        <f t="array" ref="G126">_xlfn.IFS(AND(I126&gt;J126,I126&gt;0), 1, AND(J126&gt;I126,J126&gt;0), 2, AND(I126&lt;0,J126&lt;0), 0)</f>
        <v>2</v>
      </c>
      <c r="H126">
        <f>ValueWin!H126</f>
        <v>2</v>
      </c>
      <c r="I126">
        <f t="shared" si="5"/>
        <v>-0.47509090909090923</v>
      </c>
      <c r="J126">
        <f t="shared" si="6"/>
        <v>2.1333333333333343E-2</v>
      </c>
      <c r="K126" cm="1">
        <f t="array" ref="K126">_xlfn.IFS(AND(G126=H126,G126=1),K125-K125*I126+K125*I126*A126, AND(G126=H126,G126=2), K125-K125*J126+K125*J126*B126, AND(G126&lt;&gt;H126,G126=1), K125-K125*I126,AND(G126&lt;&gt;H126,G126=2),K125-K125*J126,G126=0,K125)</f>
        <v>101.87940968852608</v>
      </c>
      <c r="L126" t="str">
        <f>ValueWin!L126</f>
        <v>Stefanos Tsitsipas</v>
      </c>
      <c r="M126" t="str">
        <f>ValueWin!M126</f>
        <v>Frances Tiafoe</v>
      </c>
      <c r="N126">
        <f>ValueWin!N126</f>
        <v>0.86699999999999999</v>
      </c>
    </row>
    <row r="127" spans="1:14" x14ac:dyDescent="0.25">
      <c r="A127">
        <f>ValueWin!A127</f>
        <v>2.75</v>
      </c>
      <c r="B127">
        <f>ValueWin!B127</f>
        <v>1.44</v>
      </c>
      <c r="C127">
        <f t="shared" si="10"/>
        <v>0.36363636363636365</v>
      </c>
      <c r="D127">
        <f t="shared" si="10"/>
        <v>0.69444444444444442</v>
      </c>
      <c r="E127">
        <f>ValueWin!E127</f>
        <v>0.29499999999999998</v>
      </c>
      <c r="F127">
        <f t="shared" si="9"/>
        <v>0.70500000000000007</v>
      </c>
      <c r="G127" cm="1">
        <f t="array" ref="G127">_xlfn.IFS(AND(I127&gt;J127,I127&gt;0), 1, AND(J127&gt;I127,J127&gt;0), 2, AND(I127&lt;0,J127&lt;0), 0)</f>
        <v>2</v>
      </c>
      <c r="H127">
        <f>ValueWin!H127</f>
        <v>1</v>
      </c>
      <c r="I127">
        <f t="shared" si="5"/>
        <v>-0.10785714285714293</v>
      </c>
      <c r="J127">
        <f t="shared" si="6"/>
        <v>3.4545454545454546E-2</v>
      </c>
      <c r="K127" cm="1">
        <f t="array" ref="K127">_xlfn.IFS(AND(G127=H127,G127=1),K126-K126*I127+K126*I127*A127, AND(G127=H127,G127=2), K126-K126*J127+K126*J127*B127, AND(G127&lt;&gt;H127,G127=1), K126-K126*I127,AND(G127&lt;&gt;H127,G127=2),K126-K126*J127,G127=0,K126)</f>
        <v>98.359939172013355</v>
      </c>
      <c r="L127" t="str">
        <f>ValueWin!L127</f>
        <v>Carlos Alcaraz</v>
      </c>
      <c r="M127" t="str">
        <f>ValueWin!M127</f>
        <v>Matteo Berrettini</v>
      </c>
      <c r="N127">
        <f>ValueWin!N127</f>
        <v>0.84699999999999998</v>
      </c>
    </row>
    <row r="128" spans="1:14" x14ac:dyDescent="0.25">
      <c r="A128">
        <f>ValueWin!A128</f>
        <v>1.5</v>
      </c>
      <c r="B128">
        <f>ValueWin!B128</f>
        <v>2.5</v>
      </c>
      <c r="C128">
        <f t="shared" si="10"/>
        <v>0.66666666666666663</v>
      </c>
      <c r="D128">
        <f t="shared" si="10"/>
        <v>0.4</v>
      </c>
      <c r="E128">
        <f>ValueWin!E128</f>
        <v>0.78500000000000003</v>
      </c>
      <c r="F128">
        <f t="shared" si="9"/>
        <v>0.21499999999999997</v>
      </c>
      <c r="G128" cm="1">
        <f t="array" ref="G128">_xlfn.IFS(AND(I128&gt;J128,I128&gt;0), 1, AND(J128&gt;I128,J128&gt;0), 2, AND(I128&lt;0,J128&lt;0), 0)</f>
        <v>1</v>
      </c>
      <c r="H128">
        <f>ValueWin!H128</f>
        <v>1</v>
      </c>
      <c r="I128">
        <f t="shared" si="5"/>
        <v>0.1</v>
      </c>
      <c r="J128">
        <f t="shared" si="6"/>
        <v>-0.30833333333333335</v>
      </c>
      <c r="K128" cm="1">
        <f t="array" ref="K128">_xlfn.IFS(AND(G128=H128,G128=1),K127-K127*I128+K127*I128*A128, AND(G128=H128,G128=2), K127-K127*J128+K127*J128*B128, AND(G128&lt;&gt;H128,G128=1), K127-K127*I128,AND(G128&lt;&gt;H128,G128=2),K127-K127*J128,G128=0,K127)</f>
        <v>103.27793613061402</v>
      </c>
      <c r="L128" t="str">
        <f>ValueWin!L128</f>
        <v>Joao Sousa</v>
      </c>
      <c r="M128" t="str">
        <f>ValueWin!M128</f>
        <v>Kenny De Schepper</v>
      </c>
      <c r="N128">
        <f>ValueWin!N128</f>
        <v>0.47799999999999998</v>
      </c>
    </row>
    <row r="129" spans="1:14" x14ac:dyDescent="0.25">
      <c r="A129">
        <f>ValueWin!A129</f>
        <v>1.33</v>
      </c>
      <c r="B129">
        <f>ValueWin!B129</f>
        <v>3</v>
      </c>
      <c r="C129">
        <f t="shared" si="10"/>
        <v>0.75187969924812026</v>
      </c>
      <c r="D129">
        <f t="shared" si="10"/>
        <v>0.33333333333333331</v>
      </c>
      <c r="E129">
        <f>ValueWin!E129</f>
        <v>0.80500000000000005</v>
      </c>
      <c r="F129">
        <f t="shared" si="9"/>
        <v>0.19499999999999995</v>
      </c>
      <c r="G129" cm="1">
        <f t="array" ref="G129">_xlfn.IFS(AND(I129&gt;J129,I129&gt;0), 1, AND(J129&gt;I129,J129&gt;0), 2, AND(I129&lt;0,J129&lt;0), 0)</f>
        <v>1</v>
      </c>
      <c r="H129">
        <f>ValueWin!H129</f>
        <v>2</v>
      </c>
      <c r="I129">
        <f t="shared" si="5"/>
        <v>0.1</v>
      </c>
      <c r="J129">
        <f t="shared" si="6"/>
        <v>-0.20750000000000007</v>
      </c>
      <c r="K129" cm="1">
        <f t="array" ref="K129">_xlfn.IFS(AND(G129=H129,G129=1),K128-K128*I129+K128*I129*A129, AND(G129=H129,G129=2), K128-K128*J129+K128*J129*B129, AND(G129&lt;&gt;H129,G129=1), K128-K128*I129,AND(G129&lt;&gt;H129,G129=2),K128-K128*J129,G129=0,K128)</f>
        <v>92.950142517552621</v>
      </c>
      <c r="L129" t="str">
        <f>ValueWin!L129</f>
        <v>Hugo Gaston</v>
      </c>
      <c r="M129" t="str">
        <f>ValueWin!M129</f>
        <v>Maxime Janvier</v>
      </c>
      <c r="N129">
        <f>ValueWin!N129</f>
        <v>0.48199999999999998</v>
      </c>
    </row>
    <row r="130" spans="1:14" x14ac:dyDescent="0.25">
      <c r="A130">
        <f>ValueWin!A130</f>
        <v>1.66</v>
      </c>
      <c r="B130">
        <f>ValueWin!B130</f>
        <v>2.1</v>
      </c>
      <c r="C130">
        <f t="shared" si="10"/>
        <v>0.60240963855421692</v>
      </c>
      <c r="D130">
        <f t="shared" si="10"/>
        <v>0.47619047619047616</v>
      </c>
      <c r="E130">
        <f>ValueWin!E130</f>
        <v>0.94599999999999995</v>
      </c>
      <c r="F130">
        <f t="shared" si="9"/>
        <v>5.4000000000000048E-2</v>
      </c>
      <c r="G130" cm="1">
        <f t="array" ref="G130">_xlfn.IFS(AND(I130&gt;J130,I130&gt;0), 1, AND(J130&gt;I130,J130&gt;0), 2, AND(I130&lt;0,J130&lt;0), 0)</f>
        <v>1</v>
      </c>
      <c r="H130">
        <f>ValueWin!H130</f>
        <v>2</v>
      </c>
      <c r="I130">
        <f t="shared" si="5"/>
        <v>0.1</v>
      </c>
      <c r="J130">
        <f t="shared" si="6"/>
        <v>-0.80599999999999983</v>
      </c>
      <c r="K130" cm="1">
        <f t="array" ref="K130">_xlfn.IFS(AND(G130=H130,G130=1),K129-K129*I130+K129*I130*A130, AND(G130=H130,G130=2), K129-K129*J130+K129*J130*B130, AND(G130&lt;&gt;H130,G130=1), K129-K129*I130,AND(G130&lt;&gt;H130,G130=2),K129-K129*J130,G130=0,K129)</f>
        <v>83.655128265797359</v>
      </c>
      <c r="L130" t="str">
        <f>ValueWin!L130</f>
        <v>Manuel Guinard</v>
      </c>
      <c r="M130" t="str">
        <f>ValueWin!M130</f>
        <v>Luca van Assche</v>
      </c>
      <c r="N130">
        <f>ValueWin!N130</f>
        <v>0.17599999999999999</v>
      </c>
    </row>
    <row r="131" spans="1:14" x14ac:dyDescent="0.25">
      <c r="A131">
        <f>ValueWin!A131</f>
        <v>1.46</v>
      </c>
      <c r="B131">
        <f>ValueWin!B131</f>
        <v>2.58</v>
      </c>
      <c r="C131">
        <f t="shared" si="10"/>
        <v>0.68493150684931503</v>
      </c>
      <c r="D131">
        <f t="shared" si="10"/>
        <v>0.38759689922480617</v>
      </c>
      <c r="E131">
        <f>ValueWin!E131</f>
        <v>0.61399999999999999</v>
      </c>
      <c r="F131">
        <f t="shared" si="9"/>
        <v>0.38600000000000001</v>
      </c>
      <c r="G131" cm="1">
        <f t="array" ref="G131">_xlfn.IFS(AND(I131&gt;J131,I131&gt;0), 1, AND(J131&gt;I131,J131&gt;0), 2, AND(I131&lt;0,J131&lt;0), 0)</f>
        <v>0</v>
      </c>
      <c r="H131">
        <f>ValueWin!H131</f>
        <v>1</v>
      </c>
      <c r="I131">
        <f t="shared" si="5"/>
        <v>-0.22513043478260875</v>
      </c>
      <c r="J131">
        <f t="shared" si="6"/>
        <v>-2.6075949367088125E-3</v>
      </c>
      <c r="K131" cm="1">
        <f t="array" ref="K131">_xlfn.IFS(AND(G131=H131,G131=1),K130-K130*I131+K130*I131*A131, AND(G131=H131,G131=2), K130-K130*J131+K130*J131*B131, AND(G131&lt;&gt;H131,G131=1), K130-K130*I131,AND(G131&lt;&gt;H131,G131=2),K130-K130*J131,G131=0,K130)</f>
        <v>83.655128265797359</v>
      </c>
      <c r="L131" t="str">
        <f>ValueWin!L131</f>
        <v>Taylor Fritz</v>
      </c>
      <c r="M131" t="str">
        <f>ValueWin!M131</f>
        <v>Jan Lennard Struff</v>
      </c>
      <c r="N131">
        <f>ValueWin!N131</f>
        <v>0.84499999999999997</v>
      </c>
    </row>
    <row r="132" spans="1:14" x14ac:dyDescent="0.25">
      <c r="A132">
        <f>ValueWin!A132</f>
        <v>1.86</v>
      </c>
      <c r="B132">
        <f>ValueWin!B132</f>
        <v>1.92</v>
      </c>
      <c r="C132">
        <f t="shared" si="10"/>
        <v>0.5376344086021505</v>
      </c>
      <c r="D132">
        <f t="shared" si="10"/>
        <v>0.52083333333333337</v>
      </c>
      <c r="E132">
        <f>ValueWin!E132</f>
        <v>0.42</v>
      </c>
      <c r="F132">
        <f t="shared" si="9"/>
        <v>0.58000000000000007</v>
      </c>
      <c r="G132" cm="1">
        <f t="array" ref="G132">_xlfn.IFS(AND(I132&gt;J132,I132&gt;0), 1, AND(J132&gt;I132,J132&gt;0), 2, AND(I132&lt;0,J132&lt;0), 0)</f>
        <v>2</v>
      </c>
      <c r="H132">
        <f>ValueWin!H132</f>
        <v>2</v>
      </c>
      <c r="I132">
        <f t="shared" ref="I132:I172" si="11">IF(E132-(F132/(A132-1))&gt;0.1, 0.1, E132-(F132/(A132-1)))</f>
        <v>-0.25441860465116278</v>
      </c>
      <c r="J132">
        <f t="shared" ref="J132:J172" si="12">IF(F132-(E132/(B132-1))&gt;0.1, 0.1, F132-(E132/(B132-1)))</f>
        <v>0.1</v>
      </c>
      <c r="K132" cm="1">
        <f t="array" ref="K132">_xlfn.IFS(AND(G132=H132,G132=1),K131-K131*I132+K131*I132*A132, AND(G132=H132,G132=2), K131-K131*J132+K131*J132*B132, AND(G132&lt;&gt;H132,G132=1), K131-K131*I132,AND(G132&lt;&gt;H132,G132=2),K131-K131*J132,G132=0,K131)</f>
        <v>91.351400066250719</v>
      </c>
      <c r="L132" t="str">
        <f>ValueWin!L132</f>
        <v>Botic Van De Zandschulp</v>
      </c>
      <c r="M132" t="str">
        <f>ValueWin!M132</f>
        <v>Marin Cilic</v>
      </c>
      <c r="N132">
        <f>ValueWin!N132</f>
        <v>0.83499999999999996</v>
      </c>
    </row>
    <row r="133" spans="1:14" x14ac:dyDescent="0.25">
      <c r="A133">
        <f>ValueWin!A133</f>
        <v>4.05</v>
      </c>
      <c r="B133">
        <f>ValueWin!B133</f>
        <v>1.22</v>
      </c>
      <c r="C133">
        <f t="shared" si="10"/>
        <v>0.24691358024691359</v>
      </c>
      <c r="D133">
        <f t="shared" si="10"/>
        <v>0.81967213114754101</v>
      </c>
      <c r="E133">
        <f>ValueWin!E133</f>
        <v>0.21199999999999999</v>
      </c>
      <c r="F133">
        <f t="shared" si="9"/>
        <v>0.78800000000000003</v>
      </c>
      <c r="G133" cm="1">
        <f t="array" ref="G133">_xlfn.IFS(AND(I133&gt;J133,I133&gt;0), 1, AND(J133&gt;I133,J133&gt;0), 2, AND(I133&lt;0,J133&lt;0), 0)</f>
        <v>0</v>
      </c>
      <c r="H133">
        <f>ValueWin!H133</f>
        <v>2</v>
      </c>
      <c r="I133">
        <f t="shared" si="11"/>
        <v>-4.6360655737704953E-2</v>
      </c>
      <c r="J133">
        <f t="shared" si="12"/>
        <v>-0.1756363636363637</v>
      </c>
      <c r="K133" cm="1">
        <f t="array" ref="K133">_xlfn.IFS(AND(G133=H133,G133=1),K132-K132*I133+K132*I133*A133, AND(G133=H133,G133=2), K132-K132*J133+K132*J133*B133, AND(G133&lt;&gt;H133,G133=1), K132-K132*I133,AND(G133&lt;&gt;H133,G133=2),K132-K132*J133,G133=0,K132)</f>
        <v>91.351400066250719</v>
      </c>
      <c r="L133" t="str">
        <f>ValueWin!L133</f>
        <v>Carlos Alcaraz</v>
      </c>
      <c r="M133" t="str">
        <f>ValueWin!M133</f>
        <v>Alexander Zverev</v>
      </c>
      <c r="N133">
        <f>ValueWin!N133</f>
        <v>0.86499999999999999</v>
      </c>
    </row>
    <row r="134" spans="1:14" x14ac:dyDescent="0.25">
      <c r="A134">
        <f>ValueWin!A134</f>
        <v>2.2000000000000002</v>
      </c>
      <c r="B134">
        <f>ValueWin!B134</f>
        <v>1.61</v>
      </c>
      <c r="C134">
        <f t="shared" si="10"/>
        <v>0.45454545454545453</v>
      </c>
      <c r="D134">
        <f t="shared" si="10"/>
        <v>0.6211180124223602</v>
      </c>
      <c r="E134">
        <f>ValueWin!E134</f>
        <v>0.19900000000000001</v>
      </c>
      <c r="F134">
        <f t="shared" si="9"/>
        <v>0.80099999999999993</v>
      </c>
      <c r="G134" cm="1">
        <f t="array" ref="G134">_xlfn.IFS(AND(I134&gt;J134,I134&gt;0), 1, AND(J134&gt;I134,J134&gt;0), 2, AND(I134&lt;0,J134&lt;0), 0)</f>
        <v>2</v>
      </c>
      <c r="H134">
        <f>ValueWin!H134</f>
        <v>2</v>
      </c>
      <c r="I134">
        <f t="shared" si="11"/>
        <v>-0.46849999999999986</v>
      </c>
      <c r="J134">
        <f t="shared" si="12"/>
        <v>0.1</v>
      </c>
      <c r="K134" cm="1">
        <f t="array" ref="K134">_xlfn.IFS(AND(G134=H134,G134=1),K133-K133*I134+K133*I134*A134, AND(G134=H134,G134=2), K133-K133*J134+K133*J134*B134, AND(G134&lt;&gt;H134,G134=1), K133-K133*I134,AND(G134&lt;&gt;H134,G134=2),K133-K133*J134,G134=0,K133)</f>
        <v>96.923835470292019</v>
      </c>
      <c r="L134" t="str">
        <f>ValueWin!L134</f>
        <v>Maxime Janvier</v>
      </c>
      <c r="M134" t="str">
        <f>ValueWin!M134</f>
        <v>Joao Sousa</v>
      </c>
      <c r="N134">
        <f>ValueWin!N134</f>
        <v>0.47099999999999997</v>
      </c>
    </row>
    <row r="135" spans="1:14" x14ac:dyDescent="0.25">
      <c r="A135">
        <f>ValueWin!A135</f>
        <v>2.2000000000000002</v>
      </c>
      <c r="B135">
        <f>ValueWin!B135</f>
        <v>1.61</v>
      </c>
      <c r="C135">
        <f t="shared" si="10"/>
        <v>0.45454545454545453</v>
      </c>
      <c r="D135">
        <f t="shared" si="10"/>
        <v>0.6211180124223602</v>
      </c>
      <c r="E135">
        <f>ValueWin!E135</f>
        <v>0.45900000000000002</v>
      </c>
      <c r="F135">
        <f t="shared" si="9"/>
        <v>0.54099999999999993</v>
      </c>
      <c r="G135" cm="1">
        <f t="array" ref="G135">_xlfn.IFS(AND(I135&gt;J135,I135&gt;0), 1, AND(J135&gt;I135,J135&gt;0), 2, AND(I135&lt;0,J135&lt;0), 0)</f>
        <v>1</v>
      </c>
      <c r="H135">
        <f>ValueWin!H135</f>
        <v>1</v>
      </c>
      <c r="I135">
        <f t="shared" si="11"/>
        <v>8.1666666666668219E-3</v>
      </c>
      <c r="J135">
        <f t="shared" si="12"/>
        <v>-0.21145901639344256</v>
      </c>
      <c r="K135" cm="1">
        <f t="array" ref="K135">_xlfn.IFS(AND(G135=H135,G135=1),K134-K134*I135+K134*I135*A135, AND(G135=H135,G135=2), K134-K134*J135+K134*J135*B135, AND(G135&lt;&gt;H135,G135=1), K134-K134*I135,AND(G135&lt;&gt;H135,G135=2),K134-K134*J135,G135=0,K134)</f>
        <v>97.873689057900904</v>
      </c>
      <c r="L135" t="str">
        <f>ValueWin!L135</f>
        <v>Maxime Cressy</v>
      </c>
      <c r="M135" t="str">
        <f>ValueWin!M135</f>
        <v>Oscar Otte</v>
      </c>
      <c r="N135">
        <f>ValueWin!N135</f>
        <v>0.75700000000000001</v>
      </c>
    </row>
    <row r="136" spans="1:14" x14ac:dyDescent="0.25">
      <c r="A136">
        <f>ValueWin!A136</f>
        <v>4</v>
      </c>
      <c r="B136">
        <f>ValueWin!B136</f>
        <v>1.22</v>
      </c>
      <c r="C136">
        <f t="shared" si="10"/>
        <v>0.25</v>
      </c>
      <c r="D136">
        <f t="shared" si="10"/>
        <v>0.81967213114754101</v>
      </c>
      <c r="E136">
        <f>ValueWin!E136</f>
        <v>0.33300000000000002</v>
      </c>
      <c r="F136">
        <f t="shared" si="9"/>
        <v>0.66700000000000004</v>
      </c>
      <c r="G136" cm="1">
        <f t="array" ref="G136">_xlfn.IFS(AND(I136&gt;J136,I136&gt;0), 1, AND(J136&gt;I136,J136&gt;0), 2, AND(I136&lt;0,J136&lt;0), 0)</f>
        <v>1</v>
      </c>
      <c r="H136">
        <f>ValueWin!H136</f>
        <v>1</v>
      </c>
      <c r="I136">
        <f t="shared" si="11"/>
        <v>0.1</v>
      </c>
      <c r="J136">
        <f t="shared" si="12"/>
        <v>-0.84663636363636385</v>
      </c>
      <c r="K136" cm="1">
        <f t="array" ref="K136">_xlfn.IFS(AND(G136=H136,G136=1),K135-K135*I136+K135*I136*A136, AND(G136=H136,G136=2), K135-K135*J136+K135*J136*B136, AND(G136&lt;&gt;H136,G136=1), K135-K135*I136,AND(G136&lt;&gt;H136,G136=2),K135-K135*J136,G136=0,K135)</f>
        <v>127.23579577527119</v>
      </c>
      <c r="L136" t="str">
        <f>ValueWin!L136</f>
        <v>Frances Tiafoe</v>
      </c>
      <c r="M136" t="str">
        <f>ValueWin!M136</f>
        <v>Jannik Sinner</v>
      </c>
      <c r="N136">
        <f>ValueWin!N136</f>
        <v>0.86</v>
      </c>
    </row>
    <row r="137" spans="1:14" x14ac:dyDescent="0.25">
      <c r="A137">
        <f>ValueWin!A137</f>
        <v>1.4</v>
      </c>
      <c r="B137">
        <f>ValueWin!B137</f>
        <v>2.75</v>
      </c>
      <c r="C137">
        <f t="shared" si="10"/>
        <v>0.7142857142857143</v>
      </c>
      <c r="D137">
        <f t="shared" si="10"/>
        <v>0.36363636363636365</v>
      </c>
      <c r="E137">
        <f>ValueWin!E137</f>
        <v>0.61599999999999999</v>
      </c>
      <c r="F137">
        <f t="shared" si="9"/>
        <v>0.38400000000000001</v>
      </c>
      <c r="G137" cm="1">
        <f t="array" ref="G137">_xlfn.IFS(AND(I137&gt;J137,I137&gt;0), 1, AND(J137&gt;I137,J137&gt;0), 2, AND(I137&lt;0,J137&lt;0), 0)</f>
        <v>2</v>
      </c>
      <c r="H137">
        <f>ValueWin!H137</f>
        <v>2</v>
      </c>
      <c r="I137">
        <f t="shared" si="11"/>
        <v>-0.34400000000000019</v>
      </c>
      <c r="J137">
        <f t="shared" si="12"/>
        <v>3.2000000000000028E-2</v>
      </c>
      <c r="K137" cm="1">
        <f t="array" ref="K137">_xlfn.IFS(AND(G137=H137,G137=1),K136-K136*I137+K136*I137*A137, AND(G137=H137,G137=2), K136-K136*J137+K136*J137*B137, AND(G137&lt;&gt;H137,G137=1), K136-K136*I137,AND(G137&lt;&gt;H137,G137=2),K136-K136*J137,G137=0,K136)</f>
        <v>134.36100033868638</v>
      </c>
      <c r="L137" t="str">
        <f>ValueWin!L137</f>
        <v>Quentin Halys</v>
      </c>
      <c r="M137" t="str">
        <f>ValueWin!M137</f>
        <v>Lukas Lacko</v>
      </c>
      <c r="N137">
        <f>ValueWin!N137</f>
        <v>0.47</v>
      </c>
    </row>
    <row r="138" spans="1:14" x14ac:dyDescent="0.25">
      <c r="A138">
        <f>ValueWin!A138</f>
        <v>4.5</v>
      </c>
      <c r="B138">
        <f>ValueWin!B138</f>
        <v>1.18</v>
      </c>
      <c r="C138">
        <f t="shared" si="10"/>
        <v>0.22222222222222221</v>
      </c>
      <c r="D138">
        <f t="shared" si="10"/>
        <v>0.84745762711864414</v>
      </c>
      <c r="E138">
        <f>ValueWin!E138</f>
        <v>0.161</v>
      </c>
      <c r="F138">
        <f t="shared" si="9"/>
        <v>0.83899999999999997</v>
      </c>
      <c r="G138" cm="1">
        <f t="array" ref="G138">_xlfn.IFS(AND(I138&gt;J138,I138&gt;0), 1, AND(J138&gt;I138,J138&gt;0), 2, AND(I138&lt;0,J138&lt;0), 0)</f>
        <v>0</v>
      </c>
      <c r="H138">
        <f>ValueWin!H138</f>
        <v>2</v>
      </c>
      <c r="I138">
        <f t="shared" si="11"/>
        <v>-7.8714285714285709E-2</v>
      </c>
      <c r="J138">
        <f t="shared" si="12"/>
        <v>-5.5444444444444851E-2</v>
      </c>
      <c r="K138" cm="1">
        <f t="array" ref="K138">_xlfn.IFS(AND(G138=H138,G138=1),K137-K137*I138+K137*I138*A138, AND(G138=H138,G138=2), K137-K137*J138+K137*J138*B138, AND(G138&lt;&gt;H138,G138=1), K137-K137*I138,AND(G138&lt;&gt;H138,G138=2),K137-K137*J138,G138=0,K137)</f>
        <v>134.36100033868638</v>
      </c>
      <c r="L138" t="str">
        <f>ValueWin!L138</f>
        <v>Alexandre Muller</v>
      </c>
      <c r="M138" t="str">
        <f>ValueWin!M138</f>
        <v>Brandon Nakashima</v>
      </c>
      <c r="N138">
        <f>ValueWin!N138</f>
        <v>0.499</v>
      </c>
    </row>
    <row r="139" spans="1:14" x14ac:dyDescent="0.25">
      <c r="A139">
        <f>ValueWin!A139</f>
        <v>1.53</v>
      </c>
      <c r="B139">
        <f>ValueWin!B139</f>
        <v>2.37</v>
      </c>
      <c r="C139">
        <f t="shared" si="10"/>
        <v>0.65359477124183007</v>
      </c>
      <c r="D139">
        <f t="shared" si="10"/>
        <v>0.42194092827004215</v>
      </c>
      <c r="E139">
        <f>ValueWin!E139</f>
        <v>0.47499999999999998</v>
      </c>
      <c r="F139">
        <f t="shared" si="9"/>
        <v>0.52500000000000002</v>
      </c>
      <c r="G139" cm="1">
        <f t="array" ref="G139">_xlfn.IFS(AND(I139&gt;J139,I139&gt;0), 1, AND(J139&gt;I139,J139&gt;0), 2, AND(I139&lt;0,J139&lt;0), 0)</f>
        <v>2</v>
      </c>
      <c r="H139">
        <f>ValueWin!H139</f>
        <v>2</v>
      </c>
      <c r="I139">
        <f t="shared" si="11"/>
        <v>-0.51556603773584908</v>
      </c>
      <c r="J139">
        <f t="shared" si="12"/>
        <v>0.1</v>
      </c>
      <c r="K139" cm="1">
        <f t="array" ref="K139">_xlfn.IFS(AND(G139=H139,G139=1),K138-K138*I139+K138*I139*A139, AND(G139=H139,G139=2), K138-K138*J139+K138*J139*B139, AND(G139&lt;&gt;H139,G139=1), K138-K138*I139,AND(G139&lt;&gt;H139,G139=2),K138-K138*J139,G139=0,K138)</f>
        <v>152.76845738508641</v>
      </c>
      <c r="L139" t="str">
        <f>ValueWin!L139</f>
        <v>Yoshihito Nishioka</v>
      </c>
      <c r="M139" t="str">
        <f>ValueWin!M139</f>
        <v>Gianluca Mager</v>
      </c>
      <c r="N139">
        <f>ValueWin!N139</f>
        <v>0.80300000000000005</v>
      </c>
    </row>
    <row r="140" spans="1:14" x14ac:dyDescent="0.25">
      <c r="A140">
        <f>ValueWin!A140</f>
        <v>2.62</v>
      </c>
      <c r="B140">
        <f>ValueWin!B140</f>
        <v>1.5</v>
      </c>
      <c r="C140">
        <f t="shared" si="10"/>
        <v>0.38167938931297707</v>
      </c>
      <c r="D140">
        <f t="shared" si="10"/>
        <v>0.66666666666666663</v>
      </c>
      <c r="E140">
        <f>ValueWin!E140</f>
        <v>0.35299999999999998</v>
      </c>
      <c r="F140">
        <f t="shared" si="9"/>
        <v>0.64700000000000002</v>
      </c>
      <c r="G140" cm="1">
        <f t="array" ref="G140">_xlfn.IFS(AND(I140&gt;J140,I140&gt;0), 1, AND(J140&gt;I140,J140&gt;0), 2, AND(I140&lt;0,J140&lt;0), 0)</f>
        <v>0</v>
      </c>
      <c r="H140">
        <f>ValueWin!H140</f>
        <v>1</v>
      </c>
      <c r="I140">
        <f t="shared" si="11"/>
        <v>-4.6382716049382711E-2</v>
      </c>
      <c r="J140">
        <f t="shared" si="12"/>
        <v>-5.8999999999999941E-2</v>
      </c>
      <c r="K140" cm="1">
        <f t="array" ref="K140">_xlfn.IFS(AND(G140=H140,G140=1),K139-K139*I140+K139*I140*A140, AND(G140=H140,G140=2), K139-K139*J140+K139*J140*B140, AND(G140&lt;&gt;H140,G140=1), K139-K139*I140,AND(G140&lt;&gt;H140,G140=2),K139-K139*J140,G140=0,K139)</f>
        <v>152.76845738508641</v>
      </c>
      <c r="L140" t="str">
        <f>ValueWin!L140</f>
        <v>Adrian Mannarino</v>
      </c>
      <c r="M140" t="str">
        <f>ValueWin!M140</f>
        <v>Nikoloz Basilashvili</v>
      </c>
      <c r="N140">
        <f>ValueWin!N140</f>
        <v>0.85599999999999998</v>
      </c>
    </row>
    <row r="141" spans="1:14" x14ac:dyDescent="0.25">
      <c r="A141">
        <f>ValueWin!A141</f>
        <v>2.2000000000000002</v>
      </c>
      <c r="B141">
        <f>ValueWin!B141</f>
        <v>1.66</v>
      </c>
      <c r="C141">
        <f t="shared" si="10"/>
        <v>0.45454545454545453</v>
      </c>
      <c r="D141">
        <f t="shared" si="10"/>
        <v>0.60240963855421692</v>
      </c>
      <c r="E141">
        <f>ValueWin!E141</f>
        <v>0.438</v>
      </c>
      <c r="F141">
        <f t="shared" si="9"/>
        <v>0.56200000000000006</v>
      </c>
      <c r="G141" cm="1">
        <f t="array" ref="G141">_xlfn.IFS(AND(I141&gt;J141,I141&gt;0), 1, AND(J141&gt;I141,J141&gt;0), 2, AND(I141&lt;0,J141&lt;0), 0)</f>
        <v>0</v>
      </c>
      <c r="H141">
        <f>ValueWin!H141</f>
        <v>1</v>
      </c>
      <c r="I141">
        <f t="shared" si="11"/>
        <v>-3.0333333333333323E-2</v>
      </c>
      <c r="J141">
        <f t="shared" si="12"/>
        <v>-0.10163636363636364</v>
      </c>
      <c r="K141" cm="1">
        <f t="array" ref="K141">_xlfn.IFS(AND(G141=H141,G141=1),K140-K140*I141+K140*I141*A141, AND(G141=H141,G141=2), K140-K140*J141+K140*J141*B141, AND(G141&lt;&gt;H141,G141=1), K140-K140*I141,AND(G141&lt;&gt;H141,G141=2),K140-K140*J141,G141=0,K140)</f>
        <v>152.76845738508641</v>
      </c>
      <c r="L141" t="str">
        <f>ValueWin!L141</f>
        <v>Alexander Bublik</v>
      </c>
      <c r="M141" t="str">
        <f>ValueWin!M141</f>
        <v>Daniel Evans</v>
      </c>
      <c r="N141">
        <f>ValueWin!N141</f>
        <v>0.89200000000000002</v>
      </c>
    </row>
    <row r="142" spans="1:14" x14ac:dyDescent="0.25">
      <c r="A142">
        <f>ValueWin!A142</f>
        <v>1.57</v>
      </c>
      <c r="B142">
        <f>ValueWin!B142</f>
        <v>2.37</v>
      </c>
      <c r="C142">
        <f t="shared" ref="C142:D157" si="13">1/A142</f>
        <v>0.63694267515923564</v>
      </c>
      <c r="D142">
        <f t="shared" si="13"/>
        <v>0.42194092827004215</v>
      </c>
      <c r="E142">
        <f>ValueWin!E142</f>
        <v>0.55700000000000005</v>
      </c>
      <c r="F142">
        <f t="shared" si="9"/>
        <v>0.44299999999999995</v>
      </c>
      <c r="G142" cm="1">
        <f t="array" ref="G142">_xlfn.IFS(AND(I142&gt;J142,I142&gt;0), 1, AND(J142&gt;I142,J142&gt;0), 2, AND(I142&lt;0,J142&lt;0), 0)</f>
        <v>2</v>
      </c>
      <c r="H142">
        <f>ValueWin!H142</f>
        <v>2</v>
      </c>
      <c r="I142">
        <f t="shared" si="11"/>
        <v>-0.22019298245614016</v>
      </c>
      <c r="J142">
        <f t="shared" si="12"/>
        <v>3.6430656934306527E-2</v>
      </c>
      <c r="K142" cm="1">
        <f t="array" ref="K142">_xlfn.IFS(AND(G142=H142,G142=1),K141-K141*I142+K141*I142*A142, AND(G142=H142,G142=2), K141-K141*J142+K141*J142*B142, AND(G142&lt;&gt;H142,G142=1), K141-K141*I142,AND(G142&lt;&gt;H142,G142=2),K141-K141*J142,G142=0,K141)</f>
        <v>160.39313109317607</v>
      </c>
      <c r="L142" t="str">
        <f>ValueWin!L142</f>
        <v>Aslan Karatsev</v>
      </c>
      <c r="M142" t="str">
        <f>ValueWin!M142</f>
        <v>Sebastian Korda</v>
      </c>
      <c r="N142">
        <f>ValueWin!N142</f>
        <v>0.86</v>
      </c>
    </row>
    <row r="143" spans="1:14" x14ac:dyDescent="0.25">
      <c r="A143">
        <f>ValueWin!A143</f>
        <v>4</v>
      </c>
      <c r="B143">
        <f>ValueWin!B143</f>
        <v>1.25</v>
      </c>
      <c r="C143">
        <f t="shared" si="13"/>
        <v>0.25</v>
      </c>
      <c r="D143">
        <f t="shared" si="13"/>
        <v>0.8</v>
      </c>
      <c r="E143">
        <f>ValueWin!E143</f>
        <v>0.23599999999999999</v>
      </c>
      <c r="F143">
        <f t="shared" si="9"/>
        <v>0.76400000000000001</v>
      </c>
      <c r="G143" cm="1">
        <f t="array" ref="G143">_xlfn.IFS(AND(I143&gt;J143,I143&gt;0), 1, AND(J143&gt;I143,J143&gt;0), 2, AND(I143&lt;0,J143&lt;0), 0)</f>
        <v>0</v>
      </c>
      <c r="H143">
        <f>ValueWin!H143</f>
        <v>2</v>
      </c>
      <c r="I143">
        <f t="shared" si="11"/>
        <v>-1.8666666666666665E-2</v>
      </c>
      <c r="J143">
        <f t="shared" si="12"/>
        <v>-0.17999999999999994</v>
      </c>
      <c r="K143" cm="1">
        <f t="array" ref="K143">_xlfn.IFS(AND(G143=H143,G143=1),K142-K142*I143+K142*I143*A143, AND(G143=H143,G143=2), K142-K142*J143+K142*J143*B143, AND(G143&lt;&gt;H143,G143=1), K142-K142*I143,AND(G143&lt;&gt;H143,G143=2),K142-K142*J143,G143=0,K142)</f>
        <v>160.39313109317607</v>
      </c>
      <c r="L143" t="str">
        <f>ValueWin!L143</f>
        <v>Benoit Paire</v>
      </c>
      <c r="M143" t="str">
        <f>ValueWin!M143</f>
        <v>Pablo Carreno Busta</v>
      </c>
      <c r="N143">
        <f>ValueWin!N143</f>
        <v>0.89700000000000002</v>
      </c>
    </row>
    <row r="144" spans="1:14" x14ac:dyDescent="0.25">
      <c r="A144">
        <v>1.08</v>
      </c>
      <c r="B144">
        <v>8</v>
      </c>
      <c r="C144">
        <f t="shared" si="13"/>
        <v>0.92592592592592582</v>
      </c>
      <c r="D144">
        <f t="shared" si="13"/>
        <v>0.125</v>
      </c>
      <c r="E144">
        <f>ValueWin!E144</f>
        <v>0.81200000000000006</v>
      </c>
      <c r="F144">
        <f t="shared" si="9"/>
        <v>0.18799999999999994</v>
      </c>
      <c r="G144" cm="1">
        <f t="array" ref="G144">_xlfn.IFS(AND(I144&gt;J144,I144&gt;0), 1, AND(J144&gt;I144,J144&gt;0), 2, AND(I144&lt;0,J144&lt;0), 0)</f>
        <v>2</v>
      </c>
      <c r="H144">
        <f>ValueWin!H144</f>
        <v>1</v>
      </c>
      <c r="I144">
        <f t="shared" si="11"/>
        <v>-1.5379999999999974</v>
      </c>
      <c r="J144">
        <f t="shared" si="12"/>
        <v>7.1999999999999939E-2</v>
      </c>
      <c r="K144" cm="1">
        <f t="array" ref="K144">_xlfn.IFS(AND(G144=H144,G144=1),K143-K143*I144+K143*I144*A144, AND(G144=H144,G144=2), K143-K143*J144+K143*J144*B144, AND(G144&lt;&gt;H144,G144=1), K143-K143*I144,AND(G144&lt;&gt;H144,G144=2),K143-K143*J144,G144=0,K143)</f>
        <v>148.8448256544674</v>
      </c>
      <c r="L144" t="str">
        <f>ValueWin!L144</f>
        <v>Cameron Norrie</v>
      </c>
      <c r="M144" t="str">
        <f>ValueWin!M144</f>
        <v>Federico Delbonis</v>
      </c>
      <c r="N144">
        <f>ValueWin!N144</f>
        <v>0.84499999999999997</v>
      </c>
    </row>
    <row r="145" spans="1:14" x14ac:dyDescent="0.25">
      <c r="A145">
        <f>ValueWin!A145</f>
        <v>3</v>
      </c>
      <c r="B145">
        <f>ValueWin!B145</f>
        <v>1.4</v>
      </c>
      <c r="C145">
        <f t="shared" si="13"/>
        <v>0.33333333333333331</v>
      </c>
      <c r="D145">
        <f t="shared" si="13"/>
        <v>0.7142857142857143</v>
      </c>
      <c r="E145">
        <f>ValueWin!E145</f>
        <v>0.38500000000000001</v>
      </c>
      <c r="F145">
        <f t="shared" si="9"/>
        <v>0.61499999999999999</v>
      </c>
      <c r="G145" cm="1">
        <f t="array" ref="G145">_xlfn.IFS(AND(I145&gt;J145,I145&gt;0), 1, AND(J145&gt;I145,J145&gt;0), 2, AND(I145&lt;0,J145&lt;0), 0)</f>
        <v>1</v>
      </c>
      <c r="H145">
        <f>ValueWin!H145</f>
        <v>1</v>
      </c>
      <c r="I145">
        <f t="shared" si="11"/>
        <v>7.7500000000000013E-2</v>
      </c>
      <c r="J145">
        <f t="shared" si="12"/>
        <v>-0.34750000000000025</v>
      </c>
      <c r="K145" cm="1">
        <f t="array" ref="K145">_xlfn.IFS(AND(G145=H145,G145=1),K144-K144*I145+K144*I145*A145, AND(G145=H145,G145=2), K144-K144*J145+K144*J145*B145, AND(G145&lt;&gt;H145,G145=1), K144-K144*I145,AND(G145&lt;&gt;H145,G145=2),K144-K144*J145,G145=0,K144)</f>
        <v>171.91577363090985</v>
      </c>
      <c r="L145" t="str">
        <f>ValueWin!L145</f>
        <v>Dusan Lajovic</v>
      </c>
      <c r="M145" t="str">
        <f>ValueWin!M145</f>
        <v>Mackenzie McDonald</v>
      </c>
      <c r="N145">
        <f>ValueWin!N145</f>
        <v>0.84399999999999997</v>
      </c>
    </row>
    <row r="146" spans="1:14" x14ac:dyDescent="0.25">
      <c r="A146">
        <f>ValueWin!A146</f>
        <v>1.9</v>
      </c>
      <c r="B146">
        <f>ValueWin!B146</f>
        <v>1.9</v>
      </c>
      <c r="C146">
        <f t="shared" si="13"/>
        <v>0.52631578947368418</v>
      </c>
      <c r="D146">
        <f t="shared" si="13"/>
        <v>0.52631578947368418</v>
      </c>
      <c r="E146">
        <f>ValueWin!E146</f>
        <v>0.373</v>
      </c>
      <c r="F146">
        <f t="shared" si="9"/>
        <v>0.627</v>
      </c>
      <c r="G146" cm="1">
        <f t="array" ref="G146">_xlfn.IFS(AND(I146&gt;J146,I146&gt;0), 1, AND(J146&gt;I146,J146&gt;0), 2, AND(I146&lt;0,J146&lt;0), 0)</f>
        <v>2</v>
      </c>
      <c r="H146">
        <f>ValueWin!H146</f>
        <v>2</v>
      </c>
      <c r="I146">
        <f t="shared" si="11"/>
        <v>-0.32366666666666677</v>
      </c>
      <c r="J146">
        <f t="shared" si="12"/>
        <v>0.1</v>
      </c>
      <c r="K146" cm="1">
        <f t="array" ref="K146">_xlfn.IFS(AND(G146=H146,G146=1),K145-K145*I146+K145*I146*A146, AND(G146=H146,G146=2), K145-K145*J146+K145*J146*B146, AND(G146&lt;&gt;H146,G146=1), K145-K145*I146,AND(G146&lt;&gt;H146,G146=2),K145-K145*J146,G146=0,K145)</f>
        <v>187.38819325769174</v>
      </c>
      <c r="L146" t="str">
        <f>ValueWin!L146</f>
        <v>Filip Krajinovic</v>
      </c>
      <c r="M146" t="str">
        <f>ValueWin!M146</f>
        <v>Reilly Opelka</v>
      </c>
      <c r="N146">
        <f>ValueWin!N146</f>
        <v>0.84499999999999997</v>
      </c>
    </row>
    <row r="147" spans="1:14" x14ac:dyDescent="0.25">
      <c r="A147">
        <f>ValueWin!A147</f>
        <v>1.28</v>
      </c>
      <c r="B147">
        <f>ValueWin!B147</f>
        <v>3.75</v>
      </c>
      <c r="C147">
        <f t="shared" si="13"/>
        <v>0.78125</v>
      </c>
      <c r="D147">
        <f t="shared" si="13"/>
        <v>0.26666666666666666</v>
      </c>
      <c r="E147">
        <f>ValueWin!E147</f>
        <v>0.68700000000000006</v>
      </c>
      <c r="F147">
        <f t="shared" si="9"/>
        <v>0.31299999999999994</v>
      </c>
      <c r="G147" cm="1">
        <f t="array" ref="G147">_xlfn.IFS(AND(I147&gt;J147,I147&gt;0), 1, AND(J147&gt;I147,J147&gt;0), 2, AND(I147&lt;0,J147&lt;0), 0)</f>
        <v>2</v>
      </c>
      <c r="H147">
        <f>ValueWin!H147</f>
        <v>1</v>
      </c>
      <c r="I147">
        <f t="shared" si="11"/>
        <v>-0.43085714285714261</v>
      </c>
      <c r="J147">
        <f t="shared" si="12"/>
        <v>6.3181818181818117E-2</v>
      </c>
      <c r="K147" cm="1">
        <f t="array" ref="K147">_xlfn.IFS(AND(G147=H147,G147=1),K146-K146*I147+K146*I147*A147, AND(G147=H147,G147=2), K146-K146*J147+K146*J147*B147, AND(G147&lt;&gt;H147,G147=1), K146-K146*I147,AND(G147&lt;&gt;H147,G147=2),K146-K146*J147,G147=0,K146)</f>
        <v>175.54866650186486</v>
      </c>
      <c r="L147" t="str">
        <f>ValueWin!L147</f>
        <v>Grigor Dimitrov</v>
      </c>
      <c r="M147" t="str">
        <f>ValueWin!M147</f>
        <v>Richard Gasquet</v>
      </c>
      <c r="N147">
        <f>ValueWin!N147</f>
        <v>0.86299999999999999</v>
      </c>
    </row>
    <row r="148" spans="1:14" x14ac:dyDescent="0.25">
      <c r="A148">
        <f>ValueWin!A148</f>
        <v>1.2</v>
      </c>
      <c r="B148">
        <f>ValueWin!B148</f>
        <v>4.5</v>
      </c>
      <c r="C148">
        <f t="shared" si="13"/>
        <v>0.83333333333333337</v>
      </c>
      <c r="D148">
        <f t="shared" si="13"/>
        <v>0.22222222222222221</v>
      </c>
      <c r="E148">
        <f>ValueWin!E148</f>
        <v>0.68700000000000006</v>
      </c>
      <c r="F148">
        <f t="shared" si="9"/>
        <v>0.31299999999999994</v>
      </c>
      <c r="G148" cm="1">
        <f t="array" ref="G148">_xlfn.IFS(AND(I148&gt;J148,I148&gt;0), 1, AND(J148&gt;I148,J148&gt;0), 2, AND(I148&lt;0,J148&lt;0), 0)</f>
        <v>2</v>
      </c>
      <c r="H148">
        <f>ValueWin!H148</f>
        <v>1</v>
      </c>
      <c r="I148">
        <f t="shared" si="11"/>
        <v>-0.87800000000000011</v>
      </c>
      <c r="J148">
        <f t="shared" si="12"/>
        <v>0.1</v>
      </c>
      <c r="K148" cm="1">
        <f t="array" ref="K148">_xlfn.IFS(AND(G148=H148,G148=1),K147-K147*I148+K147*I148*A148, AND(G148=H148,G148=2), K147-K147*J148+K147*J148*B148, AND(G148&lt;&gt;H148,G148=1), K147-K147*I148,AND(G148&lt;&gt;H148,G148=2),K147-K147*J148,G148=0,K147)</f>
        <v>157.99379985167838</v>
      </c>
      <c r="L148" t="str">
        <f>ValueWin!L148</f>
        <v>Ilya Ivashka</v>
      </c>
      <c r="M148" t="str">
        <f>ValueWin!M148</f>
        <v>Albert Ramos</v>
      </c>
      <c r="N148">
        <f>ValueWin!N148</f>
        <v>0.82099999999999995</v>
      </c>
    </row>
    <row r="149" spans="1:14" x14ac:dyDescent="0.25">
      <c r="A149">
        <f>ValueWin!A149</f>
        <v>3.4</v>
      </c>
      <c r="B149">
        <f>ValueWin!B149</f>
        <v>1.33</v>
      </c>
      <c r="C149">
        <f t="shared" si="13"/>
        <v>0.29411764705882354</v>
      </c>
      <c r="D149">
        <f t="shared" si="13"/>
        <v>0.75187969924812026</v>
      </c>
      <c r="E149">
        <f>ValueWin!E149</f>
        <v>0.32900000000000001</v>
      </c>
      <c r="F149">
        <f t="shared" si="9"/>
        <v>0.67100000000000004</v>
      </c>
      <c r="G149" cm="1">
        <f t="array" ref="G149">_xlfn.IFS(AND(I149&gt;J149,I149&gt;0), 1, AND(J149&gt;I149,J149&gt;0), 2, AND(I149&lt;0,J149&lt;0), 0)</f>
        <v>1</v>
      </c>
      <c r="H149">
        <f>ValueWin!H149</f>
        <v>1</v>
      </c>
      <c r="I149">
        <f t="shared" si="11"/>
        <v>4.9416666666666664E-2</v>
      </c>
      <c r="J149">
        <f t="shared" si="12"/>
        <v>-0.3259696969696968</v>
      </c>
      <c r="K149" cm="1">
        <f t="array" ref="K149">_xlfn.IFS(AND(G149=H149,G149=1),K148-K148*I149+K148*I149*A149, AND(G149=H149,G149=2), K148-K148*J149+K148*J149*B149, AND(G149&lt;&gt;H149,G149=1), K148-K148*I149,AND(G149&lt;&gt;H149,G149=2),K148-K148*J149,G149=0,K148)</f>
        <v>176.73186451408742</v>
      </c>
      <c r="L149" t="str">
        <f>ValueWin!L149</f>
        <v>James Duckworth</v>
      </c>
      <c r="M149" t="str">
        <f>ValueWin!M149</f>
        <v>Roberto Bautista Agut</v>
      </c>
      <c r="N149">
        <f>ValueWin!N149</f>
        <v>0.84199999999999997</v>
      </c>
    </row>
    <row r="150" spans="1:14" x14ac:dyDescent="0.25">
      <c r="A150">
        <f>ValueWin!A150</f>
        <v>3.5</v>
      </c>
      <c r="B150">
        <f>ValueWin!B150</f>
        <v>1.3</v>
      </c>
      <c r="C150">
        <f t="shared" si="13"/>
        <v>0.2857142857142857</v>
      </c>
      <c r="D150">
        <f t="shared" si="13"/>
        <v>0.76923076923076916</v>
      </c>
      <c r="E150">
        <f>ValueWin!E150</f>
        <v>0.27500000000000002</v>
      </c>
      <c r="F150">
        <f t="shared" si="9"/>
        <v>0.72499999999999998</v>
      </c>
      <c r="G150" cm="1">
        <f t="array" ref="G150">_xlfn.IFS(AND(I150&gt;J150,I150&gt;0), 1, AND(J150&gt;I150,J150&gt;0), 2, AND(I150&lt;0,J150&lt;0), 0)</f>
        <v>0</v>
      </c>
      <c r="H150">
        <f>ValueWin!H150</f>
        <v>2</v>
      </c>
      <c r="I150">
        <f t="shared" si="11"/>
        <v>-1.4999999999999958E-2</v>
      </c>
      <c r="J150">
        <f t="shared" si="12"/>
        <v>-0.19166666666666665</v>
      </c>
      <c r="K150" cm="1">
        <f t="array" ref="K150">_xlfn.IFS(AND(G150=H150,G150=1),K149-K149*I150+K149*I150*A150, AND(G150=H150,G150=2), K149-K149*J150+K149*J150*B150, AND(G150&lt;&gt;H150,G150=1), K149-K149*I150,AND(G150&lt;&gt;H150,G150=2),K149-K149*J150,G150=0,K149)</f>
        <v>176.73186451408742</v>
      </c>
      <c r="L150" t="str">
        <f>ValueWin!L150</f>
        <v>John Millman</v>
      </c>
      <c r="M150" t="str">
        <f>ValueWin!M150</f>
        <v>Diego Schwartzman</v>
      </c>
      <c r="N150">
        <f>ValueWin!N150</f>
        <v>0.86599999999999999</v>
      </c>
    </row>
    <row r="151" spans="1:14" x14ac:dyDescent="0.25">
      <c r="A151">
        <f>ValueWin!A151</f>
        <v>1.66</v>
      </c>
      <c r="B151">
        <f>ValueWin!B151</f>
        <v>2.2000000000000002</v>
      </c>
      <c r="C151">
        <f t="shared" si="13"/>
        <v>0.60240963855421692</v>
      </c>
      <c r="D151">
        <f t="shared" si="13"/>
        <v>0.45454545454545453</v>
      </c>
      <c r="E151">
        <f>ValueWin!E151</f>
        <v>0.60199999999999998</v>
      </c>
      <c r="F151">
        <f t="shared" si="9"/>
        <v>0.39800000000000002</v>
      </c>
      <c r="G151" cm="1">
        <f t="array" ref="G151">_xlfn.IFS(AND(I151&gt;J151,I151&gt;0), 1, AND(J151&gt;I151,J151&gt;0), 2, AND(I151&lt;0,J151&lt;0), 0)</f>
        <v>0</v>
      </c>
      <c r="H151">
        <f>ValueWin!H151</f>
        <v>0</v>
      </c>
      <c r="I151">
        <f t="shared" si="11"/>
        <v>-1.0303030303031591E-3</v>
      </c>
      <c r="J151">
        <f t="shared" si="12"/>
        <v>-0.10366666666666657</v>
      </c>
      <c r="K151" cm="1">
        <f t="array" ref="K151">_xlfn.IFS(AND(G151=H151,G151=1),K150-K150*I151+K150*I151*A151, AND(G151=H151,G151=2), K150-K150*J151+K150*J151*B151, AND(G151&lt;&gt;H151,G151=1), K150-K150*I151,AND(G151&lt;&gt;H151,G151=2),K150-K150*J151,G151=0,K150)</f>
        <v>176.73186451408742</v>
      </c>
      <c r="L151" t="str">
        <f>ValueWin!L151</f>
        <v>Lloyd Harris</v>
      </c>
      <c r="M151" t="str">
        <f>ValueWin!M151</f>
        <v>Alex De Minaur</v>
      </c>
      <c r="N151">
        <f>ValueWin!N151</f>
        <v>0.86699999999999999</v>
      </c>
    </row>
    <row r="152" spans="1:14" x14ac:dyDescent="0.25">
      <c r="A152">
        <f>ValueWin!A152</f>
        <v>1.57</v>
      </c>
      <c r="B152">
        <f>ValueWin!B152</f>
        <v>2.37</v>
      </c>
      <c r="C152">
        <f t="shared" si="13"/>
        <v>0.63694267515923564</v>
      </c>
      <c r="D152">
        <f t="shared" si="13"/>
        <v>0.42194092827004215</v>
      </c>
      <c r="E152">
        <f>ValueWin!E152</f>
        <v>0.48799999999999999</v>
      </c>
      <c r="F152">
        <f t="shared" si="9"/>
        <v>0.51200000000000001</v>
      </c>
      <c r="G152" cm="1">
        <f t="array" ref="G152">_xlfn.IFS(AND(I152&gt;J152,I152&gt;0), 1, AND(J152&gt;I152,J152&gt;0), 2, AND(I152&lt;0,J152&lt;0), 0)</f>
        <v>2</v>
      </c>
      <c r="H152">
        <f>ValueWin!H152</f>
        <v>1</v>
      </c>
      <c r="I152">
        <f t="shared" si="11"/>
        <v>-0.41024561403508764</v>
      </c>
      <c r="J152">
        <f t="shared" si="12"/>
        <v>0.1</v>
      </c>
      <c r="K152" cm="1">
        <f t="array" ref="K152">_xlfn.IFS(AND(G152=H152,G152=1),K151-K151*I152+K151*I152*A152, AND(G152=H152,G152=2), K151-K151*J152+K151*J152*B152, AND(G152&lt;&gt;H152,G152=1), K151-K151*I152,AND(G152&lt;&gt;H152,G152=2),K151-K151*J152,G152=0,K151)</f>
        <v>159.05867806267867</v>
      </c>
      <c r="L152" t="str">
        <f>ValueWin!L152</f>
        <v>Marton Fucsovics</v>
      </c>
      <c r="M152" t="str">
        <f>ValueWin!M152</f>
        <v>Fabio Fognini</v>
      </c>
      <c r="N152">
        <f>ValueWin!N152</f>
        <v>0.871</v>
      </c>
    </row>
    <row r="153" spans="1:14" x14ac:dyDescent="0.25">
      <c r="A153">
        <f>ValueWin!A153</f>
        <v>3.5</v>
      </c>
      <c r="B153">
        <f>ValueWin!B153</f>
        <v>1.3</v>
      </c>
      <c r="C153">
        <f t="shared" si="13"/>
        <v>0.2857142857142857</v>
      </c>
      <c r="D153">
        <f t="shared" si="13"/>
        <v>0.76923076923076916</v>
      </c>
      <c r="E153">
        <f>ValueWin!E153</f>
        <v>0.40600000000000003</v>
      </c>
      <c r="F153">
        <f t="shared" si="9"/>
        <v>0.59399999999999997</v>
      </c>
      <c r="G153" cm="1">
        <f t="array" ref="G153">_xlfn.IFS(AND(I153&gt;J153,I153&gt;0), 1, AND(J153&gt;I153,J153&gt;0), 2, AND(I153&lt;0,J153&lt;0), 0)</f>
        <v>1</v>
      </c>
      <c r="H153">
        <f>ValueWin!H153</f>
        <v>0</v>
      </c>
      <c r="I153">
        <f t="shared" si="11"/>
        <v>0.1</v>
      </c>
      <c r="J153">
        <f t="shared" si="12"/>
        <v>-0.7593333333333333</v>
      </c>
      <c r="K153" cm="1">
        <f t="array" ref="K153">_xlfn.IFS(AND(G153=H153,G153=1),K152-K152*I153+K152*I153*A153, AND(G153=H153,G153=2), K152-K152*J153+K152*J153*B153, AND(G153&lt;&gt;H153,G153=1), K152-K152*I153,AND(G153&lt;&gt;H153,G153=2),K152-K152*J153,G153=0,K152)</f>
        <v>143.15281025641079</v>
      </c>
      <c r="L153" t="str">
        <f>ValueWin!L153</f>
        <v>Pierre Herbert</v>
      </c>
      <c r="M153" t="str">
        <f>ValueWin!M153</f>
        <v>Carlos Garfia</v>
      </c>
      <c r="N153">
        <f>ValueWin!N153</f>
        <v>0.81200000000000006</v>
      </c>
    </row>
    <row r="154" spans="1:14" x14ac:dyDescent="0.25">
      <c r="A154">
        <f>ValueWin!A154</f>
        <v>2.2999999999999998</v>
      </c>
      <c r="B154">
        <f>ValueWin!B154</f>
        <v>1.61</v>
      </c>
      <c r="C154">
        <f t="shared" si="13"/>
        <v>0.43478260869565222</v>
      </c>
      <c r="D154">
        <f t="shared" si="13"/>
        <v>0.6211180124223602</v>
      </c>
      <c r="E154">
        <f>ValueWin!E154</f>
        <v>0.439</v>
      </c>
      <c r="F154">
        <f t="shared" si="9"/>
        <v>0.56099999999999994</v>
      </c>
      <c r="G154" cm="1">
        <f t="array" ref="G154">_xlfn.IFS(AND(I154&gt;J154,I154&gt;0), 1, AND(J154&gt;I154,J154&gt;0), 2, AND(I154&lt;0,J154&lt;0), 0)</f>
        <v>1</v>
      </c>
      <c r="H154">
        <f>ValueWin!H154</f>
        <v>1</v>
      </c>
      <c r="I154">
        <f t="shared" si="11"/>
        <v>7.4615384615384639E-3</v>
      </c>
      <c r="J154">
        <f t="shared" si="12"/>
        <v>-0.15867213114754097</v>
      </c>
      <c r="K154" cm="1">
        <f t="array" ref="K154">_xlfn.IFS(AND(G154=H154,G154=1),K153-K153*I154+K153*I154*A154, AND(G154=H154,G154=2), K153-K153*J154+K153*J154*B154, AND(G154&lt;&gt;H154,G154=1), K153-K153*I154,AND(G154&lt;&gt;H154,G154=2),K153-K153*J154,G154=0,K153)</f>
        <v>144.54139251589797</v>
      </c>
      <c r="L154" t="str">
        <f>ValueWin!L154</f>
        <v>Hugo Gaston</v>
      </c>
      <c r="M154" t="str">
        <f>ValueWin!M154</f>
        <v>Arthur Rinderknech</v>
      </c>
      <c r="N154">
        <f>ValueWin!N154</f>
        <v>0.754</v>
      </c>
    </row>
    <row r="155" spans="1:14" x14ac:dyDescent="0.25">
      <c r="A155">
        <f>ValueWin!A155</f>
        <v>2.2000000000000002</v>
      </c>
      <c r="B155">
        <f>ValueWin!B155</f>
        <v>1.66</v>
      </c>
      <c r="C155">
        <f t="shared" si="13"/>
        <v>0.45454545454545453</v>
      </c>
      <c r="D155">
        <f t="shared" si="13"/>
        <v>0.60240963855421692</v>
      </c>
      <c r="E155">
        <f>ValueWin!E155</f>
        <v>0.45400000000000001</v>
      </c>
      <c r="F155">
        <f t="shared" si="9"/>
        <v>0.54600000000000004</v>
      </c>
      <c r="G155" cm="1">
        <f t="array" ref="G155">_xlfn.IFS(AND(I155&gt;J155,I155&gt;0), 1, AND(J155&gt;I155,J155&gt;0), 2, AND(I155&lt;0,J155&lt;0), 0)</f>
        <v>0</v>
      </c>
      <c r="H155">
        <f>ValueWin!H155</f>
        <v>2</v>
      </c>
      <c r="I155">
        <f t="shared" si="11"/>
        <v>-9.9999999999994538E-4</v>
      </c>
      <c r="J155">
        <f t="shared" si="12"/>
        <v>-0.14187878787878794</v>
      </c>
      <c r="K155" cm="1">
        <f t="array" ref="K155">_xlfn.IFS(AND(G155=H155,G155=1),K154-K154*I155+K154*I155*A155, AND(G155=H155,G155=2), K154-K154*J155+K154*J155*B155, AND(G155&lt;&gt;H155,G155=1), K154-K154*I155,AND(G155&lt;&gt;H155,G155=2),K154-K154*J155,G155=0,K154)</f>
        <v>144.54139251589797</v>
      </c>
      <c r="L155" t="str">
        <f>ValueWin!L155</f>
        <v>Laslo Djere</v>
      </c>
      <c r="M155" t="str">
        <f>ValueWin!M155</f>
        <v>Lorenzo Musetti</v>
      </c>
      <c r="N155">
        <f>ValueWin!N155</f>
        <v>0.86099999999999999</v>
      </c>
    </row>
    <row r="156" spans="1:14" x14ac:dyDescent="0.25">
      <c r="A156">
        <f>ValueWin!A156</f>
        <v>1.57</v>
      </c>
      <c r="B156">
        <f>ValueWin!B156</f>
        <v>2.37</v>
      </c>
      <c r="C156">
        <f t="shared" si="13"/>
        <v>0.63694267515923564</v>
      </c>
      <c r="D156">
        <f t="shared" si="13"/>
        <v>0.42194092827004215</v>
      </c>
      <c r="E156">
        <f>ValueWin!E156</f>
        <v>0.52900000000000003</v>
      </c>
      <c r="F156">
        <f t="shared" si="9"/>
        <v>0.47099999999999997</v>
      </c>
      <c r="G156" cm="1">
        <f t="array" ref="G156">_xlfn.IFS(AND(I156&gt;J156,I156&gt;0), 1, AND(J156&gt;I156,J156&gt;0), 2, AND(I156&lt;0,J156&lt;0), 0)</f>
        <v>2</v>
      </c>
      <c r="H156">
        <f>ValueWin!H156</f>
        <v>0</v>
      </c>
      <c r="I156">
        <f t="shared" si="11"/>
        <v>-0.29731578947368409</v>
      </c>
      <c r="J156">
        <f t="shared" si="12"/>
        <v>8.48686131386861E-2</v>
      </c>
      <c r="K156" cm="1">
        <f t="array" ref="K156">_xlfn.IFS(AND(G156=H156,G156=1),K155-K155*I156+K155*I156*A156, AND(G156=H156,G156=2), K155-K155*J156+K155*J156*B156, AND(G156&lt;&gt;H156,G156=1), K155-K155*I156,AND(G156&lt;&gt;H156,G156=2),K155-K155*J156,G156=0,K155)</f>
        <v>132.27436499193925</v>
      </c>
      <c r="L156" t="str">
        <f>ValueWin!L156</f>
        <v>Andy Murray</v>
      </c>
      <c r="M156" t="str">
        <f>ValueWin!M156</f>
        <v>Jenson Brooksby</v>
      </c>
      <c r="N156">
        <f>ValueWin!N156</f>
        <v>0.81</v>
      </c>
    </row>
    <row r="157" spans="1:14" x14ac:dyDescent="0.25">
      <c r="A157">
        <f>ValueWin!A157</f>
        <v>1.1599999999999999</v>
      </c>
      <c r="B157">
        <f>ValueWin!B157</f>
        <v>5</v>
      </c>
      <c r="C157">
        <f t="shared" si="13"/>
        <v>0.86206896551724144</v>
      </c>
      <c r="D157">
        <f t="shared" si="13"/>
        <v>0.2</v>
      </c>
      <c r="E157">
        <f>ValueWin!E157</f>
        <v>0.78</v>
      </c>
      <c r="F157">
        <f t="shared" si="9"/>
        <v>0.21999999999999997</v>
      </c>
      <c r="G157" cm="1">
        <f t="array" ref="G157">_xlfn.IFS(AND(I157&gt;J157,I157&gt;0), 1, AND(J157&gt;I157,J157&gt;0), 2, AND(I157&lt;0,J157&lt;0), 0)</f>
        <v>2</v>
      </c>
      <c r="H157">
        <f>ValueWin!H157</f>
        <v>1</v>
      </c>
      <c r="I157">
        <f t="shared" si="11"/>
        <v>-0.59500000000000042</v>
      </c>
      <c r="J157">
        <f t="shared" si="12"/>
        <v>2.4999999999999967E-2</v>
      </c>
      <c r="K157" cm="1">
        <f t="array" ref="K157">_xlfn.IFS(AND(G157=H157,G157=1),K156-K156*I157+K156*I157*A157, AND(G157=H157,G157=2), K156-K156*J157+K156*J157*B157, AND(G157&lt;&gt;H157,G157=1), K156-K156*I157,AND(G157&lt;&gt;H157,G157=2),K156-K156*J157,G157=0,K156)</f>
        <v>128.96750586714077</v>
      </c>
      <c r="L157" t="str">
        <f>ValueWin!L157</f>
        <v>Felix Auger Aliassime</v>
      </c>
      <c r="M157" t="str">
        <f>ValueWin!M157</f>
        <v>Gianluca Mager</v>
      </c>
      <c r="N157">
        <f>ValueWin!N157</f>
        <v>0.82499999999999996</v>
      </c>
    </row>
    <row r="158" spans="1:14" x14ac:dyDescent="0.25">
      <c r="A158">
        <f>ValueWin!A158</f>
        <v>1.72</v>
      </c>
      <c r="B158">
        <f>ValueWin!B158</f>
        <v>2.1</v>
      </c>
      <c r="C158">
        <f t="shared" ref="C158:D172" si="14">1/A158</f>
        <v>0.58139534883720934</v>
      </c>
      <c r="D158">
        <f t="shared" si="14"/>
        <v>0.47619047619047616</v>
      </c>
      <c r="E158">
        <f>ValueWin!E158</f>
        <v>0.48899999999999999</v>
      </c>
      <c r="F158">
        <f t="shared" si="9"/>
        <v>0.51100000000000001</v>
      </c>
      <c r="G158" cm="1">
        <f t="array" ref="G158">_xlfn.IFS(AND(I158&gt;J158,I158&gt;0), 1, AND(J158&gt;I158,J158&gt;0), 2, AND(I158&lt;0,J158&lt;0), 0)</f>
        <v>2</v>
      </c>
      <c r="H158">
        <f>ValueWin!H158</f>
        <v>1</v>
      </c>
      <c r="I158">
        <f t="shared" si="11"/>
        <v>-0.22072222222222226</v>
      </c>
      <c r="J158">
        <f t="shared" si="12"/>
        <v>6.6454545454545488E-2</v>
      </c>
      <c r="K158" cm="1">
        <f t="array" ref="K158">_xlfn.IFS(AND(G158=H158,G158=1),K157-K157*I158+K157*I158*A158, AND(G158=H158,G158=2), K157-K157*J158+K157*J158*B158, AND(G158&lt;&gt;H158,G158=1), K157-K157*I158,AND(G158&lt;&gt;H158,G158=2),K157-K157*J158,G158=0,K157)</f>
        <v>120.3970288863335</v>
      </c>
      <c r="L158" t="str">
        <f>ValueWin!L158</f>
        <v>Tommy Paul</v>
      </c>
      <c r="M158" t="str">
        <f>ValueWin!M158</f>
        <v>Jan Lennard Struff</v>
      </c>
      <c r="N158">
        <f>ValueWin!N158</f>
        <v>0.85499999999999998</v>
      </c>
    </row>
    <row r="159" spans="1:14" x14ac:dyDescent="0.25">
      <c r="A159">
        <f>ValueWin!A159</f>
        <v>1.28</v>
      </c>
      <c r="B159">
        <f>ValueWin!B159</f>
        <v>3.75</v>
      </c>
      <c r="C159">
        <f t="shared" si="14"/>
        <v>0.78125</v>
      </c>
      <c r="D159">
        <f t="shared" si="14"/>
        <v>0.26666666666666666</v>
      </c>
      <c r="E159">
        <f>ValueWin!E159</f>
        <v>0.68200000000000005</v>
      </c>
      <c r="F159">
        <f t="shared" si="9"/>
        <v>0.31799999999999995</v>
      </c>
      <c r="G159" cm="1">
        <f t="array" ref="G159">_xlfn.IFS(AND(I159&gt;J159,I159&gt;0), 1, AND(J159&gt;I159,J159&gt;0), 2, AND(I159&lt;0,J159&lt;0), 0)</f>
        <v>2</v>
      </c>
      <c r="H159">
        <f>ValueWin!H159</f>
        <v>1</v>
      </c>
      <c r="I159">
        <f t="shared" si="11"/>
        <v>-0.4537142857142854</v>
      </c>
      <c r="J159">
        <f t="shared" si="12"/>
        <v>6.9999999999999923E-2</v>
      </c>
      <c r="K159" cm="1">
        <f t="array" ref="K159">_xlfn.IFS(AND(G159=H159,G159=1),K158-K158*I159+K158*I159*A159, AND(G159=H159,G159=2), K158-K158*J159+K158*J159*B159, AND(G159&lt;&gt;H159,G159=1), K158-K158*I159,AND(G159&lt;&gt;H159,G159=2),K158-K158*J159,G159=0,K158)</f>
        <v>111.96923686429017</v>
      </c>
      <c r="L159" t="str">
        <f>ValueWin!L159</f>
        <v>Karen Khachanov</v>
      </c>
      <c r="M159" t="str">
        <f>ValueWin!M159</f>
        <v>Mikael Ymer</v>
      </c>
      <c r="N159">
        <f>ValueWin!N159</f>
        <v>0.83799999999999997</v>
      </c>
    </row>
    <row r="160" spans="1:14" x14ac:dyDescent="0.25">
      <c r="A160">
        <f>ValueWin!A160</f>
        <v>2.2999999999999998</v>
      </c>
      <c r="B160">
        <f>ValueWin!B160</f>
        <v>1.61</v>
      </c>
      <c r="C160">
        <f t="shared" si="14"/>
        <v>0.43478260869565222</v>
      </c>
      <c r="D160">
        <f t="shared" si="14"/>
        <v>0.6211180124223602</v>
      </c>
      <c r="E160">
        <f>ValueWin!E160</f>
        <v>0.43</v>
      </c>
      <c r="F160">
        <f t="shared" si="9"/>
        <v>0.57000000000000006</v>
      </c>
      <c r="G160" cm="1">
        <f t="array" ref="G160">_xlfn.IFS(AND(I160&gt;J160,I160&gt;0), 1, AND(J160&gt;I160,J160&gt;0), 2, AND(I160&lt;0,J160&lt;0), 0)</f>
        <v>0</v>
      </c>
      <c r="H160">
        <f>ValueWin!H160</f>
        <v>2</v>
      </c>
      <c r="I160">
        <f t="shared" si="11"/>
        <v>-8.4615384615385758E-3</v>
      </c>
      <c r="J160">
        <f t="shared" si="12"/>
        <v>-0.13491803278688508</v>
      </c>
      <c r="K160" cm="1">
        <f t="array" ref="K160">_xlfn.IFS(AND(G160=H160,G160=1),K159-K159*I160+K159*I160*A160, AND(G160=H160,G160=2), K159-K159*J160+K159*J160*B160, AND(G160&lt;&gt;H160,G160=1), K159-K159*I160,AND(G160&lt;&gt;H160,G160=2),K159-K159*J160,G160=0,K159)</f>
        <v>111.96923686429017</v>
      </c>
      <c r="L160" t="str">
        <f>ValueWin!L160</f>
        <v>Lorenzo Sonego</v>
      </c>
      <c r="M160" t="str">
        <f>ValueWin!M160</f>
        <v>Taylor Fritz</v>
      </c>
      <c r="N160">
        <f>ValueWin!N160</f>
        <v>0.86899999999999999</v>
      </c>
    </row>
    <row r="161" spans="1:14" x14ac:dyDescent="0.25">
      <c r="A161">
        <f>ValueWin!A161</f>
        <v>3.5</v>
      </c>
      <c r="B161">
        <f>ValueWin!B161</f>
        <v>1.3</v>
      </c>
      <c r="C161">
        <f t="shared" si="14"/>
        <v>0.2857142857142857</v>
      </c>
      <c r="D161">
        <f t="shared" si="14"/>
        <v>0.76923076923076916</v>
      </c>
      <c r="E161">
        <f>ValueWin!E161</f>
        <v>0.36199999999999999</v>
      </c>
      <c r="F161">
        <f t="shared" si="9"/>
        <v>0.63800000000000001</v>
      </c>
      <c r="G161" cm="1">
        <f t="array" ref="G161">_xlfn.IFS(AND(I161&gt;J161,I161&gt;0), 1, AND(J161&gt;I161,J161&gt;0), 2, AND(I161&lt;0,J161&lt;0), 0)</f>
        <v>1</v>
      </c>
      <c r="H161">
        <f>ValueWin!H161</f>
        <v>2</v>
      </c>
      <c r="I161">
        <f t="shared" si="11"/>
        <v>0.1</v>
      </c>
      <c r="J161">
        <f t="shared" si="12"/>
        <v>-0.56866666666666654</v>
      </c>
      <c r="K161" cm="1">
        <f t="array" ref="K161">_xlfn.IFS(AND(G161=H161,G161=1),K160-K160*I161+K160*I161*A161, AND(G161=H161,G161=2), K160-K160*J161+K160*J161*B161, AND(G161&lt;&gt;H161,G161=1), K160-K160*I161,AND(G161&lt;&gt;H161,G161=2),K160-K160*J161,G161=0,K160)</f>
        <v>100.77231317786115</v>
      </c>
      <c r="L161" t="str">
        <f>ValueWin!L161</f>
        <v>Pierre Hubert</v>
      </c>
      <c r="M161" t="str">
        <f>ValueWin!M161</f>
        <v>Carlos Alcaraz</v>
      </c>
      <c r="N161">
        <f>ValueWin!N161</f>
        <v>0.81200000000000006</v>
      </c>
    </row>
    <row r="162" spans="1:14" x14ac:dyDescent="0.25">
      <c r="A162">
        <f>ValueWin!A162</f>
        <v>1.53</v>
      </c>
      <c r="B162">
        <f>ValueWin!B162</f>
        <v>2.5</v>
      </c>
      <c r="C162">
        <f t="shared" si="14"/>
        <v>0.65359477124183007</v>
      </c>
      <c r="D162">
        <f t="shared" si="14"/>
        <v>0.4</v>
      </c>
      <c r="E162">
        <f>ValueWin!E162</f>
        <v>0.62</v>
      </c>
      <c r="F162">
        <f t="shared" si="9"/>
        <v>0.38</v>
      </c>
      <c r="G162" cm="1">
        <f t="array" ref="G162">_xlfn.IFS(AND(I162&gt;J162,I162&gt;0), 1, AND(J162&gt;I162,J162&gt;0), 2, AND(I162&lt;0,J162&lt;0), 0)</f>
        <v>0</v>
      </c>
      <c r="H162">
        <f>ValueWin!H162</f>
        <v>1</v>
      </c>
      <c r="I162">
        <f t="shared" si="11"/>
        <v>-9.6981132075471654E-2</v>
      </c>
      <c r="J162">
        <f t="shared" si="12"/>
        <v>-3.3333333333333326E-2</v>
      </c>
      <c r="K162" cm="1">
        <f t="array" ref="K162">_xlfn.IFS(AND(G162=H162,G162=1),K161-K161*I162+K161*I162*A162, AND(G162=H162,G162=2), K161-K161*J162+K161*J162*B162, AND(G162&lt;&gt;H162,G162=1), K161-K161*I162,AND(G162&lt;&gt;H162,G162=2),K161-K161*J162,G162=0,K161)</f>
        <v>100.77231317786115</v>
      </c>
      <c r="L162" t="str">
        <f>ValueWin!L162</f>
        <v>Marin Cilic</v>
      </c>
      <c r="M162" t="str">
        <f>ValueWin!M162</f>
        <v>Alejandro Davidovich Fokina</v>
      </c>
      <c r="N162">
        <f>ValueWin!N162</f>
        <v>0.86599999999999999</v>
      </c>
    </row>
    <row r="163" spans="1:14" x14ac:dyDescent="0.25">
      <c r="A163">
        <f>ValueWin!A163</f>
        <v>3.4</v>
      </c>
      <c r="B163">
        <f>ValueWin!B163</f>
        <v>1.33</v>
      </c>
      <c r="C163">
        <f t="shared" si="14"/>
        <v>0.29411764705882354</v>
      </c>
      <c r="D163">
        <f t="shared" si="14"/>
        <v>0.75187969924812026</v>
      </c>
      <c r="E163">
        <f>ValueWin!E163</f>
        <v>0.252</v>
      </c>
      <c r="F163">
        <f t="shared" ref="F163:F172" si="15">1-E163</f>
        <v>0.748</v>
      </c>
      <c r="G163" cm="1">
        <f t="array" ref="G163">_xlfn.IFS(AND(I163&gt;J163,I163&gt;0), 1, AND(J163&gt;I163,J163&gt;0), 2, AND(I163&lt;0,J163&lt;0), 0)</f>
        <v>0</v>
      </c>
      <c r="H163">
        <f>ValueWin!H163</f>
        <v>2</v>
      </c>
      <c r="I163">
        <f t="shared" si="11"/>
        <v>-5.9666666666666701E-2</v>
      </c>
      <c r="J163">
        <f t="shared" si="12"/>
        <v>-1.5636363636363448E-2</v>
      </c>
      <c r="K163" cm="1">
        <f t="array" ref="K163">_xlfn.IFS(AND(G163=H163,G163=1),K162-K162*I163+K162*I163*A163, AND(G163=H163,G163=2), K162-K162*J163+K162*J163*B163, AND(G163&lt;&gt;H163,G163=1), K162-K162*I163,AND(G163&lt;&gt;H163,G163=2),K162-K162*J163,G163=0,K162)</f>
        <v>100.77231317786115</v>
      </c>
      <c r="L163" t="str">
        <f>ValueWin!L163</f>
        <v>Miomir Kecmanovic</v>
      </c>
      <c r="M163" t="str">
        <f>ValueWin!M163</f>
        <v>Gael Monfils</v>
      </c>
      <c r="N163">
        <f>ValueWin!N163</f>
        <v>0.84899999999999998</v>
      </c>
    </row>
    <row r="164" spans="1:14" x14ac:dyDescent="0.25">
      <c r="A164">
        <f>ValueWin!A164</f>
        <v>1.5</v>
      </c>
      <c r="B164">
        <f>ValueWin!B164</f>
        <v>2.62</v>
      </c>
      <c r="C164">
        <f t="shared" si="14"/>
        <v>0.66666666666666663</v>
      </c>
      <c r="D164">
        <f t="shared" si="14"/>
        <v>0.38167938931297707</v>
      </c>
      <c r="E164">
        <f>ValueWin!E164</f>
        <v>0.64700000000000002</v>
      </c>
      <c r="F164">
        <f t="shared" si="15"/>
        <v>0.35299999999999998</v>
      </c>
      <c r="G164" cm="1">
        <f t="array" ref="G164">_xlfn.IFS(AND(I164&gt;J164,I164&gt;0), 1, AND(J164&gt;I164,J164&gt;0), 2, AND(I164&lt;0,J164&lt;0), 0)</f>
        <v>0</v>
      </c>
      <c r="H164">
        <f>ValueWin!H164</f>
        <v>2</v>
      </c>
      <c r="I164">
        <f t="shared" si="11"/>
        <v>-5.8999999999999941E-2</v>
      </c>
      <c r="J164">
        <f t="shared" si="12"/>
        <v>-4.6382716049382711E-2</v>
      </c>
      <c r="K164" cm="1">
        <f t="array" ref="K164">_xlfn.IFS(AND(G164=H164,G164=1),K163-K163*I164+K163*I164*A164, AND(G164=H164,G164=2), K163-K163*J164+K163*J164*B164, AND(G164&lt;&gt;H164,G164=1), K163-K163*I164,AND(G164&lt;&gt;H164,G164=2),K163-K163*J164,G164=0,K163)</f>
        <v>100.77231317786115</v>
      </c>
      <c r="L164" t="str">
        <f>ValueWin!L164</f>
        <v>Frances Tiafoe</v>
      </c>
      <c r="M164" t="str">
        <f>ValueWin!M164</f>
        <v>Marcos Giron</v>
      </c>
      <c r="N164">
        <f>ValueWin!N164</f>
        <v>0.85</v>
      </c>
    </row>
    <row r="165" spans="1:14" x14ac:dyDescent="0.25">
      <c r="A165">
        <f>ValueWin!A165</f>
        <v>1.083</v>
      </c>
      <c r="B165">
        <f>ValueWin!B165</f>
        <v>8</v>
      </c>
      <c r="C165">
        <f t="shared" si="14"/>
        <v>0.92336103416435833</v>
      </c>
      <c r="D165">
        <f t="shared" si="14"/>
        <v>0.125</v>
      </c>
      <c r="E165">
        <f>ValueWin!E165</f>
        <v>0.89600000000000002</v>
      </c>
      <c r="F165">
        <f t="shared" si="15"/>
        <v>0.10399999999999998</v>
      </c>
      <c r="G165" cm="1">
        <f t="array" ref="G165">_xlfn.IFS(AND(I165&gt;J165,I165&gt;0), 1, AND(J165&gt;I165,J165&gt;0), 2, AND(I165&lt;0,J165&lt;0), 0)</f>
        <v>0</v>
      </c>
      <c r="H165">
        <f>ValueWin!H165</f>
        <v>1</v>
      </c>
      <c r="I165">
        <f t="shared" si="11"/>
        <v>-0.35701204819277133</v>
      </c>
      <c r="J165">
        <f t="shared" si="12"/>
        <v>-2.4000000000000021E-2</v>
      </c>
      <c r="K165" cm="1">
        <f t="array" ref="K165">_xlfn.IFS(AND(G165=H165,G165=1),K164-K164*I165+K164*I165*A165, AND(G165=H165,G165=2), K164-K164*J165+K164*J165*B165, AND(G165&lt;&gt;H165,G165=1), K164-K164*I165,AND(G165&lt;&gt;H165,G165=2),K164-K164*J165,G165=0,K164)</f>
        <v>100.77231317786115</v>
      </c>
      <c r="L165" t="str">
        <f>ValueWin!L165</f>
        <v>Novak Djokovic</v>
      </c>
      <c r="M165" t="str">
        <f>ValueWin!M165</f>
        <v>Marton Fucsovics</v>
      </c>
      <c r="N165">
        <f>ValueWin!N165</f>
        <v>0.879</v>
      </c>
    </row>
    <row r="166" spans="1:14" x14ac:dyDescent="0.25">
      <c r="A166">
        <f>ValueWin!A166</f>
        <v>1.3</v>
      </c>
      <c r="B166">
        <f>ValueWin!B166</f>
        <v>3.5</v>
      </c>
      <c r="C166">
        <f t="shared" si="14"/>
        <v>0.76923076923076916</v>
      </c>
      <c r="D166">
        <f t="shared" si="14"/>
        <v>0.2857142857142857</v>
      </c>
      <c r="E166">
        <f>ValueWin!E166</f>
        <v>0.71799999999999997</v>
      </c>
      <c r="F166">
        <f t="shared" si="15"/>
        <v>0.28200000000000003</v>
      </c>
      <c r="G166" cm="1">
        <f t="array" ref="G166">_xlfn.IFS(AND(I166&gt;J166,I166&gt;0), 1, AND(J166&gt;I166,J166&gt;0), 2, AND(I166&lt;0,J166&lt;0), 0)</f>
        <v>0</v>
      </c>
      <c r="H166">
        <f>ValueWin!H166</f>
        <v>1</v>
      </c>
      <c r="I166">
        <f t="shared" si="11"/>
        <v>-0.22199999999999998</v>
      </c>
      <c r="J166">
        <f t="shared" si="12"/>
        <v>-5.1999999999999824E-3</v>
      </c>
      <c r="K166" cm="1">
        <f t="array" ref="K166">_xlfn.IFS(AND(G166=H166,G166=1),K165-K165*I166+K165*I166*A166, AND(G166=H166,G166=2), K165-K165*J166+K165*J166*B166, AND(G166&lt;&gt;H166,G166=1), K165-K165*I166,AND(G166&lt;&gt;H166,G166=2),K165-K165*J166,G166=0,K165)</f>
        <v>100.77231317786115</v>
      </c>
      <c r="L166" t="str">
        <f>ValueWin!L166</f>
        <v>Casper Ruud</v>
      </c>
      <c r="M166" t="str">
        <f>ValueWin!M166</f>
        <v>Alexander Bublik</v>
      </c>
      <c r="N166">
        <f>ValueWin!N166</f>
        <v>0.872</v>
      </c>
    </row>
    <row r="167" spans="1:14" x14ac:dyDescent="0.25">
      <c r="A167">
        <f>ValueWin!A167</f>
        <v>3</v>
      </c>
      <c r="B167">
        <f>ValueWin!B167</f>
        <v>1.4</v>
      </c>
      <c r="C167">
        <f t="shared" si="14"/>
        <v>0.33333333333333331</v>
      </c>
      <c r="D167">
        <f t="shared" si="14"/>
        <v>0.7142857142857143</v>
      </c>
      <c r="E167">
        <f>ValueWin!E167</f>
        <v>0.28399999999999997</v>
      </c>
      <c r="F167">
        <f t="shared" si="15"/>
        <v>0.71599999999999997</v>
      </c>
      <c r="G167" cm="1">
        <f t="array" ref="G167">_xlfn.IFS(AND(I167&gt;J167,I167&gt;0), 1, AND(J167&gt;I167,J167&gt;0), 2, AND(I167&lt;0,J167&lt;0), 0)</f>
        <v>2</v>
      </c>
      <c r="H167">
        <f>ValueWin!H167</f>
        <v>2</v>
      </c>
      <c r="I167">
        <f t="shared" si="11"/>
        <v>-7.400000000000001E-2</v>
      </c>
      <c r="J167">
        <f t="shared" si="12"/>
        <v>5.9999999999998943E-3</v>
      </c>
      <c r="K167" cm="1">
        <f t="array" ref="K167">_xlfn.IFS(AND(G167=H167,G167=1),K166-K166*I167+K166*I167*A167, AND(G167=H167,G167=2), K166-K166*J167+K166*J167*B167, AND(G167&lt;&gt;H167,G167=1), K166-K166*I167,AND(G167&lt;&gt;H167,G167=2),K166-K166*J167,G167=0,K166)</f>
        <v>101.01416672948801</v>
      </c>
      <c r="L167" t="str">
        <f>ValueWin!L167</f>
        <v>Tommy Paul</v>
      </c>
      <c r="M167" t="str">
        <f>ValueWin!M167</f>
        <v>Hubert Hurkacz</v>
      </c>
      <c r="N167">
        <f>ValueWin!N167</f>
        <v>0.84899999999999998</v>
      </c>
    </row>
    <row r="168" spans="1:14" x14ac:dyDescent="0.25">
      <c r="A168">
        <f>ValueWin!A168</f>
        <v>1.8</v>
      </c>
      <c r="B168">
        <f>ValueWin!B168</f>
        <v>2</v>
      </c>
      <c r="C168">
        <f t="shared" si="14"/>
        <v>0.55555555555555558</v>
      </c>
      <c r="D168">
        <f t="shared" si="14"/>
        <v>0.5</v>
      </c>
      <c r="E168">
        <f>ValueWin!E168</f>
        <v>0.51200000000000001</v>
      </c>
      <c r="F168">
        <f t="shared" si="15"/>
        <v>0.48799999999999999</v>
      </c>
      <c r="G168" cm="1">
        <f t="array" ref="G168">_xlfn.IFS(AND(I168&gt;J168,I168&gt;0), 1, AND(J168&gt;I168,J168&gt;0), 2, AND(I168&lt;0,J168&lt;0), 0)</f>
        <v>0</v>
      </c>
      <c r="H168">
        <f>ValueWin!H168</f>
        <v>1</v>
      </c>
      <c r="I168">
        <f t="shared" si="11"/>
        <v>-9.7999999999999976E-2</v>
      </c>
      <c r="J168">
        <f t="shared" si="12"/>
        <v>-2.4000000000000021E-2</v>
      </c>
      <c r="K168" cm="1">
        <f t="array" ref="K168">_xlfn.IFS(AND(G168=H168,G168=1),K167-K167*I168+K167*I168*A168, AND(G168=H168,G168=2), K167-K167*J168+K167*J168*B168, AND(G168&lt;&gt;H168,G168=1), K167-K167*I168,AND(G168&lt;&gt;H168,G168=2),K167-K167*J168,G168=0,K167)</f>
        <v>101.01416672948801</v>
      </c>
      <c r="L168" t="str">
        <f>ValueWin!L168</f>
        <v>Grigor Dimitrov</v>
      </c>
      <c r="M168" t="str">
        <f>ValueWin!M168</f>
        <v>Karen Khachanov</v>
      </c>
      <c r="N168">
        <f>ValueWin!N168</f>
        <v>0.86399999999999999</v>
      </c>
    </row>
    <row r="169" spans="1:14" x14ac:dyDescent="0.25">
      <c r="A169">
        <f>ValueWin!A169</f>
        <v>1.44</v>
      </c>
      <c r="B169">
        <f>ValueWin!B169</f>
        <v>2.75</v>
      </c>
      <c r="C169">
        <f t="shared" si="14"/>
        <v>0.69444444444444442</v>
      </c>
      <c r="D169">
        <f t="shared" si="14"/>
        <v>0.36363636363636365</v>
      </c>
      <c r="E169">
        <f>ValueWin!E169</f>
        <v>0.59699999999999998</v>
      </c>
      <c r="F169">
        <f t="shared" si="15"/>
        <v>0.40300000000000002</v>
      </c>
      <c r="G169" cm="1">
        <f t="array" ref="G169">_xlfn.IFS(AND(I169&gt;J169,I169&gt;0), 1, AND(J169&gt;I169,J169&gt;0), 2, AND(I169&lt;0,J169&lt;0), 0)</f>
        <v>2</v>
      </c>
      <c r="H169">
        <f>ValueWin!H169</f>
        <v>1</v>
      </c>
      <c r="I169">
        <f t="shared" si="11"/>
        <v>-0.31890909090909114</v>
      </c>
      <c r="J169">
        <f t="shared" si="12"/>
        <v>6.1857142857142888E-2</v>
      </c>
      <c r="K169" cm="1">
        <f t="array" ref="K169">_xlfn.IFS(AND(G169=H169,G169=1),K168-K168*I169+K168*I169*A169, AND(G169=H169,G169=2), K168-K168*J169+K168*J169*B169, AND(G169&lt;&gt;H169,G169=1), K168-K168*I169,AND(G169&lt;&gt;H169,G169=2),K168-K168*J169,G169=0,K168)</f>
        <v>94.765718987506816</v>
      </c>
      <c r="L169" t="str">
        <f>ValueWin!L169</f>
        <v>Cameron Norrie</v>
      </c>
      <c r="M169" t="str">
        <f>ValueWin!M169</f>
        <v>Reilly Opelka</v>
      </c>
      <c r="N169">
        <f>ValueWin!N169</f>
        <v>0.86199999999999999</v>
      </c>
    </row>
    <row r="170" spans="1:14" x14ac:dyDescent="0.25">
      <c r="A170">
        <f>ValueWin!A170</f>
        <v>1.1599999999999999</v>
      </c>
      <c r="B170">
        <f>ValueWin!B170</f>
        <v>5</v>
      </c>
      <c r="C170">
        <f t="shared" si="14"/>
        <v>0.86206896551724144</v>
      </c>
      <c r="D170">
        <f t="shared" si="14"/>
        <v>0.2</v>
      </c>
      <c r="E170">
        <f>ValueWin!E170</f>
        <v>0.79200000000000004</v>
      </c>
      <c r="F170">
        <f t="shared" si="15"/>
        <v>0.20799999999999996</v>
      </c>
      <c r="G170" cm="1">
        <f t="array" ref="G170">_xlfn.IFS(AND(I170&gt;J170,I170&gt;0), 1, AND(J170&gt;I170,J170&gt;0), 2, AND(I170&lt;0,J170&lt;0), 0)</f>
        <v>2</v>
      </c>
      <c r="H170">
        <f>ValueWin!H170</f>
        <v>2</v>
      </c>
      <c r="I170">
        <f t="shared" si="11"/>
        <v>-0.50800000000000045</v>
      </c>
      <c r="J170">
        <f t="shared" si="12"/>
        <v>9.9999999999999534E-3</v>
      </c>
      <c r="K170" cm="1">
        <f t="array" ref="K170">_xlfn.IFS(AND(G170=H170,G170=1),K169-K169*I170+K169*I170*A170, AND(G170=H170,G170=2), K169-K169*J170+K169*J170*B170, AND(G170&lt;&gt;H170,G170=1), K169-K169*I170,AND(G170&lt;&gt;H170,G170=2),K169-K169*J170,G170=0,K169)</f>
        <v>98.556347747007081</v>
      </c>
      <c r="L170" t="str">
        <f>ValueWin!L170</f>
        <v>Stefanos Tsitsipas</v>
      </c>
      <c r="M170" t="str">
        <f>ValueWin!M170</f>
        <v>Alexei Popyrin</v>
      </c>
      <c r="N170">
        <f>ValueWin!N170</f>
        <v>0.84799999999999998</v>
      </c>
    </row>
    <row r="171" spans="1:14" x14ac:dyDescent="0.25">
      <c r="A171">
        <f>ValueWin!A171</f>
        <v>1.36</v>
      </c>
      <c r="B171">
        <f>ValueWin!B171</f>
        <v>3.2</v>
      </c>
      <c r="C171">
        <f t="shared" si="14"/>
        <v>0.73529411764705876</v>
      </c>
      <c r="D171">
        <f t="shared" si="14"/>
        <v>0.3125</v>
      </c>
      <c r="E171">
        <f>ValueWin!E171</f>
        <v>0.66600000000000004</v>
      </c>
      <c r="F171">
        <f t="shared" si="15"/>
        <v>0.33399999999999996</v>
      </c>
      <c r="G171" cm="1">
        <f t="array" ref="G171">_xlfn.IFS(AND(I171&gt;J171,I171&gt;0), 1, AND(J171&gt;I171,J171&gt;0), 2, AND(I171&lt;0,J171&lt;0), 0)</f>
        <v>2</v>
      </c>
      <c r="H171">
        <f>ValueWin!H171</f>
        <v>2</v>
      </c>
      <c r="I171">
        <f t="shared" si="11"/>
        <v>-0.26177777777777744</v>
      </c>
      <c r="J171">
        <f t="shared" si="12"/>
        <v>3.127272727272723E-2</v>
      </c>
      <c r="K171" cm="1">
        <f t="array" ref="K171">_xlfn.IFS(AND(G171=H171,G171=1),K170-K170*I171+K170*I171*A171, AND(G171=H171,G171=2), K170-K170*J171+K170*J171*B171, AND(G171&lt;&gt;H171,G171=1), K170-K170*I171,AND(G171&lt;&gt;H171,G171=2),K170-K170*J171,G171=0,K170)</f>
        <v>105.33702447200116</v>
      </c>
      <c r="L171" t="str">
        <f>ValueWin!L171</f>
        <v>Jannik Sinner</v>
      </c>
      <c r="M171" t="str">
        <f>ValueWin!M171</f>
        <v>Carlos Alcaraz</v>
      </c>
      <c r="N171">
        <f>ValueWin!N171</f>
        <v>0.82899999999999996</v>
      </c>
    </row>
    <row r="172" spans="1:14" x14ac:dyDescent="0.25">
      <c r="A172">
        <f>ValueWin!A172</f>
        <v>3.5</v>
      </c>
      <c r="B172">
        <f>ValueWin!B172</f>
        <v>1.3</v>
      </c>
      <c r="C172">
        <f t="shared" si="14"/>
        <v>0.2857142857142857</v>
      </c>
      <c r="D172">
        <f t="shared" si="14"/>
        <v>0.76923076923076916</v>
      </c>
      <c r="E172">
        <f>ValueWin!E172</f>
        <v>0.309</v>
      </c>
      <c r="F172">
        <f t="shared" si="15"/>
        <v>0.69100000000000006</v>
      </c>
      <c r="G172" cm="1">
        <f t="array" ref="G172">_xlfn.IFS(AND(I172&gt;J172,I172&gt;0), 1, AND(J172&gt;I172,J172&gt;0), 2, AND(I172&lt;0,J172&lt;0), 0)</f>
        <v>1</v>
      </c>
      <c r="H172">
        <f>ValueWin!H172</f>
        <v>2</v>
      </c>
      <c r="I172">
        <f t="shared" si="11"/>
        <v>3.2599999999999962E-2</v>
      </c>
      <c r="J172">
        <f t="shared" si="12"/>
        <v>-0.33899999999999975</v>
      </c>
      <c r="K172" cm="1">
        <f t="array" ref="K172">_xlfn.IFS(AND(G172=H172,G172=1),K171-K171*I172+K171*I172*A172, AND(G172=H172,G172=2), K171-K171*J172+K171*J172*B172, AND(G172&lt;&gt;H172,G172=1), K171-K171*I172,AND(G172&lt;&gt;H172,G172=2),K171-K171*J172,G172=0,K171)</f>
        <v>101.90303747421393</v>
      </c>
      <c r="L172" t="str">
        <f>ValueWin!L172</f>
        <v>Adrian Mannarino</v>
      </c>
      <c r="M172" t="str">
        <f>ValueWin!M172</f>
        <v>Gael Monfils</v>
      </c>
      <c r="N172">
        <f>ValueWin!N172</f>
        <v>0.86399999999999999</v>
      </c>
    </row>
    <row r="173" spans="1:14" x14ac:dyDescent="0.25">
      <c r="A173">
        <f>ValueWin!A173</f>
        <v>3.2</v>
      </c>
      <c r="B173">
        <f>ValueWin!B173</f>
        <v>1.36</v>
      </c>
      <c r="C173">
        <f t="shared" ref="C173:C184" si="16">1/A173</f>
        <v>0.3125</v>
      </c>
      <c r="D173">
        <f t="shared" ref="D173:D184" si="17">1/B173</f>
        <v>0.73529411764705876</v>
      </c>
      <c r="E173">
        <f>ValueWin!E173</f>
        <v>0.32</v>
      </c>
      <c r="F173">
        <f t="shared" ref="F173:F184" si="18">1-E173</f>
        <v>0.67999999999999994</v>
      </c>
      <c r="G173" cm="1">
        <f t="array" ref="G173">_xlfn.IFS(AND(I173&gt;J173,I173&gt;0), 1, AND(J173&gt;I173,J173&gt;0), 2, AND(I173&lt;0,J173&lt;0), 0)</f>
        <v>1</v>
      </c>
      <c r="H173">
        <f>ValueWin!H173</f>
        <v>1</v>
      </c>
      <c r="I173">
        <f t="shared" ref="I173:I184" si="19">IF(E173-(F173/(A173-1))&gt;0.1, 0.1, E173-(F173/(A173-1)))</f>
        <v>1.0909090909090979E-2</v>
      </c>
      <c r="J173">
        <f t="shared" ref="J173:J184" si="20">IF(F173-(E173/(B173-1))&gt;0.1, 0.1, F173-(E173/(B173-1)))</f>
        <v>-0.20888888888888868</v>
      </c>
      <c r="K173" cm="1">
        <f t="array" ref="K173">_xlfn.IFS(AND(G173=H173,G173=1),K172-K172*I173+K172*I173*A173, AND(G173=H173,G173=2), K172-K172*J173+K172*J173*B173, AND(G173&lt;&gt;H173,G173=1), K172-K172*I173,AND(G173&lt;&gt;H173,G173=2),K172-K172*J173,G173=0,K172)</f>
        <v>104.34871037359508</v>
      </c>
      <c r="L173" t="str">
        <f>ValueWin!L173</f>
        <v>Marcos Giron</v>
      </c>
      <c r="M173" t="str">
        <f>ValueWin!M173</f>
        <v>Diego Schwartzman</v>
      </c>
      <c r="N173">
        <f>ValueWin!N173</f>
        <v>0.85199999999999998</v>
      </c>
    </row>
    <row r="174" spans="1:14" x14ac:dyDescent="0.25">
      <c r="A174">
        <f>ValueWin!A174</f>
        <v>2</v>
      </c>
      <c r="B174">
        <f>ValueWin!B174</f>
        <v>1.8</v>
      </c>
      <c r="C174">
        <f t="shared" si="16"/>
        <v>0.5</v>
      </c>
      <c r="D174">
        <f t="shared" si="17"/>
        <v>0.55555555555555558</v>
      </c>
      <c r="E174">
        <f>ValueWin!E174</f>
        <v>0.42899999999999999</v>
      </c>
      <c r="F174">
        <f t="shared" si="18"/>
        <v>0.57099999999999995</v>
      </c>
      <c r="G174" cm="1">
        <f t="array" ref="G174">_xlfn.IFS(AND(I174&gt;J174,I174&gt;0), 1, AND(J174&gt;I174,J174&gt;0), 2, AND(I174&lt;0,J174&lt;0), 0)</f>
        <v>2</v>
      </c>
      <c r="H174">
        <f>ValueWin!H174</f>
        <v>1</v>
      </c>
      <c r="I174">
        <f t="shared" si="19"/>
        <v>-0.14199999999999996</v>
      </c>
      <c r="J174">
        <f t="shared" si="20"/>
        <v>3.4749999999999948E-2</v>
      </c>
      <c r="K174" cm="1">
        <f t="array" ref="K174">_xlfn.IFS(AND(G174=H174,G174=1),K173-K173*I174+K173*I174*A174, AND(G174=H174,G174=2), K173-K173*J174+K173*J174*B174, AND(G174&lt;&gt;H174,G174=1), K173-K173*I174,AND(G174&lt;&gt;H174,G174=2),K173-K173*J174,G174=0,K173)</f>
        <v>100.72259268811266</v>
      </c>
      <c r="L174" t="str">
        <f>ValueWin!L174</f>
        <v>Sebastian Korda</v>
      </c>
      <c r="M174" t="str">
        <f>ValueWin!M174</f>
        <v>Marin Cilic</v>
      </c>
      <c r="N174">
        <f>ValueWin!N174</f>
        <v>0.86099999999999999</v>
      </c>
    </row>
    <row r="175" spans="1:14" x14ac:dyDescent="0.25">
      <c r="A175">
        <f>ValueWin!A175</f>
        <v>10</v>
      </c>
      <c r="B175">
        <f>ValueWin!B175</f>
        <v>1.06</v>
      </c>
      <c r="C175">
        <f t="shared" si="16"/>
        <v>0.1</v>
      </c>
      <c r="D175">
        <f t="shared" si="17"/>
        <v>0.94339622641509424</v>
      </c>
      <c r="E175">
        <f>ValueWin!E175</f>
        <v>9.5000000000000001E-2</v>
      </c>
      <c r="F175">
        <f t="shared" si="18"/>
        <v>0.90500000000000003</v>
      </c>
      <c r="G175" cm="1">
        <f t="array" ref="G175">_xlfn.IFS(AND(I175&gt;J175,I175&gt;0), 1, AND(J175&gt;I175,J175&gt;0), 2, AND(I175&lt;0,J175&lt;0), 0)</f>
        <v>0</v>
      </c>
      <c r="H175">
        <f>ValueWin!H175</f>
        <v>2</v>
      </c>
      <c r="I175">
        <f t="shared" si="19"/>
        <v>-5.5555555555555636E-3</v>
      </c>
      <c r="J175">
        <f t="shared" si="20"/>
        <v>-0.6783333333333319</v>
      </c>
      <c r="K175" cm="1">
        <f t="array" ref="K175">_xlfn.IFS(AND(G175=H175,G175=1),K174-K174*I175+K174*I175*A175, AND(G175=H175,G175=2), K174-K174*J175+K174*J175*B175, AND(G175&lt;&gt;H175,G175=1), K174-K174*I175,AND(G175&lt;&gt;H175,G175=2),K174-K174*J175,G175=0,K174)</f>
        <v>100.72259268811266</v>
      </c>
      <c r="L175" t="str">
        <f>ValueWin!L175</f>
        <v>Dusan Lajovic</v>
      </c>
      <c r="M175" t="str">
        <f>ValueWin!M175</f>
        <v>Alexander Zverev</v>
      </c>
      <c r="N175">
        <f>ValueWin!N175</f>
        <v>0.871</v>
      </c>
    </row>
    <row r="176" spans="1:14" x14ac:dyDescent="0.25">
      <c r="A176">
        <f>ValueWin!A176</f>
        <v>6</v>
      </c>
      <c r="B176">
        <f>ValueWin!B176</f>
        <v>1.1200000000000001</v>
      </c>
      <c r="C176">
        <f t="shared" si="16"/>
        <v>0.16666666666666666</v>
      </c>
      <c r="D176">
        <f t="shared" si="17"/>
        <v>0.89285714285714279</v>
      </c>
      <c r="E176">
        <f>ValueWin!E176</f>
        <v>0.20499999999999999</v>
      </c>
      <c r="F176">
        <f t="shared" si="18"/>
        <v>0.79500000000000004</v>
      </c>
      <c r="G176" cm="1">
        <f t="array" ref="G176">_xlfn.IFS(AND(I176&gt;J176,I176&gt;0), 1, AND(J176&gt;I176,J176&gt;0), 2, AND(I176&lt;0,J176&lt;0), 0)</f>
        <v>1</v>
      </c>
      <c r="H176">
        <f>ValueWin!H176</f>
        <v>2</v>
      </c>
      <c r="I176">
        <f t="shared" si="19"/>
        <v>4.5999999999999985E-2</v>
      </c>
      <c r="J176">
        <f t="shared" si="20"/>
        <v>-0.91333333333333167</v>
      </c>
      <c r="K176" cm="1">
        <f t="array" ref="K176">_xlfn.IFS(AND(G176=H176,G176=1),K175-K175*I176+K175*I176*A176, AND(G176=H176,G176=2), K175-K175*J176+K175*J176*B176, AND(G176&lt;&gt;H176,G176=1), K175-K175*I176,AND(G176&lt;&gt;H176,G176=2),K175-K175*J176,G176=0,K175)</f>
        <v>96.089353424459475</v>
      </c>
      <c r="L176" t="str">
        <f>ValueWin!L176</f>
        <v>Ilya Ivashka</v>
      </c>
      <c r="M176" t="str">
        <f>ValueWin!M176</f>
        <v>Daniil Medvedev</v>
      </c>
      <c r="N176">
        <f>ValueWin!N176</f>
        <v>0.83299999999999996</v>
      </c>
    </row>
    <row r="177" spans="1:14" x14ac:dyDescent="0.25">
      <c r="A177">
        <f>ValueWin!A177</f>
        <v>1.57</v>
      </c>
      <c r="B177">
        <f>ValueWin!B177</f>
        <v>2.37</v>
      </c>
      <c r="C177">
        <f t="shared" si="16"/>
        <v>0.63694267515923564</v>
      </c>
      <c r="D177">
        <f t="shared" si="17"/>
        <v>0.42194092827004215</v>
      </c>
      <c r="E177">
        <f>ValueWin!E177</f>
        <v>0.52300000000000002</v>
      </c>
      <c r="F177">
        <f t="shared" si="18"/>
        <v>0.47699999999999998</v>
      </c>
      <c r="G177" cm="1">
        <f t="array" ref="G177">_xlfn.IFS(AND(I177&gt;J177,I177&gt;0), 1, AND(J177&gt;I177,J177&gt;0), 2, AND(I177&lt;0,J177&lt;0), 0)</f>
        <v>2</v>
      </c>
      <c r="H177">
        <f>ValueWin!H177</f>
        <v>2</v>
      </c>
      <c r="I177">
        <f t="shared" si="19"/>
        <v>-0.3138421052631577</v>
      </c>
      <c r="J177">
        <f t="shared" si="20"/>
        <v>9.5248175182481742E-2</v>
      </c>
      <c r="K177" cm="1">
        <f t="array" ref="K177">_xlfn.IFS(AND(G177=H177,G177=1),K176-K176*I177+K176*I177*A177, AND(G177=H177,G177=2), K176-K176*J177+K176*J177*B177, AND(G177&lt;&gt;H177,G177=1), K176-K176*I177,AND(G177&lt;&gt;H177,G177=2),K176-K176*J177,G177=0,K176)</f>
        <v>108.62805315281719</v>
      </c>
      <c r="L177" t="str">
        <f>ValueWin!L177</f>
        <v>Alexei Popyrin</v>
      </c>
      <c r="M177" t="str">
        <f>ValueWin!M177</f>
        <v>James Duckworth</v>
      </c>
      <c r="N177">
        <f>ValueWin!N177</f>
        <v>0.84799999999999998</v>
      </c>
    </row>
    <row r="178" spans="1:14" x14ac:dyDescent="0.25">
      <c r="A178">
        <f>ValueWin!A178</f>
        <v>4</v>
      </c>
      <c r="B178">
        <f>ValueWin!B178</f>
        <v>1.25</v>
      </c>
      <c r="C178">
        <f t="shared" si="16"/>
        <v>0.25</v>
      </c>
      <c r="D178">
        <f t="shared" si="17"/>
        <v>0.8</v>
      </c>
      <c r="E178">
        <f>ValueWin!E178</f>
        <v>0.26900000000000002</v>
      </c>
      <c r="F178">
        <f t="shared" si="18"/>
        <v>0.73099999999999998</v>
      </c>
      <c r="G178" cm="1">
        <f t="array" ref="G178">_xlfn.IFS(AND(I178&gt;J178,I178&gt;0), 1, AND(J178&gt;I178,J178&gt;0), 2, AND(I178&lt;0,J178&lt;0), 0)</f>
        <v>1</v>
      </c>
      <c r="H178">
        <f>ValueWin!H178</f>
        <v>2</v>
      </c>
      <c r="I178">
        <f t="shared" si="19"/>
        <v>2.5333333333333347E-2</v>
      </c>
      <c r="J178">
        <f t="shared" si="20"/>
        <v>-0.34500000000000008</v>
      </c>
      <c r="K178" cm="1">
        <f t="array" ref="K178">_xlfn.IFS(AND(G178=H178,G178=1),K177-K177*I178+K177*I178*A178, AND(G178=H178,G178=2), K177-K177*J178+K177*J178*B178, AND(G178&lt;&gt;H178,G178=1), K177-K177*I178,AND(G178&lt;&gt;H178,G178=2),K177-K177*J178,G178=0,K177)</f>
        <v>105.87614247294582</v>
      </c>
      <c r="L178" t="str">
        <f>ValueWin!L178</f>
        <v>Dominik Koepfer</v>
      </c>
      <c r="M178" t="str">
        <f>ValueWin!M178</f>
        <v>Hubert Hurkacz</v>
      </c>
      <c r="N178">
        <f>ValueWin!N178</f>
        <v>0.84899999999999998</v>
      </c>
    </row>
    <row r="179" spans="1:14" x14ac:dyDescent="0.25">
      <c r="A179">
        <f>ValueWin!A179</f>
        <v>1.61</v>
      </c>
      <c r="B179">
        <f>ValueWin!B179</f>
        <v>2.2999999999999998</v>
      </c>
      <c r="C179">
        <f t="shared" si="16"/>
        <v>0.6211180124223602</v>
      </c>
      <c r="D179">
        <f t="shared" si="17"/>
        <v>0.43478260869565222</v>
      </c>
      <c r="E179">
        <f>ValueWin!E179</f>
        <v>0.60199999999999998</v>
      </c>
      <c r="F179">
        <f t="shared" si="18"/>
        <v>0.39800000000000002</v>
      </c>
      <c r="G179" cm="1">
        <f t="array" ref="G179">_xlfn.IFS(AND(I179&gt;J179,I179&gt;0), 1, AND(J179&gt;I179,J179&gt;0), 2, AND(I179&lt;0,J179&lt;0), 0)</f>
        <v>0</v>
      </c>
      <c r="H179">
        <f>ValueWin!H179</f>
        <v>2</v>
      </c>
      <c r="I179">
        <f t="shared" si="19"/>
        <v>-5.0459016393442524E-2</v>
      </c>
      <c r="J179">
        <f t="shared" si="20"/>
        <v>-6.5076923076923088E-2</v>
      </c>
      <c r="K179" cm="1">
        <f t="array" ref="K179">_xlfn.IFS(AND(G179=H179,G179=1),K178-K178*I179+K178*I179*A179, AND(G179=H179,G179=2), K178-K178*J179+K178*J179*B179, AND(G179&lt;&gt;H179,G179=1), K178-K178*I179,AND(G179&lt;&gt;H179,G179=2),K178-K178*J179,G179=0,K178)</f>
        <v>105.87614247294582</v>
      </c>
      <c r="L179" t="str">
        <f>ValueWin!L179</f>
        <v>Cameron Norrie</v>
      </c>
      <c r="M179" t="str">
        <f>ValueWin!M179</f>
        <v>Taylor Fritz</v>
      </c>
      <c r="N179">
        <f>ValueWin!N179</f>
        <v>0.93300000000000005</v>
      </c>
    </row>
    <row r="180" spans="1:14" x14ac:dyDescent="0.25">
      <c r="A180">
        <f>ValueWin!A180</f>
        <v>1.1399999999999999</v>
      </c>
      <c r="B180">
        <f>ValueWin!B180</f>
        <v>5.5</v>
      </c>
      <c r="C180">
        <f t="shared" si="16"/>
        <v>0.87719298245614041</v>
      </c>
      <c r="D180">
        <f t="shared" si="17"/>
        <v>0.18181818181818182</v>
      </c>
      <c r="E180">
        <f>ValueWin!E180</f>
        <v>0.85</v>
      </c>
      <c r="F180">
        <f t="shared" si="18"/>
        <v>0.15000000000000002</v>
      </c>
      <c r="G180" cm="1">
        <f t="array" ref="G180">_xlfn.IFS(AND(I180&gt;J180,I180&gt;0), 1, AND(J180&gt;I180,J180&gt;0), 2, AND(I180&lt;0,J180&lt;0), 0)</f>
        <v>0</v>
      </c>
      <c r="H180">
        <f>ValueWin!H180</f>
        <v>1</v>
      </c>
      <c r="I180">
        <f t="shared" si="19"/>
        <v>-0.22142857142857231</v>
      </c>
      <c r="J180">
        <f t="shared" si="20"/>
        <v>-3.8888888888888862E-2</v>
      </c>
      <c r="K180" cm="1">
        <f t="array" ref="K180">_xlfn.IFS(AND(G180=H180,G180=1),K179-K179*I180+K179*I180*A180, AND(G180=H180,G180=2), K179-K179*J180+K179*J180*B180, AND(G180&lt;&gt;H180,G180=1), K179-K179*I180,AND(G180&lt;&gt;H180,G180=2),K179-K179*J180,G180=0,K179)</f>
        <v>105.87614247294582</v>
      </c>
      <c r="L180" t="str">
        <f>ValueWin!L180</f>
        <v>Novak Djokovic</v>
      </c>
      <c r="M180" t="str">
        <f>ValueWin!M180</f>
        <v>Gael Monfils</v>
      </c>
      <c r="N180">
        <f>ValueWin!N180</f>
        <v>0.89700000000000002</v>
      </c>
    </row>
    <row r="181" spans="1:14" x14ac:dyDescent="0.25">
      <c r="A181">
        <f>ValueWin!A181</f>
        <v>4</v>
      </c>
      <c r="B181">
        <f>ValueWin!B181</f>
        <v>1.25</v>
      </c>
      <c r="C181">
        <f t="shared" si="16"/>
        <v>0.25</v>
      </c>
      <c r="D181">
        <f t="shared" si="17"/>
        <v>0.8</v>
      </c>
      <c r="E181">
        <f>ValueWin!E181</f>
        <v>0.217</v>
      </c>
      <c r="F181">
        <f t="shared" si="18"/>
        <v>0.78300000000000003</v>
      </c>
      <c r="G181" cm="1">
        <f t="array" ref="G181">_xlfn.IFS(AND(I181&gt;J181,I181&gt;0), 1, AND(J181&gt;I181,J181&gt;0), 2, AND(I181&lt;0,J181&lt;0), 0)</f>
        <v>0</v>
      </c>
      <c r="H181">
        <f>ValueWin!H181</f>
        <v>2</v>
      </c>
      <c r="I181">
        <f t="shared" si="19"/>
        <v>-4.4000000000000011E-2</v>
      </c>
      <c r="J181">
        <f t="shared" si="20"/>
        <v>-8.4999999999999964E-2</v>
      </c>
      <c r="K181" cm="1">
        <f t="array" ref="K181">_xlfn.IFS(AND(G181=H181,G181=1),K180-K180*I181+K180*I181*A181, AND(G181=H181,G181=2), K180-K180*J181+K180*J181*B181, AND(G181&lt;&gt;H181,G181=1), K180-K180*I181,AND(G181&lt;&gt;H181,G181=2),K180-K180*J181,G181=0,K180)</f>
        <v>105.87614247294582</v>
      </c>
      <c r="L181" t="str">
        <f>ValueWin!L181</f>
        <v>Grigor Dimitrov</v>
      </c>
      <c r="M181" t="str">
        <f>ValueWin!M181</f>
        <v>Alexander Zverev</v>
      </c>
      <c r="N181">
        <f>ValueWin!N181</f>
        <v>0.86599999999999999</v>
      </c>
    </row>
    <row r="182" spans="1:14" x14ac:dyDescent="0.25">
      <c r="A182">
        <f>ValueWin!A182</f>
        <v>1.33</v>
      </c>
      <c r="B182">
        <f>ValueWin!B182</f>
        <v>3.4</v>
      </c>
      <c r="C182">
        <f t="shared" si="16"/>
        <v>0.75187969924812026</v>
      </c>
      <c r="D182">
        <f t="shared" si="17"/>
        <v>0.29411764705882354</v>
      </c>
      <c r="E182">
        <f>ValueWin!E182</f>
        <v>0.69299999999999995</v>
      </c>
      <c r="F182">
        <f t="shared" si="18"/>
        <v>0.30700000000000005</v>
      </c>
      <c r="G182" cm="1">
        <f t="array" ref="G182">_xlfn.IFS(AND(I182&gt;J182,I182&gt;0), 1, AND(J182&gt;I182,J182&gt;0), 2, AND(I182&lt;0,J182&lt;0), 0)</f>
        <v>2</v>
      </c>
      <c r="H182">
        <f>ValueWin!H182</f>
        <v>1</v>
      </c>
      <c r="I182">
        <f t="shared" si="19"/>
        <v>-0.23730303030303035</v>
      </c>
      <c r="J182">
        <f t="shared" si="20"/>
        <v>1.8250000000000044E-2</v>
      </c>
      <c r="K182" cm="1">
        <f t="array" ref="K182">_xlfn.IFS(AND(G182=H182,G182=1),K181-K181*I182+K181*I182*A182, AND(G182=H182,G182=2), K181-K181*J182+K181*J182*B182, AND(G182&lt;&gt;H182,G182=1), K181-K181*I182,AND(G182&lt;&gt;H182,G182=2),K181-K181*J182,G182=0,K181)</f>
        <v>103.94390287281455</v>
      </c>
      <c r="L182" t="str">
        <f>ValueWin!L182</f>
        <v>Casper Ruud</v>
      </c>
      <c r="M182" t="str">
        <f>ValueWin!M182</f>
        <v>Marcos Giron</v>
      </c>
      <c r="N182">
        <f>ValueWin!N182</f>
        <v>0.85099999999999998</v>
      </c>
    </row>
    <row r="183" spans="1:14" x14ac:dyDescent="0.25">
      <c r="A183">
        <f>ValueWin!A183</f>
        <v>5</v>
      </c>
      <c r="B183">
        <f>ValueWin!B183</f>
        <v>1.1599999999999999</v>
      </c>
      <c r="C183">
        <f t="shared" si="16"/>
        <v>0.2</v>
      </c>
      <c r="D183">
        <f t="shared" si="17"/>
        <v>0.86206896551724144</v>
      </c>
      <c r="E183">
        <f>ValueWin!E183</f>
        <v>0.17499999999999999</v>
      </c>
      <c r="F183">
        <f t="shared" si="18"/>
        <v>0.82499999999999996</v>
      </c>
      <c r="G183" cm="1">
        <f t="array" ref="G183">_xlfn.IFS(AND(I183&gt;J183,I183&gt;0), 1, AND(J183&gt;I183,J183&gt;0), 2, AND(I183&lt;0,J183&lt;0), 0)</f>
        <v>0</v>
      </c>
      <c r="H183">
        <f>ValueWin!H183</f>
        <v>2</v>
      </c>
      <c r="I183">
        <f t="shared" si="19"/>
        <v>-3.125E-2</v>
      </c>
      <c r="J183">
        <f t="shared" si="20"/>
        <v>-0.26875000000000049</v>
      </c>
      <c r="K183" cm="1">
        <f t="array" ref="K183">_xlfn.IFS(AND(G183=H183,G183=1),K182-K182*I183+K182*I183*A183, AND(G183=H183,G183=2), K182-K182*J183+K182*J183*B183, AND(G183&lt;&gt;H183,G183=1), K182-K182*I183,AND(G183&lt;&gt;H183,G183=2),K182-K182*J183,G183=0,K182)</f>
        <v>103.94390287281455</v>
      </c>
      <c r="L183" t="str">
        <f>ValueWin!L183</f>
        <v>Sebastian Korda</v>
      </c>
      <c r="M183" t="str">
        <f>ValueWin!M183</f>
        <v>Daniil Medvedev</v>
      </c>
      <c r="N183">
        <f>ValueWin!N183</f>
        <v>0.84899999999999998</v>
      </c>
    </row>
    <row r="184" spans="1:14" x14ac:dyDescent="0.25">
      <c r="A184">
        <f>ValueWin!A184</f>
        <v>1.2</v>
      </c>
      <c r="B184">
        <f>ValueWin!B184</f>
        <v>4.5</v>
      </c>
      <c r="C184">
        <f t="shared" si="16"/>
        <v>0.83333333333333337</v>
      </c>
      <c r="D184">
        <f t="shared" si="17"/>
        <v>0.22222222222222221</v>
      </c>
      <c r="E184">
        <f>ValueWin!E184</f>
        <v>0.67500000000000004</v>
      </c>
      <c r="F184">
        <f t="shared" si="18"/>
        <v>0.32499999999999996</v>
      </c>
      <c r="G184" cm="1">
        <f t="array" ref="G184">_xlfn.IFS(AND(I184&gt;J184,I184&gt;0), 1, AND(J184&gt;I184,J184&gt;0), 2, AND(I184&lt;0,J184&lt;0), 0)</f>
        <v>2</v>
      </c>
      <c r="H184">
        <f>ValueWin!H184</f>
        <v>2</v>
      </c>
      <c r="I184">
        <f t="shared" si="19"/>
        <v>-0.95000000000000018</v>
      </c>
      <c r="J184">
        <f t="shared" si="20"/>
        <v>0.1</v>
      </c>
      <c r="K184" cm="1">
        <f t="array" ref="K184">_xlfn.IFS(AND(G184=H184,G184=1),K183-K183*I184+K183*I184*A184, AND(G184=H184,G184=2), K183-K183*J184+K183*J184*B184, AND(G184&lt;&gt;H184,G184=1), K183-K183*I184,AND(G184&lt;&gt;H184,G184=2),K183-K183*J184,G184=0,K183)</f>
        <v>140.32426887829965</v>
      </c>
      <c r="L184" t="str">
        <f>ValueWin!L184</f>
        <v>Carlos Alcaraz</v>
      </c>
      <c r="M184" t="str">
        <f>ValueWin!M184</f>
        <v>Hugo Gaston</v>
      </c>
      <c r="N184">
        <f>ValueWin!N184</f>
        <v>0.81200000000000006</v>
      </c>
    </row>
    <row r="185" spans="1:14" x14ac:dyDescent="0.25">
      <c r="A185">
        <f>ValueWin!A185</f>
        <v>3.75</v>
      </c>
      <c r="B185">
        <f>ValueWin!B185</f>
        <v>1.28</v>
      </c>
      <c r="C185">
        <f t="shared" ref="C185:C195" si="21">1/A185</f>
        <v>0.26666666666666666</v>
      </c>
      <c r="D185">
        <f t="shared" ref="D185:D195" si="22">1/B185</f>
        <v>0.78125</v>
      </c>
      <c r="E185">
        <f>ValueWin!E185</f>
        <v>0.29099999999999998</v>
      </c>
      <c r="F185">
        <f t="shared" ref="F185:F195" si="23">1-E185</f>
        <v>0.70900000000000007</v>
      </c>
      <c r="G185" cm="1">
        <f t="array" ref="G185">_xlfn.IFS(AND(I185&gt;J185,I185&gt;0), 1, AND(J185&gt;I185,J185&gt;0), 2, AND(I185&lt;0,J185&lt;0), 0)</f>
        <v>1</v>
      </c>
      <c r="H185">
        <f>ValueWin!H185</f>
        <v>2</v>
      </c>
      <c r="I185">
        <f t="shared" ref="I185:I195" si="24">IF(E185-(F185/(A185-1))&gt;0.1, 0.1, E185-(F185/(A185-1)))</f>
        <v>3.3181818181818146E-2</v>
      </c>
      <c r="J185">
        <f t="shared" ref="J185:J195" si="25">IF(F185-(E185/(B185-1))&gt;0.1, 0.1, F185-(E185/(B185-1)))</f>
        <v>-0.33028571428571407</v>
      </c>
      <c r="K185" cm="1">
        <f t="array" ref="K185">_xlfn.IFS(AND(G185=H185,G185=1),K184-K184*I185+K184*I185*A185, AND(G185=H185,G185=2), K184-K184*J185+K184*J185*B185, AND(G185&lt;&gt;H185,G185=1), K184-K184*I185,AND(G185&lt;&gt;H185,G185=2),K184-K184*J185,G185=0,K184)</f>
        <v>135.66805450188335</v>
      </c>
      <c r="L185" t="str">
        <f>ValueWin!L185</f>
        <v>James Duckworth</v>
      </c>
      <c r="M185" t="str">
        <f>ValueWin!M185</f>
        <v>Hubert Hurkacz</v>
      </c>
      <c r="N185">
        <f>ValueWin!N185</f>
        <v>0.84699999999999998</v>
      </c>
    </row>
    <row r="186" spans="1:14" x14ac:dyDescent="0.25">
      <c r="A186">
        <f>ValueWin!A186</f>
        <v>1.1599999999999999</v>
      </c>
      <c r="B186">
        <f>ValueWin!B186</f>
        <v>5</v>
      </c>
      <c r="C186">
        <f t="shared" si="21"/>
        <v>0.86206896551724144</v>
      </c>
      <c r="D186">
        <f t="shared" si="22"/>
        <v>0.2</v>
      </c>
      <c r="E186">
        <f>ValueWin!E186</f>
        <v>0.83099999999999996</v>
      </c>
      <c r="F186">
        <f t="shared" si="23"/>
        <v>0.16900000000000004</v>
      </c>
      <c r="G186" cm="1">
        <f t="array" ref="G186">_xlfn.IFS(AND(I186&gt;J186,I186&gt;0), 1, AND(J186&gt;I186,J186&gt;0), 2, AND(I186&lt;0,J186&lt;0), 0)</f>
        <v>0</v>
      </c>
      <c r="H186">
        <f>ValueWin!H186</f>
        <v>1</v>
      </c>
      <c r="I186">
        <f t="shared" si="24"/>
        <v>-0.22525000000000084</v>
      </c>
      <c r="J186">
        <f t="shared" si="25"/>
        <v>-3.8749999999999951E-2</v>
      </c>
      <c r="K186" cm="1">
        <f t="array" ref="K186">_xlfn.IFS(AND(G186=H186,G186=1),K185-K185*I186+K185*I186*A186, AND(G186=H186,G186=2), K185-K185*J186+K185*J186*B186, AND(G186&lt;&gt;H186,G186=1), K185-K185*I186,AND(G186&lt;&gt;H186,G186=2),K185-K185*J186,G186=0,K185)</f>
        <v>135.66805450188335</v>
      </c>
      <c r="L186" t="str">
        <f>ValueWin!L186</f>
        <v>Novak Djokovic</v>
      </c>
      <c r="M186" t="str">
        <f>ValueWin!M186</f>
        <v>Taylor Fritz</v>
      </c>
      <c r="N186">
        <f>ValueWin!N186</f>
        <v>0.9</v>
      </c>
    </row>
    <row r="187" spans="1:14" x14ac:dyDescent="0.25">
      <c r="A187">
        <f>ValueWin!A187</f>
        <v>10</v>
      </c>
      <c r="B187">
        <f>ValueWin!B187</f>
        <v>1.0620000000000001</v>
      </c>
      <c r="C187">
        <f t="shared" si="21"/>
        <v>0.1</v>
      </c>
      <c r="D187">
        <f t="shared" si="22"/>
        <v>0.94161958568738224</v>
      </c>
      <c r="E187">
        <f>ValueWin!E187</f>
        <v>0.13100000000000001</v>
      </c>
      <c r="F187">
        <f t="shared" si="23"/>
        <v>0.86899999999999999</v>
      </c>
      <c r="G187" cm="1">
        <f t="array" ref="G187">_xlfn.IFS(AND(I187&gt;J187,I187&gt;0), 1, AND(J187&gt;I187,J187&gt;0), 2, AND(I187&lt;0,J187&lt;0), 0)</f>
        <v>1</v>
      </c>
      <c r="H187">
        <f>ValueWin!H187</f>
        <v>2</v>
      </c>
      <c r="I187">
        <f t="shared" si="24"/>
        <v>3.4444444444444444E-2</v>
      </c>
      <c r="J187">
        <f t="shared" si="25"/>
        <v>-1.2439032258064497</v>
      </c>
      <c r="K187" cm="1">
        <f t="array" ref="K187">_xlfn.IFS(AND(G187=H187,G187=1),K186-K186*I187+K186*I187*A187, AND(G187=H187,G187=2), K186-K186*J187+K186*J187*B187, AND(G187&lt;&gt;H187,G187=1), K186-K186*I187,AND(G187&lt;&gt;H187,G187=2),K186-K186*J187,G187=0,K186)</f>
        <v>130.99504373570736</v>
      </c>
      <c r="L187" t="str">
        <f>ValueWin!L187</f>
        <v>Hugo Gaston</v>
      </c>
      <c r="M187" t="str">
        <f>ValueWin!M187</f>
        <v>Daniil Medvedev</v>
      </c>
      <c r="N187">
        <f>ValueWin!N187</f>
        <v>0.82299999999999995</v>
      </c>
    </row>
    <row r="188" spans="1:14" x14ac:dyDescent="0.25">
      <c r="A188">
        <f>ValueWin!A188</f>
        <v>3</v>
      </c>
      <c r="B188">
        <f>ValueWin!B188</f>
        <v>1.4</v>
      </c>
      <c r="C188">
        <f t="shared" si="21"/>
        <v>0.33333333333333331</v>
      </c>
      <c r="D188">
        <f t="shared" si="22"/>
        <v>0.7142857142857143</v>
      </c>
      <c r="E188">
        <f>ValueWin!E188</f>
        <v>0.26800000000000002</v>
      </c>
      <c r="F188">
        <f t="shared" si="23"/>
        <v>0.73199999999999998</v>
      </c>
      <c r="G188" cm="1">
        <f t="array" ref="G188">_xlfn.IFS(AND(I188&gt;J188,I188&gt;0), 1, AND(J188&gt;I188,J188&gt;0), 2, AND(I188&lt;0,J188&lt;0), 0)</f>
        <v>2</v>
      </c>
      <c r="H188">
        <f>ValueWin!H188</f>
        <v>2</v>
      </c>
      <c r="I188">
        <f t="shared" si="24"/>
        <v>-9.7999999999999976E-2</v>
      </c>
      <c r="J188">
        <f t="shared" si="25"/>
        <v>6.1999999999999833E-2</v>
      </c>
      <c r="K188" cm="1">
        <f t="array" ref="K188">_xlfn.IFS(AND(G188=H188,G188=1),K187-K187*I188+K187*I188*A188, AND(G188=H188,G188=2), K187-K187*J188+K187*J188*B188, AND(G188&lt;&gt;H188,G188=1), K187-K187*I188,AND(G188&lt;&gt;H188,G188=2),K187-K187*J188,G188=0,K187)</f>
        <v>134.24372082035288</v>
      </c>
      <c r="L188" t="str">
        <f>ValueWin!L188</f>
        <v>Casper Ruud</v>
      </c>
      <c r="M188" t="str">
        <f>ValueWin!M188</f>
        <v>Alexander Zverev</v>
      </c>
      <c r="N188">
        <f>ValueWin!N188</f>
        <v>0.86899999999999999</v>
      </c>
    </row>
    <row r="189" spans="1:14" x14ac:dyDescent="0.25">
      <c r="A189">
        <f>ValueWin!A189</f>
        <v>1.1599999999999999</v>
      </c>
      <c r="B189">
        <f>ValueWin!B189</f>
        <v>5</v>
      </c>
      <c r="C189">
        <f t="shared" si="21"/>
        <v>0.86206896551724144</v>
      </c>
      <c r="D189">
        <f t="shared" si="22"/>
        <v>0.2</v>
      </c>
      <c r="E189">
        <f>ValueWin!E189</f>
        <v>0.78600000000000003</v>
      </c>
      <c r="F189">
        <f t="shared" si="23"/>
        <v>0.21399999999999997</v>
      </c>
      <c r="G189" cm="1">
        <f t="array" ref="G189">_xlfn.IFS(AND(I189&gt;J189,I189&gt;0), 1, AND(J189&gt;I189,J189&gt;0), 2, AND(I189&lt;0,J189&lt;0), 0)</f>
        <v>2</v>
      </c>
      <c r="H189">
        <f>ValueWin!H189</f>
        <v>1</v>
      </c>
      <c r="I189">
        <f t="shared" si="24"/>
        <v>-0.55150000000000055</v>
      </c>
      <c r="J189">
        <f t="shared" si="25"/>
        <v>1.749999999999996E-2</v>
      </c>
      <c r="K189" cm="1">
        <f t="array" ref="K189">_xlfn.IFS(AND(G189=H189,G189=1),K188-K188*I189+K188*I189*A189, AND(G189=H189,G189=2), K188-K188*J189+K188*J189*B189, AND(G189&lt;&gt;H189,G189=1), K188-K188*I189,AND(G189&lt;&gt;H189,G189=2),K188-K188*J189,G189=0,K188)</f>
        <v>131.89445570599671</v>
      </c>
      <c r="L189" t="str">
        <f>ValueWin!L189</f>
        <v>Novak Djokovic</v>
      </c>
      <c r="M189" t="str">
        <f>ValueWin!M189</f>
        <v>Hubert Hurkacz</v>
      </c>
      <c r="N189">
        <f>ValueWin!N189</f>
        <v>0.85799999999999998</v>
      </c>
    </row>
    <row r="190" spans="1:14" x14ac:dyDescent="0.25">
      <c r="A190">
        <f>ValueWin!A190</f>
        <v>2.1</v>
      </c>
      <c r="B190">
        <f>ValueWin!B190</f>
        <v>1.72</v>
      </c>
      <c r="C190">
        <f t="shared" si="21"/>
        <v>0.47619047619047616</v>
      </c>
      <c r="D190">
        <f t="shared" si="22"/>
        <v>0.58139534883720934</v>
      </c>
      <c r="E190">
        <f>ValueWin!E190</f>
        <v>0.48599999999999999</v>
      </c>
      <c r="F190">
        <f t="shared" si="23"/>
        <v>0.51400000000000001</v>
      </c>
      <c r="G190" cm="1">
        <f t="array" ref="G190">_xlfn.IFS(AND(I190&gt;J190,I190&gt;0), 1, AND(J190&gt;I190,J190&gt;0), 2, AND(I190&lt;0,J190&lt;0), 0)</f>
        <v>1</v>
      </c>
      <c r="H190">
        <f>ValueWin!H190</f>
        <v>2</v>
      </c>
      <c r="I190">
        <f t="shared" si="24"/>
        <v>1.8727272727272759E-2</v>
      </c>
      <c r="J190">
        <f t="shared" si="25"/>
        <v>-0.16100000000000003</v>
      </c>
      <c r="K190" cm="1">
        <f t="array" ref="K190">_xlfn.IFS(AND(G190=H190,G190=1),K189-K189*I190+K189*I190*A190, AND(G190=H190,G190=2), K189-K189*J190+K189*J190*B190, AND(G190&lt;&gt;H190,G190=1), K189-K189*I190,AND(G190&lt;&gt;H190,G190=2),K189-K189*J190,G190=0,K189)</f>
        <v>129.4244322627753</v>
      </c>
      <c r="L190" t="str">
        <f>ValueWin!L190</f>
        <v>Alexander Zverev</v>
      </c>
      <c r="M190" t="str">
        <f>ValueWin!M190</f>
        <v>Daniil Medvedev</v>
      </c>
      <c r="N190">
        <f>ValueWin!N190</f>
        <v>0.92900000000000005</v>
      </c>
    </row>
    <row r="191" spans="1:14" x14ac:dyDescent="0.25">
      <c r="A191">
        <f>ValueWin!A191</f>
        <v>2</v>
      </c>
      <c r="B191">
        <f>ValueWin!B191</f>
        <v>1.8</v>
      </c>
      <c r="C191">
        <f t="shared" si="21"/>
        <v>0.5</v>
      </c>
      <c r="D191">
        <f t="shared" si="22"/>
        <v>0.55555555555555558</v>
      </c>
      <c r="E191">
        <f>ValueWin!E191</f>
        <v>0.54</v>
      </c>
      <c r="F191">
        <f t="shared" si="23"/>
        <v>0.45999999999999996</v>
      </c>
      <c r="G191" cm="1">
        <f t="array" ref="G191">_xlfn.IFS(AND(I191&gt;J191,I191&gt;0), 1, AND(J191&gt;I191,J191&gt;0), 2, AND(I191&lt;0,J191&lt;0), 0)</f>
        <v>1</v>
      </c>
      <c r="H191">
        <f>ValueWin!H191</f>
        <v>1</v>
      </c>
      <c r="I191">
        <f t="shared" si="24"/>
        <v>8.0000000000000071E-2</v>
      </c>
      <c r="J191">
        <f t="shared" si="25"/>
        <v>-0.21500000000000008</v>
      </c>
      <c r="K191" cm="1">
        <f t="array" ref="K191">_xlfn.IFS(AND(G191=H191,G191=1),K190-K190*I191+K190*I191*A191, AND(G191=H191,G191=2), K190-K190*J191+K190*J191*B191, AND(G191&lt;&gt;H191,G191=1), K190-K190*I191,AND(G191&lt;&gt;H191,G191=2),K190-K190*J191,G191=0,K190)</f>
        <v>139.77838684379734</v>
      </c>
      <c r="L191" t="str">
        <f>ValueWin!L191</f>
        <v>Novak Djokovic</v>
      </c>
      <c r="M191" t="str">
        <f>ValueWin!M191</f>
        <v>Daniil Medvedev</v>
      </c>
      <c r="N191">
        <f>ValueWin!N191</f>
        <v>0.93300000000000005</v>
      </c>
    </row>
    <row r="192" spans="1:14" x14ac:dyDescent="0.25">
      <c r="A192">
        <f>ValueWin!A192</f>
        <v>29</v>
      </c>
      <c r="B192">
        <f>ValueWin!B192</f>
        <v>1.0005999999999999</v>
      </c>
      <c r="C192">
        <f t="shared" si="21"/>
        <v>3.4482758620689655E-2</v>
      </c>
      <c r="D192">
        <f t="shared" si="22"/>
        <v>0.99940035978412955</v>
      </c>
      <c r="E192">
        <f>ValueWin!E192</f>
        <v>7.9000000000000001E-2</v>
      </c>
      <c r="F192">
        <f t="shared" si="23"/>
        <v>0.92100000000000004</v>
      </c>
      <c r="G192" cm="1">
        <f t="array" ref="G192">_xlfn.IFS(AND(I192&gt;J192,I192&gt;0), 1, AND(J192&gt;I192,J192&gt;0), 2, AND(I192&lt;0,J192&lt;0), 0)</f>
        <v>1</v>
      </c>
      <c r="H192">
        <f>ValueWin!H192</f>
        <v>2</v>
      </c>
      <c r="I192">
        <f t="shared" si="24"/>
        <v>4.6107142857142853E-2</v>
      </c>
      <c r="J192">
        <f t="shared" si="25"/>
        <v>-130.74566666668119</v>
      </c>
      <c r="K192" cm="1">
        <f t="array" ref="K192">_xlfn.IFS(AND(G192=H192,G192=1),K191-K191*I192+K191*I192*A192, AND(G192=H192,G192=2), K191-K191*J192+K191*J192*B192, AND(G192&lt;&gt;H192,G192=1), K191-K191*I192,AND(G192&lt;&gt;H192,G192=2),K191-K191*J192,G192=0,K191)</f>
        <v>133.33360479324941</v>
      </c>
      <c r="L192" t="str">
        <f>ValueWin!L192</f>
        <v>Leo Borg</v>
      </c>
      <c r="M192" t="str">
        <f>ValueWin!M192</f>
        <v>Tommy Paul</v>
      </c>
      <c r="N192">
        <f>ValueWin!N192</f>
        <v>0.30299999999999999</v>
      </c>
    </row>
    <row r="193" spans="1:14" x14ac:dyDescent="0.25">
      <c r="A193">
        <f>ValueWin!A193</f>
        <v>1.5</v>
      </c>
      <c r="B193">
        <f>ValueWin!B193</f>
        <v>2.62</v>
      </c>
      <c r="C193">
        <f t="shared" si="21"/>
        <v>0.66666666666666663</v>
      </c>
      <c r="D193">
        <f t="shared" si="22"/>
        <v>0.38167938931297707</v>
      </c>
      <c r="E193">
        <f>ValueWin!E193</f>
        <v>0.6</v>
      </c>
      <c r="F193">
        <f t="shared" si="23"/>
        <v>0.4</v>
      </c>
      <c r="G193" cm="1">
        <f t="array" ref="G193">_xlfn.IFS(AND(I193&gt;J193,I193&gt;0), 1, AND(J193&gt;I193,J193&gt;0), 2, AND(I193&lt;0,J193&lt;0), 0)</f>
        <v>2</v>
      </c>
      <c r="H193">
        <f>ValueWin!H193</f>
        <v>1</v>
      </c>
      <c r="I193">
        <f t="shared" si="24"/>
        <v>-0.20000000000000007</v>
      </c>
      <c r="J193">
        <f t="shared" si="25"/>
        <v>2.9629629629629672E-2</v>
      </c>
      <c r="K193" cm="1">
        <f t="array" ref="K193">_xlfn.IFS(AND(G193=H193,G193=1),K192-K192*I193+K192*I193*A193, AND(G193=H193,G193=2), K192-K192*J193+K192*J193*B193, AND(G193&lt;&gt;H193,G193=1), K192-K192*I193,AND(G193&lt;&gt;H193,G193=2),K192-K192*J193,G193=0,K192)</f>
        <v>129.382979466042</v>
      </c>
      <c r="L193" t="str">
        <f>ValueWin!L193</f>
        <v>Marton Fucsovics</v>
      </c>
      <c r="M193" t="str">
        <f>ValueWin!M193</f>
        <v>Adrian Mannarino</v>
      </c>
      <c r="N193">
        <f>ValueWin!N193</f>
        <v>0.85199999999999998</v>
      </c>
    </row>
    <row r="194" spans="1:14" x14ac:dyDescent="0.25">
      <c r="A194">
        <f>ValueWin!A194</f>
        <v>1.9</v>
      </c>
      <c r="B194">
        <f>ValueWin!B194</f>
        <v>1.9</v>
      </c>
      <c r="C194">
        <f t="shared" si="21"/>
        <v>0.52631578947368418</v>
      </c>
      <c r="D194">
        <f t="shared" si="22"/>
        <v>0.52631578947368418</v>
      </c>
      <c r="E194">
        <f>ValueWin!E194</f>
        <v>0.49099999999999999</v>
      </c>
      <c r="F194">
        <f t="shared" si="23"/>
        <v>0.50900000000000001</v>
      </c>
      <c r="G194" cm="1">
        <f t="array" ref="G194">_xlfn.IFS(AND(I194&gt;J194,I194&gt;0), 1, AND(J194&gt;I194,J194&gt;0), 2, AND(I194&lt;0,J194&lt;0), 0)</f>
        <v>0</v>
      </c>
      <c r="H194">
        <f>ValueWin!H194</f>
        <v>1</v>
      </c>
      <c r="I194">
        <f t="shared" si="24"/>
        <v>-7.4555555555555597E-2</v>
      </c>
      <c r="J194">
        <f t="shared" si="25"/>
        <v>-3.6555555555555563E-2</v>
      </c>
      <c r="K194" cm="1">
        <f t="array" ref="K194">_xlfn.IFS(AND(G194=H194,G194=1),K193-K193*I194+K193*I194*A194, AND(G194=H194,G194=2), K193-K193*J194+K193*J194*B194, AND(G194&lt;&gt;H194,G194=1), K193-K193*I194,AND(G194&lt;&gt;H194,G194=2),K193-K193*J194,G194=0,K193)</f>
        <v>129.382979466042</v>
      </c>
      <c r="L194" t="str">
        <f>ValueWin!L194</f>
        <v>Alejandro Davidovich Fokina</v>
      </c>
      <c r="M194" t="str">
        <f>ValueWin!M194</f>
        <v>Mackenzie McDonald</v>
      </c>
      <c r="N194">
        <f>ValueWin!N194</f>
        <v>0.84499999999999997</v>
      </c>
    </row>
    <row r="195" spans="1:14" x14ac:dyDescent="0.25">
      <c r="A195">
        <f>ValueWin!A195</f>
        <v>2.1</v>
      </c>
      <c r="B195">
        <f>ValueWin!B195</f>
        <v>1.66</v>
      </c>
      <c r="C195">
        <f t="shared" si="21"/>
        <v>0.47619047619047616</v>
      </c>
      <c r="D195">
        <f t="shared" si="22"/>
        <v>0.60240963855421692</v>
      </c>
      <c r="E195">
        <f>ValueWin!E195</f>
        <v>0.17699999999999999</v>
      </c>
      <c r="F195">
        <f t="shared" si="23"/>
        <v>0.82299999999999995</v>
      </c>
      <c r="G195" cm="1">
        <f t="array" ref="G195">_xlfn.IFS(AND(I195&gt;J195,I195&gt;0), 1, AND(J195&gt;I195,J195&gt;0), 2, AND(I195&lt;0,J195&lt;0), 0)</f>
        <v>2</v>
      </c>
      <c r="H195">
        <f>ValueWin!H195</f>
        <v>1</v>
      </c>
      <c r="I195">
        <f t="shared" si="24"/>
        <v>-0.57118181818181801</v>
      </c>
      <c r="J195">
        <f t="shared" si="25"/>
        <v>0.1</v>
      </c>
      <c r="K195" cm="1">
        <f t="array" ref="K195">_xlfn.IFS(AND(G195=H195,G195=1),K194-K194*I195+K194*I195*A195, AND(G195=H195,G195=2), K194-K194*J195+K194*J195*B195, AND(G195&lt;&gt;H195,G195=1), K194-K194*I195,AND(G195&lt;&gt;H195,G195=2),K194-K194*J195,G195=0,K194)</f>
        <v>116.44468151943781</v>
      </c>
      <c r="L195" t="str">
        <f>ValueWin!L195</f>
        <v>Daniel Masur</v>
      </c>
      <c r="M195" t="str">
        <f>ValueWin!M195</f>
        <v>Maxime Cressy</v>
      </c>
      <c r="N195">
        <f>ValueWin!N195</f>
        <v>0.33400000000000002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C02DC-369B-4814-9C56-5F49C5E841CA}">
  <dimension ref="A1:P191"/>
  <sheetViews>
    <sheetView topLeftCell="A152" zoomScale="70" zoomScaleNormal="70" workbookViewId="0">
      <selection activeCell="A177" sqref="A177:N191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3</v>
      </c>
      <c r="D1" t="s">
        <v>4</v>
      </c>
      <c r="E1" t="s">
        <v>2</v>
      </c>
      <c r="F1" t="s">
        <v>5</v>
      </c>
      <c r="G1" t="s">
        <v>7</v>
      </c>
      <c r="H1" t="s">
        <v>8</v>
      </c>
      <c r="I1" t="s">
        <v>57</v>
      </c>
      <c r="J1" t="s">
        <v>58</v>
      </c>
      <c r="K1" t="s">
        <v>6</v>
      </c>
      <c r="L1" t="s">
        <v>9</v>
      </c>
      <c r="M1" t="s">
        <v>10</v>
      </c>
      <c r="N1" t="s">
        <v>142</v>
      </c>
    </row>
    <row r="2" spans="1:14" x14ac:dyDescent="0.25">
      <c r="K2">
        <v>100</v>
      </c>
    </row>
    <row r="3" spans="1:14" x14ac:dyDescent="0.25">
      <c r="A3">
        <f>ValueWin!A3</f>
        <v>2.0499999999999998</v>
      </c>
      <c r="B3">
        <f>ValueWin!B3</f>
        <v>1.8</v>
      </c>
      <c r="C3">
        <f>1/A3</f>
        <v>0.48780487804878053</v>
      </c>
      <c r="D3">
        <f>1/B3</f>
        <v>0.55555555555555558</v>
      </c>
      <c r="E3">
        <f>ValueWin!E3</f>
        <v>0.67500000000000004</v>
      </c>
      <c r="F3">
        <v>0.32500000000000001</v>
      </c>
      <c r="G3" cm="1">
        <f t="array" ref="G3">_xlfn.IFS(AND(I3&gt;J3,I3&gt;0), 1, AND(J3&gt;I3,J3&gt;0), 2, AND(I3&lt;0,J3&lt;0), 0)</f>
        <v>1</v>
      </c>
      <c r="H3">
        <f>ValueWin!H3</f>
        <v>1</v>
      </c>
      <c r="I3">
        <f>IF(E3-(F3/(A3-1))&gt;0.1, 0.1, E3-(F3/(A3-1)))</f>
        <v>0.1</v>
      </c>
      <c r="J3">
        <f>IF(F3-(E3/(B3-1))&gt;0.1, 0.1, F3-(E3/(B3-1)))</f>
        <v>-0.51875000000000004</v>
      </c>
      <c r="K3" cm="1">
        <f t="array" ref="K3">_xlfn.IFS(AND(G3=H3,G3=1),K2-K2*I3+K2*I3*A3, AND(G3=H3,G3=2), K2-K2*J3+K2*J3*B3, AND(G3&lt;&gt;H3,G3=1), K2-K2*I3,AND(G3&lt;&gt;H3,G3=2),K2-K2*J3,G3=0,K2)</f>
        <v>110.5</v>
      </c>
      <c r="L3" t="str">
        <f>ValueWin!L3</f>
        <v>John Millman</v>
      </c>
      <c r="M3" t="str">
        <f>ValueWin!M3</f>
        <v>Benjamin Bonzi</v>
      </c>
    </row>
    <row r="4" spans="1:14" x14ac:dyDescent="0.25">
      <c r="A4">
        <f>ValueWin!A4</f>
        <v>2.61</v>
      </c>
      <c r="B4">
        <f>ValueWin!B4</f>
        <v>1.46</v>
      </c>
      <c r="C4">
        <f>1/A4</f>
        <v>0.38314176245210729</v>
      </c>
      <c r="D4">
        <f>1/B4</f>
        <v>0.68493150684931503</v>
      </c>
      <c r="E4">
        <f>ValueWin!E4</f>
        <v>0.24099999999999999</v>
      </c>
      <c r="F4">
        <v>0.75900000000000001</v>
      </c>
      <c r="G4" cm="1">
        <f t="array" ref="G4">_xlfn.IFS(AND(I4&gt;J4,I4&gt;0), 1, AND(J4&gt;I4,J4&gt;0), 2, AND(I4&lt;0,J4&lt;0), 0)</f>
        <v>2</v>
      </c>
      <c r="H4">
        <f>ValueWin!H4</f>
        <v>2</v>
      </c>
      <c r="I4">
        <f t="shared" ref="I4:I67" si="0">IF(E4-(F4/(A4-1))&gt;0.1, 0.1, E4-(F4/(A4-1)))</f>
        <v>-0.23042857142857148</v>
      </c>
      <c r="J4">
        <f t="shared" ref="J4:J67" si="1">IF(F4-(E4/(B4-1))&gt;0.1, 0.1, F4-(E4/(B4-1)))</f>
        <v>0.1</v>
      </c>
      <c r="K4" cm="1">
        <f t="array" ref="K4">_xlfn.IFS(AND(G4=H4,G4=1),K3-K3*I4+K3*I4*A4, AND(G4=H4,G4=2), K3-K3*J4+K3*J4*B4, AND(G4&lt;&gt;H4,G4=1), K3-K3*I4,AND(G4&lt;&gt;H4,G4=2),K3-K3*J4,G4=0,K3)</f>
        <v>115.583</v>
      </c>
      <c r="L4" t="str">
        <f>ValueWin!L4</f>
        <v>Damir Dzumhur</v>
      </c>
      <c r="M4" t="str">
        <f>ValueWin!M4</f>
        <v>Marin Cilic</v>
      </c>
    </row>
    <row r="5" spans="1:14" x14ac:dyDescent="0.25">
      <c r="A5">
        <f>ValueWin!A5</f>
        <v>1.29</v>
      </c>
      <c r="B5">
        <f>ValueWin!B5</f>
        <v>3.3</v>
      </c>
      <c r="C5">
        <f t="shared" ref="C5:D44" si="2">1/A5</f>
        <v>0.77519379844961234</v>
      </c>
      <c r="D5">
        <f t="shared" si="2"/>
        <v>0.30303030303030304</v>
      </c>
      <c r="E5">
        <f>ValueWin!E5</f>
        <v>0.87</v>
      </c>
      <c r="F5">
        <v>0.13</v>
      </c>
      <c r="G5" cm="1">
        <f t="array" ref="G5">_xlfn.IFS(AND(I5&gt;J5,I5&gt;0), 1, AND(J5&gt;I5,J5&gt;0), 2, AND(I5&lt;0,J5&lt;0), 0)</f>
        <v>1</v>
      </c>
      <c r="H5">
        <f>ValueWin!H5</f>
        <v>1</v>
      </c>
      <c r="I5">
        <f t="shared" si="0"/>
        <v>0.1</v>
      </c>
      <c r="J5">
        <f t="shared" si="1"/>
        <v>-0.24826086956521742</v>
      </c>
      <c r="K5" cm="1">
        <f t="array" ref="K5">_xlfn.IFS(AND(G5=H5,G5=1),K4-K4*I5+K4*I5*A5, AND(G5=H5,G5=2), K4-K4*J5+K4*J5*B5, AND(G5&lt;&gt;H5,G5=1), K4-K4*I5,AND(G5&lt;&gt;H5,G5=2),K4-K4*J5,G5=0,K4)</f>
        <v>118.934907</v>
      </c>
      <c r="L5" t="str">
        <f>ValueWin!L5</f>
        <v>James Duckworth</v>
      </c>
      <c r="M5" t="str">
        <f>ValueWin!M5</f>
        <v>Borna Gojo</v>
      </c>
    </row>
    <row r="6" spans="1:14" x14ac:dyDescent="0.25">
      <c r="A6">
        <f>ValueWin!A6</f>
        <v>1.47</v>
      </c>
      <c r="B6">
        <f>ValueWin!B6</f>
        <v>2.56</v>
      </c>
      <c r="C6">
        <f t="shared" si="2"/>
        <v>0.68027210884353739</v>
      </c>
      <c r="D6">
        <f t="shared" si="2"/>
        <v>0.390625</v>
      </c>
      <c r="E6">
        <f>ValueWin!E6</f>
        <v>0.55800000000000005</v>
      </c>
      <c r="F6">
        <v>0.442</v>
      </c>
      <c r="G6" cm="1">
        <f t="array" ref="G6">_xlfn.IFS(AND(I6&gt;J6,I6&gt;0), 1, AND(J6&gt;I6,J6&gt;0), 2, AND(I6&lt;0,J6&lt;0), 0)</f>
        <v>2</v>
      </c>
      <c r="H6">
        <f>ValueWin!H6</f>
        <v>2</v>
      </c>
      <c r="I6">
        <f t="shared" si="0"/>
        <v>-0.38242553191489359</v>
      </c>
      <c r="J6">
        <f t="shared" si="1"/>
        <v>8.4307692307692306E-2</v>
      </c>
      <c r="K6" cm="1">
        <f t="array" ref="K6">_xlfn.IFS(AND(G6=H6,G6=1),K5-K5*I6+K5*I6*A6, AND(G6=H6,G6=2), K5-K5*J6+K5*J6*B6, AND(G6&lt;&gt;H6,G6=1), K5-K5*I6,AND(G6&lt;&gt;H6,G6=2),K5-K5*J6,G6=0,K5)</f>
        <v>134.57722596863999</v>
      </c>
      <c r="L6" t="str">
        <f>ValueWin!L6</f>
        <v>Richard Gasquet</v>
      </c>
      <c r="M6" t="str">
        <f>ValueWin!M6</f>
        <v>Dusan Lajovic</v>
      </c>
    </row>
    <row r="7" spans="1:14" x14ac:dyDescent="0.25">
      <c r="A7">
        <f>ValueWin!A7</f>
        <v>1.35</v>
      </c>
      <c r="B7">
        <f>ValueWin!B7</f>
        <v>3.05</v>
      </c>
      <c r="C7">
        <f t="shared" si="2"/>
        <v>0.7407407407407407</v>
      </c>
      <c r="D7">
        <f t="shared" si="2"/>
        <v>0.32786885245901642</v>
      </c>
      <c r="E7">
        <f>ValueWin!E7</f>
        <v>0.80500000000000005</v>
      </c>
      <c r="F7">
        <v>0.19500000000000001</v>
      </c>
      <c r="G7" cm="1">
        <f t="array" ref="G7">_xlfn.IFS(AND(I7&gt;J7,I7&gt;0), 1, AND(J7&gt;I7,J7&gt;0), 2, AND(I7&lt;0,J7&lt;0), 0)</f>
        <v>1</v>
      </c>
      <c r="H7">
        <f>ValueWin!H7</f>
        <v>1</v>
      </c>
      <c r="I7">
        <f t="shared" si="0"/>
        <v>0.1</v>
      </c>
      <c r="J7">
        <f t="shared" si="1"/>
        <v>-0.19768292682926836</v>
      </c>
      <c r="K7" cm="1">
        <f t="array" ref="K7">_xlfn.IFS(AND(G7=H7,G7=1),K6-K6*I7+K6*I7*A7, AND(G7=H7,G7=2), K6-K6*J7+K6*J7*B7, AND(G7&lt;&gt;H7,G7=1), K6-K6*I7,AND(G7&lt;&gt;H7,G7=2),K6-K6*J7,G7=0,K6)</f>
        <v>139.2874288775424</v>
      </c>
      <c r="L7" t="str">
        <f>ValueWin!L7</f>
        <v>Frederico Coria</v>
      </c>
      <c r="M7" t="str">
        <f>ValueWin!M7</f>
        <v>Alibek Kachmazov</v>
      </c>
    </row>
    <row r="8" spans="1:14" x14ac:dyDescent="0.25">
      <c r="A8">
        <f>ValueWin!A8</f>
        <v>1.33</v>
      </c>
      <c r="B8">
        <f>ValueWin!B8</f>
        <v>3.14</v>
      </c>
      <c r="C8">
        <f t="shared" si="2"/>
        <v>0.75187969924812026</v>
      </c>
      <c r="D8">
        <f t="shared" si="2"/>
        <v>0.31847133757961782</v>
      </c>
      <c r="E8">
        <f>ValueWin!E8</f>
        <v>0.626</v>
      </c>
      <c r="F8">
        <v>0.374</v>
      </c>
      <c r="G8" cm="1">
        <f t="array" ref="G8">_xlfn.IFS(AND(I8&gt;J8,I8&gt;0), 1, AND(J8&gt;I8,J8&gt;0), 2, AND(I8&lt;0,J8&lt;0), 0)</f>
        <v>2</v>
      </c>
      <c r="H8">
        <f>ValueWin!H8</f>
        <v>1</v>
      </c>
      <c r="I8">
        <f t="shared" si="0"/>
        <v>-0.50733333333333308</v>
      </c>
      <c r="J8">
        <f t="shared" si="1"/>
        <v>8.147663551401868E-2</v>
      </c>
      <c r="K8" cm="1">
        <f t="array" ref="K8">_xlfn.IFS(AND(G8=H8,G8=1),K7-K7*I8+K7*I8*A8, AND(G8=H8,G8=2), K7-K7*J8+K7*J8*B8, AND(G8&lt;&gt;H8,G8=1), K7-K7*I8,AND(G8&lt;&gt;H8,G8=2),K7-K7*J8,G8=0,K7)</f>
        <v>127.93875780320208</v>
      </c>
      <c r="L8" t="str">
        <f>ValueWin!L8</f>
        <v>Mackenzie McDonald</v>
      </c>
      <c r="M8" t="str">
        <f>ValueWin!M8</f>
        <v>Yoshihito Nishioka</v>
      </c>
    </row>
    <row r="9" spans="1:14" x14ac:dyDescent="0.25">
      <c r="A9">
        <f>ValueWin!A9</f>
        <v>1.85</v>
      </c>
      <c r="B9">
        <f>ValueWin!B9</f>
        <v>1.95</v>
      </c>
      <c r="C9">
        <f t="shared" si="2"/>
        <v>0.54054054054054046</v>
      </c>
      <c r="D9">
        <f t="shared" si="2"/>
        <v>0.51282051282051289</v>
      </c>
      <c r="E9">
        <f>ValueWin!E9</f>
        <v>0.23100000000000001</v>
      </c>
      <c r="F9">
        <v>0.76900000000000002</v>
      </c>
      <c r="G9" cm="1">
        <f t="array" ref="G9">_xlfn.IFS(AND(I9&gt;J9,I9&gt;0), 1, AND(J9&gt;I9,J9&gt;0), 2, AND(I9&lt;0,J9&lt;0), 0)</f>
        <v>2</v>
      </c>
      <c r="H9">
        <f>ValueWin!H9</f>
        <v>2</v>
      </c>
      <c r="I9">
        <f t="shared" si="0"/>
        <v>-0.67370588235294115</v>
      </c>
      <c r="J9">
        <f t="shared" si="1"/>
        <v>0.1</v>
      </c>
      <c r="K9" cm="1">
        <f t="array" ref="K9">_xlfn.IFS(AND(G9=H9,G9=1),K8-K8*I9+K8*I9*A9, AND(G9=H9,G9=2), K8-K8*J9+K8*J9*B9, AND(G9&lt;&gt;H9,G9=1), K8-K8*I9,AND(G9&lt;&gt;H9,G9=2),K8-K8*J9,G9=0,K8)</f>
        <v>140.09293979450626</v>
      </c>
      <c r="L9" t="str">
        <f>ValueWin!L9</f>
        <v>Roman Safiullin</v>
      </c>
      <c r="M9" t="str">
        <f>ValueWin!M9</f>
        <v>Adrian Mannarino</v>
      </c>
    </row>
    <row r="10" spans="1:14" x14ac:dyDescent="0.25">
      <c r="A10">
        <f>ValueWin!A10</f>
        <v>2.1</v>
      </c>
      <c r="B10">
        <f>ValueWin!B10</f>
        <v>1.72</v>
      </c>
      <c r="C10">
        <f t="shared" si="2"/>
        <v>0.47619047619047616</v>
      </c>
      <c r="D10">
        <f t="shared" si="2"/>
        <v>0.58139534883720934</v>
      </c>
      <c r="E10">
        <f>ValueWin!E10</f>
        <v>0.51400000000000001</v>
      </c>
      <c r="F10">
        <v>0.48599999999999999</v>
      </c>
      <c r="G10" cm="1">
        <f t="array" ref="G10">_xlfn.IFS(AND(I10&gt;J10,I10&gt;0), 1, AND(J10&gt;I10,J10&gt;0), 2, AND(I10&lt;0,J10&lt;0), 0)</f>
        <v>1</v>
      </c>
      <c r="H10">
        <f>ValueWin!H10</f>
        <v>2</v>
      </c>
      <c r="I10">
        <f t="shared" si="0"/>
        <v>7.2181818181818236E-2</v>
      </c>
      <c r="J10">
        <f t="shared" si="1"/>
        <v>-0.22788888888888892</v>
      </c>
      <c r="K10" cm="1">
        <f t="array" ref="K10">_xlfn.IFS(AND(G10=H10,G10=1),K9-K9*I10+K9*I10*A10, AND(G10=H10,G10=2), K9-K9*J10+K9*J10*B10, AND(G10&lt;&gt;H10,G10=1), K9-K9*I10,AND(G10&lt;&gt;H10,G10=2),K9-K9*J10,G10=0,K9)</f>
        <v>129.98077668570281</v>
      </c>
      <c r="L10" t="str">
        <f>ValueWin!L10</f>
        <v>Alexei Popyrin</v>
      </c>
      <c r="M10" t="str">
        <f>ValueWin!M10</f>
        <v>Botic Van De Zandschulp</v>
      </c>
    </row>
    <row r="11" spans="1:14" x14ac:dyDescent="0.25">
      <c r="A11">
        <f>ValueWin!A11</f>
        <v>1.53</v>
      </c>
      <c r="B11">
        <f>ValueWin!B11</f>
        <v>2.46</v>
      </c>
      <c r="C11">
        <f t="shared" si="2"/>
        <v>0.65359477124183007</v>
      </c>
      <c r="D11">
        <f t="shared" si="2"/>
        <v>0.4065040650406504</v>
      </c>
      <c r="E11">
        <f>ValueWin!E11</f>
        <v>0.5</v>
      </c>
      <c r="F11">
        <v>0.5</v>
      </c>
      <c r="G11" cm="1">
        <f t="array" ref="G11">_xlfn.IFS(AND(I11&gt;J11,I11&gt;0), 1, AND(J11&gt;I11,J11&gt;0), 2, AND(I11&lt;0,J11&lt;0), 0)</f>
        <v>2</v>
      </c>
      <c r="H11">
        <f>ValueWin!H11</f>
        <v>1</v>
      </c>
      <c r="I11">
        <f t="shared" si="0"/>
        <v>-0.44339622641509424</v>
      </c>
      <c r="J11">
        <f t="shared" si="1"/>
        <v>0.1</v>
      </c>
      <c r="K11" cm="1">
        <f t="array" ref="K11">_xlfn.IFS(AND(G11=H11,G11=1),K10-K10*I11+K10*I11*A11, AND(G11=H11,G11=2), K10-K10*J11+K10*J11*B11, AND(G11&lt;&gt;H11,G11=1), K10-K10*I11,AND(G11&lt;&gt;H11,G11=2),K10-K10*J11,G11=0,K10)</f>
        <v>116.98269901713252</v>
      </c>
      <c r="L11" t="str">
        <f>ValueWin!L11</f>
        <v>Tommy Paul</v>
      </c>
      <c r="M11" t="str">
        <f>ValueWin!M11</f>
        <v>Mikael Ymer</v>
      </c>
    </row>
    <row r="12" spans="1:14" x14ac:dyDescent="0.25">
      <c r="A12">
        <f>ValueWin!A12</f>
        <v>1.37</v>
      </c>
      <c r="B12">
        <f>ValueWin!B12</f>
        <v>3.02</v>
      </c>
      <c r="C12">
        <f t="shared" si="2"/>
        <v>0.72992700729927007</v>
      </c>
      <c r="D12">
        <f t="shared" si="2"/>
        <v>0.33112582781456956</v>
      </c>
      <c r="E12">
        <f>ValueWin!E12</f>
        <v>0.72</v>
      </c>
      <c r="F12">
        <v>0.28000000000000003</v>
      </c>
      <c r="G12" cm="1">
        <f t="array" ref="G12">_xlfn.IFS(AND(I12&gt;J12,I12&gt;0), 1, AND(J12&gt;I12,J12&gt;0), 2, AND(I12&lt;0,J12&lt;0), 0)</f>
        <v>0</v>
      </c>
      <c r="H12">
        <f>ValueWin!H12</f>
        <v>2</v>
      </c>
      <c r="I12">
        <f t="shared" si="0"/>
        <v>-3.6756756756756603E-2</v>
      </c>
      <c r="J12">
        <f t="shared" si="1"/>
        <v>-7.6435643564356393E-2</v>
      </c>
      <c r="K12" cm="1">
        <f t="array" ref="K12">_xlfn.IFS(AND(G12=H12,G12=1),K11-K11*I12+K11*I12*A12, AND(G12=H12,G12=2), K11-K11*J12+K11*J12*B12, AND(G12&lt;&gt;H12,G12=1), K11-K11*I12,AND(G12&lt;&gt;H12,G12=2),K11-K11*J12,G12=0,K11)</f>
        <v>116.98269901713252</v>
      </c>
      <c r="L12" t="str">
        <f>ValueWin!L12</f>
        <v>Alexander Bublik</v>
      </c>
      <c r="M12" t="str">
        <f>ValueWin!M12</f>
        <v>Ilya Marchenko</v>
      </c>
    </row>
    <row r="13" spans="1:14" x14ac:dyDescent="0.25">
      <c r="A13">
        <f>ValueWin!A13</f>
        <v>2.37</v>
      </c>
      <c r="B13">
        <f>ValueWin!B13</f>
        <v>1.54</v>
      </c>
      <c r="C13">
        <f t="shared" si="2"/>
        <v>0.42194092827004215</v>
      </c>
      <c r="D13">
        <f t="shared" si="2"/>
        <v>0.64935064935064934</v>
      </c>
      <c r="E13">
        <f>ValueWin!E13</f>
        <v>0.46800000000000003</v>
      </c>
      <c r="F13">
        <v>0.53200000000000003</v>
      </c>
      <c r="G13" cm="1">
        <f t="array" ref="G13">_xlfn.IFS(AND(I13&gt;J13,I13&gt;0), 1, AND(J13&gt;I13,J13&gt;0), 2, AND(I13&lt;0,J13&lt;0), 0)</f>
        <v>1</v>
      </c>
      <c r="H13">
        <f>ValueWin!H13</f>
        <v>2</v>
      </c>
      <c r="I13">
        <f t="shared" si="0"/>
        <v>7.9678832116788334E-2</v>
      </c>
      <c r="J13">
        <f t="shared" si="1"/>
        <v>-0.33466666666666667</v>
      </c>
      <c r="K13" cm="1">
        <f t="array" ref="K13">_xlfn.IFS(AND(G13=H13,G13=1),K12-K12*I13+K12*I13*A13, AND(G13=H13,G13=2), K12-K12*J13+K12*J13*B13, AND(G13&lt;&gt;H13,G13=1), K12-K12*I13,AND(G13&lt;&gt;H13,G13=2),K12-K12*J13,G13=0,K12)</f>
        <v>107.66165418157763</v>
      </c>
      <c r="L13" t="str">
        <f>ValueWin!L13</f>
        <v>Guido Pella</v>
      </c>
      <c r="M13" t="str">
        <f>ValueWin!M13</f>
        <v>Pedro Martinez</v>
      </c>
    </row>
    <row r="14" spans="1:14" x14ac:dyDescent="0.25">
      <c r="A14">
        <f>ValueWin!A14</f>
        <v>1.88</v>
      </c>
      <c r="B14">
        <f>ValueWin!B14</f>
        <v>1.92</v>
      </c>
      <c r="C14">
        <f t="shared" si="2"/>
        <v>0.53191489361702127</v>
      </c>
      <c r="D14">
        <f t="shared" si="2"/>
        <v>0.52083333333333337</v>
      </c>
      <c r="E14">
        <f>ValueWin!E14</f>
        <v>0.504</v>
      </c>
      <c r="F14">
        <v>0.496</v>
      </c>
      <c r="G14" cm="1">
        <f t="array" ref="G14">_xlfn.IFS(AND(I14&gt;J14,I14&gt;0), 1, AND(J14&gt;I14,J14&gt;0), 2, AND(I14&lt;0,J14&lt;0), 0)</f>
        <v>0</v>
      </c>
      <c r="H14">
        <f>ValueWin!H14</f>
        <v>2</v>
      </c>
      <c r="I14">
        <f t="shared" si="0"/>
        <v>-5.963636363636371E-2</v>
      </c>
      <c r="J14">
        <f t="shared" si="1"/>
        <v>-5.18260869565218E-2</v>
      </c>
      <c r="K14" cm="1">
        <f t="array" ref="K14">_xlfn.IFS(AND(G14=H14,G14=1),K13-K13*I14+K13*I14*A14, AND(G14=H14,G14=2), K13-K13*J14+K13*J14*B14, AND(G14&lt;&gt;H14,G14=1), K13-K13*I14,AND(G14&lt;&gt;H14,G14=2),K13-K13*J14,G14=0,K13)</f>
        <v>107.66165418157763</v>
      </c>
      <c r="L14" t="str">
        <f>ValueWin!L14</f>
        <v>Miomir Kecmanovic</v>
      </c>
      <c r="M14" t="str">
        <f>ValueWin!M14</f>
        <v>Egor Gerasimov</v>
      </c>
    </row>
    <row r="15" spans="1:14" x14ac:dyDescent="0.25">
      <c r="A15">
        <f>ValueWin!A15</f>
        <v>1.55</v>
      </c>
      <c r="B15">
        <f>ValueWin!B15</f>
        <v>2.35</v>
      </c>
      <c r="C15">
        <f t="shared" si="2"/>
        <v>0.64516129032258063</v>
      </c>
      <c r="D15">
        <f t="shared" si="2"/>
        <v>0.42553191489361702</v>
      </c>
      <c r="E15">
        <f>ValueWin!E15</f>
        <v>0.57499999999999996</v>
      </c>
      <c r="F15">
        <v>0.42499999999999999</v>
      </c>
      <c r="G15" cm="1">
        <f t="array" ref="G15">_xlfn.IFS(AND(I15&gt;J15,I15&gt;0), 1, AND(J15&gt;I15,J15&gt;0), 2, AND(I15&lt;0,J15&lt;0), 0)</f>
        <v>0</v>
      </c>
      <c r="H15">
        <f>ValueWin!H15</f>
        <v>1</v>
      </c>
      <c r="I15">
        <f t="shared" si="0"/>
        <v>-0.19772727272727264</v>
      </c>
      <c r="J15">
        <f t="shared" si="1"/>
        <v>-9.2592592592588563E-4</v>
      </c>
      <c r="K15" cm="1">
        <f t="array" ref="K15">_xlfn.IFS(AND(G15=H15,G15=1),K14-K14*I15+K14*I15*A15, AND(G15=H15,G15=2), K14-K14*J15+K14*J15*B15, AND(G15&lt;&gt;H15,G15=1), K14-K14*I15,AND(G15&lt;&gt;H15,G15=2),K14-K14*J15,G15=0,K14)</f>
        <v>107.66165418157763</v>
      </c>
      <c r="L15" t="str">
        <f>ValueWin!L15</f>
        <v>Alejandro Davidovich Fokina</v>
      </c>
      <c r="M15" t="str">
        <f>ValueWin!M15</f>
        <v>Jordan Thompson</v>
      </c>
    </row>
    <row r="16" spans="1:14" x14ac:dyDescent="0.25">
      <c r="A16">
        <f>ValueWin!A16</f>
        <v>1.47</v>
      </c>
      <c r="B16">
        <f>ValueWin!B16</f>
        <v>2.56</v>
      </c>
      <c r="C16">
        <f t="shared" si="2"/>
        <v>0.68027210884353739</v>
      </c>
      <c r="D16">
        <f t="shared" si="2"/>
        <v>0.390625</v>
      </c>
      <c r="E16">
        <f>ValueWin!E16</f>
        <v>0.55800000000000005</v>
      </c>
      <c r="F16">
        <v>0.442</v>
      </c>
      <c r="G16" cm="1">
        <f t="array" ref="G16">_xlfn.IFS(AND(I16&gt;J16,I16&gt;0), 1, AND(J16&gt;I16,J16&gt;0), 2, AND(I16&lt;0,J16&lt;0), 0)</f>
        <v>2</v>
      </c>
      <c r="H16">
        <f>ValueWin!H16</f>
        <v>2</v>
      </c>
      <c r="I16">
        <f t="shared" si="0"/>
        <v>-0.38242553191489359</v>
      </c>
      <c r="J16">
        <f t="shared" si="1"/>
        <v>8.4307692307692306E-2</v>
      </c>
      <c r="K16" cm="1">
        <f t="array" ref="K16">_xlfn.IFS(AND(G16=H16,G16=1),K15-K15*I16+K15*I16*A16, AND(G16=H16,G16=2), K15-K15*J16+K15*J16*B16, AND(G16&lt;&gt;H16,G16=1), K15-K15*I16,AND(G16&lt;&gt;H16,G16=2),K15-K15*J16,G16=0,K15)</f>
        <v>121.82131493953872</v>
      </c>
      <c r="L16" t="str">
        <f>ValueWin!L16</f>
        <v>Laslo Djere</v>
      </c>
      <c r="M16" t="str">
        <f>ValueWin!M16</f>
        <v>Gilles Simon</v>
      </c>
    </row>
    <row r="17" spans="1:13" x14ac:dyDescent="0.25">
      <c r="A17">
        <f>ValueWin!A17</f>
        <v>1.76</v>
      </c>
      <c r="B17">
        <f>ValueWin!B17</f>
        <v>2.0499999999999998</v>
      </c>
      <c r="C17">
        <f t="shared" si="2"/>
        <v>0.56818181818181823</v>
      </c>
      <c r="D17">
        <f t="shared" si="2"/>
        <v>0.48780487804878053</v>
      </c>
      <c r="E17">
        <f>ValueWin!E17</f>
        <v>0.56200000000000006</v>
      </c>
      <c r="F17">
        <v>0.438</v>
      </c>
      <c r="G17" cm="1">
        <f t="array" ref="G17">_xlfn.IFS(AND(I17&gt;J17,I17&gt;0), 1, AND(J17&gt;I17,J17&gt;0), 2, AND(I17&lt;0,J17&lt;0), 0)</f>
        <v>0</v>
      </c>
      <c r="H17">
        <f>ValueWin!H17</f>
        <v>2</v>
      </c>
      <c r="I17">
        <f t="shared" si="0"/>
        <v>-1.4315789473684171E-2</v>
      </c>
      <c r="J17">
        <f t="shared" si="1"/>
        <v>-9.7238095238095401E-2</v>
      </c>
      <c r="K17" cm="1">
        <f t="array" ref="K17">_xlfn.IFS(AND(G17=H17,G17=1),K16-K16*I17+K16*I17*A17, AND(G17=H17,G17=2), K16-K16*J17+K16*J17*B17, AND(G17&lt;&gt;H17,G17=1), K16-K16*I17,AND(G17&lt;&gt;H17,G17=2),K16-K16*J17,G17=0,K16)</f>
        <v>121.82131493953872</v>
      </c>
      <c r="L17" t="str">
        <f>ValueWin!L17</f>
        <v>Alex De Minaur</v>
      </c>
      <c r="M17" t="str">
        <f>ValueWin!M17</f>
        <v>Brandon Nakashima</v>
      </c>
    </row>
    <row r="18" spans="1:13" x14ac:dyDescent="0.25">
      <c r="A18">
        <f>ValueWin!A18</f>
        <v>1.47</v>
      </c>
      <c r="B18">
        <f>ValueWin!B18</f>
        <v>2.58</v>
      </c>
      <c r="C18">
        <f t="shared" si="2"/>
        <v>0.68027210884353739</v>
      </c>
      <c r="D18">
        <f t="shared" si="2"/>
        <v>0.38759689922480617</v>
      </c>
      <c r="E18">
        <f>ValueWin!E18</f>
        <v>0.49199999999999999</v>
      </c>
      <c r="F18">
        <v>0.50800000000000001</v>
      </c>
      <c r="G18" cm="1">
        <f t="array" ref="G18">_xlfn.IFS(AND(I18&gt;J18,I18&gt;0), 1, AND(J18&gt;I18,J18&gt;0), 2, AND(I18&lt;0,J18&lt;0), 0)</f>
        <v>2</v>
      </c>
      <c r="H18">
        <f>ValueWin!H18</f>
        <v>1</v>
      </c>
      <c r="I18">
        <f t="shared" si="0"/>
        <v>-0.58885106382978725</v>
      </c>
      <c r="J18">
        <f t="shared" si="1"/>
        <v>0.1</v>
      </c>
      <c r="K18" cm="1">
        <f t="array" ref="K18">_xlfn.IFS(AND(G18=H18,G18=1),K17-K17*I18+K17*I18*A18, AND(G18=H18,G18=2), K17-K17*J18+K17*J18*B18, AND(G18&lt;&gt;H18,G18=1), K17-K17*I18,AND(G18&lt;&gt;H18,G18=2),K17-K17*J18,G18=0,K17)</f>
        <v>109.63918344558485</v>
      </c>
      <c r="L18" t="str">
        <f>ValueWin!L18</f>
        <v>Henri Laaksonen</v>
      </c>
      <c r="M18" t="str">
        <f>ValueWin!M18</f>
        <v>Benoit Paire</v>
      </c>
    </row>
    <row r="19" spans="1:13" x14ac:dyDescent="0.25">
      <c r="A19">
        <f>ValueWin!A19</f>
        <v>2.08</v>
      </c>
      <c r="B19">
        <f>ValueWin!B19</f>
        <v>1.75</v>
      </c>
      <c r="C19">
        <f t="shared" si="2"/>
        <v>0.48076923076923073</v>
      </c>
      <c r="D19">
        <f t="shared" si="2"/>
        <v>0.5714285714285714</v>
      </c>
      <c r="E19">
        <f>ValueWin!E19</f>
        <v>0.49299999999999999</v>
      </c>
      <c r="F19">
        <v>0.50700000000000001</v>
      </c>
      <c r="G19" cm="1">
        <f t="array" ref="G19">_xlfn.IFS(AND(I19&gt;J19,I19&gt;0), 1, AND(J19&gt;I19,J19&gt;0), 2, AND(I19&lt;0,J19&lt;0), 0)</f>
        <v>1</v>
      </c>
      <c r="H19">
        <f>ValueWin!H19</f>
        <v>1</v>
      </c>
      <c r="I19">
        <f t="shared" si="0"/>
        <v>2.3555555555555552E-2</v>
      </c>
      <c r="J19">
        <f t="shared" si="1"/>
        <v>-0.15033333333333332</v>
      </c>
      <c r="K19" cm="1">
        <f t="array" ref="K19">_xlfn.IFS(AND(G19=H19,G19=1),K18-K18*I19+K18*I19*A19, AND(G19=H19,G19=2), K18-K18*J19+K18*J19*B19, AND(G19&lt;&gt;H19,G19=1), K18-K18*I19,AND(G19&lt;&gt;H19,G19=2),K18-K18*J19,G19=0,K18)</f>
        <v>112.42840427244053</v>
      </c>
      <c r="L19" t="str">
        <f>ValueWin!L19</f>
        <v>Lorenzo Musetti</v>
      </c>
      <c r="M19" t="str">
        <f>ValueWin!M19</f>
        <v>Gianluca Mager</v>
      </c>
    </row>
    <row r="20" spans="1:13" x14ac:dyDescent="0.25">
      <c r="A20">
        <f>ValueWin!A20</f>
        <v>2.1</v>
      </c>
      <c r="B20">
        <f>ValueWin!B20</f>
        <v>1.72</v>
      </c>
      <c r="C20">
        <f t="shared" si="2"/>
        <v>0.47619047619047616</v>
      </c>
      <c r="D20">
        <f t="shared" si="2"/>
        <v>0.58139534883720934</v>
      </c>
      <c r="E20">
        <f>ValueWin!E20</f>
        <v>0.59899999999999998</v>
      </c>
      <c r="F20">
        <v>0.40100000000000002</v>
      </c>
      <c r="G20" cm="1">
        <f t="array" ref="G20">_xlfn.IFS(AND(I20&gt;J20,I20&gt;0), 1, AND(J20&gt;I20,J20&gt;0), 2, AND(I20&lt;0,J20&lt;0), 0)</f>
        <v>1</v>
      </c>
      <c r="H20">
        <f>ValueWin!H20</f>
        <v>2</v>
      </c>
      <c r="I20">
        <f t="shared" si="0"/>
        <v>0.1</v>
      </c>
      <c r="J20">
        <f t="shared" si="1"/>
        <v>-0.43094444444444446</v>
      </c>
      <c r="K20" cm="1">
        <f t="array" ref="K20">_xlfn.IFS(AND(G20=H20,G20=1),K19-K19*I20+K19*I20*A20, AND(G20=H20,G20=2), K19-K19*J20+K19*J20*B20, AND(G20&lt;&gt;H20,G20=1), K19-K19*I20,AND(G20&lt;&gt;H20,G20=2),K19-K19*J20,G20=0,K19)</f>
        <v>101.18556384519647</v>
      </c>
      <c r="L20" t="str">
        <f>ValueWin!L20</f>
        <v>Reilly Opelka</v>
      </c>
      <c r="M20" t="str">
        <f>ValueWin!M20</f>
        <v>Jenson Brooksby</v>
      </c>
    </row>
    <row r="21" spans="1:13" x14ac:dyDescent="0.25">
      <c r="A21">
        <f>ValueWin!A21</f>
        <v>1.55</v>
      </c>
      <c r="B21">
        <f>ValueWin!B21</f>
        <v>2.4</v>
      </c>
      <c r="C21">
        <f t="shared" si="2"/>
        <v>0.64516129032258063</v>
      </c>
      <c r="D21">
        <f t="shared" si="2"/>
        <v>0.41666666666666669</v>
      </c>
      <c r="E21">
        <f>ValueWin!E21</f>
        <v>0.496</v>
      </c>
      <c r="F21">
        <v>0.504</v>
      </c>
      <c r="G21" cm="1">
        <f t="array" ref="G21">_xlfn.IFS(AND(I21&gt;J21,I21&gt;0), 1, AND(J21&gt;I21,J21&gt;0), 2, AND(I21&lt;0,J21&lt;0), 0)</f>
        <v>2</v>
      </c>
      <c r="H21">
        <f>ValueWin!H21</f>
        <v>1</v>
      </c>
      <c r="I21">
        <f t="shared" si="0"/>
        <v>-0.42036363636363627</v>
      </c>
      <c r="J21">
        <f t="shared" si="1"/>
        <v>0.1</v>
      </c>
      <c r="K21" cm="1">
        <f t="array" ref="K21">_xlfn.IFS(AND(G21=H21,G21=1),K20-K20*I21+K20*I21*A21, AND(G21=H21,G21=2), K20-K20*J21+K20*J21*B21, AND(G21&lt;&gt;H21,G21=1), K20-K20*I21,AND(G21&lt;&gt;H21,G21=2),K20-K20*J21,G21=0,K20)</f>
        <v>91.06700746067682</v>
      </c>
      <c r="L21" t="str">
        <f>ValueWin!L21</f>
        <v>Jan Lennard Struff</v>
      </c>
      <c r="M21" t="str">
        <f>ValueWin!M21</f>
        <v>Albert Ramos</v>
      </c>
    </row>
    <row r="22" spans="1:13" x14ac:dyDescent="0.25">
      <c r="A22">
        <f>ValueWin!A22</f>
        <v>4.8499999999999996</v>
      </c>
      <c r="B22">
        <f>ValueWin!B22</f>
        <v>1.17</v>
      </c>
      <c r="C22">
        <f t="shared" si="2"/>
        <v>0.2061855670103093</v>
      </c>
      <c r="D22">
        <f t="shared" si="2"/>
        <v>0.85470085470085477</v>
      </c>
      <c r="E22">
        <f>ValueWin!E22</f>
        <v>0.14899999999999999</v>
      </c>
      <c r="F22">
        <v>0.85099999999999998</v>
      </c>
      <c r="G22" cm="1">
        <f t="array" ref="G22">_xlfn.IFS(AND(I22&gt;J22,I22&gt;0), 1, AND(J22&gt;I22,J22&gt;0), 2, AND(I22&lt;0,J22&lt;0), 0)</f>
        <v>0</v>
      </c>
      <c r="H22">
        <f>ValueWin!H22</f>
        <v>0</v>
      </c>
      <c r="I22">
        <f t="shared" si="0"/>
        <v>-7.2038961038961069E-2</v>
      </c>
      <c r="J22">
        <f t="shared" si="1"/>
        <v>-2.5470588235294467E-2</v>
      </c>
      <c r="K22" cm="1">
        <f t="array" ref="K22">_xlfn.IFS(AND(G22=H22,G22=1),K21-K21*I22+K21*I22*A22, AND(G22=H22,G22=2), K21-K21*J22+K21*J22*B22, AND(G22&lt;&gt;H22,G22=1), K21-K21*I22,AND(G22&lt;&gt;H22,G22=2),K21-K21*J22,G22=0,K21)</f>
        <v>91.06700746067682</v>
      </c>
      <c r="L22" t="str">
        <f>ValueWin!L22</f>
        <v>Evgeny Donskoy</v>
      </c>
      <c r="M22" t="str">
        <f>ValueWin!M22</f>
        <v>Ilya Ivashka</v>
      </c>
    </row>
    <row r="23" spans="1:13" x14ac:dyDescent="0.25">
      <c r="A23">
        <f>ValueWin!A23</f>
        <v>2.15</v>
      </c>
      <c r="B23">
        <f>ValueWin!B23</f>
        <v>1.68</v>
      </c>
      <c r="C23">
        <f t="shared" si="2"/>
        <v>0.46511627906976744</v>
      </c>
      <c r="D23">
        <f t="shared" si="2"/>
        <v>0.59523809523809523</v>
      </c>
      <c r="E23">
        <f>ValueWin!E23</f>
        <v>0.49</v>
      </c>
      <c r="F23">
        <v>0.51</v>
      </c>
      <c r="G23" cm="1">
        <f t="array" ref="G23">_xlfn.IFS(AND(I23&gt;J23,I23&gt;0), 1, AND(J23&gt;I23,J23&gt;0), 2, AND(I23&lt;0,J23&lt;0), 0)</f>
        <v>1</v>
      </c>
      <c r="H23">
        <f>ValueWin!H23</f>
        <v>2</v>
      </c>
      <c r="I23">
        <f t="shared" si="0"/>
        <v>4.6521739130434725E-2</v>
      </c>
      <c r="J23">
        <f t="shared" si="1"/>
        <v>-0.21058823529411774</v>
      </c>
      <c r="K23" cm="1">
        <f t="array" ref="K23">_xlfn.IFS(AND(G23=H23,G23=1),K22-K22*I23+K22*I23*A23, AND(G23=H23,G23=2), K22-K22*J23+K22*J23*B23, AND(G23&lt;&gt;H23,G23=1), K22-K22*I23,AND(G23&lt;&gt;H23,G23=2),K22-K22*J23,G23=0,K22)</f>
        <v>86.830411896201866</v>
      </c>
      <c r="L23" t="str">
        <f>ValueWin!L23</f>
        <v>Frances Tiafoe</v>
      </c>
      <c r="M23" t="str">
        <f>ValueWin!M23</f>
        <v>Andy Murray</v>
      </c>
    </row>
    <row r="24" spans="1:13" x14ac:dyDescent="0.25">
      <c r="A24">
        <f>ValueWin!A24</f>
        <v>2.46</v>
      </c>
      <c r="B24">
        <f>ValueWin!B24</f>
        <v>1.53</v>
      </c>
      <c r="C24">
        <f t="shared" si="2"/>
        <v>0.4065040650406504</v>
      </c>
      <c r="D24">
        <f t="shared" si="2"/>
        <v>0.65359477124183007</v>
      </c>
      <c r="E24">
        <f>ValueWin!E24</f>
        <v>0.26</v>
      </c>
      <c r="F24">
        <v>0.74</v>
      </c>
      <c r="G24" cm="1">
        <f t="array" ref="G24">_xlfn.IFS(AND(I24&gt;J24,I24&gt;0), 1, AND(J24&gt;I24,J24&gt;0), 2, AND(I24&lt;0,J24&lt;0), 0)</f>
        <v>2</v>
      </c>
      <c r="H24">
        <f>ValueWin!H24</f>
        <v>2</v>
      </c>
      <c r="I24">
        <f t="shared" si="0"/>
        <v>-0.24684931506849317</v>
      </c>
      <c r="J24">
        <f t="shared" si="1"/>
        <v>0.1</v>
      </c>
      <c r="K24" cm="1">
        <f t="array" ref="K24">_xlfn.IFS(AND(G24=H24,G24=1),K23-K23*I24+K23*I24*A24, AND(G24=H24,G24=2), K23-K23*J24+K23*J24*B24, AND(G24&lt;&gt;H24,G24=1), K23-K23*I24,AND(G24&lt;&gt;H24,G24=2),K23-K23*J24,G24=0,K23)</f>
        <v>91.432423726700563</v>
      </c>
      <c r="L24" t="str">
        <f>ValueWin!L24</f>
        <v>Dennis Novak</v>
      </c>
      <c r="M24" t="str">
        <f>ValueWin!M24</f>
        <v>Marton Fucsovics</v>
      </c>
    </row>
    <row r="25" spans="1:13" x14ac:dyDescent="0.25">
      <c r="A25">
        <f>ValueWin!A25</f>
        <v>4.4000000000000004</v>
      </c>
      <c r="B25">
        <f>ValueWin!B25</f>
        <v>1.2</v>
      </c>
      <c r="C25">
        <f t="shared" si="2"/>
        <v>0.22727272727272727</v>
      </c>
      <c r="D25">
        <f t="shared" si="2"/>
        <v>0.83333333333333337</v>
      </c>
      <c r="E25">
        <f>ValueWin!E25</f>
        <v>0.19600000000000001</v>
      </c>
      <c r="F25">
        <v>0.80400000000000005</v>
      </c>
      <c r="G25" cm="1">
        <f t="array" ref="G25">_xlfn.IFS(AND(I25&gt;J25,I25&gt;0), 1, AND(J25&gt;I25,J25&gt;0), 2, AND(I25&lt;0,J25&lt;0), 0)</f>
        <v>0</v>
      </c>
      <c r="H25">
        <f>ValueWin!H25</f>
        <v>2</v>
      </c>
      <c r="I25">
        <f t="shared" si="0"/>
        <v>-4.0470588235294092E-2</v>
      </c>
      <c r="J25">
        <f t="shared" si="1"/>
        <v>-0.17600000000000016</v>
      </c>
      <c r="K25" cm="1">
        <f t="array" ref="K25">_xlfn.IFS(AND(G25=H25,G25=1),K24-K24*I25+K24*I25*A25, AND(G25=H25,G25=2), K24-K24*J25+K24*J25*B25, AND(G25&lt;&gt;H25,G25=1), K24-K24*I25,AND(G25&lt;&gt;H25,G25=2),K24-K24*J25,G25=0,K24)</f>
        <v>91.432423726700563</v>
      </c>
      <c r="L25" t="str">
        <f>ValueWin!L25</f>
        <v>Zizou Bergs</v>
      </c>
      <c r="M25" t="str">
        <f>ValueWin!M25</f>
        <v>Lloyd Harris</v>
      </c>
    </row>
    <row r="26" spans="1:13" x14ac:dyDescent="0.25">
      <c r="A26">
        <f>ValueWin!A26</f>
        <v>1.35</v>
      </c>
      <c r="B26">
        <f>ValueWin!B26</f>
        <v>3</v>
      </c>
      <c r="C26">
        <f t="shared" si="2"/>
        <v>0.7407407407407407</v>
      </c>
      <c r="D26">
        <f t="shared" si="2"/>
        <v>0.33333333333333331</v>
      </c>
      <c r="E26">
        <f>ValueWin!E26</f>
        <v>0.54300000000000004</v>
      </c>
      <c r="F26">
        <v>0.45700000000000002</v>
      </c>
      <c r="G26" cm="1">
        <f t="array" ref="G26">_xlfn.IFS(AND(I26&gt;J26,I26&gt;0), 1, AND(J26&gt;I26,J26&gt;0), 2, AND(I26&lt;0,J26&lt;0), 0)</f>
        <v>2</v>
      </c>
      <c r="H26">
        <f>ValueWin!H26</f>
        <v>2</v>
      </c>
      <c r="I26">
        <f t="shared" si="0"/>
        <v>-0.76271428571428534</v>
      </c>
      <c r="J26">
        <f t="shared" si="1"/>
        <v>0.1</v>
      </c>
      <c r="K26" cm="1">
        <f t="array" ref="K26">_xlfn.IFS(AND(G26=H26,G26=1),K25-K25*I26+K25*I26*A26, AND(G26=H26,G26=2), K25-K25*J26+K25*J26*B26, AND(G26&lt;&gt;H26,G26=1), K25-K25*I26,AND(G26&lt;&gt;H26,G26=2),K25-K25*J26,G26=0,K25)</f>
        <v>109.71890847204068</v>
      </c>
      <c r="L26" t="str">
        <f>ValueWin!L26</f>
        <v>Filip Krajinovic</v>
      </c>
      <c r="M26" t="str">
        <f>ValueWin!M26</f>
        <v>Pedro Martinez</v>
      </c>
    </row>
    <row r="27" spans="1:13" x14ac:dyDescent="0.25">
      <c r="A27">
        <f>ValueWin!A27</f>
        <v>4.5</v>
      </c>
      <c r="B27">
        <f>ValueWin!B27</f>
        <v>1.17</v>
      </c>
      <c r="C27">
        <f t="shared" si="2"/>
        <v>0.22222222222222221</v>
      </c>
      <c r="D27">
        <f t="shared" si="2"/>
        <v>0.85470085470085477</v>
      </c>
      <c r="E27">
        <f>ValueWin!E27</f>
        <v>0.442</v>
      </c>
      <c r="F27">
        <v>0.55800000000000005</v>
      </c>
      <c r="G27" cm="1">
        <f t="array" ref="G27">_xlfn.IFS(AND(I27&gt;J27,I27&gt;0), 1, AND(J27&gt;I27,J27&gt;0), 2, AND(I27&lt;0,J27&lt;0), 0)</f>
        <v>1</v>
      </c>
      <c r="H27">
        <f>ValueWin!H27</f>
        <v>2</v>
      </c>
      <c r="I27">
        <f t="shared" si="0"/>
        <v>0.1</v>
      </c>
      <c r="J27">
        <f t="shared" si="1"/>
        <v>-2.0420000000000007</v>
      </c>
      <c r="K27" cm="1">
        <f t="array" ref="K27">_xlfn.IFS(AND(G27=H27,G27=1),K26-K26*I27+K26*I27*A27, AND(G27=H27,G27=2), K26-K26*J27+K26*J27*B27, AND(G27&lt;&gt;H27,G27=1), K26-K26*I27,AND(G27&lt;&gt;H27,G27=2),K26-K26*J27,G27=0,K26)</f>
        <v>98.747017624836616</v>
      </c>
      <c r="L27" t="str">
        <f>ValueWin!L27</f>
        <v>Frederico Coria</v>
      </c>
      <c r="M27" t="str">
        <f>ValueWin!M27</f>
        <v>Ricardas Berankis</v>
      </c>
    </row>
    <row r="28" spans="1:13" x14ac:dyDescent="0.25">
      <c r="A28">
        <f>ValueWin!A28</f>
        <v>2.66</v>
      </c>
      <c r="B28">
        <f>ValueWin!B28</f>
        <v>1.44</v>
      </c>
      <c r="C28">
        <f t="shared" si="2"/>
        <v>0.37593984962406013</v>
      </c>
      <c r="D28">
        <f t="shared" si="2"/>
        <v>0.69444444444444442</v>
      </c>
      <c r="E28">
        <f>ValueWin!E28</f>
        <v>0.35599999999999998</v>
      </c>
      <c r="F28">
        <v>0.64400000000000002</v>
      </c>
      <c r="G28" cm="1">
        <f t="array" ref="G28">_xlfn.IFS(AND(I28&gt;J28,I28&gt;0), 1, AND(J28&gt;I28,J28&gt;0), 2, AND(I28&lt;0,J28&lt;0), 0)</f>
        <v>0</v>
      </c>
      <c r="H28">
        <f>ValueWin!H28</f>
        <v>2</v>
      </c>
      <c r="I28">
        <f t="shared" si="0"/>
        <v>-3.1951807228915663E-2</v>
      </c>
      <c r="J28">
        <f t="shared" si="1"/>
        <v>-0.16509090909090918</v>
      </c>
      <c r="K28" cm="1">
        <f t="array" ref="K28">_xlfn.IFS(AND(G28=H28,G28=1),K27-K27*I28+K27*I28*A28, AND(G28=H28,G28=2), K27-K27*J28+K27*J28*B28, AND(G28&lt;&gt;H28,G28=1), K27-K27*I28,AND(G28&lt;&gt;H28,G28=2),K27-K27*J28,G28=0,K27)</f>
        <v>98.747017624836616</v>
      </c>
      <c r="L28" t="str">
        <f>ValueWin!L28</f>
        <v>Jan Lennard Struff</v>
      </c>
      <c r="M28" t="str">
        <f>ValueWin!M28</f>
        <v>Lloyd Harris</v>
      </c>
    </row>
    <row r="29" spans="1:13" x14ac:dyDescent="0.25">
      <c r="A29">
        <f>ValueWin!A29</f>
        <v>1.05</v>
      </c>
      <c r="B29">
        <f>ValueWin!B29</f>
        <v>8.5</v>
      </c>
      <c r="C29">
        <f t="shared" si="2"/>
        <v>0.95238095238095233</v>
      </c>
      <c r="D29">
        <f t="shared" si="2"/>
        <v>0.11764705882352941</v>
      </c>
      <c r="E29">
        <f>ValueWin!E29</f>
        <v>0.81599999999999995</v>
      </c>
      <c r="F29">
        <v>0.184</v>
      </c>
      <c r="G29" cm="1">
        <f t="array" ref="G29">_xlfn.IFS(AND(I29&gt;J29,I29&gt;0), 1, AND(J29&gt;I29,J29&gt;0), 2, AND(I29&lt;0,J29&lt;0), 0)</f>
        <v>2</v>
      </c>
      <c r="H29">
        <f>ValueWin!H29</f>
        <v>2</v>
      </c>
      <c r="I29">
        <f t="shared" si="0"/>
        <v>-2.8639999999999968</v>
      </c>
      <c r="J29">
        <f t="shared" si="1"/>
        <v>7.5200000000000003E-2</v>
      </c>
      <c r="K29" cm="1">
        <f t="array" ref="K29">_xlfn.IFS(AND(G29=H29,G29=1),K28-K28*I29+K28*I29*A29, AND(G29=H29,G29=2), K28-K28*J29+K28*J29*B29, AND(G29&lt;&gt;H29,G29=1), K28-K28*I29,AND(G29&lt;&gt;H29,G29=2),K28-K28*J29,G29=0,K28)</f>
        <v>154.44033556524448</v>
      </c>
      <c r="L29" t="str">
        <f>ValueWin!L29</f>
        <v>Andrey Rublev</v>
      </c>
      <c r="M29" t="str">
        <f>ValueWin!M29</f>
        <v>Adrian Mannarino</v>
      </c>
    </row>
    <row r="30" spans="1:13" x14ac:dyDescent="0.25">
      <c r="A30">
        <f>ValueWin!A30</f>
        <v>1.51</v>
      </c>
      <c r="B30">
        <f>ValueWin!B30</f>
        <v>2.44</v>
      </c>
      <c r="C30">
        <f t="shared" si="2"/>
        <v>0.66225165562913912</v>
      </c>
      <c r="D30">
        <f t="shared" si="2"/>
        <v>0.4098360655737705</v>
      </c>
      <c r="E30">
        <f>ValueWin!E30</f>
        <v>0.63500000000000001</v>
      </c>
      <c r="F30">
        <v>0.36499999999999999</v>
      </c>
      <c r="G30" cm="1">
        <f t="array" ref="G30">_xlfn.IFS(AND(I30&gt;J30,I30&gt;0), 1, AND(J30&gt;I30,J30&gt;0), 2, AND(I30&lt;0,J30&lt;0), 0)</f>
        <v>0</v>
      </c>
      <c r="H30">
        <f>ValueWin!H30</f>
        <v>2</v>
      </c>
      <c r="I30">
        <f t="shared" si="0"/>
        <v>-8.0686274509803924E-2</v>
      </c>
      <c r="J30">
        <f t="shared" si="1"/>
        <v>-7.5972222222222274E-2</v>
      </c>
      <c r="K30" cm="1">
        <f t="array" ref="K30">_xlfn.IFS(AND(G30=H30,G30=1),K29-K29*I30+K29*I30*A30, AND(G30=H30,G30=2), K29-K29*J30+K29*J30*B30, AND(G30&lt;&gt;H30,G30=1), K29-K29*I30,AND(G30&lt;&gt;H30,G30=2),K29-K29*J30,G30=0,K29)</f>
        <v>154.44033556524448</v>
      </c>
      <c r="L30" t="str">
        <f>ValueWin!L30</f>
        <v>Roberto Bautista Agut</v>
      </c>
      <c r="M30" t="str">
        <f>ValueWin!M30</f>
        <v>Marton Fucsovics</v>
      </c>
    </row>
    <row r="31" spans="1:13" x14ac:dyDescent="0.25">
      <c r="A31">
        <f>ValueWin!A31</f>
        <v>3.02</v>
      </c>
      <c r="B31">
        <f>ValueWin!B31</f>
        <v>1.35</v>
      </c>
      <c r="C31">
        <f t="shared" si="2"/>
        <v>0.33112582781456956</v>
      </c>
      <c r="D31">
        <f t="shared" si="2"/>
        <v>0.7407407407407407</v>
      </c>
      <c r="E31">
        <f>ValueWin!E31</f>
        <v>0.313</v>
      </c>
      <c r="F31">
        <v>0.68700000000000006</v>
      </c>
      <c r="G31" cm="1">
        <f t="array" ref="G31">_xlfn.IFS(AND(I31&gt;J31,I31&gt;0), 1, AND(J31&gt;I31,J31&gt;0), 2, AND(I31&lt;0,J31&lt;0), 0)</f>
        <v>0</v>
      </c>
      <c r="H31">
        <f>ValueWin!H31</f>
        <v>2</v>
      </c>
      <c r="I31">
        <f t="shared" si="0"/>
        <v>-2.7099009900990123E-2</v>
      </c>
      <c r="J31">
        <f t="shared" si="1"/>
        <v>-0.20728571428571396</v>
      </c>
      <c r="K31" cm="1">
        <f t="array" ref="K31">_xlfn.IFS(AND(G31=H31,G31=1),K30-K30*I31+K30*I31*A31, AND(G31=H31,G31=2), K30-K30*J31+K30*J31*B31, AND(G31&lt;&gt;H31,G31=1), K30-K30*I31,AND(G31&lt;&gt;H31,G31=2),K30-K30*J31,G31=0,K30)</f>
        <v>154.44033556524448</v>
      </c>
      <c r="L31" t="str">
        <f>ValueWin!L31</f>
        <v>Egor Gerasimov</v>
      </c>
      <c r="M31" t="str">
        <f>ValueWin!M31</f>
        <v>Aslan Karatsev</v>
      </c>
    </row>
    <row r="32" spans="1:13" x14ac:dyDescent="0.25">
      <c r="A32">
        <f>ValueWin!A32</f>
        <v>1.8</v>
      </c>
      <c r="B32">
        <f>ValueWin!B32</f>
        <v>1.98</v>
      </c>
      <c r="C32">
        <f t="shared" si="2"/>
        <v>0.55555555555555558</v>
      </c>
      <c r="D32">
        <f t="shared" si="2"/>
        <v>0.50505050505050508</v>
      </c>
      <c r="E32">
        <f>ValueWin!E32</f>
        <v>0.45</v>
      </c>
      <c r="F32">
        <v>0.55000000000000004</v>
      </c>
      <c r="G32" cm="1">
        <f t="array" ref="G32">_xlfn.IFS(AND(I32&gt;J32,I32&gt;0), 1, AND(J32&gt;I32,J32&gt;0), 2, AND(I32&lt;0,J32&lt;0), 0)</f>
        <v>2</v>
      </c>
      <c r="H32">
        <f>ValueWin!H32</f>
        <v>2</v>
      </c>
      <c r="I32">
        <f t="shared" si="0"/>
        <v>-0.23749999999999999</v>
      </c>
      <c r="J32">
        <f t="shared" si="1"/>
        <v>9.0816326530612279E-2</v>
      </c>
      <c r="K32" cm="1">
        <f t="array" ref="K32">_xlfn.IFS(AND(G32=H32,G32=1),K31-K31*I32+K31*I32*A32, AND(G32=H32,G32=2), K31-K31*J32+K31*J32*B32, AND(G32&lt;&gt;H32,G32=1), K31-K31*I32,AND(G32&lt;&gt;H32,G32=2),K31-K31*J32,G32=0,K31)</f>
        <v>168.18552543055125</v>
      </c>
      <c r="L32" t="str">
        <f>ValueWin!L32</f>
        <v>Andy Murray</v>
      </c>
      <c r="M32" t="str">
        <f>ValueWin!M32</f>
        <v>Diego Schwartzman</v>
      </c>
    </row>
    <row r="33" spans="1:16" x14ac:dyDescent="0.25">
      <c r="A33">
        <f>ValueWin!A33</f>
        <v>4</v>
      </c>
      <c r="B33">
        <f>ValueWin!B33</f>
        <v>1.22</v>
      </c>
      <c r="C33">
        <f t="shared" si="2"/>
        <v>0.25</v>
      </c>
      <c r="D33">
        <f t="shared" si="2"/>
        <v>0.81967213114754101</v>
      </c>
      <c r="E33">
        <f>ValueWin!E33</f>
        <v>0.33</v>
      </c>
      <c r="F33">
        <v>0.67</v>
      </c>
      <c r="G33" cm="1">
        <f t="array" ref="G33">_xlfn.IFS(AND(I33&gt;J33,I33&gt;0), 1, AND(J33&gt;I33,J33&gt;0), 2, AND(I33&lt;0,J33&lt;0), 0)</f>
        <v>1</v>
      </c>
      <c r="H33">
        <f>ValueWin!H33</f>
        <v>1</v>
      </c>
      <c r="I33">
        <f t="shared" si="0"/>
        <v>0.1</v>
      </c>
      <c r="J33">
        <f t="shared" si="1"/>
        <v>-0.83000000000000018</v>
      </c>
      <c r="K33" cm="1">
        <f t="array" ref="K33">_xlfn.IFS(AND(G33=H33,G33=1),K32-K32*I33+K32*I33*A33, AND(G33=H33,G33=2), K32-K32*J33+K32*J33*B33, AND(G33&lt;&gt;H33,G33=1), K32-K32*I33,AND(G33&lt;&gt;H33,G33=2),K32-K32*J33,G33=0,K32)</f>
        <v>218.64118305971664</v>
      </c>
      <c r="L33" t="str">
        <f>ValueWin!L33</f>
        <v>Gilles Simon</v>
      </c>
      <c r="M33" t="str">
        <f>ValueWin!M33</f>
        <v>Mackenzie McDonald</v>
      </c>
      <c r="O33">
        <v>200</v>
      </c>
      <c r="P33">
        <v>18</v>
      </c>
    </row>
    <row r="34" spans="1:16" x14ac:dyDescent="0.25">
      <c r="A34">
        <f>ValueWin!A34</f>
        <v>1.41</v>
      </c>
      <c r="B34">
        <f>ValueWin!B34</f>
        <v>2.78</v>
      </c>
      <c r="C34">
        <f t="shared" si="2"/>
        <v>0.70921985815602839</v>
      </c>
      <c r="D34">
        <f t="shared" si="2"/>
        <v>0.35971223021582738</v>
      </c>
      <c r="E34">
        <f>ValueWin!E34</f>
        <v>0.59499999999999997</v>
      </c>
      <c r="F34">
        <v>0.40500000000000003</v>
      </c>
      <c r="G34" cm="1">
        <f t="array" ref="G34">_xlfn.IFS(AND(I34&gt;J34,I34&gt;0), 1, AND(J34&gt;I34,J34&gt;0), 2, AND(I34&lt;0,J34&lt;0), 0)</f>
        <v>2</v>
      </c>
      <c r="H34">
        <f>ValueWin!H34</f>
        <v>1</v>
      </c>
      <c r="I34">
        <f t="shared" si="0"/>
        <v>-0.39280487804878073</v>
      </c>
      <c r="J34">
        <f t="shared" si="1"/>
        <v>7.0730337078651673E-2</v>
      </c>
      <c r="K34">
        <f>O33-O33*J34</f>
        <v>185.85393258426967</v>
      </c>
      <c r="L34" t="str">
        <f>ValueWin!L34</f>
        <v>Brandon Nakashima</v>
      </c>
      <c r="M34" t="str">
        <f>ValueWin!M34</f>
        <v>Henri Laaksonen</v>
      </c>
    </row>
    <row r="35" spans="1:16" x14ac:dyDescent="0.25">
      <c r="A35">
        <f>ValueWin!A35</f>
        <v>1.1399999999999999</v>
      </c>
      <c r="B35">
        <f>ValueWin!B35</f>
        <v>5</v>
      </c>
      <c r="C35">
        <f t="shared" si="2"/>
        <v>0.87719298245614041</v>
      </c>
      <c r="D35">
        <f t="shared" si="2"/>
        <v>0.2</v>
      </c>
      <c r="E35">
        <f>ValueWin!E35</f>
        <v>0.63300000000000001</v>
      </c>
      <c r="F35">
        <v>0.36699999999999999</v>
      </c>
      <c r="G35" cm="1">
        <f t="array" ref="G35">_xlfn.IFS(AND(I35&gt;J35,I35&gt;0), 1, AND(J35&gt;I35,J35&gt;0), 2, AND(I35&lt;0,J35&lt;0), 0)</f>
        <v>2</v>
      </c>
      <c r="H35">
        <f>ValueWin!H35</f>
        <v>2</v>
      </c>
      <c r="I35">
        <f t="shared" si="0"/>
        <v>-1.9884285714285732</v>
      </c>
      <c r="J35">
        <f t="shared" si="1"/>
        <v>0.1</v>
      </c>
      <c r="K35" cm="1">
        <f t="array" ref="K35">_xlfn.IFS(AND(G35=H35,G35=1),K34-K34*I35+K34*I35*A35, AND(G35=H35,G35=2), K34-K34*J35+K34*J35*B35, AND(G35&lt;&gt;H35,G35=1), K34-K34*I35,AND(G35&lt;&gt;H35,G35=2),K34-K34*J35,G35=0,K34)</f>
        <v>260.19550561797757</v>
      </c>
      <c r="L35" t="str">
        <f>ValueWin!L35</f>
        <v>Enzo Couacaud</v>
      </c>
      <c r="M35" t="str">
        <f>ValueWin!M35</f>
        <v>Nicolas Barrientos</v>
      </c>
      <c r="O35">
        <v>200</v>
      </c>
      <c r="P35">
        <v>60</v>
      </c>
    </row>
    <row r="36" spans="1:16" x14ac:dyDescent="0.25">
      <c r="A36">
        <f>ValueWin!A36</f>
        <v>2.25</v>
      </c>
      <c r="B36">
        <f>ValueWin!B36</f>
        <v>1.57</v>
      </c>
      <c r="C36">
        <f t="shared" si="2"/>
        <v>0.44444444444444442</v>
      </c>
      <c r="D36">
        <f t="shared" si="2"/>
        <v>0.63694267515923564</v>
      </c>
      <c r="E36">
        <f>ValueWin!E36</f>
        <v>0.51700000000000002</v>
      </c>
      <c r="F36">
        <v>0.48299999999999998</v>
      </c>
      <c r="G36" cm="1">
        <f t="array" ref="G36">_xlfn.IFS(AND(I36&gt;J36,I36&gt;0), 1, AND(J36&gt;I36,J36&gt;0), 2, AND(I36&lt;0,J36&lt;0), 0)</f>
        <v>1</v>
      </c>
      <c r="H36">
        <f>ValueWin!H36</f>
        <v>2</v>
      </c>
      <c r="I36">
        <f t="shared" si="0"/>
        <v>0.1</v>
      </c>
      <c r="J36">
        <f t="shared" si="1"/>
        <v>-0.42401754385964907</v>
      </c>
      <c r="K36">
        <f>O35-O35*I36</f>
        <v>180</v>
      </c>
      <c r="L36" t="str">
        <f>ValueWin!L36</f>
        <v>Goncalo Oliveira</v>
      </c>
      <c r="M36" t="str">
        <f>ValueWin!M36</f>
        <v>Oriol Roca Batalla</v>
      </c>
    </row>
    <row r="37" spans="1:16" x14ac:dyDescent="0.25">
      <c r="A37">
        <f>ValueWin!A37</f>
        <v>1.22</v>
      </c>
      <c r="B37">
        <f>ValueWin!B37</f>
        <v>3.75</v>
      </c>
      <c r="C37">
        <f t="shared" si="2"/>
        <v>0.81967213114754101</v>
      </c>
      <c r="D37">
        <f t="shared" si="2"/>
        <v>0.26666666666666666</v>
      </c>
      <c r="E37">
        <f>ValueWin!E37</f>
        <v>0.81799999999999995</v>
      </c>
      <c r="F37">
        <v>0.182</v>
      </c>
      <c r="G37" cm="1">
        <f t="array" ref="G37">_xlfn.IFS(AND(I37&gt;J37,I37&gt;0), 1, AND(J37&gt;I37,J37&gt;0), 2, AND(I37&lt;0,J37&lt;0), 0)</f>
        <v>0</v>
      </c>
      <c r="H37">
        <f>ValueWin!H37</f>
        <v>1</v>
      </c>
      <c r="I37">
        <f t="shared" si="0"/>
        <v>-9.2727272727274324E-3</v>
      </c>
      <c r="J37">
        <f t="shared" si="1"/>
        <v>-0.11545454545454542</v>
      </c>
      <c r="K37" cm="1">
        <f t="array" ref="K37">_xlfn.IFS(AND(G37=H37,G37=1),K36-K36*I37+K36*I37*A37, AND(G37=H37,G37=2), K36-K36*J37+K36*J37*B37, AND(G37&lt;&gt;H37,G37=1), K36-K36*I37,AND(G37&lt;&gt;H37,G37=2),K36-K36*J37,G37=0,K36)</f>
        <v>180</v>
      </c>
      <c r="L37" t="str">
        <f>ValueWin!L37</f>
        <v>Facundo Mena</v>
      </c>
      <c r="M37" t="str">
        <f>ValueWin!M37</f>
        <v>Alejandro Gomez</v>
      </c>
    </row>
    <row r="38" spans="1:16" x14ac:dyDescent="0.25">
      <c r="A38">
        <f>ValueWin!A38</f>
        <v>8.5</v>
      </c>
      <c r="B38">
        <f>ValueWin!B38</f>
        <v>1.05</v>
      </c>
      <c r="C38">
        <f t="shared" si="2"/>
        <v>0.11764705882352941</v>
      </c>
      <c r="D38">
        <f t="shared" si="2"/>
        <v>0.95238095238095233</v>
      </c>
      <c r="E38">
        <f>ValueWin!E38</f>
        <v>0.15</v>
      </c>
      <c r="F38">
        <v>0.85</v>
      </c>
      <c r="G38" cm="1">
        <f t="array" ref="G38">_xlfn.IFS(AND(I38&gt;J38,I38&gt;0), 1, AND(J38&gt;I38,J38&gt;0), 2, AND(I38&lt;0,J38&lt;0), 0)</f>
        <v>1</v>
      </c>
      <c r="H38">
        <f>ValueWin!H38</f>
        <v>1</v>
      </c>
      <c r="I38">
        <f t="shared" si="0"/>
        <v>3.6666666666666667E-2</v>
      </c>
      <c r="J38">
        <f t="shared" si="1"/>
        <v>-2.1499999999999972</v>
      </c>
      <c r="K38" cm="1">
        <f t="array" ref="K38">_xlfn.IFS(AND(G38=H38,G38=1),K37-K37*I38+K37*I38*A38, AND(G38=H38,G38=2), K37-K37*J38+K37*J38*B38, AND(G38&lt;&gt;H38,G38=1), K37-K37*I38,AND(G38&lt;&gt;H38,G38=2),K37-K37*J38,G38=0,K37)</f>
        <v>229.5</v>
      </c>
      <c r="L38" t="str">
        <f>ValueWin!L38</f>
        <v>Alexis Galarneau</v>
      </c>
      <c r="M38" t="str">
        <f>ValueWin!M38</f>
        <v>Daniel Altmaier</v>
      </c>
      <c r="O38">
        <v>200</v>
      </c>
      <c r="P38">
        <v>29</v>
      </c>
    </row>
    <row r="39" spans="1:16" x14ac:dyDescent="0.25">
      <c r="A39">
        <f>ValueWin!A39</f>
        <v>4.5</v>
      </c>
      <c r="B39">
        <f>ValueWin!B39</f>
        <v>1.1599999999999999</v>
      </c>
      <c r="C39">
        <f t="shared" si="2"/>
        <v>0.22222222222222221</v>
      </c>
      <c r="D39">
        <f t="shared" si="2"/>
        <v>0.86206896551724144</v>
      </c>
      <c r="E39">
        <f>ValueWin!E39</f>
        <v>0.2</v>
      </c>
      <c r="F39">
        <v>0.8</v>
      </c>
      <c r="G39" cm="1">
        <f t="array" ref="G39">_xlfn.IFS(AND(I39&gt;J39,I39&gt;0), 1, AND(J39&gt;I39,J39&gt;0), 2, AND(I39&lt;0,J39&lt;0), 0)</f>
        <v>0</v>
      </c>
      <c r="H39">
        <f>ValueWin!H39</f>
        <v>2</v>
      </c>
      <c r="I39">
        <f t="shared" si="0"/>
        <v>-2.8571428571428581E-2</v>
      </c>
      <c r="J39">
        <f t="shared" si="1"/>
        <v>-0.45000000000000062</v>
      </c>
      <c r="K39">
        <f>O38</f>
        <v>200</v>
      </c>
      <c r="L39" t="str">
        <f>ValueWin!L39</f>
        <v>Santiago Fa Rodriguez Taverna</v>
      </c>
      <c r="M39" t="str">
        <f>ValueWin!M39</f>
        <v>Juan Pablo Varillas</v>
      </c>
    </row>
    <row r="40" spans="1:16" x14ac:dyDescent="0.25">
      <c r="A40">
        <f>ValueWin!A40</f>
        <v>1.72</v>
      </c>
      <c r="B40">
        <f>ValueWin!B40</f>
        <v>2</v>
      </c>
      <c r="C40">
        <f t="shared" si="2"/>
        <v>0.58139534883720934</v>
      </c>
      <c r="D40">
        <f t="shared" si="2"/>
        <v>0.5</v>
      </c>
      <c r="E40">
        <f>ValueWin!E40</f>
        <v>0.66400000000000003</v>
      </c>
      <c r="F40">
        <v>0.33600000000000002</v>
      </c>
      <c r="G40" cm="1">
        <f t="array" ref="G40">_xlfn.IFS(AND(I40&gt;J40,I40&gt;0), 1, AND(J40&gt;I40,J40&gt;0), 2, AND(I40&lt;0,J40&lt;0), 0)</f>
        <v>1</v>
      </c>
      <c r="H40">
        <f>ValueWin!H40</f>
        <v>1</v>
      </c>
      <c r="I40">
        <f t="shared" si="0"/>
        <v>0.1</v>
      </c>
      <c r="J40">
        <f t="shared" si="1"/>
        <v>-0.32800000000000001</v>
      </c>
      <c r="K40" cm="1">
        <f t="array" ref="K40">_xlfn.IFS(AND(G40=H40,G40=1),K39-K39*I40+K39*I40*A40, AND(G40=H40,G40=2), K39-K39*J40+K39*J40*B40, AND(G40&lt;&gt;H40,G40=1), K39-K39*I40,AND(G40&lt;&gt;H40,G40=2),K39-K39*J40,G40=0,K39)</f>
        <v>214.4</v>
      </c>
      <c r="L40" t="str">
        <f>ValueWin!L40</f>
        <v>Martin Cuevas</v>
      </c>
      <c r="M40" t="str">
        <f>ValueWin!M40</f>
        <v>Mariano Navone</v>
      </c>
      <c r="O40">
        <v>200</v>
      </c>
      <c r="P40">
        <v>14</v>
      </c>
    </row>
    <row r="41" spans="1:16" x14ac:dyDescent="0.25">
      <c r="A41">
        <f>ValueWin!A41</f>
        <v>4.6500000000000004</v>
      </c>
      <c r="B41">
        <f>ValueWin!B41</f>
        <v>1.1599999999999999</v>
      </c>
      <c r="C41">
        <f t="shared" si="2"/>
        <v>0.21505376344086019</v>
      </c>
      <c r="D41">
        <f t="shared" si="2"/>
        <v>0.86206896551724144</v>
      </c>
      <c r="E41">
        <f>ValueWin!E41</f>
        <v>0.23799999999999999</v>
      </c>
      <c r="F41">
        <v>0.76200000000000001</v>
      </c>
      <c r="G41" cm="1">
        <f t="array" ref="G41">_xlfn.IFS(AND(I41&gt;J41,I41&gt;0), 1, AND(J41&gt;I41,J41&gt;0), 2, AND(I41&lt;0,J41&lt;0), 0)</f>
        <v>1</v>
      </c>
      <c r="H41">
        <f>ValueWin!H41</f>
        <v>2</v>
      </c>
      <c r="I41">
        <f t="shared" si="0"/>
        <v>2.923287671232877E-2</v>
      </c>
      <c r="J41">
        <f t="shared" si="1"/>
        <v>-0.7255000000000007</v>
      </c>
      <c r="K41">
        <f>O40-O40*I41</f>
        <v>194.15342465753426</v>
      </c>
      <c r="L41" t="str">
        <f>ValueWin!L41</f>
        <v>Geoffrey Blancaneaux</v>
      </c>
      <c r="M41" t="str">
        <f>ValueWin!M41</f>
        <v>Carlos Taberner</v>
      </c>
    </row>
    <row r="42" spans="1:16" x14ac:dyDescent="0.25">
      <c r="A42">
        <f>ValueWin!A42</f>
        <v>2.2000000000000002</v>
      </c>
      <c r="B42">
        <f>ValueWin!B42</f>
        <v>1.61</v>
      </c>
      <c r="C42">
        <f t="shared" si="2"/>
        <v>0.45454545454545453</v>
      </c>
      <c r="D42">
        <f t="shared" si="2"/>
        <v>0.6211180124223602</v>
      </c>
      <c r="E42">
        <f>ValueWin!E42</f>
        <v>0.53700000000000003</v>
      </c>
      <c r="F42">
        <v>0.46300000000000002</v>
      </c>
      <c r="G42" cm="1">
        <f t="array" ref="G42">_xlfn.IFS(AND(I42&gt;J42,I42&gt;0), 1, AND(J42&gt;I42,J42&gt;0), 2, AND(I42&lt;0,J42&lt;0), 0)</f>
        <v>1</v>
      </c>
      <c r="H42">
        <f>ValueWin!H42</f>
        <v>1</v>
      </c>
      <c r="I42">
        <f t="shared" si="0"/>
        <v>0.1</v>
      </c>
      <c r="J42">
        <f t="shared" si="1"/>
        <v>-0.41732786885245893</v>
      </c>
      <c r="K42" cm="1">
        <f t="array" ref="K42">_xlfn.IFS(AND(G42=H42,G42=1),K41-K41*I42+K41*I42*A42, AND(G42=H42,G42=2), K41-K41*J42+K41*J42*B42, AND(G42&lt;&gt;H42,G42=1), K41-K41*I42,AND(G42&lt;&gt;H42,G42=2),K41-K41*J42,G42=0,K41)</f>
        <v>217.45183561643839</v>
      </c>
      <c r="L42" t="str">
        <f>ValueWin!L42</f>
        <v>Andrea Arnaboldi</v>
      </c>
      <c r="M42" t="str">
        <f>ValueWin!M42</f>
        <v>Jonas Forejtek</v>
      </c>
      <c r="O42">
        <v>200</v>
      </c>
      <c r="P42">
        <v>17</v>
      </c>
    </row>
    <row r="43" spans="1:16" x14ac:dyDescent="0.25">
      <c r="A43">
        <f>ValueWin!A43</f>
        <v>1.6</v>
      </c>
      <c r="B43">
        <f>ValueWin!B43</f>
        <v>2.25</v>
      </c>
      <c r="C43">
        <f t="shared" si="2"/>
        <v>0.625</v>
      </c>
      <c r="D43">
        <f t="shared" si="2"/>
        <v>0.44444444444444442</v>
      </c>
      <c r="E43">
        <f>ValueWin!E43</f>
        <v>0.499</v>
      </c>
      <c r="F43">
        <v>0.501</v>
      </c>
      <c r="G43" cm="1">
        <f t="array" ref="G43">_xlfn.IFS(AND(I43&gt;J43,I43&gt;0), 1, AND(J43&gt;I43,J43&gt;0), 2, AND(I43&lt;0,J43&lt;0), 0)</f>
        <v>2</v>
      </c>
      <c r="H43">
        <f>ValueWin!H43</f>
        <v>1</v>
      </c>
      <c r="I43">
        <f t="shared" si="0"/>
        <v>-0.33599999999999985</v>
      </c>
      <c r="J43">
        <f t="shared" si="1"/>
        <v>0.1</v>
      </c>
      <c r="K43">
        <f>O42-O42*J43</f>
        <v>180</v>
      </c>
      <c r="L43" t="str">
        <f>ValueWin!L43</f>
        <v>Nerman Fatic</v>
      </c>
      <c r="M43" t="str">
        <f>ValueWin!M43</f>
        <v>Georgii Kravchenko</v>
      </c>
    </row>
    <row r="44" spans="1:16" x14ac:dyDescent="0.25">
      <c r="A44">
        <f>ValueWin!A44</f>
        <v>2.06</v>
      </c>
      <c r="B44">
        <f>ValueWin!B44</f>
        <v>1.71</v>
      </c>
      <c r="C44">
        <f t="shared" si="2"/>
        <v>0.4854368932038835</v>
      </c>
      <c r="D44">
        <f t="shared" si="2"/>
        <v>0.58479532163742687</v>
      </c>
      <c r="E44">
        <f>ValueWin!E44</f>
        <v>0.79100000000000004</v>
      </c>
      <c r="F44">
        <v>0.20899999999999999</v>
      </c>
      <c r="G44" cm="1">
        <f t="array" ref="G44">_xlfn.IFS(AND(I44&gt;J44,I44&gt;0), 1, AND(J44&gt;I44,J44&gt;0), 2, AND(I44&lt;0,J44&lt;0), 0)</f>
        <v>1</v>
      </c>
      <c r="H44">
        <f>ValueWin!H44</f>
        <v>2</v>
      </c>
      <c r="I44">
        <f t="shared" si="0"/>
        <v>0.1</v>
      </c>
      <c r="J44">
        <f t="shared" si="1"/>
        <v>-0.90508450704225363</v>
      </c>
      <c r="K44" cm="1">
        <f t="array" ref="K44">_xlfn.IFS(AND(G44=H44,G44=1),K43-K43*I44+K43*I44*A44, AND(G44=H44,G44=2), K43-K43*J44+K43*J44*B44, AND(G44&lt;&gt;H44,G44=1), K43-K43*I44,AND(G44&lt;&gt;H44,G44=2),K43-K43*J44,G44=0,K43)</f>
        <v>162</v>
      </c>
      <c r="L44" t="str">
        <f>ValueWin!L44</f>
        <v>Andrej Martin</v>
      </c>
      <c r="M44" t="str">
        <f>ValueWin!M44</f>
        <v>Filip Misolic</v>
      </c>
    </row>
    <row r="45" spans="1:16" x14ac:dyDescent="0.25">
      <c r="A45">
        <f>ValueWin!A45</f>
        <v>1.64</v>
      </c>
      <c r="B45">
        <f>ValueWin!B45</f>
        <v>2.2000000000000002</v>
      </c>
      <c r="C45">
        <f t="shared" ref="C45:D64" si="3">1/A45</f>
        <v>0.6097560975609756</v>
      </c>
      <c r="D45">
        <f t="shared" si="3"/>
        <v>0.45454545454545453</v>
      </c>
      <c r="E45">
        <f>ValueWin!E45</f>
        <v>0.55900000000000005</v>
      </c>
      <c r="F45">
        <v>0.441</v>
      </c>
      <c r="G45" cm="1">
        <f t="array" ref="G45">_xlfn.IFS(AND(I45&gt;J45,I45&gt;0), 1, AND(J45&gt;I45,J45&gt;0), 2, AND(I45&lt;0,J45&lt;0), 0)</f>
        <v>0</v>
      </c>
      <c r="H45">
        <f>ValueWin!H45</f>
        <v>2</v>
      </c>
      <c r="I45">
        <f t="shared" si="0"/>
        <v>-0.13006250000000008</v>
      </c>
      <c r="J45">
        <f t="shared" si="1"/>
        <v>-2.4833333333333318E-2</v>
      </c>
      <c r="K45" cm="1">
        <f t="array" ref="K45">_xlfn.IFS(AND(G45=H45,G45=1),K44-K44*I45+K44*I45*A45, AND(G45=H45,G45=2), K44-K44*J45+K44*J45*B45, AND(G45&lt;&gt;H45,G45=1), K44-K44*I45,AND(G45&lt;&gt;H45,G45=2),K44-K44*J45,G45=0,K44)</f>
        <v>162</v>
      </c>
      <c r="L45" t="str">
        <f>ValueWin!L45</f>
        <v>Adrian Mannarino</v>
      </c>
      <c r="M45" t="str">
        <f>ValueWin!M45</f>
        <v>Ricardas Berankis</v>
      </c>
    </row>
    <row r="46" spans="1:16" x14ac:dyDescent="0.25">
      <c r="A46">
        <f>ValueWin!A46</f>
        <v>2.91</v>
      </c>
      <c r="B46">
        <f>ValueWin!B46</f>
        <v>1.38</v>
      </c>
      <c r="C46">
        <f t="shared" si="3"/>
        <v>0.3436426116838488</v>
      </c>
      <c r="D46">
        <f t="shared" si="3"/>
        <v>0.7246376811594204</v>
      </c>
      <c r="E46">
        <f>ValueWin!E46</f>
        <v>5.8999999999999997E-2</v>
      </c>
      <c r="F46">
        <v>0.94099999999999995</v>
      </c>
      <c r="G46" cm="1">
        <f t="array" ref="G46">_xlfn.IFS(AND(I46&gt;J46,I46&gt;0), 1, AND(J46&gt;I46,J46&gt;0), 2, AND(I46&lt;0,J46&lt;0), 0)</f>
        <v>2</v>
      </c>
      <c r="H46">
        <f>ValueWin!H46</f>
        <v>2</v>
      </c>
      <c r="I46">
        <f t="shared" si="0"/>
        <v>-0.43367015706806278</v>
      </c>
      <c r="J46">
        <f t="shared" si="1"/>
        <v>0.1</v>
      </c>
      <c r="K46" cm="1">
        <f t="array" ref="K46">_xlfn.IFS(AND(G46=H46,G46=1),K45-K45*I46+K45*I46*A46, AND(G46=H46,G46=2), K45-K45*J46+K45*J46*B46, AND(G46&lt;&gt;H46,G46=1), K45-K45*I46,AND(G46&lt;&gt;H46,G46=2),K45-K45*J46,G46=0,K45)</f>
        <v>168.15600000000001</v>
      </c>
      <c r="L46" t="str">
        <f>ValueWin!L46</f>
        <v>Pedro Martinez</v>
      </c>
      <c r="M46" t="str">
        <f>ValueWin!M46</f>
        <v>Marin Cilic</v>
      </c>
    </row>
    <row r="47" spans="1:16" x14ac:dyDescent="0.25">
      <c r="A47">
        <f>ValueWin!A47</f>
        <v>3.45</v>
      </c>
      <c r="B47">
        <f>ValueWin!B47</f>
        <v>1.28</v>
      </c>
      <c r="C47">
        <f t="shared" si="3"/>
        <v>0.28985507246376813</v>
      </c>
      <c r="D47">
        <f t="shared" si="3"/>
        <v>0.78125</v>
      </c>
      <c r="E47">
        <f>ValueWin!E47</f>
        <v>0.311</v>
      </c>
      <c r="F47">
        <v>0.68899999999999995</v>
      </c>
      <c r="G47" cm="1">
        <f t="array" ref="G47">_xlfn.IFS(AND(I47&gt;J47,I47&gt;0), 1, AND(J47&gt;I47,J47&gt;0), 2, AND(I47&lt;0,J47&lt;0), 0)</f>
        <v>1</v>
      </c>
      <c r="H47">
        <f>ValueWin!H47</f>
        <v>2</v>
      </c>
      <c r="I47">
        <f t="shared" si="0"/>
        <v>2.9775510204081701E-2</v>
      </c>
      <c r="J47">
        <f t="shared" si="1"/>
        <v>-0.4217142857142856</v>
      </c>
      <c r="K47" cm="1">
        <f t="array" ref="K47">_xlfn.IFS(AND(G47=H47,G47=1),K46-K46*I47+K46*I47*A47, AND(G47=H47,G47=2), K46-K46*J47+K46*J47*B47, AND(G47&lt;&gt;H47,G47=1), K46-K46*I47,AND(G47&lt;&gt;H47,G47=2),K46-K46*J47,G47=0,K46)</f>
        <v>163.14906930612244</v>
      </c>
      <c r="L47" t="str">
        <f>ValueWin!L47</f>
        <v>Gilles Simon</v>
      </c>
      <c r="M47" t="str">
        <f>ValueWin!M47</f>
        <v>Aslan Karatsev</v>
      </c>
    </row>
    <row r="48" spans="1:16" x14ac:dyDescent="0.25">
      <c r="A48">
        <f>ValueWin!A48</f>
        <v>2.25</v>
      </c>
      <c r="B48">
        <f>ValueWin!B48</f>
        <v>1.61</v>
      </c>
      <c r="C48">
        <f t="shared" si="3"/>
        <v>0.44444444444444442</v>
      </c>
      <c r="D48">
        <f t="shared" si="3"/>
        <v>0.6211180124223602</v>
      </c>
      <c r="E48">
        <f>ValueWin!E48</f>
        <v>0.432</v>
      </c>
      <c r="F48">
        <v>0.56799999999999995</v>
      </c>
      <c r="G48" cm="1">
        <f t="array" ref="G48">_xlfn.IFS(AND(I48&gt;J48,I48&gt;0), 1, AND(J48&gt;I48,J48&gt;0), 2, AND(I48&lt;0,J48&lt;0), 0)</f>
        <v>0</v>
      </c>
      <c r="H48">
        <f>ValueWin!H48</f>
        <v>2</v>
      </c>
      <c r="I48">
        <f t="shared" si="0"/>
        <v>-2.2399999999999975E-2</v>
      </c>
      <c r="J48">
        <f t="shared" si="1"/>
        <v>-0.14019672131147531</v>
      </c>
      <c r="K48" cm="1">
        <f t="array" ref="K48">_xlfn.IFS(AND(G48=H48,G48=1),K47-K47*I48+K47*I48*A48, AND(G48=H48,G48=2), K47-K47*J48+K47*J48*B48, AND(G48&lt;&gt;H48,G48=1), K47-K47*I48,AND(G48&lt;&gt;H48,G48=2),K47-K47*J48,G48=0,K47)</f>
        <v>163.14906930612244</v>
      </c>
      <c r="L48" t="str">
        <f>ValueWin!L48</f>
        <v>Marton Fucsovics</v>
      </c>
      <c r="M48" t="str">
        <f>ValueWin!M48</f>
        <v>Lloyd Harris</v>
      </c>
    </row>
    <row r="49" spans="1:13" x14ac:dyDescent="0.25">
      <c r="A49">
        <f>ValueWin!A49</f>
        <v>1.2</v>
      </c>
      <c r="B49">
        <f>ValueWin!B49</f>
        <v>4.25</v>
      </c>
      <c r="C49">
        <f t="shared" si="3"/>
        <v>0.83333333333333337</v>
      </c>
      <c r="D49">
        <f t="shared" si="3"/>
        <v>0.23529411764705882</v>
      </c>
      <c r="E49">
        <f>ValueWin!E49</f>
        <v>0.754</v>
      </c>
      <c r="F49">
        <v>0.246</v>
      </c>
      <c r="G49" cm="1">
        <f t="array" ref="G49">_xlfn.IFS(AND(I49&gt;J49,I49&gt;0), 1, AND(J49&gt;I49,J49&gt;0), 2, AND(I49&lt;0,J49&lt;0), 0)</f>
        <v>2</v>
      </c>
      <c r="H49">
        <f>ValueWin!H49</f>
        <v>1</v>
      </c>
      <c r="I49">
        <f t="shared" si="0"/>
        <v>-0.4760000000000002</v>
      </c>
      <c r="J49">
        <f t="shared" si="1"/>
        <v>1.3999999999999985E-2</v>
      </c>
      <c r="K49" cm="1">
        <f t="array" ref="K49">_xlfn.IFS(AND(G49=H49,G49=1),K48-K48*I49+K48*I49*A49, AND(G49=H49,G49=2), K48-K48*J49+K48*J49*B49, AND(G49&lt;&gt;H49,G49=1), K48-K48*I49,AND(G49&lt;&gt;H49,G49=2),K48-K48*J49,G49=0,K48)</f>
        <v>160.86498233583674</v>
      </c>
      <c r="L49" t="str">
        <f>ValueWin!L49</f>
        <v>Jannik Sinner</v>
      </c>
      <c r="M49" t="str">
        <f>ValueWin!M49</f>
        <v>Arthur Rinderknech</v>
      </c>
    </row>
    <row r="50" spans="1:13" x14ac:dyDescent="0.25">
      <c r="A50">
        <f>ValueWin!A50</f>
        <v>2.1800000000000002</v>
      </c>
      <c r="B50">
        <f>ValueWin!B50</f>
        <v>1.65</v>
      </c>
      <c r="C50">
        <f t="shared" si="3"/>
        <v>0.4587155963302752</v>
      </c>
      <c r="D50">
        <f t="shared" si="3"/>
        <v>0.60606060606060608</v>
      </c>
      <c r="E50">
        <f>ValueWin!E50</f>
        <v>0.34200000000000003</v>
      </c>
      <c r="F50">
        <v>0.65800000000000003</v>
      </c>
      <c r="G50" cm="1">
        <f t="array" ref="G50">_xlfn.IFS(AND(I50&gt;J50,I50&gt;0), 1, AND(J50&gt;I50,J50&gt;0), 2, AND(I50&lt;0,J50&lt;0), 0)</f>
        <v>2</v>
      </c>
      <c r="H50">
        <f>ValueWin!H50</f>
        <v>2</v>
      </c>
      <c r="I50">
        <f t="shared" si="0"/>
        <v>-0.21562711864406775</v>
      </c>
      <c r="J50">
        <f t="shared" si="1"/>
        <v>0.1</v>
      </c>
      <c r="K50" cm="1">
        <f t="array" ref="K50">_xlfn.IFS(AND(G50=H50,G50=1),K49-K49*I50+K49*I50*A50, AND(G50=H50,G50=2), K49-K49*J50+K49*J50*B50, AND(G50&lt;&gt;H50,G50=1), K49-K49*I50,AND(G50&lt;&gt;H50,G50=2),K49-K49*J50,G50=0,K49)</f>
        <v>171.32120618766612</v>
      </c>
      <c r="L50" t="str">
        <f>ValueWin!L50</f>
        <v>Brandon Nakashima</v>
      </c>
      <c r="M50" t="str">
        <f>ValueWin!M50</f>
        <v>Diego Schwartzman</v>
      </c>
    </row>
    <row r="51" spans="1:13" x14ac:dyDescent="0.25">
      <c r="A51">
        <f>ValueWin!A51</f>
        <v>1.3</v>
      </c>
      <c r="B51">
        <f>ValueWin!B51</f>
        <v>3.32</v>
      </c>
      <c r="C51">
        <f t="shared" si="3"/>
        <v>0.76923076923076916</v>
      </c>
      <c r="D51">
        <f t="shared" si="3"/>
        <v>0.30120481927710846</v>
      </c>
      <c r="E51">
        <f>ValueWin!E51</f>
        <v>0.53500000000000003</v>
      </c>
      <c r="F51">
        <v>0.46500000000000002</v>
      </c>
      <c r="G51" cm="1">
        <f t="array" ref="G51">_xlfn.IFS(AND(I51&gt;J51,I51&gt;0), 1, AND(J51&gt;I51,J51&gt;0), 2, AND(I51&lt;0,J51&lt;0), 0)</f>
        <v>2</v>
      </c>
      <c r="H51">
        <f>ValueWin!H51</f>
        <v>1</v>
      </c>
      <c r="I51">
        <f t="shared" si="0"/>
        <v>-1.0149999999999997</v>
      </c>
      <c r="J51">
        <f t="shared" si="1"/>
        <v>0.1</v>
      </c>
      <c r="K51" cm="1">
        <f t="array" ref="K51">_xlfn.IFS(AND(G51=H51,G51=1),K50-K50*I51+K50*I51*A51, AND(G51=H51,G51=2), K50-K50*J51+K50*J51*B51, AND(G51&lt;&gt;H51,G51=1), K50-K50*I51,AND(G51&lt;&gt;H51,G51=2),K50-K50*J51,G51=0,K50)</f>
        <v>154.18908556889951</v>
      </c>
      <c r="L51" t="str">
        <f>ValueWin!L51</f>
        <v>Jenson Brooksby</v>
      </c>
      <c r="M51" t="str">
        <f>ValueWin!M51</f>
        <v>Alejandro Davidovich Fokina</v>
      </c>
    </row>
    <row r="52" spans="1:13" x14ac:dyDescent="0.25">
      <c r="A52">
        <f>ValueWin!A52</f>
        <v>1.66</v>
      </c>
      <c r="B52">
        <f>ValueWin!B52</f>
        <v>2.1</v>
      </c>
      <c r="C52">
        <f t="shared" si="3"/>
        <v>0.60240963855421692</v>
      </c>
      <c r="D52">
        <f t="shared" si="3"/>
        <v>0.47619047619047616</v>
      </c>
      <c r="E52">
        <f>ValueWin!E52</f>
        <v>0.71099999999999997</v>
      </c>
      <c r="F52">
        <v>0.28899999999999998</v>
      </c>
      <c r="G52" cm="1">
        <f t="array" ref="G52">_xlfn.IFS(AND(I52&gt;J52,I52&gt;0), 1, AND(J52&gt;I52,J52&gt;0), 2, AND(I52&lt;0,J52&lt;0), 0)</f>
        <v>1</v>
      </c>
      <c r="H52">
        <f>ValueWin!H52</f>
        <v>1</v>
      </c>
      <c r="I52">
        <f t="shared" si="0"/>
        <v>0.1</v>
      </c>
      <c r="J52">
        <f t="shared" si="1"/>
        <v>-0.35736363636363627</v>
      </c>
      <c r="K52" cm="1">
        <f t="array" ref="K52">_xlfn.IFS(AND(G52=H52,G52=1),K51-K51*I52+K51*I52*A52, AND(G52=H52,G52=2), K51-K51*J52+K51*J52*B52, AND(G52&lt;&gt;H52,G52=1), K51-K51*I52,AND(G52&lt;&gt;H52,G52=2),K51-K51*J52,G52=0,K51)</f>
        <v>164.36556521644687</v>
      </c>
      <c r="L52" t="str">
        <f>ValueWin!L52</f>
        <v>Alessandro Giannessi</v>
      </c>
      <c r="M52" t="str">
        <f>ValueWin!M52</f>
        <v>Raul Brancaccio</v>
      </c>
    </row>
    <row r="53" spans="1:13" x14ac:dyDescent="0.25">
      <c r="A53">
        <f>ValueWin!A53</f>
        <v>1.4</v>
      </c>
      <c r="B53">
        <f>ValueWin!B53</f>
        <v>2.75</v>
      </c>
      <c r="C53">
        <f t="shared" si="3"/>
        <v>0.7142857142857143</v>
      </c>
      <c r="D53">
        <f t="shared" si="3"/>
        <v>0.36363636363636365</v>
      </c>
      <c r="E53">
        <f>ValueWin!E53</f>
        <v>0.754</v>
      </c>
      <c r="F53">
        <v>0.246</v>
      </c>
      <c r="G53" cm="1">
        <f t="array" ref="G53">_xlfn.IFS(AND(I53&gt;J53,I53&gt;0), 1, AND(J53&gt;I53,J53&gt;0), 2, AND(I53&lt;0,J53&lt;0), 0)</f>
        <v>1</v>
      </c>
      <c r="H53">
        <f>ValueWin!H53</f>
        <v>1</v>
      </c>
      <c r="I53">
        <f t="shared" si="0"/>
        <v>0.1</v>
      </c>
      <c r="J53">
        <f t="shared" si="1"/>
        <v>-0.18485714285714289</v>
      </c>
      <c r="K53" cm="1">
        <f t="array" ref="K53">_xlfn.IFS(AND(G53=H53,G53=1),K52-K52*I53+K52*I53*A53, AND(G53=H53,G53=2), K52-K52*J53+K52*J53*B53, AND(G53&lt;&gt;H53,G53=1), K52-K52*I53,AND(G53&lt;&gt;H53,G53=2),K52-K52*J53,G53=0,K52)</f>
        <v>170.94018782510474</v>
      </c>
      <c r="L53" t="str">
        <f>ValueWin!L53</f>
        <v>Marco Cecchinato</v>
      </c>
      <c r="M53" t="str">
        <f>ValueWin!M53</f>
        <v>Mathias Bourgue</v>
      </c>
    </row>
    <row r="54" spans="1:13" x14ac:dyDescent="0.25">
      <c r="A54">
        <f>ValueWin!A54</f>
        <v>2.15</v>
      </c>
      <c r="B54">
        <f>ValueWin!B54</f>
        <v>1.67</v>
      </c>
      <c r="C54">
        <f t="shared" si="3"/>
        <v>0.46511627906976744</v>
      </c>
      <c r="D54">
        <f t="shared" si="3"/>
        <v>0.5988023952095809</v>
      </c>
      <c r="E54">
        <f>ValueWin!E54</f>
        <v>0.49299999999999999</v>
      </c>
      <c r="F54">
        <v>0.50700000000000001</v>
      </c>
      <c r="G54" cm="1">
        <f t="array" ref="G54">_xlfn.IFS(AND(I54&gt;J54,I54&gt;0), 1, AND(J54&gt;I54,J54&gt;0), 2, AND(I54&lt;0,J54&lt;0), 0)</f>
        <v>1</v>
      </c>
      <c r="H54">
        <f>ValueWin!H54</f>
        <v>2</v>
      </c>
      <c r="I54">
        <f t="shared" si="0"/>
        <v>5.2130434782608648E-2</v>
      </c>
      <c r="J54">
        <f t="shared" si="1"/>
        <v>-0.22882089552238816</v>
      </c>
      <c r="K54" cm="1">
        <f t="array" ref="K54">_xlfn.IFS(AND(G54=H54,G54=1),K53-K53*I54+K53*I54*A54, AND(G54=H54,G54=2), K53-K53*J54+K53*J54*B54, AND(G54&lt;&gt;H54,G54=1), K53-K53*I54,AND(G54&lt;&gt;H54,G54=2),K53-K53*J54,G54=0,K53)</f>
        <v>162.02900151196124</v>
      </c>
      <c r="L54" t="str">
        <f>ValueWin!L54</f>
        <v>Marin Cilic</v>
      </c>
      <c r="M54" t="str">
        <f>ValueWin!M54</f>
        <v>Aslan Karatsev</v>
      </c>
    </row>
    <row r="55" spans="1:13" x14ac:dyDescent="0.25">
      <c r="A55">
        <f>ValueWin!A55</f>
        <v>1.37</v>
      </c>
      <c r="B55">
        <f>ValueWin!B55</f>
        <v>2.92</v>
      </c>
      <c r="C55">
        <f t="shared" si="3"/>
        <v>0.72992700729927007</v>
      </c>
      <c r="D55">
        <f t="shared" si="3"/>
        <v>0.34246575342465752</v>
      </c>
      <c r="E55">
        <f>ValueWin!E55</f>
        <v>0.54600000000000004</v>
      </c>
      <c r="F55">
        <v>0.45400000000000001</v>
      </c>
      <c r="G55" cm="1">
        <f t="array" ref="G55">_xlfn.IFS(AND(I55&gt;J55,I55&gt;0), 1, AND(J55&gt;I55,J55&gt;0), 2, AND(I55&lt;0,J55&lt;0), 0)</f>
        <v>2</v>
      </c>
      <c r="H55">
        <f>ValueWin!H55</f>
        <v>1</v>
      </c>
      <c r="I55">
        <f t="shared" si="0"/>
        <v>-0.68102702702702667</v>
      </c>
      <c r="J55">
        <f t="shared" si="1"/>
        <v>0.1</v>
      </c>
      <c r="K55" cm="1">
        <f t="array" ref="K55">_xlfn.IFS(AND(G55=H55,G55=1),K54-K54*I55+K54*I55*A55, AND(G55=H55,G55=2), K54-K54*J55+K54*J55*B55, AND(G55&lt;&gt;H55,G55=1), K54-K54*I55,AND(G55&lt;&gt;H55,G55=2),K54-K54*J55,G55=0,K54)</f>
        <v>145.82610136076511</v>
      </c>
      <c r="L55" t="str">
        <f>ValueWin!L55</f>
        <v>Jannik Sinner</v>
      </c>
      <c r="M55" t="str">
        <f>ValueWin!M55</f>
        <v>Diego Schwartzman</v>
      </c>
    </row>
    <row r="56" spans="1:13" x14ac:dyDescent="0.25">
      <c r="A56">
        <f>ValueWin!A56</f>
        <v>2.65</v>
      </c>
      <c r="B56">
        <f>ValueWin!B56</f>
        <v>1.47</v>
      </c>
      <c r="C56">
        <f t="shared" si="3"/>
        <v>0.37735849056603776</v>
      </c>
      <c r="D56">
        <f t="shared" si="3"/>
        <v>0.68027210884353739</v>
      </c>
      <c r="E56">
        <f>ValueWin!E56</f>
        <v>0.51800000000000002</v>
      </c>
      <c r="F56">
        <v>0.48199999999999998</v>
      </c>
      <c r="G56" cm="1">
        <f t="array" ref="G56">_xlfn.IFS(AND(I56&gt;J56,I56&gt;0), 1, AND(J56&gt;I56,J56&gt;0), 2, AND(I56&lt;0,J56&lt;0), 0)</f>
        <v>1</v>
      </c>
      <c r="H56">
        <f>ValueWin!H56</f>
        <v>2</v>
      </c>
      <c r="I56">
        <f t="shared" si="0"/>
        <v>0.1</v>
      </c>
      <c r="J56">
        <f t="shared" si="1"/>
        <v>-0.62012765957446825</v>
      </c>
      <c r="K56" cm="1">
        <f t="array" ref="K56">_xlfn.IFS(AND(G56=H56,G56=1),K55-K55*I56+K55*I56*A56, AND(G56=H56,G56=2), K55-K55*J56+K55*J56*B56, AND(G56&lt;&gt;H56,G56=1), K55-K55*I56,AND(G56&lt;&gt;H56,G56=2),K55-K55*J56,G56=0,K55)</f>
        <v>131.2434912246886</v>
      </c>
      <c r="L56" t="str">
        <f>ValueWin!L56</f>
        <v>Federico Coria</v>
      </c>
      <c r="M56" t="str">
        <f>ValueWin!M56</f>
        <v>Radu Albot</v>
      </c>
    </row>
    <row r="57" spans="1:13" x14ac:dyDescent="0.25">
      <c r="A57">
        <f>ValueWin!A57</f>
        <v>2.35</v>
      </c>
      <c r="B57">
        <f>ValueWin!B57</f>
        <v>1.57</v>
      </c>
      <c r="C57">
        <f t="shared" si="3"/>
        <v>0.42553191489361702</v>
      </c>
      <c r="D57">
        <f t="shared" si="3"/>
        <v>0.63694267515923564</v>
      </c>
      <c r="E57">
        <f>ValueWin!E57</f>
        <v>0.40300000000000002</v>
      </c>
      <c r="F57">
        <v>0.59699999999999998</v>
      </c>
      <c r="G57" cm="1">
        <f t="array" ref="G57">_xlfn.IFS(AND(I57&gt;J57,I57&gt;0), 1, AND(J57&gt;I57,J57&gt;0), 2, AND(I57&lt;0,J57&lt;0), 0)</f>
        <v>0</v>
      </c>
      <c r="H57">
        <f>ValueWin!H57</f>
        <v>2</v>
      </c>
      <c r="I57">
        <f t="shared" si="0"/>
        <v>-3.9222222222222158E-2</v>
      </c>
      <c r="J57">
        <f t="shared" si="1"/>
        <v>-0.11001754385964913</v>
      </c>
      <c r="K57" cm="1">
        <f t="array" ref="K57">_xlfn.IFS(AND(G57=H57,G57=1),K56-K56*I57+K56*I57*A57, AND(G57=H57,G57=2), K56-K56*J57+K56*J57*B57, AND(G57&lt;&gt;H57,G57=1), K56-K56*I57,AND(G57&lt;&gt;H57,G57=2),K56-K56*J57,G57=0,K56)</f>
        <v>131.2434912246886</v>
      </c>
      <c r="L57" t="str">
        <f>ValueWin!L57</f>
        <v>Damir Dzumhur</v>
      </c>
      <c r="M57" t="str">
        <f>ValueWin!M57</f>
        <v>Egor Gerasimov</v>
      </c>
    </row>
    <row r="58" spans="1:13" x14ac:dyDescent="0.25">
      <c r="A58">
        <f>ValueWin!A58</f>
        <v>1.75</v>
      </c>
      <c r="B58">
        <f>ValueWin!B58</f>
        <v>2.04</v>
      </c>
      <c r="C58">
        <f t="shared" si="3"/>
        <v>0.5714285714285714</v>
      </c>
      <c r="D58">
        <f t="shared" si="3"/>
        <v>0.49019607843137253</v>
      </c>
      <c r="E58">
        <f>ValueWin!E58</f>
        <v>0.26600000000000001</v>
      </c>
      <c r="F58">
        <v>0.73399999999999999</v>
      </c>
      <c r="G58" cm="1">
        <f t="array" ref="G58">_xlfn.IFS(AND(I58&gt;J58,I58&gt;0), 1, AND(J58&gt;I58,J58&gt;0), 2, AND(I58&lt;0,J58&lt;0), 0)</f>
        <v>2</v>
      </c>
      <c r="H58">
        <f>ValueWin!H58</f>
        <v>2</v>
      </c>
      <c r="I58">
        <f t="shared" si="0"/>
        <v>-0.71266666666666667</v>
      </c>
      <c r="J58">
        <f t="shared" si="1"/>
        <v>0.1</v>
      </c>
      <c r="K58" cm="1">
        <f t="array" ref="K58">_xlfn.IFS(AND(G58=H58,G58=1),K57-K57*I58+K57*I58*A58, AND(G58=H58,G58=2), K57-K57*J58+K57*J58*B58, AND(G58&lt;&gt;H58,G58=1), K57-K57*I58,AND(G58&lt;&gt;H58,G58=2),K57-K57*J58,G58=0,K57)</f>
        <v>144.8928143120562</v>
      </c>
      <c r="L58" t="str">
        <f>ValueWin!L58</f>
        <v>Roman Safiullin</v>
      </c>
      <c r="M58" t="str">
        <f>ValueWin!M58</f>
        <v>Yoshihito Nishioka</v>
      </c>
    </row>
    <row r="59" spans="1:13" x14ac:dyDescent="0.25">
      <c r="A59">
        <f>ValueWin!A59</f>
        <v>3.15</v>
      </c>
      <c r="B59">
        <f>ValueWin!B59</f>
        <v>1.35</v>
      </c>
      <c r="C59">
        <f t="shared" si="3"/>
        <v>0.31746031746031744</v>
      </c>
      <c r="D59">
        <f t="shared" si="3"/>
        <v>0.7407407407407407</v>
      </c>
      <c r="E59">
        <f>ValueWin!E59</f>
        <v>0.27700000000000002</v>
      </c>
      <c r="F59">
        <v>0.72299999999999998</v>
      </c>
      <c r="G59" cm="1">
        <f t="array" ref="G59">_xlfn.IFS(AND(I59&gt;J59,I59&gt;0), 1, AND(J59&gt;I59,J59&gt;0), 2, AND(I59&lt;0,J59&lt;0), 0)</f>
        <v>0</v>
      </c>
      <c r="H59">
        <f>ValueWin!H59</f>
        <v>1</v>
      </c>
      <c r="I59">
        <f t="shared" si="0"/>
        <v>-5.927906976744185E-2</v>
      </c>
      <c r="J59">
        <f t="shared" si="1"/>
        <v>-6.8428571428571283E-2</v>
      </c>
      <c r="K59" cm="1">
        <f t="array" ref="K59">_xlfn.IFS(AND(G59=H59,G59=1),K58-K58*I59+K58*I59*A59, AND(G59=H59,G59=2), K58-K58*J59+K58*J59*B59, AND(G59&lt;&gt;H59,G59=1), K58-K58*I59,AND(G59&lt;&gt;H59,G59=2),K58-K58*J59,G59=0,K58)</f>
        <v>144.8928143120562</v>
      </c>
      <c r="L59" t="str">
        <f>ValueWin!L59</f>
        <v>Evgeny Donskoy</v>
      </c>
      <c r="M59" t="str">
        <f>ValueWin!M59</f>
        <v>Mikael Ymer</v>
      </c>
    </row>
    <row r="60" spans="1:13" x14ac:dyDescent="0.25">
      <c r="A60">
        <f>ValueWin!A60</f>
        <v>1.23</v>
      </c>
      <c r="B60">
        <f>ValueWin!B60</f>
        <v>4</v>
      </c>
      <c r="C60">
        <f t="shared" si="3"/>
        <v>0.81300813008130079</v>
      </c>
      <c r="D60">
        <f t="shared" si="3"/>
        <v>0.25</v>
      </c>
      <c r="E60">
        <f>ValueWin!E60</f>
        <v>0.72899999999999998</v>
      </c>
      <c r="F60">
        <v>0.27100000000000002</v>
      </c>
      <c r="G60" cm="1">
        <f t="array" ref="G60">_xlfn.IFS(AND(I60&gt;J60,I60&gt;0), 1, AND(J60&gt;I60,J60&gt;0), 2, AND(I60&lt;0,J60&lt;0), 0)</f>
        <v>2</v>
      </c>
      <c r="H60">
        <f>ValueWin!H60</f>
        <v>1</v>
      </c>
      <c r="I60">
        <f t="shared" si="0"/>
        <v>-0.44926086956521749</v>
      </c>
      <c r="J60">
        <f t="shared" si="1"/>
        <v>2.8000000000000025E-2</v>
      </c>
      <c r="K60" cm="1">
        <f t="array" ref="K60">_xlfn.IFS(AND(G60=H60,G60=1),K59-K59*I60+K59*I60*A60, AND(G60=H60,G60=2), K59-K59*J60+K59*J60*B60, AND(G60&lt;&gt;H60,G60=1), K59-K59*I60,AND(G60&lt;&gt;H60,G60=2),K59-K59*J60,G60=0,K59)</f>
        <v>140.83581551131863</v>
      </c>
      <c r="L60" t="str">
        <f>ValueWin!L60</f>
        <v>Botic Van De Zandschulp</v>
      </c>
      <c r="M60" t="str">
        <f>ValueWin!M60</f>
        <v>Marc Polmans</v>
      </c>
    </row>
    <row r="61" spans="1:13" x14ac:dyDescent="0.25">
      <c r="A61">
        <f>ValueWin!A61</f>
        <v>3</v>
      </c>
      <c r="B61">
        <f>ValueWin!B61</f>
        <v>1.37</v>
      </c>
      <c r="C61">
        <f t="shared" si="3"/>
        <v>0.33333333333333331</v>
      </c>
      <c r="D61">
        <f t="shared" si="3"/>
        <v>0.72992700729927007</v>
      </c>
      <c r="E61">
        <f>ValueWin!E61</f>
        <v>0.36699999999999999</v>
      </c>
      <c r="F61">
        <v>0.63300000000000001</v>
      </c>
      <c r="G61" cm="1">
        <f t="array" ref="G61">_xlfn.IFS(AND(I61&gt;J61,I61&gt;0), 1, AND(J61&gt;I61,J61&gt;0), 2, AND(I61&lt;0,J61&lt;0), 0)</f>
        <v>1</v>
      </c>
      <c r="H61">
        <f>ValueWin!H61</f>
        <v>2</v>
      </c>
      <c r="I61">
        <f t="shared" si="0"/>
        <v>5.0499999999999989E-2</v>
      </c>
      <c r="J61">
        <f t="shared" si="1"/>
        <v>-0.35889189189189163</v>
      </c>
      <c r="K61" cm="1">
        <f t="array" ref="K61">_xlfn.IFS(AND(G61=H61,G61=1),K60-K60*I61+K60*I61*A61, AND(G61=H61,G61=2), K60-K60*J61+K60*J61*B61, AND(G61&lt;&gt;H61,G61=1), K60-K60*I61,AND(G61&lt;&gt;H61,G61=2),K60-K60*J61,G61=0,K60)</f>
        <v>133.72360682799703</v>
      </c>
      <c r="L61" t="str">
        <f>ValueWin!L61</f>
        <v>Gilles Simon</v>
      </c>
      <c r="M61" t="str">
        <f>ValueWin!M61</f>
        <v>Emil Ruusuvuori</v>
      </c>
    </row>
    <row r="62" spans="1:13" x14ac:dyDescent="0.25">
      <c r="A62">
        <f>ValueWin!A62</f>
        <v>1.57</v>
      </c>
      <c r="B62">
        <f>ValueWin!B62</f>
        <v>2.25</v>
      </c>
      <c r="C62">
        <f t="shared" si="3"/>
        <v>0.63694267515923564</v>
      </c>
      <c r="D62">
        <f t="shared" si="3"/>
        <v>0.44444444444444442</v>
      </c>
      <c r="E62">
        <f>ValueWin!E62</f>
        <v>0.51600000000000001</v>
      </c>
      <c r="F62">
        <v>0.48399999999999999</v>
      </c>
      <c r="G62" cm="1">
        <f t="array" ref="G62">_xlfn.IFS(AND(I62&gt;J62,I62&gt;0), 1, AND(J62&gt;I62,J62&gt;0), 2, AND(I62&lt;0,J62&lt;0), 0)</f>
        <v>2</v>
      </c>
      <c r="H62">
        <f>ValueWin!H62</f>
        <v>2</v>
      </c>
      <c r="I62">
        <f t="shared" si="0"/>
        <v>-0.33312280701754371</v>
      </c>
      <c r="J62">
        <f t="shared" si="1"/>
        <v>7.1199999999999986E-2</v>
      </c>
      <c r="K62" cm="1">
        <f t="array" ref="K62">_xlfn.IFS(AND(G62=H62,G62=1),K61-K61*I62+K61*I62*A62, AND(G62=H62,G62=2), K61-K61*J62+K61*J62*B62, AND(G62&lt;&gt;H62,G62=1), K61-K61*I62,AND(G62&lt;&gt;H62,G62=2),K61-K61*J62,G62=0,K61)</f>
        <v>145.62500783568876</v>
      </c>
      <c r="L62" t="str">
        <f>ValueWin!L62</f>
        <v>Dominik Koepfer</v>
      </c>
      <c r="M62" t="str">
        <f>ValueWin!M62</f>
        <v>Gianluca Mager</v>
      </c>
    </row>
    <row r="63" spans="1:13" x14ac:dyDescent="0.25">
      <c r="A63">
        <f>ValueWin!A63</f>
        <v>1.07</v>
      </c>
      <c r="B63">
        <f>ValueWin!B63</f>
        <v>7</v>
      </c>
      <c r="C63">
        <f t="shared" si="3"/>
        <v>0.93457943925233644</v>
      </c>
      <c r="D63">
        <f t="shared" si="3"/>
        <v>0.14285714285714285</v>
      </c>
      <c r="E63">
        <f>ValueWin!E63</f>
        <v>0.92</v>
      </c>
      <c r="F63">
        <v>0.08</v>
      </c>
      <c r="G63" cm="1">
        <f t="array" ref="G63">_xlfn.IFS(AND(I63&gt;J63,I63&gt;0), 1, AND(J63&gt;I63,J63&gt;0), 2, AND(I63&lt;0,J63&lt;0), 0)</f>
        <v>0</v>
      </c>
      <c r="H63">
        <f>ValueWin!H63</f>
        <v>1</v>
      </c>
      <c r="I63">
        <f t="shared" si="0"/>
        <v>-0.22285714285714187</v>
      </c>
      <c r="J63">
        <f t="shared" si="1"/>
        <v>-7.3333333333333348E-2</v>
      </c>
      <c r="K63" cm="1">
        <f t="array" ref="K63">_xlfn.IFS(AND(G63=H63,G63=1),K62-K62*I63+K62*I63*A63, AND(G63=H63,G63=2), K62-K62*J63+K62*J63*B63, AND(G63&lt;&gt;H63,G63=1), K62-K62*I63,AND(G63&lt;&gt;H63,G63=2),K62-K62*J63,G63=0,K62)</f>
        <v>145.62500783568876</v>
      </c>
      <c r="L63" t="str">
        <f>ValueWin!L63</f>
        <v>Frances Tiafoe</v>
      </c>
      <c r="M63" t="str">
        <f>ValueWin!M63</f>
        <v>Lucas Miedler</v>
      </c>
    </row>
    <row r="64" spans="1:13" x14ac:dyDescent="0.25">
      <c r="A64">
        <f>ValueWin!A64</f>
        <v>1.25</v>
      </c>
      <c r="B64">
        <f>ValueWin!B64</f>
        <v>3.5</v>
      </c>
      <c r="C64">
        <f t="shared" si="3"/>
        <v>0.8</v>
      </c>
      <c r="D64">
        <f t="shared" si="3"/>
        <v>0.2857142857142857</v>
      </c>
      <c r="E64">
        <f>ValueWin!E64</f>
        <v>0.66</v>
      </c>
      <c r="F64">
        <v>0.34</v>
      </c>
      <c r="G64" cm="1">
        <f t="array" ref="G64">_xlfn.IFS(AND(I64&gt;J64,I64&gt;0), 1, AND(J64&gt;I64,J64&gt;0), 2, AND(I64&lt;0,J64&lt;0), 0)</f>
        <v>2</v>
      </c>
      <c r="H64">
        <f>ValueWin!H64</f>
        <v>2</v>
      </c>
      <c r="I64">
        <f t="shared" si="0"/>
        <v>-0.70000000000000007</v>
      </c>
      <c r="J64">
        <f t="shared" si="1"/>
        <v>7.6000000000000012E-2</v>
      </c>
      <c r="K64" cm="1">
        <f t="array" ref="K64">_xlfn.IFS(AND(G64=H64,G64=1),K63-K63*I64+K63*I64*A64, AND(G64=H64,G64=2), K63-K63*J64+K63*J64*B64, AND(G64&lt;&gt;H64,G64=1), K63-K63*I64,AND(G64&lt;&gt;H64,G64=2),K63-K63*J64,G64=0,K63)</f>
        <v>173.29375932446965</v>
      </c>
      <c r="L64" t="str">
        <f>ValueWin!L64</f>
        <v>Kevin Anderson</v>
      </c>
      <c r="M64" t="str">
        <f>ValueWin!M64</f>
        <v>Roberto Carballes Baena</v>
      </c>
    </row>
    <row r="65" spans="1:13" x14ac:dyDescent="0.25">
      <c r="A65">
        <f>ValueWin!A65</f>
        <v>2.37</v>
      </c>
      <c r="B65">
        <f>ValueWin!B65</f>
        <v>1.53</v>
      </c>
      <c r="C65">
        <f t="shared" ref="C65:D80" si="4">1/A65</f>
        <v>0.42194092827004215</v>
      </c>
      <c r="D65">
        <f t="shared" si="4"/>
        <v>0.65359477124183007</v>
      </c>
      <c r="E65">
        <f>ValueWin!E65</f>
        <v>0.318</v>
      </c>
      <c r="F65">
        <v>0.68200000000000005</v>
      </c>
      <c r="G65" cm="1">
        <f t="array" ref="G65">_xlfn.IFS(AND(I65&gt;J65,I65&gt;0), 1, AND(J65&gt;I65,J65&gt;0), 2, AND(I65&lt;0,J65&lt;0), 0)</f>
        <v>2</v>
      </c>
      <c r="H65">
        <f>ValueWin!H65</f>
        <v>2</v>
      </c>
      <c r="I65">
        <f t="shared" si="0"/>
        <v>-0.17981021897810218</v>
      </c>
      <c r="J65">
        <f t="shared" si="1"/>
        <v>8.2000000000000073E-2</v>
      </c>
      <c r="K65" cm="1">
        <f t="array" ref="K65">_xlfn.IFS(AND(G65=H65,G65=1),K64-K64*I65+K64*I65*A65, AND(G65=H65,G65=2), K64-K64*J65+K64*J65*B65, AND(G65&lt;&gt;H65,G65=1), K64-K64*I65,AND(G65&lt;&gt;H65,G65=2),K64-K64*J65,G65=0,K64)</f>
        <v>180.8251061047111</v>
      </c>
      <c r="L65" t="str">
        <f>ValueWin!L65</f>
        <v>Norbert Gombos</v>
      </c>
      <c r="M65" t="str">
        <f>ValueWin!M65</f>
        <v>Alexei Popyrin</v>
      </c>
    </row>
    <row r="66" spans="1:13" x14ac:dyDescent="0.25">
      <c r="A66">
        <f>ValueWin!A66</f>
        <v>3.45</v>
      </c>
      <c r="B66">
        <f>ValueWin!B66</f>
        <v>1.29</v>
      </c>
      <c r="C66">
        <f t="shared" si="4"/>
        <v>0.28985507246376813</v>
      </c>
      <c r="D66">
        <f t="shared" si="4"/>
        <v>0.77519379844961234</v>
      </c>
      <c r="E66">
        <f>ValueWin!E66</f>
        <v>0.40899999999999997</v>
      </c>
      <c r="F66">
        <v>0.59099999999999997</v>
      </c>
      <c r="G66" cm="1">
        <f t="array" ref="G66">_xlfn.IFS(AND(I66&gt;J66,I66&gt;0), 1, AND(J66&gt;I66,J66&gt;0), 2, AND(I66&lt;0,J66&lt;0), 0)</f>
        <v>1</v>
      </c>
      <c r="H66">
        <f>ValueWin!H66</f>
        <v>2</v>
      </c>
      <c r="I66">
        <f t="shared" si="0"/>
        <v>0.1</v>
      </c>
      <c r="J66">
        <f t="shared" si="1"/>
        <v>-0.81934482758620675</v>
      </c>
      <c r="K66" cm="1">
        <f t="array" ref="K66">_xlfn.IFS(AND(G66=H66,G66=1),K65-K65*I66+K65*I66*A66, AND(G66=H66,G66=2), K65-K65*J66+K65*J66*B66, AND(G66&lt;&gt;H66,G66=1), K65-K65*I66,AND(G66&lt;&gt;H66,G66=2),K65-K65*J66,G66=0,K65)</f>
        <v>162.74259549423999</v>
      </c>
      <c r="L66" t="str">
        <f>ValueWin!L66</f>
        <v>Radu Albot</v>
      </c>
      <c r="M66" t="str">
        <f>ValueWin!M66</f>
        <v>Egor Gerasimov</v>
      </c>
    </row>
    <row r="67" spans="1:13" x14ac:dyDescent="0.25">
      <c r="A67">
        <f>ValueWin!A67</f>
        <v>1.72</v>
      </c>
      <c r="B67">
        <f>ValueWin!B67</f>
        <v>2</v>
      </c>
      <c r="C67">
        <f t="shared" si="4"/>
        <v>0.58139534883720934</v>
      </c>
      <c r="D67">
        <f t="shared" si="4"/>
        <v>0.5</v>
      </c>
      <c r="E67">
        <f>ValueWin!E67</f>
        <v>0.51300000000000001</v>
      </c>
      <c r="F67">
        <v>0.48699999999999999</v>
      </c>
      <c r="G67" cm="1">
        <f t="array" ref="G67">_xlfn.IFS(AND(I67&gt;J67,I67&gt;0), 1, AND(J67&gt;I67,J67&gt;0), 2, AND(I67&lt;0,J67&lt;0), 0)</f>
        <v>0</v>
      </c>
      <c r="H67">
        <f>ValueWin!H67</f>
        <v>2</v>
      </c>
      <c r="I67">
        <f t="shared" si="0"/>
        <v>-0.16338888888888892</v>
      </c>
      <c r="J67">
        <f t="shared" si="1"/>
        <v>-2.6000000000000023E-2</v>
      </c>
      <c r="K67" cm="1">
        <f t="array" ref="K67">_xlfn.IFS(AND(G67=H67,G67=1),K66-K66*I67+K66*I67*A67, AND(G67=H67,G67=2), K66-K66*J67+K66*J67*B67, AND(G67&lt;&gt;H67,G67=1), K66-K66*I67,AND(G67&lt;&gt;H67,G67=2),K66-K66*J67,G67=0,K66)</f>
        <v>162.74259549423999</v>
      </c>
      <c r="L67" t="str">
        <f>ValueWin!L67</f>
        <v>Miomir Kecmanovic</v>
      </c>
      <c r="M67" t="str">
        <f>ValueWin!M67</f>
        <v>Yoshihito Nishioka</v>
      </c>
    </row>
    <row r="68" spans="1:13" x14ac:dyDescent="0.25">
      <c r="A68">
        <f>ValueWin!A68</f>
        <v>1.28</v>
      </c>
      <c r="B68">
        <f>ValueWin!B68</f>
        <v>3.25</v>
      </c>
      <c r="C68">
        <f t="shared" si="4"/>
        <v>0.78125</v>
      </c>
      <c r="D68">
        <f t="shared" si="4"/>
        <v>0.30769230769230771</v>
      </c>
      <c r="E68">
        <f>ValueWin!E68</f>
        <v>0.73799999999999999</v>
      </c>
      <c r="F68">
        <v>0.26200000000000001</v>
      </c>
      <c r="G68" cm="1">
        <f t="array" ref="G68">_xlfn.IFS(AND(I68&gt;J68,I68&gt;0), 1, AND(J68&gt;I68,J68&gt;0), 2, AND(I68&lt;0,J68&lt;0), 0)</f>
        <v>0</v>
      </c>
      <c r="H68">
        <f>ValueWin!H68</f>
        <v>1</v>
      </c>
      <c r="I68">
        <f t="shared" ref="I68:I131" si="5">IF(E68-(F68/(A68-1))&gt;0.1, 0.1, E68-(F68/(A68-1)))</f>
        <v>-0.19771428571428562</v>
      </c>
      <c r="J68">
        <f t="shared" ref="J68:J131" si="6">IF(F68-(E68/(B68-1))&gt;0.1, 0.1, F68-(E68/(B68-1)))</f>
        <v>-6.6000000000000003E-2</v>
      </c>
      <c r="K68" cm="1">
        <f t="array" ref="K68">_xlfn.IFS(AND(G68=H68,G68=1),K67-K67*I68+K67*I68*A68, AND(G68=H68,G68=2), K67-K67*J68+K67*J68*B68, AND(G68&lt;&gt;H68,G68=1), K67-K67*I68,AND(G68&lt;&gt;H68,G68=2),K67-K67*J68,G68=0,K67)</f>
        <v>162.74259549423999</v>
      </c>
      <c r="L68" t="str">
        <f>ValueWin!L68</f>
        <v>Botic Van De Zandschulp</v>
      </c>
      <c r="M68" t="str">
        <f>ValueWin!M68</f>
        <v>Evgeny Donskoy</v>
      </c>
    </row>
    <row r="69" spans="1:13" x14ac:dyDescent="0.25">
      <c r="A69">
        <f>ValueWin!A69</f>
        <v>1.66</v>
      </c>
      <c r="B69">
        <f>ValueWin!B69</f>
        <v>2.1</v>
      </c>
      <c r="C69">
        <f t="shared" si="4"/>
        <v>0.60240963855421692</v>
      </c>
      <c r="D69">
        <f t="shared" si="4"/>
        <v>0.47619047619047616</v>
      </c>
      <c r="E69">
        <f>ValueWin!E69</f>
        <v>0.56899999999999995</v>
      </c>
      <c r="F69">
        <v>0.43099999999999999</v>
      </c>
      <c r="G69" cm="1">
        <f t="array" ref="G69">_xlfn.IFS(AND(I69&gt;J69,I69&gt;0), 1, AND(J69&gt;I69,J69&gt;0), 2, AND(I69&lt;0,J69&lt;0), 0)</f>
        <v>0</v>
      </c>
      <c r="H69">
        <f>ValueWin!H69</f>
        <v>2</v>
      </c>
      <c r="I69">
        <f t="shared" si="5"/>
        <v>-8.4030303030303122E-2</v>
      </c>
      <c r="J69">
        <f t="shared" si="6"/>
        <v>-8.6272727272727223E-2</v>
      </c>
      <c r="K69" cm="1">
        <f t="array" ref="K69">_xlfn.IFS(AND(G69=H69,G69=1),K68-K68*I69+K68*I69*A69, AND(G69=H69,G69=2), K68-K68*J69+K68*J69*B69, AND(G69&lt;&gt;H69,G69=1), K68-K68*I69,AND(G69&lt;&gt;H69,G69=2),K68-K68*J69,G69=0,K68)</f>
        <v>162.74259549423999</v>
      </c>
      <c r="L69" t="str">
        <f>ValueWin!L69</f>
        <v>Duje Ajdukovic</v>
      </c>
      <c r="M69" t="str">
        <f>ValueWin!M69</f>
        <v>Zsombor Piros</v>
      </c>
    </row>
    <row r="70" spans="1:13" x14ac:dyDescent="0.25">
      <c r="A70">
        <f>ValueWin!A70</f>
        <v>2.2000000000000002</v>
      </c>
      <c r="B70">
        <f>ValueWin!B70</f>
        <v>1.61</v>
      </c>
      <c r="C70">
        <f t="shared" si="4"/>
        <v>0.45454545454545453</v>
      </c>
      <c r="D70">
        <f t="shared" si="4"/>
        <v>0.6211180124223602</v>
      </c>
      <c r="E70">
        <f>ValueWin!E70</f>
        <v>0.40799999999999997</v>
      </c>
      <c r="F70">
        <v>0.59199999999999997</v>
      </c>
      <c r="G70" cm="1">
        <f t="array" ref="G70">_xlfn.IFS(AND(I70&gt;J70,I70&gt;0), 1, AND(J70&gt;I70,J70&gt;0), 2, AND(I70&lt;0,J70&lt;0), 0)</f>
        <v>0</v>
      </c>
      <c r="H70">
        <f>ValueWin!H70</f>
        <v>2</v>
      </c>
      <c r="I70">
        <f t="shared" si="5"/>
        <v>-8.5333333333333261E-2</v>
      </c>
      <c r="J70">
        <f t="shared" si="6"/>
        <v>-7.6852459016393371E-2</v>
      </c>
      <c r="K70" cm="1">
        <f t="array" ref="K70">_xlfn.IFS(AND(G70=H70,G70=1),K69-K69*I70+K69*I70*A70, AND(G70=H70,G70=2), K69-K69*J70+K69*J70*B70, AND(G70&lt;&gt;H70,G70=1), K69-K69*I70,AND(G70&lt;&gt;H70,G70=2),K69-K69*J70,G70=0,K69)</f>
        <v>162.74259549423999</v>
      </c>
      <c r="L70" t="str">
        <f>ValueWin!L70</f>
        <v>Fabien Reboul</v>
      </c>
      <c r="M70" t="str">
        <f>ValueWin!M70</f>
        <v>Aleksandr Nedovyesov</v>
      </c>
    </row>
    <row r="71" spans="1:13" x14ac:dyDescent="0.25">
      <c r="A71">
        <f>ValueWin!A71</f>
        <v>1.4</v>
      </c>
      <c r="B71">
        <f>ValueWin!B71</f>
        <v>2.75</v>
      </c>
      <c r="C71">
        <f t="shared" si="4"/>
        <v>0.7142857142857143</v>
      </c>
      <c r="D71">
        <f t="shared" si="4"/>
        <v>0.36363636363636365</v>
      </c>
      <c r="E71">
        <f>ValueWin!E71</f>
        <v>0.63100000000000001</v>
      </c>
      <c r="F71">
        <v>0.36899999999999999</v>
      </c>
      <c r="G71" cm="1">
        <f t="array" ref="G71">_xlfn.IFS(AND(I71&gt;J71,I71&gt;0), 1, AND(J71&gt;I71,J71&gt;0), 2, AND(I71&lt;0,J71&lt;0), 0)</f>
        <v>2</v>
      </c>
      <c r="H71">
        <f>ValueWin!H71</f>
        <v>1</v>
      </c>
      <c r="I71">
        <f t="shared" si="5"/>
        <v>-0.2915000000000002</v>
      </c>
      <c r="J71">
        <f t="shared" si="6"/>
        <v>8.4285714285713964E-3</v>
      </c>
      <c r="K71" cm="1">
        <f t="array" ref="K71">_xlfn.IFS(AND(G71=H71,G71=1),K70-K70*I71+K70*I71*A71, AND(G71=H71,G71=2), K70-K70*J71+K70*J71*B71, AND(G71&lt;&gt;H71,G71=1), K70-K70*I71,AND(G71&lt;&gt;H71,G71=2),K70-K70*J71,G71=0,K70)</f>
        <v>161.3709079036457</v>
      </c>
      <c r="L71" t="str">
        <f>ValueWin!L71</f>
        <v>Matthias Bachinger</v>
      </c>
      <c r="M71" t="str">
        <f>ValueWin!M71</f>
        <v>Hiroki Moriya</v>
      </c>
    </row>
    <row r="72" spans="1:13" x14ac:dyDescent="0.25">
      <c r="A72">
        <f>ValueWin!A72</f>
        <v>1.9</v>
      </c>
      <c r="B72">
        <f>ValueWin!B72</f>
        <v>1.8</v>
      </c>
      <c r="C72">
        <f t="shared" si="4"/>
        <v>0.52631578947368418</v>
      </c>
      <c r="D72">
        <f t="shared" si="4"/>
        <v>0.55555555555555558</v>
      </c>
      <c r="E72">
        <f>ValueWin!E72</f>
        <v>0.47699999999999998</v>
      </c>
      <c r="F72">
        <v>0.52300000000000002</v>
      </c>
      <c r="G72" cm="1">
        <f t="array" ref="G72">_xlfn.IFS(AND(I72&gt;J72,I72&gt;0), 1, AND(J72&gt;I72,J72&gt;0), 2, AND(I72&lt;0,J72&lt;0), 0)</f>
        <v>0</v>
      </c>
      <c r="H72">
        <f>ValueWin!H72</f>
        <v>1</v>
      </c>
      <c r="I72">
        <f t="shared" si="5"/>
        <v>-0.10411111111111127</v>
      </c>
      <c r="J72">
        <f t="shared" si="6"/>
        <v>-7.3249999999999926E-2</v>
      </c>
      <c r="K72" cm="1">
        <f t="array" ref="K72">_xlfn.IFS(AND(G72=H72,G72=1),K71-K71*I72+K71*I72*A72, AND(G72=H72,G72=2), K71-K71*J72+K71*J72*B72, AND(G72&lt;&gt;H72,G72=1), K71-K71*I72,AND(G72&lt;&gt;H72,G72=2),K71-K71*J72,G72=0,K71)</f>
        <v>161.3709079036457</v>
      </c>
      <c r="L72" t="str">
        <f>ValueWin!L72</f>
        <v>Jonas Forejtek</v>
      </c>
      <c r="M72" t="str">
        <f>ValueWin!M72</f>
        <v>Evan Furness</v>
      </c>
    </row>
    <row r="73" spans="1:13" x14ac:dyDescent="0.25">
      <c r="A73">
        <f>ValueWin!A73</f>
        <v>2.25</v>
      </c>
      <c r="B73">
        <f>ValueWin!B73</f>
        <v>1.57</v>
      </c>
      <c r="C73">
        <f t="shared" si="4"/>
        <v>0.44444444444444442</v>
      </c>
      <c r="D73">
        <f t="shared" si="4"/>
        <v>0.63694267515923564</v>
      </c>
      <c r="E73">
        <f>ValueWin!E73</f>
        <v>0.75</v>
      </c>
      <c r="F73">
        <v>0.25</v>
      </c>
      <c r="G73" cm="1">
        <f t="array" ref="G73">_xlfn.IFS(AND(I73&gt;J73,I73&gt;0), 1, AND(J73&gt;I73,J73&gt;0), 2, AND(I73&lt;0,J73&lt;0), 0)</f>
        <v>1</v>
      </c>
      <c r="H73">
        <f>ValueWin!H73</f>
        <v>2</v>
      </c>
      <c r="I73">
        <f t="shared" si="5"/>
        <v>0.1</v>
      </c>
      <c r="J73">
        <f t="shared" si="6"/>
        <v>-1.0657894736842104</v>
      </c>
      <c r="K73" cm="1">
        <f t="array" ref="K73">_xlfn.IFS(AND(G73=H73,G73=1),K72-K72*I73+K72*I73*A73, AND(G73=H73,G73=2), K72-K72*J73+K72*J73*B73, AND(G73&lt;&gt;H73,G73=1), K72-K72*I73,AND(G73&lt;&gt;H73,G73=2),K72-K72*J73,G73=0,K72)</f>
        <v>145.23381711328113</v>
      </c>
      <c r="L73" t="str">
        <f>ValueWin!L73</f>
        <v>Mischa Zverev</v>
      </c>
      <c r="M73" t="str">
        <f>ValueWin!M73</f>
        <v>Julian Lenz</v>
      </c>
    </row>
    <row r="74" spans="1:13" x14ac:dyDescent="0.25">
      <c r="A74">
        <f>ValueWin!A74</f>
        <v>1.4</v>
      </c>
      <c r="B74">
        <f>ValueWin!B74</f>
        <v>2.75</v>
      </c>
      <c r="C74">
        <f t="shared" si="4"/>
        <v>0.7142857142857143</v>
      </c>
      <c r="D74">
        <f t="shared" si="4"/>
        <v>0.36363636363636365</v>
      </c>
      <c r="E74">
        <f>ValueWin!E74</f>
        <v>0.36599999999999999</v>
      </c>
      <c r="F74">
        <v>0.63400000000000001</v>
      </c>
      <c r="G74" cm="1">
        <f t="array" ref="G74">_xlfn.IFS(AND(I74&gt;J74,I74&gt;0), 1, AND(J74&gt;I74,J74&gt;0), 2, AND(I74&lt;0,J74&lt;0), 0)</f>
        <v>2</v>
      </c>
      <c r="H74">
        <f>ValueWin!H74</f>
        <v>1</v>
      </c>
      <c r="I74">
        <f t="shared" si="5"/>
        <v>-1.2190000000000003</v>
      </c>
      <c r="J74">
        <f t="shared" si="6"/>
        <v>0.1</v>
      </c>
      <c r="K74" cm="1">
        <f t="array" ref="K74">_xlfn.IFS(AND(G74=H74,G74=1),K73-K73*I74+K73*I74*A74, AND(G74=H74,G74=2), K73-K73*J74+K73*J74*B74, AND(G74&lt;&gt;H74,G74=1), K73-K73*I74,AND(G74&lt;&gt;H74,G74=2),K73-K73*J74,G74=0,K73)</f>
        <v>130.71043540195302</v>
      </c>
      <c r="L74" t="str">
        <f>ValueWin!L74</f>
        <v>Otto Virtanen</v>
      </c>
      <c r="M74" t="str">
        <f>ValueWin!M74</f>
        <v>Johannes Haerteis</v>
      </c>
    </row>
    <row r="75" spans="1:13" x14ac:dyDescent="0.25">
      <c r="A75">
        <f>ValueWin!A75</f>
        <v>1.67</v>
      </c>
      <c r="B75">
        <f>ValueWin!B75</f>
        <v>2.15</v>
      </c>
      <c r="C75">
        <f t="shared" si="4"/>
        <v>0.5988023952095809</v>
      </c>
      <c r="D75">
        <f t="shared" si="4"/>
        <v>0.46511627906976744</v>
      </c>
      <c r="E75">
        <f>ValueWin!E75</f>
        <v>0.503</v>
      </c>
      <c r="F75">
        <v>0.497</v>
      </c>
      <c r="G75" cm="1">
        <f t="array" ref="G75">_xlfn.IFS(AND(I75&gt;J75,I75&gt;0), 1, AND(J75&gt;I75,J75&gt;0), 2, AND(I75&lt;0,J75&lt;0), 0)</f>
        <v>2</v>
      </c>
      <c r="H75">
        <f>ValueWin!H75</f>
        <v>1</v>
      </c>
      <c r="I75">
        <f t="shared" si="5"/>
        <v>-0.23879104477611945</v>
      </c>
      <c r="J75">
        <f t="shared" si="6"/>
        <v>5.960869565217386E-2</v>
      </c>
      <c r="K75" cm="1">
        <f t="array" ref="K75">_xlfn.IFS(AND(G75=H75,G75=1),K74-K74*I75+K74*I75*A75, AND(G75=H75,G75=2), K74-K74*J75+K74*J75*B75, AND(G75&lt;&gt;H75,G75=1), K74-K74*I75,AND(G75&lt;&gt;H75,G75=2),K74-K74*J75,G75=0,K74)</f>
        <v>122.91895683951488</v>
      </c>
      <c r="L75" t="str">
        <f>ValueWin!L75</f>
        <v>Carlos Alcaraz</v>
      </c>
      <c r="M75" t="str">
        <f>ValueWin!M75</f>
        <v>Daniel Evans</v>
      </c>
    </row>
    <row r="76" spans="1:13" x14ac:dyDescent="0.25">
      <c r="A76">
        <f>ValueWin!A76</f>
        <v>2.08</v>
      </c>
      <c r="B76">
        <f>ValueWin!B76</f>
        <v>1.75</v>
      </c>
      <c r="C76">
        <f t="shared" si="4"/>
        <v>0.48076923076923073</v>
      </c>
      <c r="D76">
        <f t="shared" si="4"/>
        <v>0.5714285714285714</v>
      </c>
      <c r="E76">
        <f>ValueWin!E76</f>
        <v>0.52</v>
      </c>
      <c r="F76">
        <v>0.48</v>
      </c>
      <c r="G76" cm="1">
        <f t="array" ref="G76">_xlfn.IFS(AND(I76&gt;J76,I76&gt;0), 1, AND(J76&gt;I76,J76&gt;0), 2, AND(I76&lt;0,J76&lt;0), 0)</f>
        <v>1</v>
      </c>
      <c r="H76">
        <f>ValueWin!H76</f>
        <v>1</v>
      </c>
      <c r="I76">
        <f t="shared" si="5"/>
        <v>7.5555555555555598E-2</v>
      </c>
      <c r="J76">
        <f t="shared" si="6"/>
        <v>-0.21333333333333337</v>
      </c>
      <c r="K76" cm="1">
        <f t="array" ref="K76">_xlfn.IFS(AND(G76=H76,G76=1),K75-K75*I76+K75*I76*A76, AND(G76=H76,G76=2), K75-K75*J76+K75*J76*B76, AND(G76&lt;&gt;H76,G76=1), K75-K75*I76,AND(G76&lt;&gt;H76,G76=2),K75-K75*J76,G76=0,K75)</f>
        <v>132.94914371761931</v>
      </c>
      <c r="L76" t="str">
        <f>ValueWin!L76</f>
        <v>Alex De Minaur</v>
      </c>
      <c r="M76" t="str">
        <f>ValueWin!M76</f>
        <v>Kevin Anderson</v>
      </c>
    </row>
    <row r="77" spans="1:13" x14ac:dyDescent="0.25">
      <c r="A77">
        <f>ValueWin!A77</f>
        <v>1.64</v>
      </c>
      <c r="B77">
        <f>ValueWin!B77</f>
        <v>2.2000000000000002</v>
      </c>
      <c r="C77">
        <f t="shared" si="4"/>
        <v>0.6097560975609756</v>
      </c>
      <c r="D77">
        <f t="shared" si="4"/>
        <v>0.45454545454545453</v>
      </c>
      <c r="E77">
        <f>ValueWin!E77</f>
        <v>0.64300000000000002</v>
      </c>
      <c r="F77">
        <v>0.35699999999999998</v>
      </c>
      <c r="G77" cm="1">
        <f t="array" ref="G77">_xlfn.IFS(AND(I77&gt;J77,I77&gt;0), 1, AND(J77&gt;I77,J77&gt;0), 2, AND(I77&lt;0,J77&lt;0), 0)</f>
        <v>1</v>
      </c>
      <c r="H77">
        <f>ValueWin!H77</f>
        <v>2</v>
      </c>
      <c r="I77">
        <f t="shared" si="5"/>
        <v>8.5187499999999972E-2</v>
      </c>
      <c r="J77">
        <f t="shared" si="6"/>
        <v>-0.17883333333333329</v>
      </c>
      <c r="K77" cm="1">
        <f t="array" ref="K77">_xlfn.IFS(AND(G77=H77,G77=1),K76-K76*I77+K76*I77*A77, AND(G77=H77,G77=2), K76-K76*J77+K76*J77*B77, AND(G77&lt;&gt;H77,G77=1), K76-K76*I77,AND(G77&lt;&gt;H77,G77=2),K76-K76*J77,G77=0,K76)</f>
        <v>121.62353853717461</v>
      </c>
      <c r="L77" t="str">
        <f>ValueWin!L77</f>
        <v>Hubert Hurkacz</v>
      </c>
      <c r="M77" t="str">
        <f>ValueWin!M77</f>
        <v>Andy Murray</v>
      </c>
    </row>
    <row r="78" spans="1:13" x14ac:dyDescent="0.25">
      <c r="A78">
        <f>ValueWin!A78</f>
        <v>3.45</v>
      </c>
      <c r="B78">
        <f>ValueWin!B78</f>
        <v>1.28</v>
      </c>
      <c r="C78">
        <f t="shared" si="4"/>
        <v>0.28985507246376813</v>
      </c>
      <c r="D78">
        <f t="shared" si="4"/>
        <v>0.78125</v>
      </c>
      <c r="E78">
        <f>ValueWin!E78</f>
        <v>0.219</v>
      </c>
      <c r="F78">
        <v>0.78100000000000003</v>
      </c>
      <c r="G78" cm="1">
        <f t="array" ref="G78">_xlfn.IFS(AND(I78&gt;J78,I78&gt;0), 1, AND(J78&gt;I78,J78&gt;0), 2, AND(I78&lt;0,J78&lt;0), 0)</f>
        <v>0</v>
      </c>
      <c r="H78">
        <f>ValueWin!H78</f>
        <v>2</v>
      </c>
      <c r="I78">
        <f t="shared" si="5"/>
        <v>-9.9775510204081624E-2</v>
      </c>
      <c r="J78">
        <f t="shared" si="6"/>
        <v>-1.1428571428570011E-3</v>
      </c>
      <c r="K78" cm="1">
        <f t="array" ref="K78">_xlfn.IFS(AND(G78=H78,G78=1),K77-K77*I78+K77*I78*A78, AND(G78=H78,G78=2), K77-K77*J78+K77*J78*B78, AND(G78&lt;&gt;H78,G78=1), K77-K77*I78,AND(G78&lt;&gt;H78,G78=2),K77-K77*J78,G78=0,K77)</f>
        <v>121.62353853717461</v>
      </c>
      <c r="L78" t="str">
        <f>ValueWin!L78</f>
        <v>Alexei Popyrin</v>
      </c>
      <c r="M78" t="str">
        <f>ValueWin!M78</f>
        <v>Matteo Berrettini</v>
      </c>
    </row>
    <row r="79" spans="1:13" x14ac:dyDescent="0.25">
      <c r="A79">
        <f>ValueWin!A79</f>
        <v>1.3</v>
      </c>
      <c r="B79">
        <f>ValueWin!B79</f>
        <v>3.32</v>
      </c>
      <c r="C79">
        <f t="shared" si="4"/>
        <v>0.76923076923076916</v>
      </c>
      <c r="D79">
        <f t="shared" si="4"/>
        <v>0.30120481927710846</v>
      </c>
      <c r="E79">
        <f>ValueWin!E79</f>
        <v>0.77700000000000002</v>
      </c>
      <c r="F79">
        <v>0.223</v>
      </c>
      <c r="G79" cm="1">
        <f t="array" ref="G79">_xlfn.IFS(AND(I79&gt;J79,I79&gt;0), 1, AND(J79&gt;I79,J79&gt;0), 2, AND(I79&lt;0,J79&lt;0), 0)</f>
        <v>1</v>
      </c>
      <c r="H79">
        <f>ValueWin!H79</f>
        <v>1</v>
      </c>
      <c r="I79">
        <f t="shared" si="5"/>
        <v>3.3666666666666734E-2</v>
      </c>
      <c r="J79">
        <f t="shared" si="6"/>
        <v>-0.11191379310344832</v>
      </c>
      <c r="K79" cm="1">
        <f t="array" ref="K79">_xlfn.IFS(AND(G79=H79,G79=1),K78-K78*I79+K78*I79*A79, AND(G79=H79,G79=2), K78-K78*J79+K78*J79*B79, AND(G79&lt;&gt;H79,G79=1), K78-K78*I79,AND(G79&lt;&gt;H79,G79=2),K78-K78*J79,G79=0,K78)</f>
        <v>122.85193627640008</v>
      </c>
      <c r="L79" t="str">
        <f>ValueWin!L79</f>
        <v>Felix Auger Aliassime</v>
      </c>
      <c r="M79" t="str">
        <f>ValueWin!M79</f>
        <v>Ricardas Berankis</v>
      </c>
    </row>
    <row r="80" spans="1:13" x14ac:dyDescent="0.25">
      <c r="A80">
        <f>ValueWin!A80</f>
        <v>3.32</v>
      </c>
      <c r="B80">
        <f>ValueWin!B80</f>
        <v>1.3</v>
      </c>
      <c r="C80">
        <f t="shared" si="4"/>
        <v>0.30120481927710846</v>
      </c>
      <c r="D80">
        <f t="shared" si="4"/>
        <v>0.76923076923076916</v>
      </c>
      <c r="E80">
        <f>ValueWin!E80</f>
        <v>0.34399999999999997</v>
      </c>
      <c r="F80">
        <v>0.65600000000000003</v>
      </c>
      <c r="G80" cm="1">
        <f t="array" ref="G80">_xlfn.IFS(AND(I80&gt;J80,I80&gt;0), 1, AND(J80&gt;I80,J80&gt;0), 2, AND(I80&lt;0,J80&lt;0), 0)</f>
        <v>1</v>
      </c>
      <c r="H80">
        <f>ValueWin!H80</f>
        <v>2</v>
      </c>
      <c r="I80">
        <f t="shared" si="5"/>
        <v>6.124137931034479E-2</v>
      </c>
      <c r="J80">
        <f t="shared" si="6"/>
        <v>-0.49066666666666647</v>
      </c>
      <c r="K80" cm="1">
        <f t="array" ref="K80">_xlfn.IFS(AND(G80=H80,G80=1),K79-K79*I80+K79*I80*A80, AND(G80=H80,G80=2), K79-K79*J80+K79*J80*B80, AND(G80&lt;&gt;H80,G80=1), K79-K79*I80,AND(G80&lt;&gt;H80,G80=2),K79-K79*J80,G80=0,K79)</f>
        <v>115.32831424788675</v>
      </c>
      <c r="L80" t="str">
        <f>ValueWin!L80</f>
        <v>Fabio Fognini</v>
      </c>
      <c r="M80" t="str">
        <f>ValueWin!M80</f>
        <v>Diego Schwartzman</v>
      </c>
    </row>
    <row r="81" spans="1:13" x14ac:dyDescent="0.25">
      <c r="A81">
        <f>ValueWin!A81</f>
        <v>6</v>
      </c>
      <c r="B81">
        <f>ValueWin!B81</f>
        <v>1.1000000000000001</v>
      </c>
      <c r="C81">
        <f t="shared" ref="C81:D98" si="7">1/A81</f>
        <v>0.16666666666666666</v>
      </c>
      <c r="D81">
        <f t="shared" si="7"/>
        <v>0.90909090909090906</v>
      </c>
      <c r="E81">
        <f>ValueWin!E81</f>
        <v>0.16500000000000001</v>
      </c>
      <c r="F81">
        <v>0.83499999999999996</v>
      </c>
      <c r="G81" cm="1">
        <f t="array" ref="G81">_xlfn.IFS(AND(I81&gt;J81,I81&gt;0), 1, AND(J81&gt;I81,J81&gt;0), 2, AND(I81&lt;0,J81&lt;0), 0)</f>
        <v>0</v>
      </c>
      <c r="H81">
        <f>ValueWin!H81</f>
        <v>2</v>
      </c>
      <c r="I81">
        <f t="shared" si="5"/>
        <v>-1.999999999999974E-3</v>
      </c>
      <c r="J81">
        <f t="shared" si="6"/>
        <v>-0.81499999999999861</v>
      </c>
      <c r="K81" cm="1">
        <f t="array" ref="K81">_xlfn.IFS(AND(G81=H81,G81=1),K80-K80*I81+K80*I81*A81, AND(G81=H81,G81=2), K80-K80*J81+K80*J81*B81, AND(G81&lt;&gt;H81,G81=1), K80-K80*I81,AND(G81&lt;&gt;H81,G81=2),K80-K80*J81,G81=0,K80)</f>
        <v>115.32831424788675</v>
      </c>
      <c r="L81" t="str">
        <f>ValueWin!L81</f>
        <v>Filip Krajinovic</v>
      </c>
      <c r="M81" t="str">
        <f>ValueWin!M81</f>
        <v>Alexander Zverev</v>
      </c>
    </row>
    <row r="82" spans="1:13" x14ac:dyDescent="0.25">
      <c r="A82">
        <f>ValueWin!A82</f>
        <v>3.45</v>
      </c>
      <c r="B82">
        <f>ValueWin!B82</f>
        <v>1.28</v>
      </c>
      <c r="C82">
        <f t="shared" si="7"/>
        <v>0.28985507246376813</v>
      </c>
      <c r="D82">
        <f t="shared" si="7"/>
        <v>0.78125</v>
      </c>
      <c r="E82">
        <f>ValueWin!E82</f>
        <v>0.308</v>
      </c>
      <c r="F82">
        <v>0.69199999999999995</v>
      </c>
      <c r="G82" cm="1">
        <f t="array" ref="G82">_xlfn.IFS(AND(I82&gt;J82,I82&gt;0), 1, AND(J82&gt;I82,J82&gt;0), 2, AND(I82&lt;0,J82&lt;0), 0)</f>
        <v>1</v>
      </c>
      <c r="H82">
        <f>ValueWin!H82</f>
        <v>2</v>
      </c>
      <c r="I82">
        <f t="shared" si="5"/>
        <v>2.5551020408163316E-2</v>
      </c>
      <c r="J82">
        <f t="shared" si="6"/>
        <v>-0.40799999999999992</v>
      </c>
      <c r="K82" cm="1">
        <f t="array" ref="K82">_xlfn.IFS(AND(G82=H82,G82=1),K81-K81*I82+K81*I82*A82, AND(G82=H82,G82=2), K81-K81*J82+K81*J82*B82, AND(G82&lt;&gt;H82,G82=1), K81-K81*I82,AND(G82&lt;&gt;H82,G82=2),K81-K81*J82,G82=0,K81)</f>
        <v>112.38155813689993</v>
      </c>
      <c r="L82" t="str">
        <f>ValueWin!L82</f>
        <v>Dusan Lajovic</v>
      </c>
      <c r="M82" t="str">
        <f>ValueWin!M82</f>
        <v>Frances Tiafoe</v>
      </c>
    </row>
    <row r="83" spans="1:13" x14ac:dyDescent="0.25">
      <c r="A83">
        <f>ValueWin!A83</f>
        <v>1.22</v>
      </c>
      <c r="B83">
        <f>ValueWin!B83</f>
        <v>4.05</v>
      </c>
      <c r="C83">
        <f t="shared" si="7"/>
        <v>0.81967213114754101</v>
      </c>
      <c r="D83">
        <f t="shared" si="7"/>
        <v>0.24691358024691359</v>
      </c>
      <c r="E83">
        <f>ValueWin!E83</f>
        <v>0.70199999999999996</v>
      </c>
      <c r="F83">
        <v>0.29799999999999999</v>
      </c>
      <c r="G83" cm="1">
        <f t="array" ref="G83">_xlfn.IFS(AND(I83&gt;J83,I83&gt;0), 1, AND(J83&gt;I83,J83&gt;0), 2, AND(I83&lt;0,J83&lt;0), 0)</f>
        <v>2</v>
      </c>
      <c r="H83">
        <f>ValueWin!H83</f>
        <v>1</v>
      </c>
      <c r="I83">
        <f t="shared" si="5"/>
        <v>-0.65254545454545476</v>
      </c>
      <c r="J83">
        <f t="shared" si="6"/>
        <v>6.7836065573770477E-2</v>
      </c>
      <c r="K83" cm="1">
        <f t="array" ref="K83">_xlfn.IFS(AND(G83=H83,G83=1),K82-K82*I83+K82*I83*A83, AND(G83=H83,G83=2), K82-K82*J83+K82*J83*B83, AND(G83&lt;&gt;H83,G83=1), K82-K82*I83,AND(G83&lt;&gt;H83,G83=2),K82-K82*J83,G83=0,K82)</f>
        <v>104.75803538984269</v>
      </c>
      <c r="L83" t="str">
        <f>ValueWin!L83</f>
        <v>Gael Monfils</v>
      </c>
      <c r="M83" t="str">
        <f>ValueWin!M83</f>
        <v>Lorenzo Musetti</v>
      </c>
    </row>
    <row r="84" spans="1:13" x14ac:dyDescent="0.25">
      <c r="A84">
        <f>ValueWin!A84</f>
        <v>1.52</v>
      </c>
      <c r="B84">
        <f>ValueWin!B84</f>
        <v>2.42</v>
      </c>
      <c r="C84">
        <f t="shared" si="7"/>
        <v>0.65789473684210531</v>
      </c>
      <c r="D84">
        <f t="shared" si="7"/>
        <v>0.41322314049586778</v>
      </c>
      <c r="E84">
        <f>ValueWin!E84</f>
        <v>0.67900000000000005</v>
      </c>
      <c r="F84">
        <v>0.32100000000000001</v>
      </c>
      <c r="G84" cm="1">
        <f t="array" ref="G84">_xlfn.IFS(AND(I84&gt;J84,I84&gt;0), 1, AND(J84&gt;I84,J84&gt;0), 2, AND(I84&lt;0,J84&lt;0), 0)</f>
        <v>1</v>
      </c>
      <c r="H84">
        <f>ValueWin!H84</f>
        <v>1</v>
      </c>
      <c r="I84">
        <f t="shared" si="5"/>
        <v>6.1692307692307713E-2</v>
      </c>
      <c r="J84">
        <f t="shared" si="6"/>
        <v>-0.15716901408450712</v>
      </c>
      <c r="K84" cm="1">
        <f t="array" ref="K84">_xlfn.IFS(AND(G84=H84,G84=1),K83-K83*I84+K83*I84*A84, AND(G84=H84,G84=2), K83-K83*J84+K83*J84*B84, AND(G84&lt;&gt;H84,G84=1), K83-K83*I84,AND(G84&lt;&gt;H84,G84=2),K83-K83*J84,G84=0,K83)</f>
        <v>108.11867316514885</v>
      </c>
      <c r="L84" t="str">
        <f>ValueWin!L84</f>
        <v>Cameron Norrie</v>
      </c>
      <c r="M84" t="str">
        <f>ValueWin!M84</f>
        <v>Marton Fucsovics</v>
      </c>
    </row>
    <row r="85" spans="1:13" x14ac:dyDescent="0.25">
      <c r="A85">
        <f>ValueWin!A85</f>
        <v>1.58</v>
      </c>
      <c r="B85">
        <f>ValueWin!B85</f>
        <v>2.2799999999999998</v>
      </c>
      <c r="C85">
        <f t="shared" si="7"/>
        <v>0.63291139240506322</v>
      </c>
      <c r="D85">
        <f t="shared" si="7"/>
        <v>0.43859649122807021</v>
      </c>
      <c r="E85">
        <f>ValueWin!E85</f>
        <v>0.35299999999999998</v>
      </c>
      <c r="F85">
        <v>0.64700000000000002</v>
      </c>
      <c r="G85" cm="1">
        <f t="array" ref="G85">_xlfn.IFS(AND(I85&gt;J85,I85&gt;0), 1, AND(J85&gt;I85,J85&gt;0), 2, AND(I85&lt;0,J85&lt;0), 0)</f>
        <v>2</v>
      </c>
      <c r="H85">
        <f>ValueWin!H85</f>
        <v>1</v>
      </c>
      <c r="I85">
        <f t="shared" si="5"/>
        <v>-0.76251724137931021</v>
      </c>
      <c r="J85">
        <f t="shared" si="6"/>
        <v>0.1</v>
      </c>
      <c r="K85" cm="1">
        <f t="array" ref="K85">_xlfn.IFS(AND(G85=H85,G85=1),K84-K84*I85+K84*I85*A85, AND(G85=H85,G85=2), K84-K84*J85+K84*J85*B85, AND(G85&lt;&gt;H85,G85=1), K84-K84*I85,AND(G85&lt;&gt;H85,G85=2),K84-K84*J85,G85=0,K84)</f>
        <v>97.306805848633957</v>
      </c>
      <c r="L85" t="str">
        <f>ValueWin!L85</f>
        <v>Dennis Novak</v>
      </c>
      <c r="M85" t="str">
        <f>ValueWin!M85</f>
        <v>Gianluca Mager</v>
      </c>
    </row>
    <row r="86" spans="1:13" x14ac:dyDescent="0.25">
      <c r="A86">
        <f>ValueWin!A86</f>
        <v>3.7</v>
      </c>
      <c r="B86">
        <f>ValueWin!B86</f>
        <v>1.25</v>
      </c>
      <c r="C86">
        <f t="shared" si="7"/>
        <v>0.27027027027027023</v>
      </c>
      <c r="D86">
        <f t="shared" si="7"/>
        <v>0.8</v>
      </c>
      <c r="E86">
        <f>ValueWin!E86</f>
        <v>0.39600000000000002</v>
      </c>
      <c r="F86">
        <v>0.60399999999999998</v>
      </c>
      <c r="G86" cm="1">
        <f t="array" ref="G86">_xlfn.IFS(AND(I86&gt;J86,I86&gt;0), 1, AND(J86&gt;I86,J86&gt;0), 2, AND(I86&lt;0,J86&lt;0), 0)</f>
        <v>1</v>
      </c>
      <c r="H86">
        <f>ValueWin!H86</f>
        <v>2</v>
      </c>
      <c r="I86">
        <f t="shared" si="5"/>
        <v>0.1</v>
      </c>
      <c r="J86">
        <f t="shared" si="6"/>
        <v>-0.98000000000000009</v>
      </c>
      <c r="K86" cm="1">
        <f t="array" ref="K86">_xlfn.IFS(AND(G86=H86,G86=1),K85-K85*I86+K85*I86*A86, AND(G86=H86,G86=2), K85-K85*J86+K85*J86*B86, AND(G86&lt;&gt;H86,G86=1), K85-K85*I86,AND(G86&lt;&gt;H86,G86=2),K85-K85*J86,G86=0,K85)</f>
        <v>87.576125263770564</v>
      </c>
      <c r="L86" t="str">
        <f>ValueWin!L86</f>
        <v>Reilly Opelka</v>
      </c>
      <c r="M86" t="str">
        <f>ValueWin!M86</f>
        <v>Jannik Sinner</v>
      </c>
    </row>
    <row r="87" spans="1:13" x14ac:dyDescent="0.25">
      <c r="A87">
        <f>ValueWin!A87</f>
        <v>1.65</v>
      </c>
      <c r="B87">
        <f>ValueWin!B87</f>
        <v>2.1800000000000002</v>
      </c>
      <c r="C87">
        <f t="shared" si="7"/>
        <v>0.60606060606060608</v>
      </c>
      <c r="D87">
        <f t="shared" si="7"/>
        <v>0.4587155963302752</v>
      </c>
      <c r="E87">
        <f>ValueWin!E87</f>
        <v>0.61599999999999999</v>
      </c>
      <c r="F87">
        <v>0.38400000000000001</v>
      </c>
      <c r="G87" cm="1">
        <f t="array" ref="G87">_xlfn.IFS(AND(I87&gt;J87,I87&gt;0), 1, AND(J87&gt;I87,J87&gt;0), 2, AND(I87&lt;0,J87&lt;0), 0)</f>
        <v>1</v>
      </c>
      <c r="H87">
        <f>ValueWin!H87</f>
        <v>1</v>
      </c>
      <c r="I87">
        <f t="shared" si="5"/>
        <v>2.5230769230769168E-2</v>
      </c>
      <c r="J87">
        <f t="shared" si="6"/>
        <v>-0.13803389830508461</v>
      </c>
      <c r="K87" cm="1">
        <f t="array" ref="K87">_xlfn.IFS(AND(G87=H87,G87=1),K86-K86*I87+K86*I87*A87, AND(G87=H87,G87=2), K86-K86*J87+K86*J87*B87, AND(G87&lt;&gt;H87,G87=1), K86-K86*I87,AND(G87&lt;&gt;H87,G87=2),K86-K86*J87,G87=0,K86)</f>
        <v>89.012373718096399</v>
      </c>
      <c r="L87" t="str">
        <f>ValueWin!L87</f>
        <v>Casper Ruud</v>
      </c>
      <c r="M87" t="str">
        <f>ValueWin!M87</f>
        <v>Lloyd Harris</v>
      </c>
    </row>
    <row r="88" spans="1:13" x14ac:dyDescent="0.25">
      <c r="A88">
        <f>ValueWin!A88</f>
        <v>1.38</v>
      </c>
      <c r="B88">
        <f>ValueWin!B88</f>
        <v>2.91</v>
      </c>
      <c r="C88" s="1">
        <f t="shared" si="7"/>
        <v>0.7246376811594204</v>
      </c>
      <c r="D88" s="1">
        <f t="shared" si="7"/>
        <v>0.3436426116838488</v>
      </c>
      <c r="E88">
        <f>ValueWin!E88</f>
        <v>0.54300000000000004</v>
      </c>
      <c r="F88" s="1">
        <v>0.45700000000000002</v>
      </c>
      <c r="G88" cm="1">
        <f t="array" ref="G88">_xlfn.IFS(AND(I88&gt;J88,I88&gt;0), 1, AND(J88&gt;I88,J88&gt;0), 2, AND(I88&lt;0,J88&lt;0), 0)</f>
        <v>2</v>
      </c>
      <c r="H88">
        <f>ValueWin!H88</f>
        <v>0</v>
      </c>
      <c r="I88">
        <f t="shared" si="5"/>
        <v>-0.65963157894736868</v>
      </c>
      <c r="J88">
        <f t="shared" si="6"/>
        <v>0.1</v>
      </c>
      <c r="K88" cm="1">
        <f t="array" ref="K88">_xlfn.IFS(AND(G88=H88,G88=1),K87-K87*I88+K87*I88*A88, AND(G88=H88,G88=2), K87-K87*J88+K87*J88*B88, AND(G88&lt;&gt;H88,G88=1), K87-K87*I88,AND(G88&lt;&gt;H88,G88=2),K87-K87*J88,G88=0,K87)</f>
        <v>80.111136346286756</v>
      </c>
      <c r="L88" t="str">
        <f>ValueWin!L88</f>
        <v>Lorenzo Sonego</v>
      </c>
      <c r="M88" t="str">
        <f>ValueWin!M88</f>
        <v>Christian Garin</v>
      </c>
    </row>
    <row r="89" spans="1:13" x14ac:dyDescent="0.25">
      <c r="A89">
        <f>ValueWin!A89</f>
        <v>1.34</v>
      </c>
      <c r="B89">
        <f>ValueWin!B89</f>
        <v>3.06</v>
      </c>
      <c r="C89">
        <f t="shared" si="7"/>
        <v>0.74626865671641784</v>
      </c>
      <c r="D89">
        <f t="shared" si="7"/>
        <v>0.32679738562091504</v>
      </c>
      <c r="E89">
        <f>ValueWin!E89</f>
        <v>0.65300000000000002</v>
      </c>
      <c r="F89">
        <v>0.34699999999999998</v>
      </c>
      <c r="G89" cm="1">
        <f t="array" ref="G89">_xlfn.IFS(AND(I89&gt;J89,I89&gt;0), 1, AND(J89&gt;I89,J89&gt;0), 2, AND(I89&lt;0,J89&lt;0), 0)</f>
        <v>2</v>
      </c>
      <c r="H89">
        <f>ValueWin!H89</f>
        <v>1</v>
      </c>
      <c r="I89">
        <f t="shared" si="5"/>
        <v>-0.36758823529411733</v>
      </c>
      <c r="J89">
        <f t="shared" si="6"/>
        <v>3.0009708737864071E-2</v>
      </c>
      <c r="K89" cm="1">
        <f t="array" ref="K89">_xlfn.IFS(AND(G89=H89,G89=1),K88-K88*I89+K88*I89*A89, AND(G89=H89,G89=2), K88-K88*J89+K88*J89*B89, AND(G89&lt;&gt;H89,G89=1), K88-K88*I89,AND(G89&lt;&gt;H89,G89=2),K88-K88*J89,G89=0,K88)</f>
        <v>77.707024477875379</v>
      </c>
      <c r="L89" t="str">
        <f>ValueWin!L89</f>
        <v>Stefanos Tsitsipas</v>
      </c>
      <c r="M89" t="str">
        <f>ValueWin!M89</f>
        <v>Grigor Dimitrov</v>
      </c>
    </row>
    <row r="90" spans="1:13" x14ac:dyDescent="0.25">
      <c r="A90">
        <f>ValueWin!A90</f>
        <v>1.1399999999999999</v>
      </c>
      <c r="B90">
        <f>ValueWin!B90</f>
        <v>5.5</v>
      </c>
      <c r="C90">
        <f t="shared" si="7"/>
        <v>0.87719298245614041</v>
      </c>
      <c r="D90">
        <f t="shared" si="7"/>
        <v>0.18181818181818182</v>
      </c>
      <c r="E90">
        <f>ValueWin!E90</f>
        <v>0.93100000000000005</v>
      </c>
      <c r="F90">
        <v>6.9000000000000006E-2</v>
      </c>
      <c r="G90" cm="1">
        <f t="array" ref="G90">_xlfn.IFS(AND(I90&gt;J90,I90&gt;0), 1, AND(J90&gt;I90,J90&gt;0), 2, AND(I90&lt;0,J90&lt;0), 0)</f>
        <v>1</v>
      </c>
      <c r="H90">
        <f>ValueWin!H90</f>
        <v>1</v>
      </c>
      <c r="I90">
        <f t="shared" si="5"/>
        <v>0.1</v>
      </c>
      <c r="J90">
        <f t="shared" si="6"/>
        <v>-0.13788888888888889</v>
      </c>
      <c r="K90" cm="1">
        <f t="array" ref="K90">_xlfn.IFS(AND(G90=H90,G90=1),K89-K89*I90+K89*I90*A90, AND(G90=H90,G90=2), K89-K89*J90+K89*J90*B90, AND(G90&lt;&gt;H90,G90=1), K89-K89*I90,AND(G90&lt;&gt;H90,G90=2),K89-K89*J90,G90=0,K89)</f>
        <v>78.794922820565631</v>
      </c>
      <c r="L90" t="str">
        <f>ValueWin!L90</f>
        <v>Alexander Bublik</v>
      </c>
      <c r="M90" t="str">
        <f>ValueWin!M90</f>
        <v>Evgeny Tyurnev</v>
      </c>
    </row>
    <row r="91" spans="1:13" x14ac:dyDescent="0.25">
      <c r="A91">
        <f>ValueWin!A91</f>
        <v>1.33</v>
      </c>
      <c r="B91">
        <f>ValueWin!B91</f>
        <v>3.4</v>
      </c>
      <c r="C91">
        <f t="shared" si="7"/>
        <v>0.75187969924812026</v>
      </c>
      <c r="D91">
        <f t="shared" si="7"/>
        <v>0.29411764705882354</v>
      </c>
      <c r="E91">
        <f>ValueWin!E91</f>
        <v>0.60799999999999998</v>
      </c>
      <c r="F91">
        <v>0.39200000000000002</v>
      </c>
      <c r="G91" cm="1">
        <f t="array" ref="G91">_xlfn.IFS(AND(I91&gt;J91,I91&gt;0), 1, AND(J91&gt;I91,J91&gt;0), 2, AND(I91&lt;0,J91&lt;0), 0)</f>
        <v>2</v>
      </c>
      <c r="H91">
        <f>ValueWin!H91</f>
        <v>1</v>
      </c>
      <c r="I91">
        <f t="shared" si="5"/>
        <v>-0.57987878787878777</v>
      </c>
      <c r="J91">
        <f t="shared" si="6"/>
        <v>0.1</v>
      </c>
      <c r="K91" cm="1">
        <f t="array" ref="K91">_xlfn.IFS(AND(G91=H91,G91=1),K90-K90*I91+K90*I91*A91, AND(G91=H91,G91=2), K90-K90*J91+K90*J91*B91, AND(G91&lt;&gt;H91,G91=1), K90-K90*I91,AND(G91&lt;&gt;H91,G91=2),K90-K90*J91,G91=0,K90)</f>
        <v>70.915430538509071</v>
      </c>
      <c r="L91" t="str">
        <f>ValueWin!L91</f>
        <v>Marin Cilic</v>
      </c>
      <c r="M91" t="str">
        <f>ValueWin!M91</f>
        <v>Albert Ramos</v>
      </c>
    </row>
    <row r="92" spans="1:13" x14ac:dyDescent="0.25">
      <c r="A92">
        <f>ValueWin!A92</f>
        <v>1.72</v>
      </c>
      <c r="B92">
        <f>ValueWin!B92</f>
        <v>2.1</v>
      </c>
      <c r="C92">
        <f t="shared" si="7"/>
        <v>0.58139534883720934</v>
      </c>
      <c r="D92">
        <f t="shared" si="7"/>
        <v>0.47619047619047616</v>
      </c>
      <c r="E92">
        <f>ValueWin!E92</f>
        <v>0.50800000000000001</v>
      </c>
      <c r="F92">
        <v>0.49199999999999999</v>
      </c>
      <c r="G92" cm="1">
        <f t="array" ref="G92">_xlfn.IFS(AND(I92&gt;J92,I92&gt;0), 1, AND(J92&gt;I92,J92&gt;0), 2, AND(I92&lt;0,J92&lt;0), 0)</f>
        <v>2</v>
      </c>
      <c r="H92">
        <f>ValueWin!H92</f>
        <v>2</v>
      </c>
      <c r="I92">
        <f t="shared" si="5"/>
        <v>-0.17533333333333334</v>
      </c>
      <c r="J92">
        <f t="shared" si="6"/>
        <v>3.0181818181818199E-2</v>
      </c>
      <c r="K92" cm="1">
        <f t="array" ref="K92">_xlfn.IFS(AND(G92=H92,G92=1),K91-K91*I92+K91*I92*A92, AND(G92=H92,G92=2), K91-K91*J92+K91*J92*B92, AND(G92&lt;&gt;H92,G92=1), K91-K91*I92,AND(G92&lt;&gt;H92,G92=2),K91-K91*J92,G92=0,K91)</f>
        <v>73.269822832387575</v>
      </c>
      <c r="L92" t="str">
        <f>ValueWin!L92</f>
        <v>Frederico Delbonis</v>
      </c>
      <c r="M92" t="str">
        <f>ValueWin!M92</f>
        <v>Pablo Andujar</v>
      </c>
    </row>
    <row r="93" spans="1:13" x14ac:dyDescent="0.25">
      <c r="A93">
        <f>ValueWin!A93</f>
        <v>3.5</v>
      </c>
      <c r="B93">
        <f>ValueWin!B93</f>
        <v>1.3</v>
      </c>
      <c r="C93">
        <f t="shared" si="7"/>
        <v>0.2857142857142857</v>
      </c>
      <c r="D93">
        <f t="shared" si="7"/>
        <v>0.76923076923076916</v>
      </c>
      <c r="E93">
        <f>ValueWin!E93</f>
        <v>0.27600000000000002</v>
      </c>
      <c r="F93">
        <v>0.72399999999999998</v>
      </c>
      <c r="G93" cm="1">
        <f t="array" ref="G93">_xlfn.IFS(AND(I93&gt;J93,I93&gt;0), 1, AND(J93&gt;I93,J93&gt;0), 2, AND(I93&lt;0,J93&lt;0), 0)</f>
        <v>0</v>
      </c>
      <c r="H93">
        <f>ValueWin!H93</f>
        <v>2</v>
      </c>
      <c r="I93">
        <f t="shared" si="5"/>
        <v>-1.3599999999999945E-2</v>
      </c>
      <c r="J93">
        <f t="shared" si="6"/>
        <v>-0.19599999999999995</v>
      </c>
      <c r="K93" cm="1">
        <f t="array" ref="K93">_xlfn.IFS(AND(G93=H93,G93=1),K92-K92*I93+K92*I93*A93, AND(G93=H93,G93=2), K92-K92*J93+K92*J93*B93, AND(G93&lt;&gt;H93,G93=1), K92-K92*I93,AND(G93&lt;&gt;H93,G93=2),K92-K92*J93,G93=0,K92)</f>
        <v>73.269822832387575</v>
      </c>
      <c r="L93" t="str">
        <f>ValueWin!L93</f>
        <v>Laslo Djere</v>
      </c>
      <c r="M93" t="str">
        <f>ValueWin!M93</f>
        <v>Ilya Ivashka</v>
      </c>
    </row>
    <row r="94" spans="1:13" x14ac:dyDescent="0.25">
      <c r="A94">
        <f>ValueWin!A94</f>
        <v>4</v>
      </c>
      <c r="B94">
        <f>ValueWin!B94</f>
        <v>1.25</v>
      </c>
      <c r="C94">
        <f t="shared" si="7"/>
        <v>0.25</v>
      </c>
      <c r="D94">
        <f t="shared" si="7"/>
        <v>0.8</v>
      </c>
      <c r="E94">
        <f>ValueWin!E94</f>
        <v>0.30599999999999999</v>
      </c>
      <c r="F94">
        <v>0.69399999999999995</v>
      </c>
      <c r="G94" cm="1">
        <f t="array" ref="G94">_xlfn.IFS(AND(I94&gt;J94,I94&gt;0), 1, AND(J94&gt;I94,J94&gt;0), 2, AND(I94&lt;0,J94&lt;0), 0)</f>
        <v>1</v>
      </c>
      <c r="H94">
        <f>ValueWin!H94</f>
        <v>2</v>
      </c>
      <c r="I94">
        <f t="shared" si="5"/>
        <v>7.4666666666666687E-2</v>
      </c>
      <c r="J94">
        <f t="shared" si="6"/>
        <v>-0.53</v>
      </c>
      <c r="K94" cm="1">
        <f t="array" ref="K94">_xlfn.IFS(AND(G94=H94,G94=1),K93-K93*I94+K93*I94*A94, AND(G94=H94,G94=2), K93-K93*J94+K93*J94*B94, AND(G94&lt;&gt;H94,G94=1), K93-K93*I94,AND(G94&lt;&gt;H94,G94=2),K93-K93*J94,G94=0,K93)</f>
        <v>67.799009394235966</v>
      </c>
      <c r="L94" t="str">
        <f>ValueWin!L94</f>
        <v>Adrian Mannarino</v>
      </c>
      <c r="M94" t="str">
        <f>ValueWin!M94</f>
        <v>Karen Khachanov</v>
      </c>
    </row>
    <row r="95" spans="1:13" x14ac:dyDescent="0.25">
      <c r="A95">
        <f>ValueWin!A95</f>
        <v>2.62</v>
      </c>
      <c r="B95">
        <f>ValueWin!B95</f>
        <v>1.5</v>
      </c>
      <c r="C95">
        <f t="shared" si="7"/>
        <v>0.38167938931297707</v>
      </c>
      <c r="D95">
        <f t="shared" si="7"/>
        <v>0.66666666666666663</v>
      </c>
      <c r="E95">
        <f>ValueWin!E95</f>
        <v>0.46200000000000002</v>
      </c>
      <c r="F95">
        <v>0.53800000000000003</v>
      </c>
      <c r="G95" cm="1">
        <f t="array" ref="G95">_xlfn.IFS(AND(I95&gt;J95,I95&gt;0), 1, AND(J95&gt;I95,J95&gt;0), 2, AND(I95&lt;0,J95&lt;0), 0)</f>
        <v>1</v>
      </c>
      <c r="H95">
        <f>ValueWin!H95</f>
        <v>2</v>
      </c>
      <c r="I95">
        <f t="shared" si="5"/>
        <v>0.1</v>
      </c>
      <c r="J95">
        <f t="shared" si="6"/>
        <v>-0.38600000000000001</v>
      </c>
      <c r="K95" cm="1">
        <f t="array" ref="K95">_xlfn.IFS(AND(G95=H95,G95=1),K94-K94*I95+K94*I95*A95, AND(G95=H95,G95=2), K94-K94*J95+K94*J95*B95, AND(G95&lt;&gt;H95,G95=1), K94-K94*I95,AND(G95&lt;&gt;H95,G95=2),K94-K94*J95,G95=0,K94)</f>
        <v>61.019108454812368</v>
      </c>
      <c r="L95" t="str">
        <f>ValueWin!L95</f>
        <v>Pedro Martinez</v>
      </c>
      <c r="M95" t="str">
        <f>ValueWin!M95</f>
        <v>Tommy Paul</v>
      </c>
    </row>
    <row r="96" spans="1:13" x14ac:dyDescent="0.25">
      <c r="A96">
        <f>ValueWin!A96</f>
        <v>1.1200000000000001</v>
      </c>
      <c r="B96">
        <f>ValueWin!B96</f>
        <v>6</v>
      </c>
      <c r="C96">
        <f t="shared" si="7"/>
        <v>0.89285714285714279</v>
      </c>
      <c r="D96">
        <f t="shared" si="7"/>
        <v>0.16666666666666666</v>
      </c>
      <c r="E96">
        <f>ValueWin!E96</f>
        <v>0.88200000000000001</v>
      </c>
      <c r="F96">
        <v>0.11799999999999999</v>
      </c>
      <c r="G96" cm="1">
        <f t="array" ref="G96">_xlfn.IFS(AND(I96&gt;J96,I96&gt;0), 1, AND(J96&gt;I96,J96&gt;0), 2, AND(I96&lt;0,J96&lt;0), 0)</f>
        <v>0</v>
      </c>
      <c r="H96">
        <f>ValueWin!H96</f>
        <v>1</v>
      </c>
      <c r="I96">
        <f t="shared" si="5"/>
        <v>-0.10133333333333239</v>
      </c>
      <c r="J96">
        <f t="shared" si="6"/>
        <v>-5.8400000000000007E-2</v>
      </c>
      <c r="K96" cm="1">
        <f t="array" ref="K96">_xlfn.IFS(AND(G96=H96,G96=1),K95-K95*I96+K95*I96*A96, AND(G96=H96,G96=2), K95-K95*J96+K95*J96*B96, AND(G96&lt;&gt;H96,G96=1), K95-K95*I96,AND(G96&lt;&gt;H96,G96=2),K95-K95*J96,G96=0,K95)</f>
        <v>61.019108454812368</v>
      </c>
      <c r="L96" t="str">
        <f>ValueWin!L96</f>
        <v>John Millman</v>
      </c>
      <c r="M96" t="str">
        <f>ValueWin!M96</f>
        <v>Yshai Oliel</v>
      </c>
    </row>
    <row r="97" spans="1:14" x14ac:dyDescent="0.25">
      <c r="A97">
        <f>ValueWin!A97</f>
        <v>5.5</v>
      </c>
      <c r="B97">
        <f>ValueWin!B97</f>
        <v>1.1399999999999999</v>
      </c>
      <c r="C97">
        <f t="shared" si="7"/>
        <v>0.18181818181818182</v>
      </c>
      <c r="D97">
        <f t="shared" si="7"/>
        <v>0.87719298245614041</v>
      </c>
      <c r="E97">
        <f>ValueWin!E97</f>
        <v>9.5000000000000001E-2</v>
      </c>
      <c r="F97">
        <v>0.90500000000000003</v>
      </c>
      <c r="G97" cm="1">
        <f t="array" ref="G97">_xlfn.IFS(AND(I97&gt;J97,I97&gt;0), 1, AND(J97&gt;I97,J97&gt;0), 2, AND(I97&lt;0,J97&lt;0), 0)</f>
        <v>2</v>
      </c>
      <c r="H97">
        <f>ValueWin!H97</f>
        <v>2</v>
      </c>
      <c r="I97">
        <f t="shared" si="5"/>
        <v>-0.10611111111111113</v>
      </c>
      <c r="J97">
        <f t="shared" si="6"/>
        <v>0.1</v>
      </c>
      <c r="K97" cm="1">
        <f t="array" ref="K97">_xlfn.IFS(AND(G97=H97,G97=1),K96-K96*I97+K96*I97*A97, AND(G97=H97,G97=2), K96-K96*J97+K96*J97*B97, AND(G97&lt;&gt;H97,G97=1), K96-K96*I97,AND(G97&lt;&gt;H97,G97=2),K96-K96*J97,G97=0,K96)</f>
        <v>61.873375973179741</v>
      </c>
      <c r="L97" t="str">
        <f>ValueWin!L97</f>
        <v>Nino Serdarusic</v>
      </c>
      <c r="M97" t="str">
        <f>ValueWin!M97</f>
        <v>Sebastian Korda</v>
      </c>
    </row>
    <row r="98" spans="1:14" x14ac:dyDescent="0.25">
      <c r="A98">
        <f>ValueWin!A98</f>
        <v>1.9</v>
      </c>
      <c r="B98">
        <f>ValueWin!B98</f>
        <v>1.9</v>
      </c>
      <c r="C98">
        <f t="shared" si="7"/>
        <v>0.52631578947368418</v>
      </c>
      <c r="D98">
        <f t="shared" si="7"/>
        <v>0.52631578947368418</v>
      </c>
      <c r="E98">
        <f>ValueWin!E98</f>
        <v>0.48399999999999999</v>
      </c>
      <c r="F98">
        <v>0.51600000000000001</v>
      </c>
      <c r="G98" cm="1">
        <f t="array" ref="G98">_xlfn.IFS(AND(I98&gt;J98,I98&gt;0), 1, AND(J98&gt;I98,J98&gt;0), 2, AND(I98&lt;0,J98&lt;0), 0)</f>
        <v>0</v>
      </c>
      <c r="H98">
        <f>ValueWin!H98</f>
        <v>2</v>
      </c>
      <c r="I98">
        <f t="shared" si="5"/>
        <v>-8.9333333333333376E-2</v>
      </c>
      <c r="J98">
        <f t="shared" si="6"/>
        <v>-2.1777777777777785E-2</v>
      </c>
      <c r="K98" cm="1">
        <f t="array" ref="K98">_xlfn.IFS(AND(G98=H98,G98=1),K97-K97*I98+K97*I98*A98, AND(G98=H98,G98=2), K97-K97*J98+K97*J98*B98, AND(G98&lt;&gt;H98,G98=1), K97-K97*I98,AND(G98&lt;&gt;H98,G98=2),K97-K97*J98,G98=0,K97)</f>
        <v>61.873375973179741</v>
      </c>
      <c r="L98" t="str">
        <f>ValueWin!L98</f>
        <v>Jan Lennard Struff</v>
      </c>
      <c r="M98" t="str">
        <f>ValueWin!M98</f>
        <v>James Duckworth</v>
      </c>
    </row>
    <row r="99" spans="1:14" x14ac:dyDescent="0.25">
      <c r="A99">
        <f>ValueWin!A99</f>
        <v>7.5</v>
      </c>
      <c r="B99">
        <f>ValueWin!B99</f>
        <v>1.06</v>
      </c>
      <c r="C99">
        <f t="shared" ref="C99:D115" si="8">1/A99</f>
        <v>0.13333333333333333</v>
      </c>
      <c r="D99">
        <f t="shared" si="8"/>
        <v>0.94339622641509424</v>
      </c>
      <c r="E99">
        <f>ValueWin!E99</f>
        <v>0.27400000000000002</v>
      </c>
      <c r="F99">
        <f t="shared" ref="F99:F140" si="9">1-E99</f>
        <v>0.72599999999999998</v>
      </c>
      <c r="G99" cm="1">
        <f t="array" ref="G99">_xlfn.IFS(AND(I99&gt;J99,I99&gt;0), 1, AND(J99&gt;I99,J99&gt;0), 2, AND(I99&lt;0,J99&lt;0), 0)</f>
        <v>1</v>
      </c>
      <c r="H99">
        <f>ValueWin!H99</f>
        <v>2</v>
      </c>
      <c r="I99">
        <f t="shared" si="5"/>
        <v>0.1</v>
      </c>
      <c r="J99">
        <f t="shared" si="6"/>
        <v>-3.8406666666666629</v>
      </c>
      <c r="K99" cm="1">
        <f t="array" ref="K99">_xlfn.IFS(AND(G99=H99,G99=1),K98-K98*I99+K98*I99*A99, AND(G99=H99,G99=2), K98-K98*J99+K98*J99*B99, AND(G99&lt;&gt;H99,G99=1), K98-K98*I99,AND(G99&lt;&gt;H99,G99=2),K98-K98*J99,G99=0,K98)</f>
        <v>55.68603837586177</v>
      </c>
      <c r="L99" t="str">
        <f>ValueWin!L99</f>
        <v>Pablo Andujar</v>
      </c>
      <c r="M99" t="str">
        <f>ValueWin!M99</f>
        <v>Denis Shapovalov</v>
      </c>
    </row>
    <row r="100" spans="1:14" x14ac:dyDescent="0.25">
      <c r="A100">
        <f>ValueWin!A100</f>
        <v>1.42</v>
      </c>
      <c r="B100">
        <f>ValueWin!B100</f>
        <v>2.74</v>
      </c>
      <c r="C100">
        <f t="shared" si="8"/>
        <v>0.70422535211267612</v>
      </c>
      <c r="D100">
        <f t="shared" si="8"/>
        <v>0.36496350364963503</v>
      </c>
      <c r="E100">
        <f>ValueWin!E100</f>
        <v>0.60899999999999999</v>
      </c>
      <c r="F100">
        <f t="shared" si="9"/>
        <v>0.39100000000000001</v>
      </c>
      <c r="G100" cm="1">
        <f t="array" ref="G100">_xlfn.IFS(AND(I100&gt;J100,I100&gt;0), 1, AND(J100&gt;I100,J100&gt;0), 2, AND(I100&lt;0,J100&lt;0), 0)</f>
        <v>2</v>
      </c>
      <c r="H100">
        <f>ValueWin!H100</f>
        <v>1</v>
      </c>
      <c r="I100">
        <f t="shared" si="5"/>
        <v>-0.32195238095238121</v>
      </c>
      <c r="J100">
        <f t="shared" si="6"/>
        <v>4.1000000000000092E-2</v>
      </c>
      <c r="K100" cm="1">
        <f t="array" ref="K100">_xlfn.IFS(AND(G100=H100,G100=1),K99-K99*I100+K99*I100*A100, AND(G100=H100,G100=2), K99-K99*J100+K99*J100*B100, AND(G100&lt;&gt;H100,G100=1), K99-K99*I100,AND(G100&lt;&gt;H100,G100=2),K99-K99*J100,G100=0,K99)</f>
        <v>53.40291080245143</v>
      </c>
      <c r="L100" t="str">
        <f>ValueWin!L100</f>
        <v>Lorenzo Sonego</v>
      </c>
      <c r="M100" t="str">
        <f>ValueWin!M100</f>
        <v>Dominik Koepfer</v>
      </c>
    </row>
    <row r="101" spans="1:14" x14ac:dyDescent="0.25">
      <c r="A101">
        <f>ValueWin!A101</f>
        <v>2.2000000000000002</v>
      </c>
      <c r="B101">
        <f>ValueWin!B101</f>
        <v>1.61</v>
      </c>
      <c r="C101">
        <f t="shared" si="8"/>
        <v>0.45454545454545453</v>
      </c>
      <c r="D101">
        <f t="shared" si="8"/>
        <v>0.6211180124223602</v>
      </c>
      <c r="E101">
        <f>ValueWin!E101</f>
        <v>0.625</v>
      </c>
      <c r="F101">
        <f t="shared" si="9"/>
        <v>0.375</v>
      </c>
      <c r="G101" cm="1">
        <f t="array" ref="G101">_xlfn.IFS(AND(I101&gt;J101,I101&gt;0), 1, AND(J101&gt;I101,J101&gt;0), 2, AND(I101&lt;0,J101&lt;0), 0)</f>
        <v>1</v>
      </c>
      <c r="H101">
        <f>ValueWin!H101</f>
        <v>1</v>
      </c>
      <c r="I101">
        <f t="shared" si="5"/>
        <v>0.1</v>
      </c>
      <c r="J101">
        <f t="shared" si="6"/>
        <v>-0.64959016393442615</v>
      </c>
      <c r="K101" cm="1">
        <f t="array" ref="K101">_xlfn.IFS(AND(G101=H101,G101=1),K100-K100*I101+K100*I101*A101, AND(G101=H101,G101=2), K100-K100*J101+K100*J101*B101, AND(G101&lt;&gt;H101,G101=1), K100-K100*I101,AND(G101&lt;&gt;H101,G101=2),K100-K100*J101,G101=0,K100)</f>
        <v>59.811260098745606</v>
      </c>
      <c r="L101" t="str">
        <f>ValueWin!L101</f>
        <v>Joao Sousa</v>
      </c>
      <c r="M101" t="str">
        <f>ValueWin!M101</f>
        <v>Hugo Grenier</v>
      </c>
    </row>
    <row r="102" spans="1:14" x14ac:dyDescent="0.25">
      <c r="A102">
        <f>ValueWin!A102</f>
        <v>2.1</v>
      </c>
      <c r="B102">
        <f>ValueWin!B102</f>
        <v>1.66</v>
      </c>
      <c r="C102">
        <f t="shared" si="8"/>
        <v>0.47619047619047616</v>
      </c>
      <c r="D102">
        <f t="shared" si="8"/>
        <v>0.60240963855421692</v>
      </c>
      <c r="E102">
        <f>ValueWin!E102</f>
        <v>0.95699999999999996</v>
      </c>
      <c r="F102">
        <f t="shared" si="9"/>
        <v>4.3000000000000038E-2</v>
      </c>
      <c r="G102" cm="1">
        <f t="array" ref="G102">_xlfn.IFS(AND(I102&gt;J102,I102&gt;0), 1, AND(J102&gt;I102,J102&gt;0), 2, AND(I102&lt;0,J102&lt;0), 0)</f>
        <v>1</v>
      </c>
      <c r="H102">
        <f>ValueWin!H102</f>
        <v>2</v>
      </c>
      <c r="I102">
        <f t="shared" si="5"/>
        <v>0.1</v>
      </c>
      <c r="J102">
        <f t="shared" si="6"/>
        <v>-1.407</v>
      </c>
      <c r="K102" cm="1">
        <f t="array" ref="K102">_xlfn.IFS(AND(G102=H102,G102=1),K101-K101*I102+K101*I102*A102, AND(G102=H102,G102=2), K101-K101*J102+K101*J102*B102, AND(G102&lt;&gt;H102,G102=1), K101-K101*I102,AND(G102&lt;&gt;H102,G102=2),K101-K101*J102,G102=0,K101)</f>
        <v>53.830134088871048</v>
      </c>
      <c r="L102" t="str">
        <f>ValueWin!L102</f>
        <v>Filip Horansky</v>
      </c>
      <c r="M102" t="str">
        <f>ValueWin!M102</f>
        <v>Luca van Assche</v>
      </c>
    </row>
    <row r="103" spans="1:14" x14ac:dyDescent="0.25">
      <c r="A103">
        <f>ValueWin!A103</f>
        <v>1.25</v>
      </c>
      <c r="B103">
        <f>ValueWin!B103</f>
        <v>3.5</v>
      </c>
      <c r="C103">
        <f t="shared" si="8"/>
        <v>0.8</v>
      </c>
      <c r="D103">
        <f t="shared" si="8"/>
        <v>0.2857142857142857</v>
      </c>
      <c r="E103">
        <f>ValueWin!E103</f>
        <v>0.85399999999999998</v>
      </c>
      <c r="F103">
        <f t="shared" si="9"/>
        <v>0.14600000000000002</v>
      </c>
      <c r="G103" cm="1">
        <f t="array" ref="G103">_xlfn.IFS(AND(I103&gt;J103,I103&gt;0), 1, AND(J103&gt;I103,J103&gt;0), 2, AND(I103&lt;0,J103&lt;0), 0)</f>
        <v>1</v>
      </c>
      <c r="H103">
        <f>ValueWin!H103</f>
        <v>2</v>
      </c>
      <c r="I103">
        <f t="shared" si="5"/>
        <v>0.1</v>
      </c>
      <c r="J103">
        <f t="shared" si="6"/>
        <v>-0.1956</v>
      </c>
      <c r="K103" cm="1">
        <f t="array" ref="K103">_xlfn.IFS(AND(G103=H103,G103=1),K102-K102*I103+K102*I103*A103, AND(G103=H103,G103=2), K102-K102*J103+K102*J103*B103, AND(G103&lt;&gt;H103,G103=1), K102-K102*I103,AND(G103&lt;&gt;H103,G103=2),K102-K102*J103,G103=0,K102)</f>
        <v>48.447120679983939</v>
      </c>
      <c r="L103" t="str">
        <f>ValueWin!L103</f>
        <v>Carlos Taberner</v>
      </c>
      <c r="M103" t="str">
        <f>ValueWin!M103</f>
        <v>Kenny De Schepper</v>
      </c>
    </row>
    <row r="104" spans="1:14" x14ac:dyDescent="0.25">
      <c r="A104">
        <f>ValueWin!A104</f>
        <v>1.08</v>
      </c>
      <c r="B104">
        <f>ValueWin!B104</f>
        <v>6.5</v>
      </c>
      <c r="C104">
        <f t="shared" si="8"/>
        <v>0.92592592592592582</v>
      </c>
      <c r="D104">
        <f t="shared" si="8"/>
        <v>0.15384615384615385</v>
      </c>
      <c r="E104">
        <f>ValueWin!E104</f>
        <v>0.48799999999999999</v>
      </c>
      <c r="F104">
        <f t="shared" si="9"/>
        <v>0.51200000000000001</v>
      </c>
      <c r="G104" cm="1">
        <f t="array" ref="G104">_xlfn.IFS(AND(I104&gt;J104,I104&gt;0), 1, AND(J104&gt;I104,J104&gt;0), 2, AND(I104&lt;0,J104&lt;0), 0)</f>
        <v>2</v>
      </c>
      <c r="H104">
        <f>ValueWin!H104</f>
        <v>2</v>
      </c>
      <c r="I104">
        <f t="shared" si="5"/>
        <v>-5.9119999999999937</v>
      </c>
      <c r="J104">
        <f t="shared" si="6"/>
        <v>0.1</v>
      </c>
      <c r="K104" cm="1">
        <f t="array" ref="K104">_xlfn.IFS(AND(G104=H104,G104=1),K103-K103*I104+K103*I104*A104, AND(G104=H104,G104=2), K103-K103*J104+K103*J104*B104, AND(G104&lt;&gt;H104,G104=1), K103-K103*I104,AND(G104&lt;&gt;H104,G104=2),K103-K103*J104,G104=0,K103)</f>
        <v>75.09303705397511</v>
      </c>
      <c r="L104" t="str">
        <f>ValueWin!L104</f>
        <v>Mats Moraing</v>
      </c>
      <c r="M104" t="str">
        <f>ValueWin!M104</f>
        <v>Yannick Maden</v>
      </c>
    </row>
    <row r="105" spans="1:14" x14ac:dyDescent="0.25">
      <c r="A105">
        <f>ValueWin!A105</f>
        <v>1.3</v>
      </c>
      <c r="B105">
        <f>ValueWin!B105</f>
        <v>3.2</v>
      </c>
      <c r="C105">
        <f t="shared" si="8"/>
        <v>0.76923076923076916</v>
      </c>
      <c r="D105">
        <f t="shared" si="8"/>
        <v>0.3125</v>
      </c>
      <c r="E105">
        <f>ValueWin!E105</f>
        <v>0.58199999999999996</v>
      </c>
      <c r="F105">
        <f t="shared" si="9"/>
        <v>0.41800000000000004</v>
      </c>
      <c r="G105" cm="1">
        <f t="array" ref="G105">_xlfn.IFS(AND(I105&gt;J105,I105&gt;0), 1, AND(J105&gt;I105,J105&gt;0), 2, AND(I105&lt;0,J105&lt;0), 0)</f>
        <v>2</v>
      </c>
      <c r="H105">
        <f>ValueWin!H105</f>
        <v>1</v>
      </c>
      <c r="I105">
        <f t="shared" si="5"/>
        <v>-0.81133333333333335</v>
      </c>
      <c r="J105">
        <f t="shared" si="6"/>
        <v>0.1</v>
      </c>
      <c r="K105" cm="1">
        <f t="array" ref="K105">_xlfn.IFS(AND(G105=H105,G105=1),K104-K104*I105+K104*I105*A105, AND(G105=H105,G105=2), K104-K104*J105+K104*J105*B105, AND(G105&lt;&gt;H105,G105=1), K104-K104*I105,AND(G105&lt;&gt;H105,G105=2),K104-K104*J105,G105=0,K104)</f>
        <v>67.583733348577596</v>
      </c>
      <c r="L105" t="str">
        <f>ValueWin!L105</f>
        <v>Oscar Otte</v>
      </c>
      <c r="M105" t="str">
        <f>ValueWin!M105</f>
        <v>Robin Haase</v>
      </c>
      <c r="N105">
        <f>ValueWin!N105</f>
        <v>0.73199999999999998</v>
      </c>
    </row>
    <row r="106" spans="1:14" x14ac:dyDescent="0.25">
      <c r="A106">
        <f>ValueWin!A106</f>
        <v>2.25</v>
      </c>
      <c r="B106">
        <f>ValueWin!B106</f>
        <v>1.57</v>
      </c>
      <c r="C106">
        <f t="shared" si="8"/>
        <v>0.44444444444444442</v>
      </c>
      <c r="D106">
        <f t="shared" si="8"/>
        <v>0.63694267515923564</v>
      </c>
      <c r="E106">
        <f>ValueWin!E106</f>
        <v>6.4000000000000001E-2</v>
      </c>
      <c r="F106">
        <f t="shared" si="9"/>
        <v>0.93599999999999994</v>
      </c>
      <c r="G106" cm="1">
        <f t="array" ref="G106">_xlfn.IFS(AND(I106&gt;J106,I106&gt;0), 1, AND(J106&gt;I106,J106&gt;0), 2, AND(I106&lt;0,J106&lt;0), 0)</f>
        <v>2</v>
      </c>
      <c r="H106">
        <f>ValueWin!H106</f>
        <v>2</v>
      </c>
      <c r="I106">
        <f t="shared" si="5"/>
        <v>-0.68479999999999985</v>
      </c>
      <c r="J106">
        <f t="shared" si="6"/>
        <v>0.1</v>
      </c>
      <c r="K106" cm="1">
        <f t="array" ref="K106">_xlfn.IFS(AND(G106=H106,G106=1),K105-K105*I106+K105*I106*A106, AND(G106=H106,G106=2), K105-K105*J106+K105*J106*B106, AND(G106&lt;&gt;H106,G106=1), K105-K105*I106,AND(G106&lt;&gt;H106,G106=2),K105-K105*J106,G106=0,K105)</f>
        <v>71.436006149446527</v>
      </c>
      <c r="L106" t="str">
        <f>ValueWin!L106</f>
        <v>Henri Squire</v>
      </c>
      <c r="M106" t="str">
        <f>ValueWin!M106</f>
        <v>Ruben Bemelmans</v>
      </c>
      <c r="N106">
        <f>ValueWin!N106</f>
        <v>0.27200000000000002</v>
      </c>
    </row>
    <row r="107" spans="1:14" x14ac:dyDescent="0.25">
      <c r="A107">
        <f>ValueWin!A107</f>
        <v>1.3</v>
      </c>
      <c r="B107">
        <f>ValueWin!B107</f>
        <v>3.32</v>
      </c>
      <c r="C107">
        <f t="shared" si="8"/>
        <v>0.76923076923076916</v>
      </c>
      <c r="D107">
        <f t="shared" si="8"/>
        <v>0.30120481927710846</v>
      </c>
      <c r="E107">
        <f>ValueWin!E107</f>
        <v>0.60799999999999998</v>
      </c>
      <c r="F107">
        <f t="shared" si="9"/>
        <v>0.39200000000000002</v>
      </c>
      <c r="G107" cm="1">
        <f t="array" ref="G107">_xlfn.IFS(AND(I107&gt;J107,I107&gt;0), 1, AND(J107&gt;I107,J107&gt;0), 2, AND(I107&lt;0,J107&lt;0), 0)</f>
        <v>2</v>
      </c>
      <c r="H107">
        <f>ValueWin!H107</f>
        <v>1</v>
      </c>
      <c r="I107">
        <f t="shared" si="5"/>
        <v>-0.69866666666666644</v>
      </c>
      <c r="J107">
        <f t="shared" si="6"/>
        <v>0.1</v>
      </c>
      <c r="K107" cm="1">
        <f t="array" ref="K107">_xlfn.IFS(AND(G107=H107,G107=1),K106-K106*I107+K106*I107*A107, AND(G107=H107,G107=2), K106-K106*J107+K106*J107*B107, AND(G107&lt;&gt;H107,G107=1), K106-K106*I107,AND(G107&lt;&gt;H107,G107=2),K106-K106*J107,G107=0,K106)</f>
        <v>64.292405534501881</v>
      </c>
      <c r="L107" t="str">
        <f>ValueWin!L107</f>
        <v>Andrey Rublev</v>
      </c>
      <c r="M107" t="str">
        <f>ValueWin!M107</f>
        <v>Ilya Ivashka</v>
      </c>
      <c r="N107">
        <f>ValueWin!N107</f>
        <v>0.86199999999999999</v>
      </c>
    </row>
    <row r="108" spans="1:14" x14ac:dyDescent="0.25">
      <c r="A108">
        <f>ValueWin!A108</f>
        <v>1.76</v>
      </c>
      <c r="B108">
        <f>ValueWin!B108</f>
        <v>2.0499999999999998</v>
      </c>
      <c r="C108">
        <f t="shared" si="8"/>
        <v>0.56818181818181823</v>
      </c>
      <c r="D108">
        <f t="shared" si="8"/>
        <v>0.48780487804878053</v>
      </c>
      <c r="E108">
        <f>ValueWin!E108</f>
        <v>0.53900000000000003</v>
      </c>
      <c r="F108">
        <f t="shared" si="9"/>
        <v>0.46099999999999997</v>
      </c>
      <c r="G108" cm="1">
        <f t="array" ref="G108">_xlfn.IFS(AND(I108&gt;J108,I108&gt;0), 1, AND(J108&gt;I108,J108&gt;0), 2, AND(I108&lt;0,J108&lt;0), 0)</f>
        <v>0</v>
      </c>
      <c r="H108">
        <f>ValueWin!H108</f>
        <v>2</v>
      </c>
      <c r="I108">
        <f t="shared" si="5"/>
        <v>-6.7578947368420961E-2</v>
      </c>
      <c r="J108">
        <f t="shared" si="6"/>
        <v>-5.2333333333333454E-2</v>
      </c>
      <c r="K108" cm="1">
        <f t="array" ref="K108">_xlfn.IFS(AND(G108=H108,G108=1),K107-K107*I108+K107*I108*A108, AND(G108=H108,G108=2), K107-K107*J108+K107*J108*B108, AND(G108&lt;&gt;H108,G108=1), K107-K107*I108,AND(G108&lt;&gt;H108,G108=2),K107-K107*J108,G108=0,K107)</f>
        <v>64.292405534501881</v>
      </c>
      <c r="L108" t="str">
        <f>ValueWin!L108</f>
        <v>Alexander Bublik</v>
      </c>
      <c r="M108" t="str">
        <f>ValueWin!M108</f>
        <v>Jan Lennard Struff</v>
      </c>
      <c r="N108">
        <f>ValueWin!N108</f>
        <v>0.84499999999999997</v>
      </c>
    </row>
    <row r="109" spans="1:14" x14ac:dyDescent="0.25">
      <c r="A109">
        <f>ValueWin!A109</f>
        <v>1.61</v>
      </c>
      <c r="B109">
        <f>ValueWin!B109</f>
        <v>2.25</v>
      </c>
      <c r="C109">
        <f t="shared" si="8"/>
        <v>0.6211180124223602</v>
      </c>
      <c r="D109">
        <f t="shared" si="8"/>
        <v>0.44444444444444442</v>
      </c>
      <c r="E109">
        <f>ValueWin!E109</f>
        <v>0.59499999999999997</v>
      </c>
      <c r="F109">
        <f t="shared" si="9"/>
        <v>0.40500000000000003</v>
      </c>
      <c r="G109" cm="1">
        <f t="array" ref="G109">_xlfn.IFS(AND(I109&gt;J109,I109&gt;0), 1, AND(J109&gt;I109,J109&gt;0), 2, AND(I109&lt;0,J109&lt;0), 0)</f>
        <v>0</v>
      </c>
      <c r="H109">
        <f>ValueWin!H109</f>
        <v>1</v>
      </c>
      <c r="I109">
        <f t="shared" si="5"/>
        <v>-6.8934426229508183E-2</v>
      </c>
      <c r="J109">
        <f t="shared" si="6"/>
        <v>-7.0999999999999952E-2</v>
      </c>
      <c r="K109" cm="1">
        <f t="array" ref="K109">_xlfn.IFS(AND(G109=H109,G109=1),K108-K108*I109+K108*I109*A109, AND(G109=H109,G109=2), K108-K108*J109+K108*J109*B109, AND(G109&lt;&gt;H109,G109=1), K108-K108*I109,AND(G109&lt;&gt;H109,G109=2),K108-K108*J109,G109=0,K108)</f>
        <v>64.292405534501881</v>
      </c>
      <c r="L109" t="str">
        <f>ValueWin!L109</f>
        <v>Roberto Bautista Agut</v>
      </c>
      <c r="M109" t="str">
        <f>ValueWin!M109</f>
        <v>Mackenzie McDonald</v>
      </c>
      <c r="N109">
        <f>ValueWin!N109</f>
        <v>0.85199999999999998</v>
      </c>
    </row>
    <row r="110" spans="1:14" x14ac:dyDescent="0.25">
      <c r="A110">
        <f>ValueWin!A110</f>
        <v>1.59</v>
      </c>
      <c r="B110">
        <f>ValueWin!B110</f>
        <v>2.2599999999999998</v>
      </c>
      <c r="C110">
        <f t="shared" si="8"/>
        <v>0.62893081761006286</v>
      </c>
      <c r="D110">
        <f t="shared" si="8"/>
        <v>0.44247787610619471</v>
      </c>
      <c r="E110">
        <f>ValueWin!E110</f>
        <v>0.60699999999999998</v>
      </c>
      <c r="F110">
        <f t="shared" si="9"/>
        <v>0.39300000000000002</v>
      </c>
      <c r="G110" cm="1">
        <f t="array" ref="G110">_xlfn.IFS(AND(I110&gt;J110,I110&gt;0), 1, AND(J110&gt;I110,J110&gt;0), 2, AND(I110&lt;0,J110&lt;0), 0)</f>
        <v>0</v>
      </c>
      <c r="H110">
        <f>ValueWin!H110</f>
        <v>1</v>
      </c>
      <c r="I110">
        <f t="shared" si="5"/>
        <v>-5.9101694915254188E-2</v>
      </c>
      <c r="J110">
        <f t="shared" si="6"/>
        <v>-8.8746031746031795E-2</v>
      </c>
      <c r="K110" cm="1">
        <f t="array" ref="K110">_xlfn.IFS(AND(G110=H110,G110=1),K109-K109*I110+K109*I110*A110, AND(G110=H110,G110=2), K109-K109*J110+K109*J110*B110, AND(G110&lt;&gt;H110,G110=1), K109-K109*I110,AND(G110&lt;&gt;H110,G110=2),K109-K109*J110,G110=0,K109)</f>
        <v>64.292405534501881</v>
      </c>
      <c r="L110" t="str">
        <f>ValueWin!L110</f>
        <v>Taylor Fritz</v>
      </c>
      <c r="M110" t="str">
        <f>ValueWin!M110</f>
        <v>Tommy Paul</v>
      </c>
      <c r="N110">
        <f>ValueWin!N110</f>
        <v>0.84499999999999997</v>
      </c>
    </row>
    <row r="111" spans="1:14" x14ac:dyDescent="0.25">
      <c r="A111">
        <f>ValueWin!A111</f>
        <v>3.69</v>
      </c>
      <c r="B111">
        <f>ValueWin!B111</f>
        <v>1.25</v>
      </c>
      <c r="C111">
        <f t="shared" si="8"/>
        <v>0.2710027100271003</v>
      </c>
      <c r="D111">
        <f t="shared" si="8"/>
        <v>0.8</v>
      </c>
      <c r="E111">
        <f>ValueWin!E111</f>
        <v>0.31900000000000001</v>
      </c>
      <c r="F111">
        <f t="shared" si="9"/>
        <v>0.68100000000000005</v>
      </c>
      <c r="G111" cm="1">
        <f t="array" ref="G111">_xlfn.IFS(AND(I111&gt;J111,I111&gt;0), 1, AND(J111&gt;I111,J111&gt;0), 2, AND(I111&lt;0,J111&lt;0), 0)</f>
        <v>1</v>
      </c>
      <c r="H111">
        <f>ValueWin!H111</f>
        <v>1</v>
      </c>
      <c r="I111">
        <f t="shared" si="5"/>
        <v>6.5840148698884715E-2</v>
      </c>
      <c r="J111">
        <f t="shared" si="6"/>
        <v>-0.59499999999999997</v>
      </c>
      <c r="K111" cm="1">
        <f t="array" ref="K111">_xlfn.IFS(AND(G111=H111,G111=1),K110-K110*I111+K110*I111*A111, AND(G111=H111,G111=2), K110-K110*J111+K110*J111*B111, AND(G111&lt;&gt;H111,G111=1), K110-K110*I111,AND(G111&lt;&gt;H111,G111=2),K110-K110*J111,G111=0,K110)</f>
        <v>75.679233478717507</v>
      </c>
      <c r="L111" t="str">
        <f>ValueWin!L111</f>
        <v>John Millman</v>
      </c>
      <c r="M111" t="str">
        <f>ValueWin!M111</f>
        <v>Aslan Karatsev</v>
      </c>
      <c r="N111">
        <f>ValueWin!N111</f>
        <v>0.84499999999999997</v>
      </c>
    </row>
    <row r="112" spans="1:14" x14ac:dyDescent="0.25">
      <c r="A112">
        <f>ValueWin!A112</f>
        <v>1.96</v>
      </c>
      <c r="B112">
        <f>ValueWin!B112</f>
        <v>1.84</v>
      </c>
      <c r="C112">
        <f t="shared" si="8"/>
        <v>0.51020408163265307</v>
      </c>
      <c r="D112">
        <f t="shared" si="8"/>
        <v>0.54347826086956519</v>
      </c>
      <c r="E112">
        <f>ValueWin!E112</f>
        <v>0.41299999999999998</v>
      </c>
      <c r="F112">
        <f t="shared" si="9"/>
        <v>0.58699999999999997</v>
      </c>
      <c r="G112" cm="1">
        <f t="array" ref="G112">_xlfn.IFS(AND(I112&gt;J112,I112&gt;0), 1, AND(J112&gt;I112,J112&gt;0), 2, AND(I112&lt;0,J112&lt;0), 0)</f>
        <v>2</v>
      </c>
      <c r="H112">
        <f>ValueWin!H112</f>
        <v>1</v>
      </c>
      <c r="I112">
        <f t="shared" si="5"/>
        <v>-0.19845833333333335</v>
      </c>
      <c r="J112">
        <f t="shared" si="6"/>
        <v>9.5333333333333381E-2</v>
      </c>
      <c r="K112" cm="1">
        <f t="array" ref="K112">_xlfn.IFS(AND(G112=H112,G112=1),K111-K111*I112+K111*I112*A112, AND(G112=H112,G112=2), K111-K111*J112+K111*J112*B112, AND(G112&lt;&gt;H112,G112=1), K111-K111*I112,AND(G112&lt;&gt;H112,G112=2),K111-K111*J112,G112=0,K111)</f>
        <v>68.464479887079762</v>
      </c>
      <c r="L112" t="str">
        <f>ValueWin!L112</f>
        <v>Botic Van De Zandschulp</v>
      </c>
      <c r="M112" t="str">
        <f>ValueWin!M112</f>
        <v>Sebastian Korda</v>
      </c>
      <c r="N112">
        <f>ValueWin!N112</f>
        <v>0.83799999999999997</v>
      </c>
    </row>
    <row r="113" spans="1:14" x14ac:dyDescent="0.25">
      <c r="A113">
        <f>ValueWin!A113</f>
        <v>1.72</v>
      </c>
      <c r="B113">
        <f>ValueWin!B113</f>
        <v>2.1</v>
      </c>
      <c r="C113">
        <f t="shared" si="8"/>
        <v>0.58139534883720934</v>
      </c>
      <c r="D113">
        <f t="shared" si="8"/>
        <v>0.47619047619047616</v>
      </c>
      <c r="E113">
        <f>ValueWin!E113</f>
        <v>0.51200000000000001</v>
      </c>
      <c r="F113">
        <f t="shared" si="9"/>
        <v>0.48799999999999999</v>
      </c>
      <c r="G113" cm="1">
        <f t="array" ref="G113">_xlfn.IFS(AND(I113&gt;J113,I113&gt;0), 1, AND(J113&gt;I113,J113&gt;0), 2, AND(I113&lt;0,J113&lt;0), 0)</f>
        <v>2</v>
      </c>
      <c r="H113">
        <f>ValueWin!H113</f>
        <v>2</v>
      </c>
      <c r="I113">
        <f t="shared" si="5"/>
        <v>-0.1657777777777778</v>
      </c>
      <c r="J113">
        <f t="shared" si="6"/>
        <v>2.2545454545454535E-2</v>
      </c>
      <c r="K113" cm="1">
        <f t="array" ref="K113">_xlfn.IFS(AND(G113=H113,G113=1),K112-K112*I113+K112*I113*A113, AND(G113=H113,G113=2), K112-K112*J113+K112*J113*B113, AND(G113&lt;&gt;H113,G113=1), K112-K112*I113,AND(G113&lt;&gt;H113,G113=2),K112-K112*J113,G113=0,K112)</f>
        <v>70.16239898827935</v>
      </c>
      <c r="L113" t="str">
        <f>ValueWin!L113</f>
        <v>Andy Murray</v>
      </c>
      <c r="M113" t="str">
        <f>ValueWin!M113</f>
        <v>Carlos Alcaraz</v>
      </c>
      <c r="N113">
        <f>ValueWin!N113</f>
        <v>0.86099999999999999</v>
      </c>
    </row>
    <row r="114" spans="1:14" x14ac:dyDescent="0.25">
      <c r="A114">
        <f>ValueWin!A114</f>
        <v>3.14</v>
      </c>
      <c r="B114">
        <f>ValueWin!B114</f>
        <v>1.33</v>
      </c>
      <c r="C114">
        <f t="shared" si="8"/>
        <v>0.31847133757961782</v>
      </c>
      <c r="D114">
        <f t="shared" si="8"/>
        <v>0.75187969924812026</v>
      </c>
      <c r="E114">
        <f>ValueWin!E114</f>
        <v>0.30299999999999999</v>
      </c>
      <c r="F114">
        <f t="shared" si="9"/>
        <v>0.69700000000000006</v>
      </c>
      <c r="G114" cm="1">
        <f t="array" ref="G114">_xlfn.IFS(AND(I114&gt;J114,I114&gt;0), 1, AND(J114&gt;I114,J114&gt;0), 2, AND(I114&lt;0,J114&lt;0), 0)</f>
        <v>0</v>
      </c>
      <c r="H114">
        <f>ValueWin!H114</f>
        <v>2</v>
      </c>
      <c r="I114">
        <f t="shared" si="5"/>
        <v>-2.270093457943928E-2</v>
      </c>
      <c r="J114">
        <f t="shared" si="6"/>
        <v>-0.22118181818181792</v>
      </c>
      <c r="K114" cm="1">
        <f t="array" ref="K114">_xlfn.IFS(AND(G114=H114,G114=1),K113-K113*I114+K113*I114*A114, AND(G114=H114,G114=2), K113-K113*J114+K113*J114*B114, AND(G114&lt;&gt;H114,G114=1), K113-K113*I114,AND(G114&lt;&gt;H114,G114=2),K113-K113*J114,G114=0,K113)</f>
        <v>70.16239898827935</v>
      </c>
      <c r="L114" t="str">
        <f>ValueWin!L114</f>
        <v>Nikoloz Basilashvili</v>
      </c>
      <c r="M114" t="str">
        <f>ValueWin!M114</f>
        <v>Matteo Berrettini</v>
      </c>
      <c r="N114">
        <f>ValueWin!N114</f>
        <v>0.86299999999999999</v>
      </c>
    </row>
    <row r="115" spans="1:14" x14ac:dyDescent="0.25">
      <c r="A115">
        <f>ValueWin!A115</f>
        <v>1.1599999999999999</v>
      </c>
      <c r="B115">
        <f>ValueWin!B115</f>
        <v>4.5</v>
      </c>
      <c r="C115">
        <f t="shared" si="8"/>
        <v>0.86206896551724144</v>
      </c>
      <c r="D115">
        <f t="shared" si="8"/>
        <v>0.22222222222222221</v>
      </c>
      <c r="E115">
        <f>ValueWin!E115</f>
        <v>0.746</v>
      </c>
      <c r="F115">
        <f t="shared" si="9"/>
        <v>0.254</v>
      </c>
      <c r="G115" cm="1">
        <f t="array" ref="G115">_xlfn.IFS(AND(I115&gt;J115,I115&gt;0), 1, AND(J115&gt;I115,J115&gt;0), 2, AND(I115&lt;0,J115&lt;0), 0)</f>
        <v>2</v>
      </c>
      <c r="H115">
        <f>ValueWin!H115</f>
        <v>1</v>
      </c>
      <c r="I115">
        <f t="shared" si="5"/>
        <v>-0.8415000000000008</v>
      </c>
      <c r="J115">
        <f t="shared" si="6"/>
        <v>4.085714285714287E-2</v>
      </c>
      <c r="K115" cm="1">
        <f t="array" ref="K115">_xlfn.IFS(AND(G115=H115,G115=1),K114-K114*I115+K114*I115*A115, AND(G115=H115,G115=2), K114-K114*J115+K114*J115*B115, AND(G115&lt;&gt;H115,G115=1), K114-K114*I115,AND(G115&lt;&gt;H115,G115=2),K114-K114*J115,G115=0,K114)</f>
        <v>67.295763829615368</v>
      </c>
      <c r="L115" t="str">
        <f>ValueWin!L115</f>
        <v>Brandon Nakashima</v>
      </c>
      <c r="M115" t="str">
        <f>ValueWin!M115</f>
        <v>Bernabe Zapata Miralles</v>
      </c>
      <c r="N115">
        <f>ValueWin!N115</f>
        <v>0.754</v>
      </c>
    </row>
    <row r="116" spans="1:14" x14ac:dyDescent="0.25">
      <c r="A116">
        <f>ValueWin!A116</f>
        <v>2.37</v>
      </c>
      <c r="B116">
        <f>ValueWin!B116</f>
        <v>1.53</v>
      </c>
      <c r="C116">
        <f t="shared" ref="C116:D140" si="10">1/A116</f>
        <v>0.42194092827004215</v>
      </c>
      <c r="D116">
        <f t="shared" si="10"/>
        <v>0.65359477124183007</v>
      </c>
      <c r="E116">
        <f>ValueWin!E116</f>
        <v>0.249</v>
      </c>
      <c r="F116">
        <f t="shared" si="9"/>
        <v>0.751</v>
      </c>
      <c r="G116" cm="1">
        <f t="array" ref="G116">_xlfn.IFS(AND(I116&gt;J116,I116&gt;0), 1, AND(J116&gt;I116,J116&gt;0), 2, AND(I116&lt;0,J116&lt;0), 0)</f>
        <v>2</v>
      </c>
      <c r="H116">
        <f>ValueWin!H116</f>
        <v>1</v>
      </c>
      <c r="I116">
        <f t="shared" si="5"/>
        <v>-0.29917518248175179</v>
      </c>
      <c r="J116">
        <f t="shared" si="6"/>
        <v>0.1</v>
      </c>
      <c r="K116" cm="1">
        <f t="array" ref="K116">_xlfn.IFS(AND(G116=H116,G116=1),K115-K115*I116+K115*I116*A116, AND(G116=H116,G116=2), K115-K115*J116+K115*J116*B116, AND(G116&lt;&gt;H116,G116=1), K115-K115*I116,AND(G116&lt;&gt;H116,G116=2),K115-K115*J116,G116=0,K115)</f>
        <v>60.566187446653828</v>
      </c>
      <c r="L116" t="str">
        <f>ValueWin!L116</f>
        <v>Alexandre Muller</v>
      </c>
      <c r="M116" t="str">
        <f>ValueWin!M116</f>
        <v>Stefano Travaglia</v>
      </c>
      <c r="N116">
        <f>ValueWin!N116</f>
        <v>0.48699999999999999</v>
      </c>
    </row>
    <row r="117" spans="1:14" x14ac:dyDescent="0.25">
      <c r="A117">
        <f>ValueWin!A117</f>
        <v>1.28</v>
      </c>
      <c r="B117">
        <f>ValueWin!B117</f>
        <v>3.25</v>
      </c>
      <c r="C117">
        <f t="shared" si="10"/>
        <v>0.78125</v>
      </c>
      <c r="D117">
        <f t="shared" si="10"/>
        <v>0.30769230769230771</v>
      </c>
      <c r="E117">
        <f>ValueWin!E117</f>
        <v>0.82199999999999995</v>
      </c>
      <c r="F117">
        <f t="shared" si="9"/>
        <v>0.17800000000000005</v>
      </c>
      <c r="G117" cm="1">
        <f t="array" ref="G117">_xlfn.IFS(AND(I117&gt;J117,I117&gt;0), 1, AND(J117&gt;I117,J117&gt;0), 2, AND(I117&lt;0,J117&lt;0), 0)</f>
        <v>1</v>
      </c>
      <c r="H117">
        <f>ValueWin!H117</f>
        <v>1</v>
      </c>
      <c r="I117">
        <f t="shared" si="5"/>
        <v>0.1</v>
      </c>
      <c r="J117">
        <f t="shared" si="6"/>
        <v>-0.18733333333333324</v>
      </c>
      <c r="K117" cm="1">
        <f t="array" ref="K117">_xlfn.IFS(AND(G117=H117,G117=1),K116-K116*I117+K116*I117*A117, AND(G117=H117,G117=2), K116-K116*J117+K116*J117*B117, AND(G117&lt;&gt;H117,G117=1), K116-K116*I117,AND(G117&lt;&gt;H117,G117=2),K116-K116*J117,G117=0,K116)</f>
        <v>62.262040695160131</v>
      </c>
      <c r="L117" t="str">
        <f>ValueWin!L117</f>
        <v>Maxime Cressy</v>
      </c>
      <c r="M117" t="str">
        <f>ValueWin!M117</f>
        <v>Otto Virtanen</v>
      </c>
      <c r="N117">
        <f>ValueWin!N117</f>
        <v>0.35699999999999998</v>
      </c>
    </row>
    <row r="118" spans="1:14" x14ac:dyDescent="0.25">
      <c r="A118">
        <f>ValueWin!A118</f>
        <v>1.1599999999999999</v>
      </c>
      <c r="B118">
        <f>ValueWin!B118</f>
        <v>4.5</v>
      </c>
      <c r="C118">
        <f t="shared" si="10"/>
        <v>0.86206896551724144</v>
      </c>
      <c r="D118">
        <f t="shared" si="10"/>
        <v>0.22222222222222221</v>
      </c>
      <c r="E118">
        <f>ValueWin!E118</f>
        <v>0.85899999999999999</v>
      </c>
      <c r="F118">
        <f t="shared" si="9"/>
        <v>0.14100000000000001</v>
      </c>
      <c r="G118" cm="1">
        <f t="array" ref="G118">_xlfn.IFS(AND(I118&gt;J118,I118&gt;0), 1, AND(J118&gt;I118,J118&gt;0), 2, AND(I118&lt;0,J118&lt;0), 0)</f>
        <v>0</v>
      </c>
      <c r="H118">
        <f>ValueWin!H118</f>
        <v>1</v>
      </c>
      <c r="I118">
        <f t="shared" si="5"/>
        <v>-2.2250000000000547E-2</v>
      </c>
      <c r="J118">
        <f t="shared" si="6"/>
        <v>-0.1044285714285714</v>
      </c>
      <c r="K118" cm="1">
        <f t="array" ref="K118">_xlfn.IFS(AND(G118=H118,G118=1),K117-K117*I118+K117*I118*A118, AND(G118=H118,G118=2), K117-K117*J118+K117*J118*B118, AND(G118&lt;&gt;H118,G118=1), K117-K117*I118,AND(G118&lt;&gt;H118,G118=2),K117-K117*J118,G118=0,K117)</f>
        <v>62.262040695160131</v>
      </c>
      <c r="L118" t="str">
        <f>ValueWin!L118</f>
        <v>Oscar Otte</v>
      </c>
      <c r="M118" t="str">
        <f>ValueWin!M118</f>
        <v>Julian Lenz</v>
      </c>
      <c r="N118">
        <f>ValueWin!N118</f>
        <v>0.36599999999999999</v>
      </c>
    </row>
    <row r="119" spans="1:14" x14ac:dyDescent="0.25">
      <c r="A119">
        <f>ValueWin!A119</f>
        <v>2.25</v>
      </c>
      <c r="B119">
        <f>ValueWin!B119</f>
        <v>1.57</v>
      </c>
      <c r="C119">
        <f t="shared" si="10"/>
        <v>0.44444444444444442</v>
      </c>
      <c r="D119">
        <f t="shared" si="10"/>
        <v>0.63694267515923564</v>
      </c>
      <c r="E119">
        <f>ValueWin!E119</f>
        <v>0.498</v>
      </c>
      <c r="F119">
        <f t="shared" si="9"/>
        <v>0.502</v>
      </c>
      <c r="G119" cm="1">
        <f t="array" ref="G119">_xlfn.IFS(AND(I119&gt;J119,I119&gt;0), 1, AND(J119&gt;I119,J119&gt;0), 2, AND(I119&lt;0,J119&lt;0), 0)</f>
        <v>1</v>
      </c>
      <c r="H119">
        <f>ValueWin!H119</f>
        <v>2</v>
      </c>
      <c r="I119">
        <f t="shared" si="5"/>
        <v>9.6399999999999986E-2</v>
      </c>
      <c r="J119">
        <f t="shared" si="6"/>
        <v>-0.37168421052631573</v>
      </c>
      <c r="K119" cm="1">
        <f t="array" ref="K119">_xlfn.IFS(AND(G119=H119,G119=1),K118-K118*I119+K118*I119*A119, AND(G119=H119,G119=2), K118-K118*J119+K118*J119*B119, AND(G119&lt;&gt;H119,G119=1), K118-K118*I119,AND(G119&lt;&gt;H119,G119=2),K118-K118*J119,G119=0,K118)</f>
        <v>56.259979972146695</v>
      </c>
      <c r="L119" t="str">
        <f>ValueWin!L119</f>
        <v>Ruben Bemelmans</v>
      </c>
      <c r="M119" t="str">
        <f>ValueWin!M119</f>
        <v>Quentin Halys</v>
      </c>
      <c r="N119">
        <f>ValueWin!N119</f>
        <v>0.623</v>
      </c>
    </row>
    <row r="120" spans="1:14" x14ac:dyDescent="0.25">
      <c r="A120">
        <f>ValueWin!A120</f>
        <v>3</v>
      </c>
      <c r="B120">
        <f>ValueWin!B120</f>
        <v>1.33</v>
      </c>
      <c r="C120">
        <f t="shared" si="10"/>
        <v>0.33333333333333331</v>
      </c>
      <c r="D120">
        <f t="shared" si="10"/>
        <v>0.75187969924812026</v>
      </c>
      <c r="E120">
        <f>ValueWin!E120</f>
        <v>0.23499999999999999</v>
      </c>
      <c r="F120">
        <f t="shared" si="9"/>
        <v>0.76500000000000001</v>
      </c>
      <c r="G120" cm="1">
        <f t="array" ref="G120">_xlfn.IFS(AND(I120&gt;J120,I120&gt;0), 1, AND(J120&gt;I120,J120&gt;0), 2, AND(I120&lt;0,J120&lt;0), 0)</f>
        <v>2</v>
      </c>
      <c r="H120">
        <f>ValueWin!H120</f>
        <v>2</v>
      </c>
      <c r="I120">
        <f t="shared" si="5"/>
        <v>-0.14750000000000002</v>
      </c>
      <c r="J120">
        <f t="shared" si="6"/>
        <v>5.2878787878788081E-2</v>
      </c>
      <c r="K120" cm="1">
        <f t="array" ref="K120">_xlfn.IFS(AND(G120=H120,G120=1),K119-K119*I120+K119*I120*A120, AND(G120=H120,G120=2), K119-K119*J120+K119*J120*B120, AND(G120&lt;&gt;H120,G120=1), K119-K119*I120,AND(G120&lt;&gt;H120,G120=2),K119-K119*J120,G120=0,K119)</f>
        <v>57.241716622660654</v>
      </c>
      <c r="L120" t="str">
        <f>ValueWin!L120</f>
        <v>Mats Rosenkranz</v>
      </c>
      <c r="M120" t="str">
        <f>ValueWin!M120</f>
        <v>Maximilian Marterer</v>
      </c>
      <c r="N120">
        <f>ValueWin!N120</f>
        <v>0.28299999999999997</v>
      </c>
    </row>
    <row r="121" spans="1:14" x14ac:dyDescent="0.25">
      <c r="A121">
        <f>ValueWin!A121</f>
        <v>2.31</v>
      </c>
      <c r="B121">
        <f>ValueWin!B121</f>
        <v>1.57</v>
      </c>
      <c r="C121">
        <f t="shared" si="10"/>
        <v>0.4329004329004329</v>
      </c>
      <c r="D121">
        <f t="shared" si="10"/>
        <v>0.63694267515923564</v>
      </c>
      <c r="E121">
        <f>ValueWin!E121</f>
        <v>0.46600000000000003</v>
      </c>
      <c r="F121">
        <f t="shared" si="9"/>
        <v>0.53400000000000003</v>
      </c>
      <c r="G121" cm="1">
        <f t="array" ref="G121">_xlfn.IFS(AND(I121&gt;J121,I121&gt;0), 1, AND(J121&gt;I121,J121&gt;0), 2, AND(I121&lt;0,J121&lt;0), 0)</f>
        <v>1</v>
      </c>
      <c r="H121">
        <f>ValueWin!H121</f>
        <v>1</v>
      </c>
      <c r="I121">
        <f t="shared" si="5"/>
        <v>5.8366412213740504E-2</v>
      </c>
      <c r="J121">
        <f t="shared" si="6"/>
        <v>-0.28354385964912276</v>
      </c>
      <c r="K121" cm="1">
        <f t="array" ref="K121">_xlfn.IFS(AND(G121=H121,G121=1),K120-K120*I121+K120*I121*A121, AND(G121=H121,G121=2), K120-K120*J121+K120*J121*B121, AND(G121&lt;&gt;H121,G121=1), K120-K120*I121,AND(G121&lt;&gt;H121,G121=2),K120-K120*J121,G121=0,K120)</f>
        <v>61.618418275629296</v>
      </c>
      <c r="L121" t="str">
        <f>ValueWin!L121</f>
        <v>Marin Cilic</v>
      </c>
      <c r="M121" t="str">
        <f>ValueWin!M121</f>
        <v>Karen Khachanov</v>
      </c>
      <c r="N121">
        <f>ValueWin!N121</f>
        <v>0.85899999999999999</v>
      </c>
    </row>
    <row r="122" spans="1:14" x14ac:dyDescent="0.25">
      <c r="A122">
        <f>ValueWin!A122</f>
        <v>1.61</v>
      </c>
      <c r="B122">
        <f>ValueWin!B122</f>
        <v>2.25</v>
      </c>
      <c r="C122">
        <f t="shared" si="10"/>
        <v>0.6211180124223602</v>
      </c>
      <c r="D122">
        <f t="shared" si="10"/>
        <v>0.44444444444444442</v>
      </c>
      <c r="E122">
        <f>ValueWin!E122</f>
        <v>0.59399999999999997</v>
      </c>
      <c r="F122">
        <f t="shared" si="9"/>
        <v>0.40600000000000003</v>
      </c>
      <c r="G122" cm="1">
        <f t="array" ref="G122">_xlfn.IFS(AND(I122&gt;J122,I122&gt;0), 1, AND(J122&gt;I122,J122&gt;0), 2, AND(I122&lt;0,J122&lt;0), 0)</f>
        <v>0</v>
      </c>
      <c r="H122">
        <f>ValueWin!H122</f>
        <v>1</v>
      </c>
      <c r="I122">
        <f t="shared" si="5"/>
        <v>-7.1573770491803246E-2</v>
      </c>
      <c r="J122">
        <f t="shared" si="6"/>
        <v>-6.9199999999999928E-2</v>
      </c>
      <c r="K122" cm="1">
        <f t="array" ref="K122">_xlfn.IFS(AND(G122=H122,G122=1),K121-K121*I122+K121*I122*A122, AND(G122=H122,G122=2), K121-K121*J122+K121*J122*B122, AND(G122&lt;&gt;H122,G122=1), K121-K121*I122,AND(G122&lt;&gt;H122,G122=2),K121-K121*J122,G122=0,K121)</f>
        <v>61.618418275629296</v>
      </c>
      <c r="L122" t="str">
        <f>ValueWin!L122</f>
        <v>Roberto Bautista Agut</v>
      </c>
      <c r="M122" t="str">
        <f>ValueWin!M122</f>
        <v>Mackenzie McDonald</v>
      </c>
      <c r="N122">
        <f>ValueWin!N122</f>
        <v>0.85699999999999998</v>
      </c>
    </row>
    <row r="123" spans="1:14" x14ac:dyDescent="0.25">
      <c r="A123">
        <f>ValueWin!A123</f>
        <v>2.67</v>
      </c>
      <c r="B123">
        <f>ValueWin!B123</f>
        <v>1.44</v>
      </c>
      <c r="C123">
        <f t="shared" si="10"/>
        <v>0.37453183520599254</v>
      </c>
      <c r="D123">
        <f t="shared" si="10"/>
        <v>0.69444444444444442</v>
      </c>
      <c r="E123">
        <f>ValueWin!E123</f>
        <v>0.38800000000000001</v>
      </c>
      <c r="F123">
        <f t="shared" si="9"/>
        <v>0.61199999999999999</v>
      </c>
      <c r="G123" cm="1">
        <f t="array" ref="G123">_xlfn.IFS(AND(I123&gt;J123,I123&gt;0), 1, AND(J123&gt;I123,J123&gt;0), 2, AND(I123&lt;0,J123&lt;0), 0)</f>
        <v>1</v>
      </c>
      <c r="H123">
        <f>ValueWin!H123</f>
        <v>1</v>
      </c>
      <c r="I123">
        <f t="shared" si="5"/>
        <v>2.1532934131736514E-2</v>
      </c>
      <c r="J123">
        <f t="shared" si="6"/>
        <v>-0.26981818181818196</v>
      </c>
      <c r="K123" cm="1">
        <f t="array" ref="K123">_xlfn.IFS(AND(G123=H123,G123=1),K122-K122*I123+K122*I123*A123, AND(G123=H123,G123=2), K122-K122*J123+K122*J123*B123, AND(G123&lt;&gt;H123,G123=1), K122-K122*I123,AND(G123&lt;&gt;H123,G123=2),K122-K122*J123,G123=0,K122)</f>
        <v>63.834216596820923</v>
      </c>
      <c r="L123" t="str">
        <f>ValueWin!L123</f>
        <v>Jan Lennard Struff</v>
      </c>
      <c r="M123" t="str">
        <f>ValueWin!M123</f>
        <v>Denis Shapovalov</v>
      </c>
      <c r="N123">
        <f>ValueWin!N123</f>
        <v>0.90900000000000003</v>
      </c>
    </row>
    <row r="124" spans="1:14" x14ac:dyDescent="0.25">
      <c r="A124">
        <f>ValueWin!A124</f>
        <v>7</v>
      </c>
      <c r="B124">
        <f>ValueWin!B124</f>
        <v>1.1000000000000001</v>
      </c>
      <c r="C124">
        <f t="shared" si="10"/>
        <v>0.14285714285714285</v>
      </c>
      <c r="D124">
        <f t="shared" si="10"/>
        <v>0.90909090909090906</v>
      </c>
      <c r="E124">
        <f>ValueWin!E124</f>
        <v>0.123</v>
      </c>
      <c r="F124">
        <f t="shared" si="9"/>
        <v>0.877</v>
      </c>
      <c r="G124" cm="1">
        <f t="array" ref="G124">_xlfn.IFS(AND(I124&gt;J124,I124&gt;0), 1, AND(J124&gt;I124,J124&gt;0), 2, AND(I124&lt;0,J124&lt;0), 0)</f>
        <v>0</v>
      </c>
      <c r="H124">
        <f>ValueWin!H124</f>
        <v>2</v>
      </c>
      <c r="I124">
        <f t="shared" si="5"/>
        <v>-2.3166666666666669E-2</v>
      </c>
      <c r="J124">
        <f t="shared" si="6"/>
        <v>-0.35299999999999887</v>
      </c>
      <c r="K124" cm="1">
        <f t="array" ref="K124">_xlfn.IFS(AND(G124=H124,G124=1),K123-K123*I124+K123*I124*A124, AND(G124=H124,G124=2), K123-K123*J124+K123*J124*B124, AND(G124&lt;&gt;H124,G124=1), K123-K123*I124,AND(G124&lt;&gt;H124,G124=2),K123-K123*J124,G124=0,K123)</f>
        <v>63.834216596820923</v>
      </c>
      <c r="L124" t="str">
        <f>ValueWin!L124</f>
        <v>Dennis Novak</v>
      </c>
      <c r="M124" t="str">
        <f>ValueWin!M124</f>
        <v>Jannik Sinner</v>
      </c>
      <c r="N124">
        <f>ValueWin!N124</f>
        <v>0.84499999999999997</v>
      </c>
    </row>
    <row r="125" spans="1:14" x14ac:dyDescent="0.25">
      <c r="A125">
        <f>ValueWin!A125</f>
        <v>5.2</v>
      </c>
      <c r="B125">
        <f>ValueWin!B125</f>
        <v>1.1399999999999999</v>
      </c>
      <c r="C125">
        <f t="shared" si="10"/>
        <v>0.19230769230769229</v>
      </c>
      <c r="D125">
        <f t="shared" si="10"/>
        <v>0.87719298245614041</v>
      </c>
      <c r="E125">
        <f>ValueWin!E125</f>
        <v>0.17100000000000001</v>
      </c>
      <c r="F125">
        <f t="shared" si="9"/>
        <v>0.82899999999999996</v>
      </c>
      <c r="G125" cm="1">
        <f t="array" ref="G125">_xlfn.IFS(AND(I125&gt;J125,I125&gt;0), 1, AND(J125&gt;I125,J125&gt;0), 2, AND(I125&lt;0,J125&lt;0), 0)</f>
        <v>0</v>
      </c>
      <c r="H125">
        <f>ValueWin!H125</f>
        <v>2</v>
      </c>
      <c r="I125">
        <f t="shared" si="5"/>
        <v>-2.6380952380952338E-2</v>
      </c>
      <c r="J125">
        <f t="shared" si="6"/>
        <v>-0.39242857142857246</v>
      </c>
      <c r="K125" cm="1">
        <f t="array" ref="K125">_xlfn.IFS(AND(G125=H125,G125=1),K124-K124*I125+K124*I125*A125, AND(G125=H125,G125=2), K124-K124*J125+K124*J125*B125, AND(G125&lt;&gt;H125,G125=1), K124-K124*I125,AND(G125&lt;&gt;H125,G125=2),K124-K124*J125,G125=0,K124)</f>
        <v>63.834216596820923</v>
      </c>
      <c r="L125" t="str">
        <f>ValueWin!L125</f>
        <v>Alex De Minaur</v>
      </c>
      <c r="M125" t="str">
        <f>ValueWin!M125</f>
        <v>Alexander Zverev</v>
      </c>
      <c r="N125">
        <f>ValueWin!N125</f>
        <v>0.89100000000000001</v>
      </c>
    </row>
    <row r="126" spans="1:14" x14ac:dyDescent="0.25">
      <c r="A126">
        <f>ValueWin!A126</f>
        <v>1.22</v>
      </c>
      <c r="B126">
        <f>ValueWin!B126</f>
        <v>4</v>
      </c>
      <c r="C126">
        <f t="shared" si="10"/>
        <v>0.81967213114754101</v>
      </c>
      <c r="D126">
        <f t="shared" si="10"/>
        <v>0.25</v>
      </c>
      <c r="E126">
        <f>ValueWin!E126</f>
        <v>0.73399999999999999</v>
      </c>
      <c r="F126">
        <f t="shared" si="9"/>
        <v>0.26600000000000001</v>
      </c>
      <c r="G126" cm="1">
        <f t="array" ref="G126">_xlfn.IFS(AND(I126&gt;J126,I126&gt;0), 1, AND(J126&gt;I126,J126&gt;0), 2, AND(I126&lt;0,J126&lt;0), 0)</f>
        <v>2</v>
      </c>
      <c r="H126">
        <f>ValueWin!H126</f>
        <v>2</v>
      </c>
      <c r="I126">
        <f t="shared" si="5"/>
        <v>-0.47509090909090923</v>
      </c>
      <c r="J126">
        <f t="shared" si="6"/>
        <v>2.1333333333333343E-2</v>
      </c>
      <c r="K126" cm="1">
        <f t="array" ref="K126">_xlfn.IFS(AND(G126=H126,G126=1),K125-K125*I126+K125*I126*A126, AND(G126=H126,G126=2), K125-K125*J126+K125*J126*B126, AND(G126&lt;&gt;H126,G126=1), K125-K125*I126,AND(G126&lt;&gt;H126,G126=2),K125-K125*J126,G126=0,K125)</f>
        <v>67.919606459017473</v>
      </c>
      <c r="L126" t="str">
        <f>ValueWin!L126</f>
        <v>Stefanos Tsitsipas</v>
      </c>
      <c r="M126" t="str">
        <f>ValueWin!M126</f>
        <v>Frances Tiafoe</v>
      </c>
      <c r="N126">
        <f>ValueWin!N126</f>
        <v>0.86699999999999999</v>
      </c>
    </row>
    <row r="127" spans="1:14" x14ac:dyDescent="0.25">
      <c r="A127">
        <f>ValueWin!A127</f>
        <v>2.75</v>
      </c>
      <c r="B127">
        <f>ValueWin!B127</f>
        <v>1.44</v>
      </c>
      <c r="C127">
        <f t="shared" si="10"/>
        <v>0.36363636363636365</v>
      </c>
      <c r="D127">
        <f t="shared" si="10"/>
        <v>0.69444444444444442</v>
      </c>
      <c r="E127">
        <f>ValueWin!E127</f>
        <v>0.29499999999999998</v>
      </c>
      <c r="F127">
        <f t="shared" si="9"/>
        <v>0.70500000000000007</v>
      </c>
      <c r="G127" cm="1">
        <f t="array" ref="G127">_xlfn.IFS(AND(I127&gt;J127,I127&gt;0), 1, AND(J127&gt;I127,J127&gt;0), 2, AND(I127&lt;0,J127&lt;0), 0)</f>
        <v>2</v>
      </c>
      <c r="H127">
        <f>ValueWin!H127</f>
        <v>1</v>
      </c>
      <c r="I127">
        <f t="shared" si="5"/>
        <v>-0.10785714285714293</v>
      </c>
      <c r="J127">
        <f t="shared" si="6"/>
        <v>3.4545454545454546E-2</v>
      </c>
      <c r="K127" cm="1">
        <f t="array" ref="K127">_xlfn.IFS(AND(G127=H127,G127=1),K126-K126*I127+K126*I127*A127, AND(G127=H127,G127=2), K126-K126*J127+K126*J127*B127, AND(G127&lt;&gt;H127,G127=1), K126-K126*I127,AND(G127&lt;&gt;H127,G127=2),K126-K126*J127,G127=0,K126)</f>
        <v>65.573292781342317</v>
      </c>
      <c r="L127" t="str">
        <f>ValueWin!L127</f>
        <v>Carlos Alcaraz</v>
      </c>
      <c r="M127" t="str">
        <f>ValueWin!M127</f>
        <v>Matteo Berrettini</v>
      </c>
      <c r="N127">
        <f>ValueWin!N127</f>
        <v>0.84699999999999998</v>
      </c>
    </row>
    <row r="128" spans="1:14" x14ac:dyDescent="0.25">
      <c r="A128">
        <f>ValueWin!A128</f>
        <v>1.5</v>
      </c>
      <c r="B128">
        <f>ValueWin!B128</f>
        <v>2.5</v>
      </c>
      <c r="C128">
        <f t="shared" si="10"/>
        <v>0.66666666666666663</v>
      </c>
      <c r="D128">
        <f t="shared" si="10"/>
        <v>0.4</v>
      </c>
      <c r="E128">
        <f>ValueWin!E128</f>
        <v>0.78500000000000003</v>
      </c>
      <c r="F128">
        <f t="shared" si="9"/>
        <v>0.21499999999999997</v>
      </c>
      <c r="G128" cm="1">
        <f t="array" ref="G128">_xlfn.IFS(AND(I128&gt;J128,I128&gt;0), 1, AND(J128&gt;I128,J128&gt;0), 2, AND(I128&lt;0,J128&lt;0), 0)</f>
        <v>1</v>
      </c>
      <c r="H128">
        <f>ValueWin!H128</f>
        <v>1</v>
      </c>
      <c r="I128">
        <f t="shared" si="5"/>
        <v>0.1</v>
      </c>
      <c r="J128">
        <f t="shared" si="6"/>
        <v>-0.30833333333333335</v>
      </c>
      <c r="K128" cm="1">
        <f t="array" ref="K128">_xlfn.IFS(AND(G128=H128,G128=1),K127-K127*I128+K127*I128*A128, AND(G128=H128,G128=2), K127-K127*J128+K127*J128*B128, AND(G128&lt;&gt;H128,G128=1), K127-K127*I128,AND(G128&lt;&gt;H128,G128=2),K127-K127*J128,G128=0,K127)</f>
        <v>68.851957420409434</v>
      </c>
      <c r="L128" t="str">
        <f>ValueWin!L128</f>
        <v>Joao Sousa</v>
      </c>
      <c r="M128" t="str">
        <f>ValueWin!M128</f>
        <v>Kenny De Schepper</v>
      </c>
      <c r="N128">
        <f>ValueWin!N128</f>
        <v>0.47799999999999998</v>
      </c>
    </row>
    <row r="129" spans="1:14" x14ac:dyDescent="0.25">
      <c r="A129">
        <f>ValueWin!A129</f>
        <v>1.33</v>
      </c>
      <c r="B129">
        <f>ValueWin!B129</f>
        <v>3</v>
      </c>
      <c r="C129">
        <f t="shared" si="10"/>
        <v>0.75187969924812026</v>
      </c>
      <c r="D129">
        <f t="shared" si="10"/>
        <v>0.33333333333333331</v>
      </c>
      <c r="E129">
        <f>ValueWin!E129</f>
        <v>0.80500000000000005</v>
      </c>
      <c r="F129">
        <f t="shared" si="9"/>
        <v>0.19499999999999995</v>
      </c>
      <c r="G129" cm="1">
        <f t="array" ref="G129">_xlfn.IFS(AND(I129&gt;J129,I129&gt;0), 1, AND(J129&gt;I129,J129&gt;0), 2, AND(I129&lt;0,J129&lt;0), 0)</f>
        <v>1</v>
      </c>
      <c r="H129">
        <f>ValueWin!H129</f>
        <v>2</v>
      </c>
      <c r="I129">
        <f t="shared" si="5"/>
        <v>0.1</v>
      </c>
      <c r="J129">
        <f t="shared" si="6"/>
        <v>-0.20750000000000007</v>
      </c>
      <c r="K129" cm="1">
        <f t="array" ref="K129">_xlfn.IFS(AND(G129=H129,G129=1),K128-K128*I129+K128*I129*A129, AND(G129=H129,G129=2), K128-K128*J129+K128*J129*B129, AND(G129&lt;&gt;H129,G129=1), K128-K128*I129,AND(G129&lt;&gt;H129,G129=2),K128-K128*J129,G129=0,K128)</f>
        <v>61.966761678368492</v>
      </c>
      <c r="L129" t="str">
        <f>ValueWin!L129</f>
        <v>Hugo Gaston</v>
      </c>
      <c r="M129" t="str">
        <f>ValueWin!M129</f>
        <v>Maxime Janvier</v>
      </c>
      <c r="N129">
        <f>ValueWin!N129</f>
        <v>0.48199999999999998</v>
      </c>
    </row>
    <row r="130" spans="1:14" x14ac:dyDescent="0.25">
      <c r="A130">
        <f>ValueWin!A130</f>
        <v>1.66</v>
      </c>
      <c r="B130">
        <f>ValueWin!B130</f>
        <v>2.1</v>
      </c>
      <c r="C130">
        <f t="shared" si="10"/>
        <v>0.60240963855421692</v>
      </c>
      <c r="D130">
        <f t="shared" si="10"/>
        <v>0.47619047619047616</v>
      </c>
      <c r="E130">
        <f>ValueWin!E130</f>
        <v>0.94599999999999995</v>
      </c>
      <c r="F130">
        <f t="shared" si="9"/>
        <v>5.4000000000000048E-2</v>
      </c>
      <c r="G130" cm="1">
        <f t="array" ref="G130">_xlfn.IFS(AND(I130&gt;J130,I130&gt;0), 1, AND(J130&gt;I130,J130&gt;0), 2, AND(I130&lt;0,J130&lt;0), 0)</f>
        <v>1</v>
      </c>
      <c r="H130">
        <f>ValueWin!H130</f>
        <v>2</v>
      </c>
      <c r="I130">
        <f t="shared" si="5"/>
        <v>0.1</v>
      </c>
      <c r="J130">
        <f t="shared" si="6"/>
        <v>-0.80599999999999983</v>
      </c>
      <c r="K130" cm="1">
        <f t="array" ref="K130">_xlfn.IFS(AND(G130=H130,G130=1),K129-K129*I130+K129*I130*A130, AND(G130=H130,G130=2), K129-K129*J130+K129*J130*B130, AND(G130&lt;&gt;H130,G130=1), K129-K129*I130,AND(G130&lt;&gt;H130,G130=2),K129-K129*J130,G130=0,K129)</f>
        <v>55.770085510531644</v>
      </c>
      <c r="L130" t="str">
        <f>ValueWin!L130</f>
        <v>Manuel Guinard</v>
      </c>
      <c r="M130" t="str">
        <f>ValueWin!M130</f>
        <v>Luca van Assche</v>
      </c>
      <c r="N130">
        <f>ValueWin!N130</f>
        <v>0.17599999999999999</v>
      </c>
    </row>
    <row r="131" spans="1:14" x14ac:dyDescent="0.25">
      <c r="A131">
        <f>ValueWin!A131</f>
        <v>1.46</v>
      </c>
      <c r="B131">
        <f>ValueWin!B131</f>
        <v>2.58</v>
      </c>
      <c r="C131">
        <f t="shared" si="10"/>
        <v>0.68493150684931503</v>
      </c>
      <c r="D131">
        <f t="shared" si="10"/>
        <v>0.38759689922480617</v>
      </c>
      <c r="E131">
        <f>ValueWin!E131</f>
        <v>0.61399999999999999</v>
      </c>
      <c r="F131">
        <f t="shared" si="9"/>
        <v>0.38600000000000001</v>
      </c>
      <c r="G131" cm="1">
        <f t="array" ref="G131">_xlfn.IFS(AND(I131&gt;J131,I131&gt;0), 1, AND(J131&gt;I131,J131&gt;0), 2, AND(I131&lt;0,J131&lt;0), 0)</f>
        <v>0</v>
      </c>
      <c r="H131">
        <f>ValueWin!H131</f>
        <v>1</v>
      </c>
      <c r="I131">
        <f t="shared" si="5"/>
        <v>-0.22513043478260875</v>
      </c>
      <c r="J131">
        <f t="shared" si="6"/>
        <v>-2.6075949367088125E-3</v>
      </c>
      <c r="K131" cm="1">
        <f t="array" ref="K131">_xlfn.IFS(AND(G131=H131,G131=1),K130-K130*I131+K130*I131*A131, AND(G131=H131,G131=2), K130-K130*J131+K130*J131*B131, AND(G131&lt;&gt;H131,G131=1), K130-K130*I131,AND(G131&lt;&gt;H131,G131=2),K130-K130*J131,G131=0,K130)</f>
        <v>55.770085510531644</v>
      </c>
      <c r="L131" t="str">
        <f>ValueWin!L131</f>
        <v>Taylor Fritz</v>
      </c>
      <c r="M131" t="str">
        <f>ValueWin!M131</f>
        <v>Jan Lennard Struff</v>
      </c>
      <c r="N131">
        <f>ValueWin!N131</f>
        <v>0.84499999999999997</v>
      </c>
    </row>
    <row r="132" spans="1:14" x14ac:dyDescent="0.25">
      <c r="A132">
        <f>ValueWin!A132</f>
        <v>1.86</v>
      </c>
      <c r="B132">
        <f>ValueWin!B132</f>
        <v>1.92</v>
      </c>
      <c r="C132">
        <f t="shared" si="10"/>
        <v>0.5376344086021505</v>
      </c>
      <c r="D132">
        <f t="shared" si="10"/>
        <v>0.52083333333333337</v>
      </c>
      <c r="E132">
        <f>ValueWin!E132</f>
        <v>0.42</v>
      </c>
      <c r="F132">
        <f t="shared" si="9"/>
        <v>0.58000000000000007</v>
      </c>
      <c r="G132" cm="1">
        <f t="array" ref="G132">_xlfn.IFS(AND(I132&gt;J132,I132&gt;0), 1, AND(J132&gt;I132,J132&gt;0), 2, AND(I132&lt;0,J132&lt;0), 0)</f>
        <v>2</v>
      </c>
      <c r="H132">
        <f>ValueWin!H132</f>
        <v>2</v>
      </c>
      <c r="I132">
        <f t="shared" ref="I132:I140" si="11">IF(E132-(F132/(A132-1))&gt;0.1, 0.1, E132-(F132/(A132-1)))</f>
        <v>-0.25441860465116278</v>
      </c>
      <c r="J132">
        <f t="shared" ref="J132:J140" si="12">IF(F132-(E132/(B132-1))&gt;0.1, 0.1, F132-(E132/(B132-1)))</f>
        <v>0.1</v>
      </c>
      <c r="K132" cm="1">
        <f t="array" ref="K132">_xlfn.IFS(AND(G132=H132,G132=1),K131-K131*I132+K131*I132*A132, AND(G132=H132,G132=2), K131-K131*J132+K131*J132*B132, AND(G132&lt;&gt;H132,G132=1), K131-K131*I132,AND(G132&lt;&gt;H132,G132=2),K131-K131*J132,G132=0,K131)</f>
        <v>60.90093337750055</v>
      </c>
      <c r="L132" t="str">
        <f>ValueWin!L132</f>
        <v>Botic Van De Zandschulp</v>
      </c>
      <c r="M132" t="str">
        <f>ValueWin!M132</f>
        <v>Marin Cilic</v>
      </c>
      <c r="N132">
        <f>ValueWin!N132</f>
        <v>0.83499999999999996</v>
      </c>
    </row>
    <row r="133" spans="1:14" x14ac:dyDescent="0.25">
      <c r="A133">
        <f>ValueWin!A133</f>
        <v>4.05</v>
      </c>
      <c r="B133">
        <f>ValueWin!B133</f>
        <v>1.22</v>
      </c>
      <c r="C133">
        <f t="shared" si="10"/>
        <v>0.24691358024691359</v>
      </c>
      <c r="D133">
        <f t="shared" si="10"/>
        <v>0.81967213114754101</v>
      </c>
      <c r="E133">
        <f>ValueWin!E133</f>
        <v>0.21199999999999999</v>
      </c>
      <c r="F133">
        <f t="shared" si="9"/>
        <v>0.78800000000000003</v>
      </c>
      <c r="G133" cm="1">
        <f t="array" ref="G133">_xlfn.IFS(AND(I133&gt;J133,I133&gt;0), 1, AND(J133&gt;I133,J133&gt;0), 2, AND(I133&lt;0,J133&lt;0), 0)</f>
        <v>0</v>
      </c>
      <c r="H133">
        <f>ValueWin!H133</f>
        <v>2</v>
      </c>
      <c r="I133">
        <f t="shared" si="11"/>
        <v>-4.6360655737704953E-2</v>
      </c>
      <c r="J133">
        <f t="shared" si="12"/>
        <v>-0.1756363636363637</v>
      </c>
      <c r="K133" cm="1">
        <f t="array" ref="K133">_xlfn.IFS(AND(G133=H133,G133=1),K132-K132*I133+K132*I133*A133, AND(G133=H133,G133=2), K132-K132*J133+K132*J133*B133, AND(G133&lt;&gt;H133,G133=1), K132-K132*I133,AND(G133&lt;&gt;H133,G133=2),K132-K132*J133,G133=0,K132)</f>
        <v>60.90093337750055</v>
      </c>
      <c r="L133" t="str">
        <f>ValueWin!L133</f>
        <v>Carlos Alcaraz</v>
      </c>
      <c r="M133" t="str">
        <f>ValueWin!M133</f>
        <v>Alexander Zverev</v>
      </c>
      <c r="N133">
        <f>ValueWin!N133</f>
        <v>0.86499999999999999</v>
      </c>
    </row>
    <row r="134" spans="1:14" x14ac:dyDescent="0.25">
      <c r="A134">
        <f>ValueWin!A134</f>
        <v>2.2000000000000002</v>
      </c>
      <c r="B134">
        <f>ValueWin!B134</f>
        <v>1.61</v>
      </c>
      <c r="C134">
        <f t="shared" si="10"/>
        <v>0.45454545454545453</v>
      </c>
      <c r="D134">
        <f t="shared" si="10"/>
        <v>0.6211180124223602</v>
      </c>
      <c r="E134">
        <f>ValueWin!E134</f>
        <v>0.19900000000000001</v>
      </c>
      <c r="F134">
        <f t="shared" si="9"/>
        <v>0.80099999999999993</v>
      </c>
      <c r="G134" cm="1">
        <f t="array" ref="G134">_xlfn.IFS(AND(I134&gt;J134,I134&gt;0), 1, AND(J134&gt;I134,J134&gt;0), 2, AND(I134&lt;0,J134&lt;0), 0)</f>
        <v>2</v>
      </c>
      <c r="H134">
        <f>ValueWin!H134</f>
        <v>2</v>
      </c>
      <c r="I134">
        <f t="shared" si="11"/>
        <v>-0.46849999999999986</v>
      </c>
      <c r="J134">
        <f t="shared" si="12"/>
        <v>0.1</v>
      </c>
      <c r="K134" cm="1">
        <f t="array" ref="K134">_xlfn.IFS(AND(G134=H134,G134=1),K133-K133*I134+K133*I134*A134, AND(G134=H134,G134=2), K133-K133*J134+K133*J134*B134, AND(G134&lt;&gt;H134,G134=1), K133-K133*I134,AND(G134&lt;&gt;H134,G134=2),K133-K133*J134,G134=0,K133)</f>
        <v>64.615890313528084</v>
      </c>
      <c r="L134" t="str">
        <f>ValueWin!L134</f>
        <v>Maxime Janvier</v>
      </c>
      <c r="M134" t="str">
        <f>ValueWin!M134</f>
        <v>Joao Sousa</v>
      </c>
      <c r="N134">
        <f>ValueWin!N134</f>
        <v>0.47099999999999997</v>
      </c>
    </row>
    <row r="135" spans="1:14" x14ac:dyDescent="0.25">
      <c r="A135">
        <f>ValueWin!A135</f>
        <v>2.2000000000000002</v>
      </c>
      <c r="B135">
        <f>ValueWin!B135</f>
        <v>1.61</v>
      </c>
      <c r="C135">
        <f t="shared" si="10"/>
        <v>0.45454545454545453</v>
      </c>
      <c r="D135">
        <f t="shared" si="10"/>
        <v>0.6211180124223602</v>
      </c>
      <c r="E135">
        <f>ValueWin!E135</f>
        <v>0.45900000000000002</v>
      </c>
      <c r="F135">
        <f t="shared" si="9"/>
        <v>0.54099999999999993</v>
      </c>
      <c r="G135" cm="1">
        <f t="array" ref="G135">_xlfn.IFS(AND(I135&gt;J135,I135&gt;0), 1, AND(J135&gt;I135,J135&gt;0), 2, AND(I135&lt;0,J135&lt;0), 0)</f>
        <v>1</v>
      </c>
      <c r="H135">
        <f>ValueWin!H135</f>
        <v>1</v>
      </c>
      <c r="I135">
        <f t="shared" si="11"/>
        <v>8.1666666666668219E-3</v>
      </c>
      <c r="J135">
        <f t="shared" si="12"/>
        <v>-0.21145901639344256</v>
      </c>
      <c r="K135" cm="1">
        <f t="array" ref="K135">_xlfn.IFS(AND(G135=H135,G135=1),K134-K134*I135+K134*I135*A135, AND(G135=H135,G135=2), K134-K134*J135+K134*J135*B135, AND(G135&lt;&gt;H135,G135=1), K134-K134*I135,AND(G135&lt;&gt;H135,G135=2),K134-K134*J135,G135=0,K134)</f>
        <v>65.249126038600664</v>
      </c>
      <c r="L135" t="str">
        <f>ValueWin!L135</f>
        <v>Maxime Cressy</v>
      </c>
      <c r="M135" t="str">
        <f>ValueWin!M135</f>
        <v>Oscar Otte</v>
      </c>
      <c r="N135">
        <f>ValueWin!N135</f>
        <v>0.75700000000000001</v>
      </c>
    </row>
    <row r="136" spans="1:14" x14ac:dyDescent="0.25">
      <c r="A136">
        <f>ValueWin!A136</f>
        <v>4</v>
      </c>
      <c r="B136">
        <f>ValueWin!B136</f>
        <v>1.22</v>
      </c>
      <c r="C136">
        <f t="shared" si="10"/>
        <v>0.25</v>
      </c>
      <c r="D136">
        <f t="shared" si="10"/>
        <v>0.81967213114754101</v>
      </c>
      <c r="E136">
        <f>ValueWin!E136</f>
        <v>0.33300000000000002</v>
      </c>
      <c r="F136">
        <f t="shared" si="9"/>
        <v>0.66700000000000004</v>
      </c>
      <c r="G136" cm="1">
        <f t="array" ref="G136">_xlfn.IFS(AND(I136&gt;J136,I136&gt;0), 1, AND(J136&gt;I136,J136&gt;0), 2, AND(I136&lt;0,J136&lt;0), 0)</f>
        <v>1</v>
      </c>
      <c r="H136">
        <f>ValueWin!H136</f>
        <v>1</v>
      </c>
      <c r="I136">
        <f t="shared" si="11"/>
        <v>0.1</v>
      </c>
      <c r="J136">
        <f t="shared" si="12"/>
        <v>-0.84663636363636385</v>
      </c>
      <c r="K136" cm="1">
        <f t="array" ref="K136">_xlfn.IFS(AND(G136=H136,G136=1),K135-K135*I136+K135*I136*A136, AND(G136=H136,G136=2), K135-K135*J136+K135*J136*B136, AND(G136&lt;&gt;H136,G136=1), K135-K135*I136,AND(G136&lt;&gt;H136,G136=2),K135-K135*J136,G136=0,K135)</f>
        <v>84.823863850180857</v>
      </c>
      <c r="L136" t="str">
        <f>ValueWin!L136</f>
        <v>Frances Tiafoe</v>
      </c>
      <c r="M136" t="str">
        <f>ValueWin!M136</f>
        <v>Jannik Sinner</v>
      </c>
      <c r="N136">
        <f>ValueWin!N136</f>
        <v>0.86</v>
      </c>
    </row>
    <row r="137" spans="1:14" x14ac:dyDescent="0.25">
      <c r="A137">
        <f>ValueWin!A137</f>
        <v>1.4</v>
      </c>
      <c r="B137">
        <f>ValueWin!B137</f>
        <v>2.75</v>
      </c>
      <c r="C137">
        <f t="shared" si="10"/>
        <v>0.7142857142857143</v>
      </c>
      <c r="D137">
        <f t="shared" si="10"/>
        <v>0.36363636363636365</v>
      </c>
      <c r="E137">
        <f>ValueWin!E137</f>
        <v>0.61599999999999999</v>
      </c>
      <c r="F137">
        <f t="shared" si="9"/>
        <v>0.38400000000000001</v>
      </c>
      <c r="G137" cm="1">
        <f t="array" ref="G137">_xlfn.IFS(AND(I137&gt;J137,I137&gt;0), 1, AND(J137&gt;I137,J137&gt;0), 2, AND(I137&lt;0,J137&lt;0), 0)</f>
        <v>2</v>
      </c>
      <c r="H137">
        <f>ValueWin!H137</f>
        <v>2</v>
      </c>
      <c r="I137">
        <f t="shared" si="11"/>
        <v>-0.34400000000000019</v>
      </c>
      <c r="J137">
        <f t="shared" si="12"/>
        <v>3.2000000000000028E-2</v>
      </c>
      <c r="K137" cm="1">
        <f t="array" ref="K137">_xlfn.IFS(AND(G137=H137,G137=1),K136-K136*I137+K136*I137*A137, AND(G137=H137,G137=2), K136-K136*J137+K136*J137*B137, AND(G137&lt;&gt;H137,G137=1), K136-K136*I137,AND(G137&lt;&gt;H137,G137=2),K136-K136*J137,G137=0,K136)</f>
        <v>89.574000225790996</v>
      </c>
      <c r="L137" t="str">
        <f>ValueWin!L137</f>
        <v>Quentin Halys</v>
      </c>
      <c r="M137" t="str">
        <f>ValueWin!M137</f>
        <v>Lukas Lacko</v>
      </c>
      <c r="N137">
        <f>ValueWin!N137</f>
        <v>0.47</v>
      </c>
    </row>
    <row r="138" spans="1:14" x14ac:dyDescent="0.25">
      <c r="A138">
        <f>ValueWin!A138</f>
        <v>4.5</v>
      </c>
      <c r="B138">
        <f>ValueWin!B138</f>
        <v>1.18</v>
      </c>
      <c r="C138">
        <f t="shared" si="10"/>
        <v>0.22222222222222221</v>
      </c>
      <c r="D138">
        <f t="shared" si="10"/>
        <v>0.84745762711864414</v>
      </c>
      <c r="E138">
        <f>ValueWin!E138</f>
        <v>0.161</v>
      </c>
      <c r="F138">
        <f t="shared" si="9"/>
        <v>0.83899999999999997</v>
      </c>
      <c r="G138" cm="1">
        <f t="array" ref="G138">_xlfn.IFS(AND(I138&gt;J138,I138&gt;0), 1, AND(J138&gt;I138,J138&gt;0), 2, AND(I138&lt;0,J138&lt;0), 0)</f>
        <v>0</v>
      </c>
      <c r="H138">
        <f>ValueWin!H138</f>
        <v>2</v>
      </c>
      <c r="I138">
        <f t="shared" si="11"/>
        <v>-7.8714285714285709E-2</v>
      </c>
      <c r="J138">
        <f t="shared" si="12"/>
        <v>-5.5444444444444851E-2</v>
      </c>
      <c r="K138" cm="1">
        <f t="array" ref="K138">_xlfn.IFS(AND(G138=H138,G138=1),K137-K137*I138+K137*I138*A138, AND(G138=H138,G138=2), K137-K137*J138+K137*J138*B138, AND(G138&lt;&gt;H138,G138=1), K137-K137*I138,AND(G138&lt;&gt;H138,G138=2),K137-K137*J138,G138=0,K137)</f>
        <v>89.574000225790996</v>
      </c>
      <c r="L138" t="str">
        <f>ValueWin!L138</f>
        <v>Alexandre Muller</v>
      </c>
      <c r="M138" t="str">
        <f>ValueWin!M138</f>
        <v>Brandon Nakashima</v>
      </c>
      <c r="N138">
        <f>ValueWin!N138</f>
        <v>0.499</v>
      </c>
    </row>
    <row r="139" spans="1:14" x14ac:dyDescent="0.25">
      <c r="A139">
        <f>ValueWin!A139</f>
        <v>1.53</v>
      </c>
      <c r="B139">
        <f>ValueWin!B139</f>
        <v>2.37</v>
      </c>
      <c r="C139">
        <f t="shared" si="10"/>
        <v>0.65359477124183007</v>
      </c>
      <c r="D139">
        <f t="shared" si="10"/>
        <v>0.42194092827004215</v>
      </c>
      <c r="E139">
        <f>ValueWin!E139</f>
        <v>0.47499999999999998</v>
      </c>
      <c r="F139">
        <f t="shared" si="9"/>
        <v>0.52500000000000002</v>
      </c>
      <c r="G139" cm="1">
        <f t="array" ref="G139">_xlfn.IFS(AND(I139&gt;J139,I139&gt;0), 1, AND(J139&gt;I139,J139&gt;0), 2, AND(I139&lt;0,J139&lt;0), 0)</f>
        <v>2</v>
      </c>
      <c r="H139">
        <f>ValueWin!H139</f>
        <v>2</v>
      </c>
      <c r="I139">
        <f t="shared" si="11"/>
        <v>-0.51556603773584908</v>
      </c>
      <c r="J139">
        <f t="shared" si="12"/>
        <v>0.1</v>
      </c>
      <c r="K139" cm="1">
        <f t="array" ref="K139">_xlfn.IFS(AND(G139=H139,G139=1),K138-K138*I139+K138*I139*A139, AND(G139=H139,G139=2), K138-K138*J139+K138*J139*B139, AND(G139&lt;&gt;H139,G139=1), K138-K138*I139,AND(G139&lt;&gt;H139,G139=2),K138-K138*J139,G139=0,K138)</f>
        <v>101.84563825672437</v>
      </c>
      <c r="L139" t="str">
        <f>ValueWin!L139</f>
        <v>Yoshihito Nishioka</v>
      </c>
      <c r="M139" t="str">
        <f>ValueWin!M139</f>
        <v>Gianluca Mager</v>
      </c>
      <c r="N139">
        <f>ValueWin!N139</f>
        <v>0.80300000000000005</v>
      </c>
    </row>
    <row r="140" spans="1:14" x14ac:dyDescent="0.25">
      <c r="A140">
        <f>ValueWin!A140</f>
        <v>2.62</v>
      </c>
      <c r="B140">
        <f>ValueWin!B140</f>
        <v>1.5</v>
      </c>
      <c r="C140">
        <f t="shared" si="10"/>
        <v>0.38167938931297707</v>
      </c>
      <c r="D140">
        <f t="shared" si="10"/>
        <v>0.66666666666666663</v>
      </c>
      <c r="E140">
        <f>ValueWin!E140</f>
        <v>0.35299999999999998</v>
      </c>
      <c r="F140">
        <f t="shared" si="9"/>
        <v>0.64700000000000002</v>
      </c>
      <c r="G140" cm="1">
        <f t="array" ref="G140">_xlfn.IFS(AND(I140&gt;J140,I140&gt;0), 1, AND(J140&gt;I140,J140&gt;0), 2, AND(I140&lt;0,J140&lt;0), 0)</f>
        <v>0</v>
      </c>
      <c r="H140">
        <f>ValueWin!H140</f>
        <v>1</v>
      </c>
      <c r="I140">
        <f t="shared" si="11"/>
        <v>-4.6382716049382711E-2</v>
      </c>
      <c r="J140">
        <f t="shared" si="12"/>
        <v>-5.8999999999999941E-2</v>
      </c>
      <c r="K140" cm="1">
        <f t="array" ref="K140">_xlfn.IFS(AND(G140=H140,G140=1),K139-K139*I140+K139*I140*A140, AND(G140=H140,G140=2), K139-K139*J140+K139*J140*B140, AND(G140&lt;&gt;H140,G140=1), K139-K139*I140,AND(G140&lt;&gt;H140,G140=2),K139-K139*J140,G140=0,K139)</f>
        <v>101.84563825672437</v>
      </c>
      <c r="L140" t="str">
        <f>ValueWin!L140</f>
        <v>Adrian Mannarino</v>
      </c>
      <c r="M140" t="str">
        <f>ValueWin!M140</f>
        <v>Nikoloz Basilashvili</v>
      </c>
      <c r="N140">
        <f>ValueWin!N140</f>
        <v>0.85599999999999998</v>
      </c>
    </row>
    <row r="141" spans="1:14" x14ac:dyDescent="0.25">
      <c r="A141">
        <f>ValueWin!A141</f>
        <v>2.2000000000000002</v>
      </c>
      <c r="B141">
        <f>ValueWin!B141</f>
        <v>1.66</v>
      </c>
      <c r="C141">
        <f t="shared" ref="C141:C170" si="13">1/A141</f>
        <v>0.45454545454545453</v>
      </c>
      <c r="D141">
        <f t="shared" ref="D141:D170" si="14">1/B141</f>
        <v>0.60240963855421692</v>
      </c>
      <c r="E141">
        <f>ValueWin!E141</f>
        <v>0.438</v>
      </c>
      <c r="F141">
        <f t="shared" ref="F141:F170" si="15">1-E141</f>
        <v>0.56200000000000006</v>
      </c>
      <c r="G141" cm="1">
        <f t="array" ref="G141">_xlfn.IFS(AND(I141&gt;J141,I141&gt;0), 1, AND(J141&gt;I141,J141&gt;0), 2, AND(I141&lt;0,J141&lt;0), 0)</f>
        <v>0</v>
      </c>
      <c r="H141">
        <f>ValueWin!H141</f>
        <v>1</v>
      </c>
      <c r="I141">
        <f t="shared" ref="I141:I170" si="16">IF(E141-(F141/(A141-1))&gt;0.1, 0.1, E141-(F141/(A141-1)))</f>
        <v>-3.0333333333333323E-2</v>
      </c>
      <c r="J141">
        <f t="shared" ref="J141:J170" si="17">IF(F141-(E141/(B141-1))&gt;0.1, 0.1, F141-(E141/(B141-1)))</f>
        <v>-0.10163636363636364</v>
      </c>
      <c r="K141" cm="1">
        <f t="array" ref="K141">_xlfn.IFS(AND(G141=H141,G141=1),K140-K140*I141+K140*I141*A141, AND(G141=H141,G141=2), K140-K140*J141+K140*J141*B141, AND(G141&lt;&gt;H141,G141=1), K140-K140*I141,AND(G141&lt;&gt;H141,G141=2),K140-K140*J141,G141=0,K140)</f>
        <v>101.84563825672437</v>
      </c>
      <c r="L141" t="str">
        <f>ValueWin!L141</f>
        <v>Alexander Bublik</v>
      </c>
      <c r="M141" t="str">
        <f>ValueWin!M141</f>
        <v>Daniel Evans</v>
      </c>
      <c r="N141">
        <f>ValueWin!N141</f>
        <v>0.89200000000000002</v>
      </c>
    </row>
    <row r="142" spans="1:14" x14ac:dyDescent="0.25">
      <c r="A142">
        <f>ValueWin!A142</f>
        <v>1.57</v>
      </c>
      <c r="B142">
        <f>ValueWin!B142</f>
        <v>2.37</v>
      </c>
      <c r="C142">
        <f t="shared" si="13"/>
        <v>0.63694267515923564</v>
      </c>
      <c r="D142">
        <f t="shared" si="14"/>
        <v>0.42194092827004215</v>
      </c>
      <c r="E142">
        <f>ValueWin!E142</f>
        <v>0.55700000000000005</v>
      </c>
      <c r="F142">
        <f t="shared" si="15"/>
        <v>0.44299999999999995</v>
      </c>
      <c r="G142" cm="1">
        <f t="array" ref="G142">_xlfn.IFS(AND(I142&gt;J142,I142&gt;0), 1, AND(J142&gt;I142,J142&gt;0), 2, AND(I142&lt;0,J142&lt;0), 0)</f>
        <v>2</v>
      </c>
      <c r="H142">
        <f>ValueWin!H142</f>
        <v>2</v>
      </c>
      <c r="I142">
        <f t="shared" si="16"/>
        <v>-0.22019298245614016</v>
      </c>
      <c r="J142">
        <f t="shared" si="17"/>
        <v>3.6430656934306527E-2</v>
      </c>
      <c r="K142" cm="1">
        <f t="array" ref="K142">_xlfn.IFS(AND(G142=H142,G142=1),K141-K141*I142+K141*I142*A142, AND(G142=H142,G142=2), K141-K141*J142+K141*J142*B142, AND(G142&lt;&gt;H142,G142=1), K141-K141*I142,AND(G142&lt;&gt;H142,G142=2),K141-K141*J142,G142=0,K141)</f>
        <v>106.92875406211749</v>
      </c>
      <c r="L142" t="str">
        <f>ValueWin!L142</f>
        <v>Aslan Karatsev</v>
      </c>
      <c r="M142" t="str">
        <f>ValueWin!M142</f>
        <v>Sebastian Korda</v>
      </c>
      <c r="N142">
        <f>ValueWin!N142</f>
        <v>0.86</v>
      </c>
    </row>
    <row r="143" spans="1:14" x14ac:dyDescent="0.25">
      <c r="A143">
        <f>ValueWin!A143</f>
        <v>4</v>
      </c>
      <c r="B143">
        <f>ValueWin!B143</f>
        <v>1.25</v>
      </c>
      <c r="C143">
        <f t="shared" si="13"/>
        <v>0.25</v>
      </c>
      <c r="D143">
        <f t="shared" si="14"/>
        <v>0.8</v>
      </c>
      <c r="E143">
        <f>ValueWin!E143</f>
        <v>0.23599999999999999</v>
      </c>
      <c r="F143">
        <f t="shared" si="15"/>
        <v>0.76400000000000001</v>
      </c>
      <c r="G143" cm="1">
        <f t="array" ref="G143">_xlfn.IFS(AND(I143&gt;J143,I143&gt;0), 1, AND(J143&gt;I143,J143&gt;0), 2, AND(I143&lt;0,J143&lt;0), 0)</f>
        <v>0</v>
      </c>
      <c r="H143">
        <f>ValueWin!H143</f>
        <v>2</v>
      </c>
      <c r="I143">
        <f t="shared" si="16"/>
        <v>-1.8666666666666665E-2</v>
      </c>
      <c r="J143">
        <f t="shared" si="17"/>
        <v>-0.17999999999999994</v>
      </c>
      <c r="K143" cm="1">
        <f t="array" ref="K143">_xlfn.IFS(AND(G143=H143,G143=1),K142-K142*I143+K142*I143*A143, AND(G143=H143,G143=2), K142-K142*J143+K142*J143*B143, AND(G143&lt;&gt;H143,G143=1), K142-K142*I143,AND(G143&lt;&gt;H143,G143=2),K142-K142*J143,G143=0,K142)</f>
        <v>106.92875406211749</v>
      </c>
      <c r="L143" t="str">
        <f>ValueWin!L143</f>
        <v>Benoit Paire</v>
      </c>
      <c r="M143" t="str">
        <f>ValueWin!M143</f>
        <v>Pablo Carreno Busta</v>
      </c>
      <c r="N143">
        <f>ValueWin!N143</f>
        <v>0.89700000000000002</v>
      </c>
    </row>
    <row r="144" spans="1:14" x14ac:dyDescent="0.25">
      <c r="A144">
        <f>ValueWin!A144</f>
        <v>1.1100000000000001</v>
      </c>
      <c r="B144">
        <f>ValueWin!B144</f>
        <v>6.5</v>
      </c>
      <c r="C144">
        <f t="shared" si="13"/>
        <v>0.9009009009009008</v>
      </c>
      <c r="D144">
        <f t="shared" si="14"/>
        <v>0.15384615384615385</v>
      </c>
      <c r="E144">
        <f>ValueWin!E144</f>
        <v>0.81200000000000006</v>
      </c>
      <c r="F144">
        <f t="shared" si="15"/>
        <v>0.18799999999999994</v>
      </c>
      <c r="G144" cm="1">
        <f t="array" ref="G144">_xlfn.IFS(AND(I144&gt;J144,I144&gt;0), 1, AND(J144&gt;I144,J144&gt;0), 2, AND(I144&lt;0,J144&lt;0), 0)</f>
        <v>2</v>
      </c>
      <c r="H144">
        <f>ValueWin!H144</f>
        <v>1</v>
      </c>
      <c r="I144">
        <f t="shared" si="16"/>
        <v>-0.89709090909090694</v>
      </c>
      <c r="J144">
        <f t="shared" si="17"/>
        <v>4.0363636363636296E-2</v>
      </c>
      <c r="K144" cm="1">
        <f t="array" ref="K144">_xlfn.IFS(AND(G144=H144,G144=1),K143-K143*I144+K143*I144*A144, AND(G144=H144,G144=2), K143-K143*J144+K143*J144*B144, AND(G144&lt;&gt;H144,G144=1), K143-K143*I144,AND(G144&lt;&gt;H144,G144=2),K143-K143*J144,G144=0,K143)</f>
        <v>102.61272071633748</v>
      </c>
      <c r="L144" t="str">
        <f>ValueWin!L144</f>
        <v>Cameron Norrie</v>
      </c>
      <c r="M144" t="str">
        <f>ValueWin!M144</f>
        <v>Federico Delbonis</v>
      </c>
      <c r="N144">
        <f>ValueWin!N144</f>
        <v>0.84499999999999997</v>
      </c>
    </row>
    <row r="145" spans="1:14" x14ac:dyDescent="0.25">
      <c r="A145">
        <f>ValueWin!A145</f>
        <v>3</v>
      </c>
      <c r="B145">
        <f>ValueWin!B145</f>
        <v>1.4</v>
      </c>
      <c r="C145">
        <f t="shared" si="13"/>
        <v>0.33333333333333331</v>
      </c>
      <c r="D145">
        <f t="shared" si="14"/>
        <v>0.7142857142857143</v>
      </c>
      <c r="E145">
        <f>ValueWin!E145</f>
        <v>0.38500000000000001</v>
      </c>
      <c r="F145">
        <f t="shared" si="15"/>
        <v>0.61499999999999999</v>
      </c>
      <c r="G145" cm="1">
        <f t="array" ref="G145">_xlfn.IFS(AND(I145&gt;J145,I145&gt;0), 1, AND(J145&gt;I145,J145&gt;0), 2, AND(I145&lt;0,J145&lt;0), 0)</f>
        <v>1</v>
      </c>
      <c r="H145">
        <f>ValueWin!H145</f>
        <v>1</v>
      </c>
      <c r="I145">
        <f t="shared" si="16"/>
        <v>7.7500000000000013E-2</v>
      </c>
      <c r="J145">
        <f t="shared" si="17"/>
        <v>-0.34750000000000025</v>
      </c>
      <c r="K145" cm="1">
        <f t="array" ref="K145">_xlfn.IFS(AND(G145=H145,G145=1),K144-K144*I145+K144*I145*A145, AND(G145=H145,G145=2), K144-K144*J145+K144*J145*B145, AND(G145&lt;&gt;H145,G145=1), K144-K144*I145,AND(G145&lt;&gt;H145,G145=2),K144-K144*J145,G145=0,K144)</f>
        <v>118.51769242736978</v>
      </c>
      <c r="L145" t="str">
        <f>ValueWin!L145</f>
        <v>Dusan Lajovic</v>
      </c>
      <c r="M145" t="str">
        <f>ValueWin!M145</f>
        <v>Mackenzie McDonald</v>
      </c>
      <c r="N145">
        <f>ValueWin!N145</f>
        <v>0.84399999999999997</v>
      </c>
    </row>
    <row r="146" spans="1:14" x14ac:dyDescent="0.25">
      <c r="A146">
        <f>ValueWin!A146</f>
        <v>1.9</v>
      </c>
      <c r="B146">
        <f>ValueWin!B146</f>
        <v>1.9</v>
      </c>
      <c r="C146">
        <f t="shared" si="13"/>
        <v>0.52631578947368418</v>
      </c>
      <c r="D146">
        <f t="shared" si="14"/>
        <v>0.52631578947368418</v>
      </c>
      <c r="E146">
        <f>ValueWin!E146</f>
        <v>0.373</v>
      </c>
      <c r="F146">
        <f t="shared" si="15"/>
        <v>0.627</v>
      </c>
      <c r="G146" cm="1">
        <f t="array" ref="G146">_xlfn.IFS(AND(I146&gt;J146,I146&gt;0), 1, AND(J146&gt;I146,J146&gt;0), 2, AND(I146&lt;0,J146&lt;0), 0)</f>
        <v>2</v>
      </c>
      <c r="H146">
        <f>ValueWin!H146</f>
        <v>2</v>
      </c>
      <c r="I146">
        <f t="shared" si="16"/>
        <v>-0.32366666666666677</v>
      </c>
      <c r="J146">
        <f t="shared" si="17"/>
        <v>0.1</v>
      </c>
      <c r="K146" cm="1">
        <f t="array" ref="K146">_xlfn.IFS(AND(G146=H146,G146=1),K145-K145*I146+K145*I146*A146, AND(G146=H146,G146=2), K145-K145*J146+K145*J146*B146, AND(G146&lt;&gt;H146,G146=1), K145-K145*I146,AND(G146&lt;&gt;H146,G146=2),K145-K145*J146,G146=0,K145)</f>
        <v>129.18428474583305</v>
      </c>
      <c r="L146" t="str">
        <f>ValueWin!L146</f>
        <v>Filip Krajinovic</v>
      </c>
      <c r="M146" t="str">
        <f>ValueWin!M146</f>
        <v>Reilly Opelka</v>
      </c>
      <c r="N146">
        <f>ValueWin!N146</f>
        <v>0.84499999999999997</v>
      </c>
    </row>
    <row r="147" spans="1:14" x14ac:dyDescent="0.25">
      <c r="A147">
        <f>ValueWin!A147</f>
        <v>1.28</v>
      </c>
      <c r="B147">
        <f>ValueWin!B147</f>
        <v>3.75</v>
      </c>
      <c r="C147">
        <f t="shared" si="13"/>
        <v>0.78125</v>
      </c>
      <c r="D147">
        <f t="shared" si="14"/>
        <v>0.26666666666666666</v>
      </c>
      <c r="E147">
        <f>ValueWin!E147</f>
        <v>0.68700000000000006</v>
      </c>
      <c r="F147">
        <f t="shared" si="15"/>
        <v>0.31299999999999994</v>
      </c>
      <c r="G147" cm="1">
        <f t="array" ref="G147">_xlfn.IFS(AND(I147&gt;J147,I147&gt;0), 1, AND(J147&gt;I147,J147&gt;0), 2, AND(I147&lt;0,J147&lt;0), 0)</f>
        <v>2</v>
      </c>
      <c r="H147">
        <f>ValueWin!H147</f>
        <v>1</v>
      </c>
      <c r="I147">
        <f t="shared" si="16"/>
        <v>-0.43085714285714261</v>
      </c>
      <c r="J147">
        <f t="shared" si="17"/>
        <v>6.3181818181818117E-2</v>
      </c>
      <c r="K147" cm="1">
        <f t="array" ref="K147">_xlfn.IFS(AND(G147=H147,G147=1),K146-K146*I147+K146*I147*A147, AND(G147=H147,G147=2), K146-K146*J147+K146*J147*B147, AND(G147&lt;&gt;H147,G147=1), K146-K146*I147,AND(G147&lt;&gt;H147,G147=2),K146-K146*J147,G147=0,K146)</f>
        <v>121.02218675507361</v>
      </c>
      <c r="L147" t="str">
        <f>ValueWin!L147</f>
        <v>Grigor Dimitrov</v>
      </c>
      <c r="M147" t="str">
        <f>ValueWin!M147</f>
        <v>Richard Gasquet</v>
      </c>
      <c r="N147">
        <f>ValueWin!N147</f>
        <v>0.86299999999999999</v>
      </c>
    </row>
    <row r="148" spans="1:14" x14ac:dyDescent="0.25">
      <c r="A148">
        <f>ValueWin!A148</f>
        <v>1.2</v>
      </c>
      <c r="B148">
        <f>ValueWin!B148</f>
        <v>4.5</v>
      </c>
      <c r="C148">
        <f t="shared" si="13"/>
        <v>0.83333333333333337</v>
      </c>
      <c r="D148">
        <f t="shared" si="14"/>
        <v>0.22222222222222221</v>
      </c>
      <c r="E148">
        <f>ValueWin!E148</f>
        <v>0.68700000000000006</v>
      </c>
      <c r="F148">
        <f t="shared" si="15"/>
        <v>0.31299999999999994</v>
      </c>
      <c r="G148" cm="1">
        <f t="array" ref="G148">_xlfn.IFS(AND(I148&gt;J148,I148&gt;0), 1, AND(J148&gt;I148,J148&gt;0), 2, AND(I148&lt;0,J148&lt;0), 0)</f>
        <v>2</v>
      </c>
      <c r="H148">
        <f>ValueWin!H148</f>
        <v>1</v>
      </c>
      <c r="I148">
        <f t="shared" si="16"/>
        <v>-0.87800000000000011</v>
      </c>
      <c r="J148">
        <f t="shared" si="17"/>
        <v>0.1</v>
      </c>
      <c r="K148" cm="1">
        <f t="array" ref="K148">_xlfn.IFS(AND(G148=H148,G148=1),K147-K147*I148+K147*I148*A148, AND(G148=H148,G148=2), K147-K147*J148+K147*J148*B148, AND(G148&lt;&gt;H148,G148=1), K147-K147*I148,AND(G148&lt;&gt;H148,G148=2),K147-K147*J148,G148=0,K147)</f>
        <v>108.91996807956625</v>
      </c>
      <c r="L148" t="str">
        <f>ValueWin!L148</f>
        <v>Ilya Ivashka</v>
      </c>
      <c r="M148" t="str">
        <f>ValueWin!M148</f>
        <v>Albert Ramos</v>
      </c>
      <c r="N148">
        <f>ValueWin!N148</f>
        <v>0.82099999999999995</v>
      </c>
    </row>
    <row r="149" spans="1:14" x14ac:dyDescent="0.25">
      <c r="A149">
        <f>ValueWin!A149</f>
        <v>3.4</v>
      </c>
      <c r="B149">
        <f>ValueWin!B149</f>
        <v>1.33</v>
      </c>
      <c r="C149">
        <f t="shared" si="13"/>
        <v>0.29411764705882354</v>
      </c>
      <c r="D149">
        <f t="shared" si="14"/>
        <v>0.75187969924812026</v>
      </c>
      <c r="E149">
        <f>ValueWin!E149</f>
        <v>0.32900000000000001</v>
      </c>
      <c r="F149">
        <f t="shared" si="15"/>
        <v>0.67100000000000004</v>
      </c>
      <c r="G149" cm="1">
        <f t="array" ref="G149">_xlfn.IFS(AND(I149&gt;J149,I149&gt;0), 1, AND(J149&gt;I149,J149&gt;0), 2, AND(I149&lt;0,J149&lt;0), 0)</f>
        <v>1</v>
      </c>
      <c r="H149">
        <f>ValueWin!H149</f>
        <v>1</v>
      </c>
      <c r="I149">
        <f t="shared" si="16"/>
        <v>4.9416666666666664E-2</v>
      </c>
      <c r="J149">
        <f t="shared" si="17"/>
        <v>-0.3259696969696968</v>
      </c>
      <c r="K149" cm="1">
        <f t="array" ref="K149">_xlfn.IFS(AND(G149=H149,G149=1),K148-K148*I149+K148*I149*A149, AND(G149=H149,G149=2), K148-K148*J149+K148*J149*B149, AND(G149&lt;&gt;H149,G149=1), K148-K148*I149,AND(G149&lt;&gt;H149,G149=2),K148-K148*J149,G149=0,K148)</f>
        <v>121.83787629380279</v>
      </c>
      <c r="L149" t="str">
        <f>ValueWin!L149</f>
        <v>James Duckworth</v>
      </c>
      <c r="M149" t="str">
        <f>ValueWin!M149</f>
        <v>Roberto Bautista Agut</v>
      </c>
      <c r="N149">
        <f>ValueWin!N149</f>
        <v>0.84199999999999997</v>
      </c>
    </row>
    <row r="150" spans="1:14" x14ac:dyDescent="0.25">
      <c r="A150">
        <f>ValueWin!A150</f>
        <v>3.5</v>
      </c>
      <c r="B150">
        <f>ValueWin!B150</f>
        <v>1.3</v>
      </c>
      <c r="C150">
        <f t="shared" si="13"/>
        <v>0.2857142857142857</v>
      </c>
      <c r="D150">
        <f t="shared" si="14"/>
        <v>0.76923076923076916</v>
      </c>
      <c r="E150">
        <f>ValueWin!E150</f>
        <v>0.27500000000000002</v>
      </c>
      <c r="F150">
        <f t="shared" si="15"/>
        <v>0.72499999999999998</v>
      </c>
      <c r="G150" cm="1">
        <f t="array" ref="G150">_xlfn.IFS(AND(I150&gt;J150,I150&gt;0), 1, AND(J150&gt;I150,J150&gt;0), 2, AND(I150&lt;0,J150&lt;0), 0)</f>
        <v>0</v>
      </c>
      <c r="H150">
        <f>ValueWin!H150</f>
        <v>2</v>
      </c>
      <c r="I150">
        <f t="shared" si="16"/>
        <v>-1.4999999999999958E-2</v>
      </c>
      <c r="J150">
        <f t="shared" si="17"/>
        <v>-0.19166666666666665</v>
      </c>
      <c r="K150" cm="1">
        <f t="array" ref="K150">_xlfn.IFS(AND(G150=H150,G150=1),K149-K149*I150+K149*I150*A150, AND(G150=H150,G150=2), K149-K149*J150+K149*J150*B150, AND(G150&lt;&gt;H150,G150=1), K149-K149*I150,AND(G150&lt;&gt;H150,G150=2),K149-K149*J150,G150=0,K149)</f>
        <v>121.83787629380279</v>
      </c>
      <c r="L150" t="str">
        <f>ValueWin!L150</f>
        <v>John Millman</v>
      </c>
      <c r="M150" t="str">
        <f>ValueWin!M150</f>
        <v>Diego Schwartzman</v>
      </c>
      <c r="N150">
        <f>ValueWin!N150</f>
        <v>0.86599999999999999</v>
      </c>
    </row>
    <row r="151" spans="1:14" x14ac:dyDescent="0.25">
      <c r="A151">
        <f>ValueWin!A151</f>
        <v>1.66</v>
      </c>
      <c r="B151">
        <f>ValueWin!B151</f>
        <v>2.2000000000000002</v>
      </c>
      <c r="C151">
        <f t="shared" si="13"/>
        <v>0.60240963855421692</v>
      </c>
      <c r="D151">
        <f t="shared" si="14"/>
        <v>0.45454545454545453</v>
      </c>
      <c r="E151">
        <f>ValueWin!E151</f>
        <v>0.60199999999999998</v>
      </c>
      <c r="F151">
        <f t="shared" si="15"/>
        <v>0.39800000000000002</v>
      </c>
      <c r="G151" cm="1">
        <f t="array" ref="G151">_xlfn.IFS(AND(I151&gt;J151,I151&gt;0), 1, AND(J151&gt;I151,J151&gt;0), 2, AND(I151&lt;0,J151&lt;0), 0)</f>
        <v>0</v>
      </c>
      <c r="H151">
        <f>ValueWin!H151</f>
        <v>0</v>
      </c>
      <c r="I151">
        <f t="shared" si="16"/>
        <v>-1.0303030303031591E-3</v>
      </c>
      <c r="J151">
        <f t="shared" si="17"/>
        <v>-0.10366666666666657</v>
      </c>
      <c r="K151" cm="1">
        <f t="array" ref="K151">_xlfn.IFS(AND(G151=H151,G151=1),K150-K150*I151+K150*I151*A151, AND(G151=H151,G151=2), K150-K150*J151+K150*J151*B151, AND(G151&lt;&gt;H151,G151=1), K150-K150*I151,AND(G151&lt;&gt;H151,G151=2),K150-K150*J151,G151=0,K150)</f>
        <v>121.83787629380279</v>
      </c>
      <c r="L151" t="str">
        <f>ValueWin!L151</f>
        <v>Lloyd Harris</v>
      </c>
      <c r="M151" t="str">
        <f>ValueWin!M151</f>
        <v>Alex De Minaur</v>
      </c>
      <c r="N151">
        <f>ValueWin!N151</f>
        <v>0.86699999999999999</v>
      </c>
    </row>
    <row r="152" spans="1:14" x14ac:dyDescent="0.25">
      <c r="A152">
        <f>ValueWin!A152</f>
        <v>1.57</v>
      </c>
      <c r="B152">
        <f>ValueWin!B152</f>
        <v>2.37</v>
      </c>
      <c r="C152">
        <f t="shared" si="13"/>
        <v>0.63694267515923564</v>
      </c>
      <c r="D152">
        <f t="shared" si="14"/>
        <v>0.42194092827004215</v>
      </c>
      <c r="E152">
        <f>ValueWin!E152</f>
        <v>0.48799999999999999</v>
      </c>
      <c r="F152">
        <f t="shared" si="15"/>
        <v>0.51200000000000001</v>
      </c>
      <c r="G152" cm="1">
        <f t="array" ref="G152">_xlfn.IFS(AND(I152&gt;J152,I152&gt;0), 1, AND(J152&gt;I152,J152&gt;0), 2, AND(I152&lt;0,J152&lt;0), 0)</f>
        <v>2</v>
      </c>
      <c r="H152">
        <f>ValueWin!H152</f>
        <v>1</v>
      </c>
      <c r="I152">
        <f t="shared" si="16"/>
        <v>-0.41024561403508764</v>
      </c>
      <c r="J152">
        <f t="shared" si="17"/>
        <v>0.1</v>
      </c>
      <c r="K152" cm="1">
        <f t="array" ref="K152">_xlfn.IFS(AND(G152=H152,G152=1),K151-K151*I152+K151*I152*A152, AND(G152=H152,G152=2), K151-K151*J152+K151*J152*B152, AND(G152&lt;&gt;H152,G152=1), K151-K151*I152,AND(G152&lt;&gt;H152,G152=2),K151-K151*J152,G152=0,K151)</f>
        <v>109.65408866442252</v>
      </c>
      <c r="L152" t="str">
        <f>ValueWin!L152</f>
        <v>Marton Fucsovics</v>
      </c>
      <c r="M152" t="str">
        <f>ValueWin!M152</f>
        <v>Fabio Fognini</v>
      </c>
      <c r="N152">
        <f>ValueWin!N152</f>
        <v>0.871</v>
      </c>
    </row>
    <row r="153" spans="1:14" x14ac:dyDescent="0.25">
      <c r="A153">
        <f>ValueWin!A153</f>
        <v>3.5</v>
      </c>
      <c r="B153">
        <f>ValueWin!B153</f>
        <v>1.3</v>
      </c>
      <c r="C153">
        <f t="shared" si="13"/>
        <v>0.2857142857142857</v>
      </c>
      <c r="D153">
        <f t="shared" si="14"/>
        <v>0.76923076923076916</v>
      </c>
      <c r="E153">
        <f>ValueWin!E153</f>
        <v>0.40600000000000003</v>
      </c>
      <c r="F153">
        <f t="shared" si="15"/>
        <v>0.59399999999999997</v>
      </c>
      <c r="G153" cm="1">
        <f t="array" ref="G153">_xlfn.IFS(AND(I153&gt;J153,I153&gt;0), 1, AND(J153&gt;I153,J153&gt;0), 2, AND(I153&lt;0,J153&lt;0), 0)</f>
        <v>1</v>
      </c>
      <c r="H153">
        <f>ValueWin!H153</f>
        <v>0</v>
      </c>
      <c r="I153">
        <f t="shared" si="16"/>
        <v>0.1</v>
      </c>
      <c r="J153">
        <f t="shared" si="17"/>
        <v>-0.7593333333333333</v>
      </c>
      <c r="K153" cm="1">
        <f t="array" ref="K153">_xlfn.IFS(AND(G153=H153,G153=1),K152-K152*I153+K152*I153*A153, AND(G153=H153,G153=2), K152-K152*J153+K152*J153*B153, AND(G153&lt;&gt;H153,G153=1), K152-K152*I153,AND(G153&lt;&gt;H153,G153=2),K152-K152*J153,G153=0,K152)</f>
        <v>98.688679797980257</v>
      </c>
      <c r="L153" t="str">
        <f>ValueWin!L153</f>
        <v>Pierre Herbert</v>
      </c>
      <c r="M153" t="str">
        <f>ValueWin!M153</f>
        <v>Carlos Garfia</v>
      </c>
      <c r="N153">
        <f>ValueWin!N153</f>
        <v>0.81200000000000006</v>
      </c>
    </row>
    <row r="154" spans="1:14" x14ac:dyDescent="0.25">
      <c r="A154">
        <f>ValueWin!A154</f>
        <v>2.2999999999999998</v>
      </c>
      <c r="B154">
        <f>ValueWin!B154</f>
        <v>1.61</v>
      </c>
      <c r="C154">
        <f t="shared" si="13"/>
        <v>0.43478260869565222</v>
      </c>
      <c r="D154">
        <f t="shared" si="14"/>
        <v>0.6211180124223602</v>
      </c>
      <c r="E154">
        <f>ValueWin!E154</f>
        <v>0.439</v>
      </c>
      <c r="F154">
        <f t="shared" si="15"/>
        <v>0.56099999999999994</v>
      </c>
      <c r="G154" cm="1">
        <f t="array" ref="G154">_xlfn.IFS(AND(I154&gt;J154,I154&gt;0), 1, AND(J154&gt;I154,J154&gt;0), 2, AND(I154&lt;0,J154&lt;0), 0)</f>
        <v>1</v>
      </c>
      <c r="H154">
        <f>ValueWin!H154</f>
        <v>1</v>
      </c>
      <c r="I154">
        <f t="shared" si="16"/>
        <v>7.4615384615384639E-3</v>
      </c>
      <c r="J154">
        <f t="shared" si="17"/>
        <v>-0.15867213114754097</v>
      </c>
      <c r="K154" cm="1">
        <f t="array" ref="K154">_xlfn.IFS(AND(G154=H154,G154=1),K153-K153*I154+K153*I154*A154, AND(G154=H154,G154=2), K153-K153*J154+K153*J154*B154, AND(G154&lt;&gt;H154,G154=1), K153-K153*I154,AND(G154&lt;&gt;H154,G154=2),K153-K153*J154,G154=0,K153)</f>
        <v>99.645959992020664</v>
      </c>
      <c r="L154" t="str">
        <f>ValueWin!L154</f>
        <v>Hugo Gaston</v>
      </c>
      <c r="M154" t="str">
        <f>ValueWin!M154</f>
        <v>Arthur Rinderknech</v>
      </c>
      <c r="N154">
        <f>ValueWin!N154</f>
        <v>0.754</v>
      </c>
    </row>
    <row r="155" spans="1:14" x14ac:dyDescent="0.25">
      <c r="A155">
        <f>ValueWin!A155</f>
        <v>2.2000000000000002</v>
      </c>
      <c r="B155">
        <f>ValueWin!B155</f>
        <v>1.66</v>
      </c>
      <c r="C155">
        <f t="shared" si="13"/>
        <v>0.45454545454545453</v>
      </c>
      <c r="D155">
        <f t="shared" si="14"/>
        <v>0.60240963855421692</v>
      </c>
      <c r="E155">
        <f>ValueWin!E155</f>
        <v>0.45400000000000001</v>
      </c>
      <c r="F155">
        <f t="shared" si="15"/>
        <v>0.54600000000000004</v>
      </c>
      <c r="G155" cm="1">
        <f t="array" ref="G155">_xlfn.IFS(AND(I155&gt;J155,I155&gt;0), 1, AND(J155&gt;I155,J155&gt;0), 2, AND(I155&lt;0,J155&lt;0), 0)</f>
        <v>0</v>
      </c>
      <c r="H155">
        <f>ValueWin!H155</f>
        <v>2</v>
      </c>
      <c r="I155">
        <f t="shared" si="16"/>
        <v>-9.9999999999994538E-4</v>
      </c>
      <c r="J155">
        <f t="shared" si="17"/>
        <v>-0.14187878787878794</v>
      </c>
      <c r="K155" cm="1">
        <f t="array" ref="K155">_xlfn.IFS(AND(G155=H155,G155=1),K154-K154*I155+K154*I155*A155, AND(G155=H155,G155=2), K154-K154*J155+K154*J155*B155, AND(G155&lt;&gt;H155,G155=1), K154-K154*I155,AND(G155&lt;&gt;H155,G155=2),K154-K154*J155,G155=0,K154)</f>
        <v>99.645959992020664</v>
      </c>
      <c r="L155" t="str">
        <f>ValueWin!L155</f>
        <v>Laslo Djere</v>
      </c>
      <c r="M155" t="str">
        <f>ValueWin!M155</f>
        <v>Lorenzo Musetti</v>
      </c>
      <c r="N155">
        <f>ValueWin!N155</f>
        <v>0.86099999999999999</v>
      </c>
    </row>
    <row r="156" spans="1:14" x14ac:dyDescent="0.25">
      <c r="A156">
        <f>ValueWin!A156</f>
        <v>1.57</v>
      </c>
      <c r="B156">
        <f>ValueWin!B156</f>
        <v>2.37</v>
      </c>
      <c r="C156">
        <f t="shared" si="13"/>
        <v>0.63694267515923564</v>
      </c>
      <c r="D156">
        <f t="shared" si="14"/>
        <v>0.42194092827004215</v>
      </c>
      <c r="E156">
        <f>ValueWin!E156</f>
        <v>0.52900000000000003</v>
      </c>
      <c r="F156">
        <f t="shared" si="15"/>
        <v>0.47099999999999997</v>
      </c>
      <c r="G156" cm="1">
        <f t="array" ref="G156">_xlfn.IFS(AND(I156&gt;J156,I156&gt;0), 1, AND(J156&gt;I156,J156&gt;0), 2, AND(I156&lt;0,J156&lt;0), 0)</f>
        <v>2</v>
      </c>
      <c r="H156">
        <f>ValueWin!H156</f>
        <v>0</v>
      </c>
      <c r="I156">
        <f t="shared" si="16"/>
        <v>-0.29731578947368409</v>
      </c>
      <c r="J156">
        <f t="shared" si="17"/>
        <v>8.48686131386861E-2</v>
      </c>
      <c r="K156" cm="1">
        <f t="array" ref="K156">_xlfn.IFS(AND(G156=H156,G156=1),K155-K155*I156+K155*I156*A156, AND(G156=H156,G156=2), K155-K155*J156+K155*J156*B156, AND(G156&lt;&gt;H156,G156=1), K155-K155*I156,AND(G156&lt;&gt;H156,G156=2),K155-K155*J156,G156=0,K155)</f>
        <v>91.189145562624873</v>
      </c>
      <c r="L156" t="str">
        <f>ValueWin!L156</f>
        <v>Andy Murray</v>
      </c>
      <c r="M156" t="str">
        <f>ValueWin!M156</f>
        <v>Jenson Brooksby</v>
      </c>
      <c r="N156">
        <f>ValueWin!N156</f>
        <v>0.81</v>
      </c>
    </row>
    <row r="157" spans="1:14" x14ac:dyDescent="0.25">
      <c r="A157">
        <f>ValueWin!A157</f>
        <v>1.1599999999999999</v>
      </c>
      <c r="B157">
        <f>ValueWin!B157</f>
        <v>5</v>
      </c>
      <c r="C157">
        <f t="shared" si="13"/>
        <v>0.86206896551724144</v>
      </c>
      <c r="D157">
        <f t="shared" si="14"/>
        <v>0.2</v>
      </c>
      <c r="E157">
        <f>ValueWin!E157</f>
        <v>0.78</v>
      </c>
      <c r="F157">
        <f t="shared" si="15"/>
        <v>0.21999999999999997</v>
      </c>
      <c r="G157" cm="1">
        <f t="array" ref="G157">_xlfn.IFS(AND(I157&gt;J157,I157&gt;0), 1, AND(J157&gt;I157,J157&gt;0), 2, AND(I157&lt;0,J157&lt;0), 0)</f>
        <v>2</v>
      </c>
      <c r="H157">
        <f>ValueWin!H157</f>
        <v>1</v>
      </c>
      <c r="I157">
        <f t="shared" si="16"/>
        <v>-0.59500000000000042</v>
      </c>
      <c r="J157">
        <f t="shared" si="17"/>
        <v>2.4999999999999967E-2</v>
      </c>
      <c r="K157" cm="1">
        <f t="array" ref="K157">_xlfn.IFS(AND(G157=H157,G157=1),K156-K156*I157+K156*I157*A157, AND(G157=H157,G157=2), K156-K156*J157+K156*J157*B157, AND(G157&lt;&gt;H157,G157=1), K156-K156*I157,AND(G157&lt;&gt;H157,G157=2),K156-K156*J157,G157=0,K156)</f>
        <v>88.909416923559249</v>
      </c>
      <c r="L157" t="str">
        <f>ValueWin!L157</f>
        <v>Felix Auger Aliassime</v>
      </c>
      <c r="M157" t="str">
        <f>ValueWin!M157</f>
        <v>Gianluca Mager</v>
      </c>
      <c r="N157">
        <f>ValueWin!N157</f>
        <v>0.82499999999999996</v>
      </c>
    </row>
    <row r="158" spans="1:14" x14ac:dyDescent="0.25">
      <c r="A158">
        <f>ValueWin!A158</f>
        <v>1.72</v>
      </c>
      <c r="B158">
        <f>ValueWin!B158</f>
        <v>2.1</v>
      </c>
      <c r="C158">
        <f t="shared" si="13"/>
        <v>0.58139534883720934</v>
      </c>
      <c r="D158">
        <f t="shared" si="14"/>
        <v>0.47619047619047616</v>
      </c>
      <c r="E158">
        <f>ValueWin!E158</f>
        <v>0.48899999999999999</v>
      </c>
      <c r="F158">
        <f t="shared" si="15"/>
        <v>0.51100000000000001</v>
      </c>
      <c r="G158" cm="1">
        <f t="array" ref="G158">_xlfn.IFS(AND(I158&gt;J158,I158&gt;0), 1, AND(J158&gt;I158,J158&gt;0), 2, AND(I158&lt;0,J158&lt;0), 0)</f>
        <v>2</v>
      </c>
      <c r="H158">
        <f>ValueWin!H158</f>
        <v>1</v>
      </c>
      <c r="I158">
        <f t="shared" si="16"/>
        <v>-0.22072222222222226</v>
      </c>
      <c r="J158">
        <f t="shared" si="17"/>
        <v>6.6454545454545488E-2</v>
      </c>
      <c r="K158" cm="1">
        <f t="array" ref="K158">_xlfn.IFS(AND(G158=H158,G158=1),K157-K157*I158+K157*I158*A158, AND(G158=H158,G158=2), K157-K157*J158+K157*J158*B158, AND(G158&lt;&gt;H158,G158=1), K157-K157*I158,AND(G158&lt;&gt;H158,G158=2),K157-K157*J158,G158=0,K157)</f>
        <v>83.000982035275442</v>
      </c>
      <c r="L158" t="str">
        <f>ValueWin!L158</f>
        <v>Tommy Paul</v>
      </c>
      <c r="M158" t="str">
        <f>ValueWin!M158</f>
        <v>Jan Lennard Struff</v>
      </c>
      <c r="N158">
        <f>ValueWin!N158</f>
        <v>0.85499999999999998</v>
      </c>
    </row>
    <row r="159" spans="1:14" x14ac:dyDescent="0.25">
      <c r="A159">
        <f>ValueWin!A159</f>
        <v>1.28</v>
      </c>
      <c r="B159">
        <f>ValueWin!B159</f>
        <v>3.75</v>
      </c>
      <c r="C159">
        <f t="shared" si="13"/>
        <v>0.78125</v>
      </c>
      <c r="D159">
        <f t="shared" si="14"/>
        <v>0.26666666666666666</v>
      </c>
      <c r="E159">
        <f>ValueWin!E159</f>
        <v>0.68200000000000005</v>
      </c>
      <c r="F159">
        <f t="shared" si="15"/>
        <v>0.31799999999999995</v>
      </c>
      <c r="G159" cm="1">
        <f t="array" ref="G159">_xlfn.IFS(AND(I159&gt;J159,I159&gt;0), 1, AND(J159&gt;I159,J159&gt;0), 2, AND(I159&lt;0,J159&lt;0), 0)</f>
        <v>2</v>
      </c>
      <c r="H159">
        <f>ValueWin!H159</f>
        <v>1</v>
      </c>
      <c r="I159">
        <f t="shared" si="16"/>
        <v>-0.4537142857142854</v>
      </c>
      <c r="J159">
        <f t="shared" si="17"/>
        <v>6.9999999999999923E-2</v>
      </c>
      <c r="K159" cm="1">
        <f t="array" ref="K159">_xlfn.IFS(AND(G159=H159,G159=1),K158-K158*I159+K158*I159*A159, AND(G159=H159,G159=2), K158-K158*J159+K158*J159*B159, AND(G159&lt;&gt;H159,G159=1), K158-K158*I159,AND(G159&lt;&gt;H159,G159=2),K158-K158*J159,G159=0,K158)</f>
        <v>77.190913292806172</v>
      </c>
      <c r="L159" t="str">
        <f>ValueWin!L159</f>
        <v>Karen Khachanov</v>
      </c>
      <c r="M159" t="str">
        <f>ValueWin!M159</f>
        <v>Mikael Ymer</v>
      </c>
      <c r="N159">
        <f>ValueWin!N159</f>
        <v>0.83799999999999997</v>
      </c>
    </row>
    <row r="160" spans="1:14" x14ac:dyDescent="0.25">
      <c r="A160">
        <f>ValueWin!A160</f>
        <v>2.2999999999999998</v>
      </c>
      <c r="B160">
        <f>ValueWin!B160</f>
        <v>1.61</v>
      </c>
      <c r="C160">
        <f t="shared" si="13"/>
        <v>0.43478260869565222</v>
      </c>
      <c r="D160">
        <f t="shared" si="14"/>
        <v>0.6211180124223602</v>
      </c>
      <c r="E160">
        <f>ValueWin!E160</f>
        <v>0.43</v>
      </c>
      <c r="F160">
        <f t="shared" si="15"/>
        <v>0.57000000000000006</v>
      </c>
      <c r="G160" cm="1">
        <f t="array" ref="G160">_xlfn.IFS(AND(I160&gt;J160,I160&gt;0), 1, AND(J160&gt;I160,J160&gt;0), 2, AND(I160&lt;0,J160&lt;0), 0)</f>
        <v>0</v>
      </c>
      <c r="H160">
        <f>ValueWin!H160</f>
        <v>2</v>
      </c>
      <c r="I160">
        <f t="shared" si="16"/>
        <v>-8.4615384615385758E-3</v>
      </c>
      <c r="J160">
        <f t="shared" si="17"/>
        <v>-0.13491803278688508</v>
      </c>
      <c r="K160" cm="1">
        <f t="array" ref="K160">_xlfn.IFS(AND(G160=H160,G160=1),K159-K159*I160+K159*I160*A160, AND(G160=H160,G160=2), K159-K159*J160+K159*J160*B160, AND(G160&lt;&gt;H160,G160=1), K159-K159*I160,AND(G160&lt;&gt;H160,G160=2),K159-K159*J160,G160=0,K159)</f>
        <v>77.190913292806172</v>
      </c>
      <c r="L160" t="str">
        <f>ValueWin!L160</f>
        <v>Lorenzo Sonego</v>
      </c>
      <c r="M160" t="str">
        <f>ValueWin!M160</f>
        <v>Taylor Fritz</v>
      </c>
      <c r="N160">
        <f>ValueWin!N160</f>
        <v>0.86899999999999999</v>
      </c>
    </row>
    <row r="161" spans="1:14" x14ac:dyDescent="0.25">
      <c r="A161">
        <f>ValueWin!A161</f>
        <v>3.5</v>
      </c>
      <c r="B161">
        <f>ValueWin!B161</f>
        <v>1.3</v>
      </c>
      <c r="C161">
        <f t="shared" si="13"/>
        <v>0.2857142857142857</v>
      </c>
      <c r="D161">
        <f t="shared" si="14"/>
        <v>0.76923076923076916</v>
      </c>
      <c r="E161">
        <f>ValueWin!E161</f>
        <v>0.36199999999999999</v>
      </c>
      <c r="F161">
        <f t="shared" si="15"/>
        <v>0.63800000000000001</v>
      </c>
      <c r="G161" cm="1">
        <f t="array" ref="G161">_xlfn.IFS(AND(I161&gt;J161,I161&gt;0), 1, AND(J161&gt;I161,J161&gt;0), 2, AND(I161&lt;0,J161&lt;0), 0)</f>
        <v>1</v>
      </c>
      <c r="H161">
        <f>ValueWin!H161</f>
        <v>2</v>
      </c>
      <c r="I161">
        <f t="shared" si="16"/>
        <v>0.1</v>
      </c>
      <c r="J161">
        <f t="shared" si="17"/>
        <v>-0.56866666666666654</v>
      </c>
      <c r="K161" cm="1">
        <f t="array" ref="K161">_xlfn.IFS(AND(G161=H161,G161=1),K160-K160*I161+K160*I161*A161, AND(G161=H161,G161=2), K160-K160*J161+K160*J161*B161, AND(G161&lt;&gt;H161,G161=1), K160-K160*I161,AND(G161&lt;&gt;H161,G161=2),K160-K160*J161,G161=0,K160)</f>
        <v>69.471821963525556</v>
      </c>
      <c r="L161" t="str">
        <f>ValueWin!L161</f>
        <v>Pierre Hubert</v>
      </c>
      <c r="M161" t="str">
        <f>ValueWin!M161</f>
        <v>Carlos Alcaraz</v>
      </c>
      <c r="N161">
        <f>ValueWin!N161</f>
        <v>0.81200000000000006</v>
      </c>
    </row>
    <row r="162" spans="1:14" x14ac:dyDescent="0.25">
      <c r="A162">
        <f>ValueWin!A162</f>
        <v>1.53</v>
      </c>
      <c r="B162">
        <f>ValueWin!B162</f>
        <v>2.5</v>
      </c>
      <c r="C162">
        <f t="shared" si="13"/>
        <v>0.65359477124183007</v>
      </c>
      <c r="D162">
        <f t="shared" si="14"/>
        <v>0.4</v>
      </c>
      <c r="E162">
        <f>ValueWin!E162</f>
        <v>0.62</v>
      </c>
      <c r="F162">
        <f t="shared" si="15"/>
        <v>0.38</v>
      </c>
      <c r="G162" cm="1">
        <f t="array" ref="G162">_xlfn.IFS(AND(I162&gt;J162,I162&gt;0), 1, AND(J162&gt;I162,J162&gt;0), 2, AND(I162&lt;0,J162&lt;0), 0)</f>
        <v>0</v>
      </c>
      <c r="H162">
        <f>ValueWin!H162</f>
        <v>1</v>
      </c>
      <c r="I162">
        <f t="shared" si="16"/>
        <v>-9.6981132075471654E-2</v>
      </c>
      <c r="J162">
        <f t="shared" si="17"/>
        <v>-3.3333333333333326E-2</v>
      </c>
      <c r="K162" cm="1">
        <f t="array" ref="K162">_xlfn.IFS(AND(G162=H162,G162=1),K161-K161*I162+K161*I162*A162, AND(G162=H162,G162=2), K161-K161*J162+K161*J162*B162, AND(G162&lt;&gt;H162,G162=1), K161-K161*I162,AND(G162&lt;&gt;H162,G162=2),K161-K161*J162,G162=0,K161)</f>
        <v>69.471821963525556</v>
      </c>
      <c r="L162" t="str">
        <f>ValueWin!L162</f>
        <v>Marin Cilic</v>
      </c>
      <c r="M162" t="str">
        <f>ValueWin!M162</f>
        <v>Alejandro Davidovich Fokina</v>
      </c>
      <c r="N162">
        <f>ValueWin!N162</f>
        <v>0.86599999999999999</v>
      </c>
    </row>
    <row r="163" spans="1:14" x14ac:dyDescent="0.25">
      <c r="A163">
        <f>ValueWin!A163</f>
        <v>3.4</v>
      </c>
      <c r="B163">
        <f>ValueWin!B163</f>
        <v>1.33</v>
      </c>
      <c r="C163">
        <f t="shared" si="13"/>
        <v>0.29411764705882354</v>
      </c>
      <c r="D163">
        <f t="shared" si="14"/>
        <v>0.75187969924812026</v>
      </c>
      <c r="E163">
        <f>ValueWin!E163</f>
        <v>0.252</v>
      </c>
      <c r="F163">
        <f t="shared" si="15"/>
        <v>0.748</v>
      </c>
      <c r="G163" cm="1">
        <f t="array" ref="G163">_xlfn.IFS(AND(I163&gt;J163,I163&gt;0), 1, AND(J163&gt;I163,J163&gt;0), 2, AND(I163&lt;0,J163&lt;0), 0)</f>
        <v>0</v>
      </c>
      <c r="H163">
        <f>ValueWin!H163</f>
        <v>2</v>
      </c>
      <c r="I163">
        <f t="shared" si="16"/>
        <v>-5.9666666666666701E-2</v>
      </c>
      <c r="J163">
        <f t="shared" si="17"/>
        <v>-1.5636363636363448E-2</v>
      </c>
      <c r="K163" cm="1">
        <f t="array" ref="K163">_xlfn.IFS(AND(G163=H163,G163=1),K162-K162*I163+K162*I163*A163, AND(G163=H163,G163=2), K162-K162*J163+K162*J163*B163, AND(G163&lt;&gt;H163,G163=1), K162-K162*I163,AND(G163&lt;&gt;H163,G163=2),K162-K162*J163,G163=0,K162)</f>
        <v>69.471821963525556</v>
      </c>
      <c r="L163" t="str">
        <f>ValueWin!L163</f>
        <v>Miomir Kecmanovic</v>
      </c>
      <c r="M163" t="str">
        <f>ValueWin!M163</f>
        <v>Gael Monfils</v>
      </c>
      <c r="N163">
        <f>ValueWin!N163</f>
        <v>0.84899999999999998</v>
      </c>
    </row>
    <row r="164" spans="1:14" x14ac:dyDescent="0.25">
      <c r="A164">
        <f>ValueWin!A164</f>
        <v>1.5</v>
      </c>
      <c r="B164">
        <f>ValueWin!B164</f>
        <v>2.62</v>
      </c>
      <c r="C164">
        <f t="shared" si="13"/>
        <v>0.66666666666666663</v>
      </c>
      <c r="D164">
        <f t="shared" si="14"/>
        <v>0.38167938931297707</v>
      </c>
      <c r="E164">
        <f>ValueWin!E164</f>
        <v>0.64700000000000002</v>
      </c>
      <c r="F164">
        <f t="shared" si="15"/>
        <v>0.35299999999999998</v>
      </c>
      <c r="G164" cm="1">
        <f t="array" ref="G164">_xlfn.IFS(AND(I164&gt;J164,I164&gt;0), 1, AND(J164&gt;I164,J164&gt;0), 2, AND(I164&lt;0,J164&lt;0), 0)</f>
        <v>0</v>
      </c>
      <c r="H164">
        <f>ValueWin!H164</f>
        <v>2</v>
      </c>
      <c r="I164">
        <f t="shared" si="16"/>
        <v>-5.8999999999999941E-2</v>
      </c>
      <c r="J164">
        <f t="shared" si="17"/>
        <v>-4.6382716049382711E-2</v>
      </c>
      <c r="K164" cm="1">
        <f t="array" ref="K164">_xlfn.IFS(AND(G164=H164,G164=1),K163-K163*I164+K163*I164*A164, AND(G164=H164,G164=2), K163-K163*J164+K163*J164*B164, AND(G164&lt;&gt;H164,G164=1), K163-K163*I164,AND(G164&lt;&gt;H164,G164=2),K163-K163*J164,G164=0,K163)</f>
        <v>69.471821963525556</v>
      </c>
      <c r="L164" t="str">
        <f>ValueWin!L164</f>
        <v>Frances Tiafoe</v>
      </c>
      <c r="M164" t="str">
        <f>ValueWin!M164</f>
        <v>Marcos Giron</v>
      </c>
      <c r="N164">
        <f>ValueWin!N164</f>
        <v>0.85</v>
      </c>
    </row>
    <row r="165" spans="1:14" x14ac:dyDescent="0.25">
      <c r="A165">
        <f>ValueWin!A165</f>
        <v>1.083</v>
      </c>
      <c r="B165">
        <f>ValueWin!B165</f>
        <v>8</v>
      </c>
      <c r="C165">
        <f t="shared" si="13"/>
        <v>0.92336103416435833</v>
      </c>
      <c r="D165">
        <f t="shared" si="14"/>
        <v>0.125</v>
      </c>
      <c r="E165">
        <f>ValueWin!E165</f>
        <v>0.89600000000000002</v>
      </c>
      <c r="F165">
        <f t="shared" si="15"/>
        <v>0.10399999999999998</v>
      </c>
      <c r="G165" cm="1">
        <f t="array" ref="G165">_xlfn.IFS(AND(I165&gt;J165,I165&gt;0), 1, AND(J165&gt;I165,J165&gt;0), 2, AND(I165&lt;0,J165&lt;0), 0)</f>
        <v>0</v>
      </c>
      <c r="H165">
        <f>ValueWin!H165</f>
        <v>1</v>
      </c>
      <c r="I165">
        <f t="shared" si="16"/>
        <v>-0.35701204819277133</v>
      </c>
      <c r="J165">
        <f t="shared" si="17"/>
        <v>-2.4000000000000021E-2</v>
      </c>
      <c r="K165" cm="1">
        <f t="array" ref="K165">_xlfn.IFS(AND(G165=H165,G165=1),K164-K164*I165+K164*I165*A165, AND(G165=H165,G165=2), K164-K164*J165+K164*J165*B165, AND(G165&lt;&gt;H165,G165=1), K164-K164*I165,AND(G165&lt;&gt;H165,G165=2),K164-K164*J165,G165=0,K164)</f>
        <v>69.471821963525556</v>
      </c>
      <c r="L165" t="str">
        <f>ValueWin!L165</f>
        <v>Novak Djokovic</v>
      </c>
      <c r="M165" t="str">
        <f>ValueWin!M165</f>
        <v>Marton Fucsovics</v>
      </c>
      <c r="N165">
        <f>ValueWin!N165</f>
        <v>0.879</v>
      </c>
    </row>
    <row r="166" spans="1:14" x14ac:dyDescent="0.25">
      <c r="A166">
        <f>ValueWin!A166</f>
        <v>1.3</v>
      </c>
      <c r="B166">
        <f>ValueWin!B166</f>
        <v>3.5</v>
      </c>
      <c r="C166">
        <f t="shared" si="13"/>
        <v>0.76923076923076916</v>
      </c>
      <c r="D166">
        <f t="shared" si="14"/>
        <v>0.2857142857142857</v>
      </c>
      <c r="E166">
        <f>ValueWin!E166</f>
        <v>0.71799999999999997</v>
      </c>
      <c r="F166">
        <f t="shared" si="15"/>
        <v>0.28200000000000003</v>
      </c>
      <c r="G166" cm="1">
        <f t="array" ref="G166">_xlfn.IFS(AND(I166&gt;J166,I166&gt;0), 1, AND(J166&gt;I166,J166&gt;0), 2, AND(I166&lt;0,J166&lt;0), 0)</f>
        <v>0</v>
      </c>
      <c r="H166">
        <f>ValueWin!H166</f>
        <v>1</v>
      </c>
      <c r="I166">
        <f t="shared" si="16"/>
        <v>-0.22199999999999998</v>
      </c>
      <c r="J166">
        <f t="shared" si="17"/>
        <v>-5.1999999999999824E-3</v>
      </c>
      <c r="K166" cm="1">
        <f t="array" ref="K166">_xlfn.IFS(AND(G166=H166,G166=1),K165-K165*I166+K165*I166*A166, AND(G166=H166,G166=2), K165-K165*J166+K165*J166*B166, AND(G166&lt;&gt;H166,G166=1), K165-K165*I166,AND(G166&lt;&gt;H166,G166=2),K165-K165*J166,G166=0,K165)</f>
        <v>69.471821963525556</v>
      </c>
      <c r="L166" t="str">
        <f>ValueWin!L166</f>
        <v>Casper Ruud</v>
      </c>
      <c r="M166" t="str">
        <f>ValueWin!M166</f>
        <v>Alexander Bublik</v>
      </c>
      <c r="N166">
        <f>ValueWin!N166</f>
        <v>0.872</v>
      </c>
    </row>
    <row r="167" spans="1:14" x14ac:dyDescent="0.25">
      <c r="A167">
        <f>ValueWin!A167</f>
        <v>3</v>
      </c>
      <c r="B167">
        <f>ValueWin!B167</f>
        <v>1.4</v>
      </c>
      <c r="C167">
        <f t="shared" si="13"/>
        <v>0.33333333333333331</v>
      </c>
      <c r="D167">
        <f t="shared" si="14"/>
        <v>0.7142857142857143</v>
      </c>
      <c r="E167">
        <f>ValueWin!E167</f>
        <v>0.28399999999999997</v>
      </c>
      <c r="F167">
        <f t="shared" si="15"/>
        <v>0.71599999999999997</v>
      </c>
      <c r="G167" cm="1">
        <f t="array" ref="G167">_xlfn.IFS(AND(I167&gt;J167,I167&gt;0), 1, AND(J167&gt;I167,J167&gt;0), 2, AND(I167&lt;0,J167&lt;0), 0)</f>
        <v>2</v>
      </c>
      <c r="H167">
        <f>ValueWin!H167</f>
        <v>2</v>
      </c>
      <c r="I167">
        <f t="shared" si="16"/>
        <v>-7.400000000000001E-2</v>
      </c>
      <c r="J167">
        <f t="shared" si="17"/>
        <v>5.9999999999998943E-3</v>
      </c>
      <c r="K167" cm="1">
        <f t="array" ref="K167">_xlfn.IFS(AND(G167=H167,G167=1),K166-K166*I167+K166*I167*A167, AND(G167=H167,G167=2), K166-K166*J167+K166*J167*B167, AND(G167&lt;&gt;H167,G167=1), K166-K166*I167,AND(G167&lt;&gt;H167,G167=2),K166-K166*J167,G167=0,K166)</f>
        <v>69.638554336238016</v>
      </c>
      <c r="L167" t="str">
        <f>ValueWin!L167</f>
        <v>Tommy Paul</v>
      </c>
      <c r="M167" t="str">
        <f>ValueWin!M167</f>
        <v>Hubert Hurkacz</v>
      </c>
      <c r="N167">
        <f>ValueWin!N167</f>
        <v>0.84899999999999998</v>
      </c>
    </row>
    <row r="168" spans="1:14" x14ac:dyDescent="0.25">
      <c r="A168">
        <f>ValueWin!A168</f>
        <v>1.8</v>
      </c>
      <c r="B168">
        <f>ValueWin!B168</f>
        <v>2</v>
      </c>
      <c r="C168">
        <f t="shared" si="13"/>
        <v>0.55555555555555558</v>
      </c>
      <c r="D168">
        <f t="shared" si="14"/>
        <v>0.5</v>
      </c>
      <c r="E168">
        <f>ValueWin!E168</f>
        <v>0.51200000000000001</v>
      </c>
      <c r="F168">
        <f t="shared" si="15"/>
        <v>0.48799999999999999</v>
      </c>
      <c r="G168" cm="1">
        <f t="array" ref="G168">_xlfn.IFS(AND(I168&gt;J168,I168&gt;0), 1, AND(J168&gt;I168,J168&gt;0), 2, AND(I168&lt;0,J168&lt;0), 0)</f>
        <v>0</v>
      </c>
      <c r="H168">
        <f>ValueWin!H168</f>
        <v>1</v>
      </c>
      <c r="I168">
        <f t="shared" si="16"/>
        <v>-9.7999999999999976E-2</v>
      </c>
      <c r="J168">
        <f t="shared" si="17"/>
        <v>-2.4000000000000021E-2</v>
      </c>
      <c r="K168" cm="1">
        <f t="array" ref="K168">_xlfn.IFS(AND(G168=H168,G168=1),K167-K167*I168+K167*I168*A168, AND(G168=H168,G168=2), K167-K167*J168+K167*J168*B168, AND(G168&lt;&gt;H168,G168=1), K167-K167*I168,AND(G168&lt;&gt;H168,G168=2),K167-K167*J168,G168=0,K167)</f>
        <v>69.638554336238016</v>
      </c>
      <c r="L168" t="str">
        <f>ValueWin!L168</f>
        <v>Grigor Dimitrov</v>
      </c>
      <c r="M168" t="str">
        <f>ValueWin!M168</f>
        <v>Karen Khachanov</v>
      </c>
      <c r="N168">
        <f>ValueWin!N168</f>
        <v>0.86399999999999999</v>
      </c>
    </row>
    <row r="169" spans="1:14" x14ac:dyDescent="0.25">
      <c r="A169">
        <f>ValueWin!A169</f>
        <v>1.44</v>
      </c>
      <c r="B169">
        <f>ValueWin!B169</f>
        <v>2.75</v>
      </c>
      <c r="C169">
        <f t="shared" si="13"/>
        <v>0.69444444444444442</v>
      </c>
      <c r="D169">
        <f t="shared" si="14"/>
        <v>0.36363636363636365</v>
      </c>
      <c r="E169">
        <f>ValueWin!E169</f>
        <v>0.59699999999999998</v>
      </c>
      <c r="F169">
        <f t="shared" si="15"/>
        <v>0.40300000000000002</v>
      </c>
      <c r="G169" cm="1">
        <f t="array" ref="G169">_xlfn.IFS(AND(I169&gt;J169,I169&gt;0), 1, AND(J169&gt;I169,J169&gt;0), 2, AND(I169&lt;0,J169&lt;0), 0)</f>
        <v>2</v>
      </c>
      <c r="H169">
        <f>ValueWin!H169</f>
        <v>1</v>
      </c>
      <c r="I169">
        <f t="shared" si="16"/>
        <v>-0.31890909090909114</v>
      </c>
      <c r="J169">
        <f t="shared" si="17"/>
        <v>6.1857142857142888E-2</v>
      </c>
      <c r="K169" cm="1">
        <f t="array" ref="K169">_xlfn.IFS(AND(G169=H169,G169=1),K168-K168*I169+K168*I169*A169, AND(G169=H169,G169=2), K168-K168*J169+K168*J169*B169, AND(G169&lt;&gt;H169,G169=1), K168-K168*I169,AND(G169&lt;&gt;H169,G169=2),K168-K168*J169,G169=0,K168)</f>
        <v>65.330912332296435</v>
      </c>
      <c r="L169" t="str">
        <f>ValueWin!L169</f>
        <v>Cameron Norrie</v>
      </c>
      <c r="M169" t="str">
        <f>ValueWin!M169</f>
        <v>Reilly Opelka</v>
      </c>
      <c r="N169">
        <f>ValueWin!N169</f>
        <v>0.86199999999999999</v>
      </c>
    </row>
    <row r="170" spans="1:14" x14ac:dyDescent="0.25">
      <c r="A170">
        <f>ValueWin!A170</f>
        <v>1.1599999999999999</v>
      </c>
      <c r="B170">
        <f>ValueWin!B170</f>
        <v>5</v>
      </c>
      <c r="C170">
        <f t="shared" si="13"/>
        <v>0.86206896551724144</v>
      </c>
      <c r="D170">
        <f t="shared" si="14"/>
        <v>0.2</v>
      </c>
      <c r="E170">
        <f>ValueWin!E170</f>
        <v>0.79200000000000004</v>
      </c>
      <c r="F170">
        <f t="shared" si="15"/>
        <v>0.20799999999999996</v>
      </c>
      <c r="G170" cm="1">
        <f t="array" ref="G170">_xlfn.IFS(AND(I170&gt;J170,I170&gt;0), 1, AND(J170&gt;I170,J170&gt;0), 2, AND(I170&lt;0,J170&lt;0), 0)</f>
        <v>2</v>
      </c>
      <c r="H170">
        <f>ValueWin!H170</f>
        <v>2</v>
      </c>
      <c r="I170">
        <f t="shared" si="16"/>
        <v>-0.50800000000000045</v>
      </c>
      <c r="J170">
        <f t="shared" si="17"/>
        <v>9.9999999999999534E-3</v>
      </c>
      <c r="K170" cm="1">
        <f t="array" ref="K170">_xlfn.IFS(AND(G170=H170,G170=1),K169-K169*I170+K169*I170*A170, AND(G170=H170,G170=2), K169-K169*J170+K169*J170*B170, AND(G170&lt;&gt;H170,G170=1), K169-K169*I170,AND(G170&lt;&gt;H170,G170=2),K169-K169*J170,G170=0,K169)</f>
        <v>67.944148825588286</v>
      </c>
      <c r="L170" t="str">
        <f>ValueWin!L170</f>
        <v>Stefanos Tsitsipas</v>
      </c>
      <c r="M170" t="str">
        <f>ValueWin!M170</f>
        <v>Alexei Popyrin</v>
      </c>
      <c r="N170">
        <f>ValueWin!N170</f>
        <v>0.84799999999999998</v>
      </c>
    </row>
    <row r="171" spans="1:14" x14ac:dyDescent="0.25">
      <c r="A171">
        <f>ValueWin!A171</f>
        <v>1.36</v>
      </c>
      <c r="B171">
        <f>ValueWin!B171</f>
        <v>3.2</v>
      </c>
      <c r="C171">
        <f t="shared" ref="C171:C177" si="18">1/A171</f>
        <v>0.73529411764705876</v>
      </c>
      <c r="D171">
        <f t="shared" ref="D171:D177" si="19">1/B171</f>
        <v>0.3125</v>
      </c>
      <c r="E171">
        <f>ValueWin!E171</f>
        <v>0.66600000000000004</v>
      </c>
      <c r="F171">
        <f t="shared" ref="F171:F177" si="20">1-E171</f>
        <v>0.33399999999999996</v>
      </c>
      <c r="G171" cm="1">
        <f t="array" ref="G171">_xlfn.IFS(AND(I171&gt;J171,I171&gt;0), 1, AND(J171&gt;I171,J171&gt;0), 2, AND(I171&lt;0,J171&lt;0), 0)</f>
        <v>2</v>
      </c>
      <c r="H171">
        <f>ValueWin!H171</f>
        <v>2</v>
      </c>
      <c r="I171">
        <f t="shared" ref="I171:I177" si="21">IF(E171-(F171/(A171-1))&gt;0.1, 0.1, E171-(F171/(A171-1)))</f>
        <v>-0.26177777777777744</v>
      </c>
      <c r="J171">
        <f t="shared" ref="J171:J177" si="22">IF(F171-(E171/(B171-1))&gt;0.1, 0.1, F171-(E171/(B171-1)))</f>
        <v>3.127272727272723E-2</v>
      </c>
      <c r="K171" cm="1">
        <f t="array" ref="K171">_xlfn.IFS(AND(G171=H171,G171=1),K170-K170*I171+K170*I171*A171, AND(G171=H171,G171=2), K170-K170*J171+K170*J171*B171, AND(G171&lt;&gt;H171,G171=1), K170-K170*I171,AND(G171&lt;&gt;H171,G171=2),K170-K170*J171,G171=0,K170)</f>
        <v>72.618706264788756</v>
      </c>
      <c r="L171" t="str">
        <f>ValueWin!L171</f>
        <v>Jannik Sinner</v>
      </c>
      <c r="M171" t="str">
        <f>ValueWin!M171</f>
        <v>Carlos Alcaraz</v>
      </c>
      <c r="N171">
        <f>ValueWin!N171</f>
        <v>0.82899999999999996</v>
      </c>
    </row>
    <row r="172" spans="1:14" x14ac:dyDescent="0.25">
      <c r="A172">
        <f>ValueWin!A172</f>
        <v>3.5</v>
      </c>
      <c r="B172">
        <f>ValueWin!B172</f>
        <v>1.3</v>
      </c>
      <c r="C172">
        <f t="shared" si="18"/>
        <v>0.2857142857142857</v>
      </c>
      <c r="D172">
        <f t="shared" si="19"/>
        <v>0.76923076923076916</v>
      </c>
      <c r="E172">
        <f>ValueWin!E172</f>
        <v>0.309</v>
      </c>
      <c r="F172">
        <f t="shared" si="20"/>
        <v>0.69100000000000006</v>
      </c>
      <c r="G172" cm="1">
        <f t="array" ref="G172">_xlfn.IFS(AND(I172&gt;J172,I172&gt;0), 1, AND(J172&gt;I172,J172&gt;0), 2, AND(I172&lt;0,J172&lt;0), 0)</f>
        <v>1</v>
      </c>
      <c r="H172">
        <f>ValueWin!H172</f>
        <v>2</v>
      </c>
      <c r="I172">
        <f t="shared" si="21"/>
        <v>3.2599999999999962E-2</v>
      </c>
      <c r="J172">
        <f t="shared" si="22"/>
        <v>-0.33899999999999975</v>
      </c>
      <c r="K172" cm="1">
        <f t="array" ref="K172">_xlfn.IFS(AND(G172=H172,G172=1),K171-K171*I172+K171*I172*A172, AND(G172=H172,G172=2), K171-K171*J172+K171*J172*B172, AND(G172&lt;&gt;H172,G172=1), K171-K171*I172,AND(G172&lt;&gt;H172,G172=2),K171-K171*J172,G172=0,K171)</f>
        <v>70.251336440556642</v>
      </c>
      <c r="L172" t="str">
        <f>ValueWin!L172</f>
        <v>Adrian Mannarino</v>
      </c>
      <c r="M172" t="str">
        <f>ValueWin!M172</f>
        <v>Gael Monfils</v>
      </c>
      <c r="N172">
        <f>ValueWin!N172</f>
        <v>0.86399999999999999</v>
      </c>
    </row>
    <row r="173" spans="1:14" x14ac:dyDescent="0.25">
      <c r="A173">
        <f>ValueWin!A173</f>
        <v>3.2</v>
      </c>
      <c r="B173">
        <f>ValueWin!B173</f>
        <v>1.36</v>
      </c>
      <c r="C173">
        <f t="shared" si="18"/>
        <v>0.3125</v>
      </c>
      <c r="D173">
        <f t="shared" si="19"/>
        <v>0.73529411764705876</v>
      </c>
      <c r="E173">
        <f>ValueWin!E173</f>
        <v>0.32</v>
      </c>
      <c r="F173">
        <f t="shared" si="20"/>
        <v>0.67999999999999994</v>
      </c>
      <c r="G173" cm="1">
        <f t="array" ref="G173">_xlfn.IFS(AND(I173&gt;J173,I173&gt;0), 1, AND(J173&gt;I173,J173&gt;0), 2, AND(I173&lt;0,J173&lt;0), 0)</f>
        <v>1</v>
      </c>
      <c r="H173">
        <f>ValueWin!H173</f>
        <v>1</v>
      </c>
      <c r="I173">
        <f t="shared" si="21"/>
        <v>1.0909090909090979E-2</v>
      </c>
      <c r="J173">
        <f t="shared" si="22"/>
        <v>-0.20888888888888868</v>
      </c>
      <c r="K173" cm="1">
        <f t="array" ref="K173">_xlfn.IFS(AND(G173=H173,G173=1),K172-K172*I173+K172*I173*A173, AND(G173=H173,G173=2), K172-K172*J173+K172*J173*B173, AND(G173&lt;&gt;H173,G173=1), K172-K172*I173,AND(G173&lt;&gt;H173,G173=2),K172-K172*J173,G173=0,K172)</f>
        <v>71.937368515130018</v>
      </c>
      <c r="L173" t="str">
        <f>ValueWin!L173</f>
        <v>Marcos Giron</v>
      </c>
      <c r="M173" t="str">
        <f>ValueWin!M173</f>
        <v>Diego Schwartzman</v>
      </c>
      <c r="N173">
        <f>ValueWin!N173</f>
        <v>0.85199999999999998</v>
      </c>
    </row>
    <row r="174" spans="1:14" x14ac:dyDescent="0.25">
      <c r="A174">
        <f>ValueWin!A174</f>
        <v>2</v>
      </c>
      <c r="B174">
        <f>ValueWin!B174</f>
        <v>1.8</v>
      </c>
      <c r="C174">
        <f t="shared" si="18"/>
        <v>0.5</v>
      </c>
      <c r="D174">
        <f t="shared" si="19"/>
        <v>0.55555555555555558</v>
      </c>
      <c r="E174">
        <f>ValueWin!E174</f>
        <v>0.42899999999999999</v>
      </c>
      <c r="F174">
        <f t="shared" si="20"/>
        <v>0.57099999999999995</v>
      </c>
      <c r="G174" cm="1">
        <f t="array" ref="G174">_xlfn.IFS(AND(I174&gt;J174,I174&gt;0), 1, AND(J174&gt;I174,J174&gt;0), 2, AND(I174&lt;0,J174&lt;0), 0)</f>
        <v>2</v>
      </c>
      <c r="H174">
        <f>ValueWin!H174</f>
        <v>1</v>
      </c>
      <c r="I174">
        <f t="shared" si="21"/>
        <v>-0.14199999999999996</v>
      </c>
      <c r="J174">
        <f t="shared" si="22"/>
        <v>3.4749999999999948E-2</v>
      </c>
      <c r="K174" cm="1">
        <f t="array" ref="K174">_xlfn.IFS(AND(G174=H174,G174=1),K173-K173*I174+K173*I174*A174, AND(G174=H174,G174=2), K173-K173*J174+K173*J174*B174, AND(G174&lt;&gt;H174,G174=1), K173-K173*I174,AND(G174&lt;&gt;H174,G174=2),K173-K173*J174,G174=0,K173)</f>
        <v>69.437544959229257</v>
      </c>
      <c r="L174" t="str">
        <f>ValueWin!L174</f>
        <v>Sebastian Korda</v>
      </c>
      <c r="M174" t="str">
        <f>ValueWin!M174</f>
        <v>Marin Cilic</v>
      </c>
      <c r="N174">
        <f>ValueWin!N174</f>
        <v>0.86099999999999999</v>
      </c>
    </row>
    <row r="175" spans="1:14" x14ac:dyDescent="0.25">
      <c r="A175">
        <f>ValueWin!A175</f>
        <v>10</v>
      </c>
      <c r="B175">
        <f>ValueWin!B175</f>
        <v>1.06</v>
      </c>
      <c r="C175">
        <f t="shared" si="18"/>
        <v>0.1</v>
      </c>
      <c r="D175">
        <f t="shared" si="19"/>
        <v>0.94339622641509424</v>
      </c>
      <c r="E175">
        <f>ValueWin!E175</f>
        <v>9.5000000000000001E-2</v>
      </c>
      <c r="F175">
        <f t="shared" si="20"/>
        <v>0.90500000000000003</v>
      </c>
      <c r="G175" cm="1">
        <f t="array" ref="G175">_xlfn.IFS(AND(I175&gt;J175,I175&gt;0), 1, AND(J175&gt;I175,J175&gt;0), 2, AND(I175&lt;0,J175&lt;0), 0)</f>
        <v>0</v>
      </c>
      <c r="H175">
        <f>ValueWin!H175</f>
        <v>2</v>
      </c>
      <c r="I175">
        <f t="shared" si="21"/>
        <v>-5.5555555555555636E-3</v>
      </c>
      <c r="J175">
        <f t="shared" si="22"/>
        <v>-0.6783333333333319</v>
      </c>
      <c r="K175" cm="1">
        <f t="array" ref="K175">_xlfn.IFS(AND(G175=H175,G175=1),K174-K174*I175+K174*I175*A175, AND(G175=H175,G175=2), K174-K174*J175+K174*J175*B175, AND(G175&lt;&gt;H175,G175=1), K174-K174*I175,AND(G175&lt;&gt;H175,G175=2),K174-K174*J175,G175=0,K174)</f>
        <v>69.437544959229257</v>
      </c>
      <c r="L175" t="str">
        <f>ValueWin!L175</f>
        <v>Dusan Lajovic</v>
      </c>
      <c r="M175" t="str">
        <f>ValueWin!M175</f>
        <v>Alexander Zverev</v>
      </c>
      <c r="N175">
        <f>ValueWin!N175</f>
        <v>0.871</v>
      </c>
    </row>
    <row r="176" spans="1:14" x14ac:dyDescent="0.25">
      <c r="A176">
        <f>ValueWin!A176</f>
        <v>6</v>
      </c>
      <c r="B176">
        <f>ValueWin!B176</f>
        <v>1.1200000000000001</v>
      </c>
      <c r="C176">
        <f t="shared" si="18"/>
        <v>0.16666666666666666</v>
      </c>
      <c r="D176">
        <f t="shared" si="19"/>
        <v>0.89285714285714279</v>
      </c>
      <c r="E176">
        <f>ValueWin!E176</f>
        <v>0.20499999999999999</v>
      </c>
      <c r="F176">
        <f t="shared" si="20"/>
        <v>0.79500000000000004</v>
      </c>
      <c r="G176" cm="1">
        <f t="array" ref="G176">_xlfn.IFS(AND(I176&gt;J176,I176&gt;0), 1, AND(J176&gt;I176,J176&gt;0), 2, AND(I176&lt;0,J176&lt;0), 0)</f>
        <v>1</v>
      </c>
      <c r="H176">
        <f>ValueWin!H176</f>
        <v>2</v>
      </c>
      <c r="I176">
        <f t="shared" si="21"/>
        <v>4.5999999999999985E-2</v>
      </c>
      <c r="J176">
        <f t="shared" si="22"/>
        <v>-0.91333333333333167</v>
      </c>
      <c r="K176" cm="1">
        <f t="array" ref="K176">_xlfn.IFS(AND(G176=H176,G176=1),K175-K175*I176+K175*I176*A176, AND(G176=H176,G176=2), K175-K175*J176+K175*J176*B176, AND(G176&lt;&gt;H176,G176=1), K175-K175*I176,AND(G176&lt;&gt;H176,G176=2),K175-K175*J176,G176=0,K175)</f>
        <v>66.243417891104713</v>
      </c>
      <c r="L176" t="str">
        <f>ValueWin!L176</f>
        <v>Ilya Ivashka</v>
      </c>
      <c r="M176" t="str">
        <f>ValueWin!M176</f>
        <v>Daniil Medvedev</v>
      </c>
      <c r="N176">
        <f>ValueWin!N176</f>
        <v>0.83299999999999996</v>
      </c>
    </row>
    <row r="177" spans="1:14" x14ac:dyDescent="0.25">
      <c r="A177">
        <f>ValueWin!A177</f>
        <v>1.57</v>
      </c>
      <c r="B177">
        <f>ValueWin!B177</f>
        <v>2.37</v>
      </c>
      <c r="C177">
        <f t="shared" si="18"/>
        <v>0.63694267515923564</v>
      </c>
      <c r="D177">
        <f t="shared" si="19"/>
        <v>0.42194092827004215</v>
      </c>
      <c r="E177">
        <f>ValueWin!E177</f>
        <v>0.52300000000000002</v>
      </c>
      <c r="F177">
        <f t="shared" si="20"/>
        <v>0.47699999999999998</v>
      </c>
      <c r="G177" cm="1">
        <f t="array" ref="G177">_xlfn.IFS(AND(I177&gt;J177,I177&gt;0), 1, AND(J177&gt;I177,J177&gt;0), 2, AND(I177&lt;0,J177&lt;0), 0)</f>
        <v>2</v>
      </c>
      <c r="H177">
        <f>ValueWin!H177</f>
        <v>2</v>
      </c>
      <c r="I177">
        <f t="shared" si="21"/>
        <v>-0.3138421052631577</v>
      </c>
      <c r="J177">
        <f t="shared" si="22"/>
        <v>9.5248175182481742E-2</v>
      </c>
      <c r="K177" cm="1">
        <f t="array" ref="K177">_xlfn.IFS(AND(G177=H177,G177=1),K176-K176*I177+K176*I177*A177, AND(G177=H177,G177=2), K176-K176*J177+K176*J177*B177, AND(G177&lt;&gt;H177,G177=1), K176-K176*I177,AND(G177&lt;&gt;H177,G177=2),K176-K176*J177,G177=0,K176)</f>
        <v>74.887521491714963</v>
      </c>
      <c r="L177" t="str">
        <f>ValueWin!L177</f>
        <v>Alexei Popyrin</v>
      </c>
      <c r="M177" t="str">
        <f>ValueWin!M177</f>
        <v>James Duckworth</v>
      </c>
      <c r="N177">
        <f>ValueWin!N177</f>
        <v>0.84799999999999998</v>
      </c>
    </row>
    <row r="178" spans="1:14" x14ac:dyDescent="0.25">
      <c r="A178">
        <f>ValueWin!A178</f>
        <v>4</v>
      </c>
      <c r="B178">
        <f>ValueWin!B178</f>
        <v>1.25</v>
      </c>
      <c r="C178">
        <f t="shared" ref="C178:C191" si="23">1/A178</f>
        <v>0.25</v>
      </c>
      <c r="D178">
        <f t="shared" ref="D178:D191" si="24">1/B178</f>
        <v>0.8</v>
      </c>
      <c r="E178">
        <f>ValueWin!E178</f>
        <v>0.26900000000000002</v>
      </c>
      <c r="F178">
        <f t="shared" ref="F178:F191" si="25">1-E178</f>
        <v>0.73099999999999998</v>
      </c>
      <c r="G178" cm="1">
        <f t="array" ref="G178">_xlfn.IFS(AND(I178&gt;J178,I178&gt;0), 1, AND(J178&gt;I178,J178&gt;0), 2, AND(I178&lt;0,J178&lt;0), 0)</f>
        <v>1</v>
      </c>
      <c r="H178">
        <f>ValueWin!H178</f>
        <v>2</v>
      </c>
      <c r="I178">
        <f t="shared" ref="I178:I191" si="26">IF(E178-(F178/(A178-1))&gt;0.1, 0.1, E178-(F178/(A178-1)))</f>
        <v>2.5333333333333347E-2</v>
      </c>
      <c r="J178">
        <f t="shared" ref="J178:J191" si="27">IF(F178-(E178/(B178-1))&gt;0.1, 0.1, F178-(E178/(B178-1)))</f>
        <v>-0.34500000000000008</v>
      </c>
      <c r="K178" cm="1">
        <f t="array" ref="K178">_xlfn.IFS(AND(G178=H178,G178=1),K177-K177*I178+K177*I178*A178, AND(G178=H178,G178=2), K177-K177*J178+K177*J178*B178, AND(G178&lt;&gt;H178,G178=1), K177-K177*I178,AND(G178&lt;&gt;H178,G178=2),K177-K177*J178,G178=0,K177)</f>
        <v>72.990370947258185</v>
      </c>
      <c r="L178" t="str">
        <f>ValueWin!L178</f>
        <v>Dominik Koepfer</v>
      </c>
      <c r="M178" t="str">
        <f>ValueWin!M178</f>
        <v>Hubert Hurkacz</v>
      </c>
      <c r="N178">
        <f>ValueWin!N178</f>
        <v>0.84899999999999998</v>
      </c>
    </row>
    <row r="179" spans="1:14" x14ac:dyDescent="0.25">
      <c r="A179">
        <f>ValueWin!A179</f>
        <v>1.61</v>
      </c>
      <c r="B179">
        <f>ValueWin!B179</f>
        <v>2.2999999999999998</v>
      </c>
      <c r="C179">
        <f t="shared" si="23"/>
        <v>0.6211180124223602</v>
      </c>
      <c r="D179">
        <f t="shared" si="24"/>
        <v>0.43478260869565222</v>
      </c>
      <c r="E179">
        <f>ValueWin!E179</f>
        <v>0.60199999999999998</v>
      </c>
      <c r="F179">
        <f t="shared" si="25"/>
        <v>0.39800000000000002</v>
      </c>
      <c r="G179" cm="1">
        <f t="array" ref="G179">_xlfn.IFS(AND(I179&gt;J179,I179&gt;0), 1, AND(J179&gt;I179,J179&gt;0), 2, AND(I179&lt;0,J179&lt;0), 0)</f>
        <v>0</v>
      </c>
      <c r="H179">
        <f>ValueWin!H179</f>
        <v>2</v>
      </c>
      <c r="I179">
        <f t="shared" si="26"/>
        <v>-5.0459016393442524E-2</v>
      </c>
      <c r="J179">
        <f t="shared" si="27"/>
        <v>-6.5076923076923088E-2</v>
      </c>
      <c r="K179" cm="1">
        <f t="array" ref="K179">_xlfn.IFS(AND(G179=H179,G179=1),K178-K178*I179+K178*I179*A179, AND(G179=H179,G179=2), K178-K178*J179+K178*J179*B179, AND(G179&lt;&gt;H179,G179=1), K178-K178*I179,AND(G179&lt;&gt;H179,G179=2),K178-K178*J179,G179=0,K178)</f>
        <v>72.990370947258185</v>
      </c>
      <c r="L179" t="str">
        <f>ValueWin!L179</f>
        <v>Cameron Norrie</v>
      </c>
      <c r="M179" t="str">
        <f>ValueWin!M179</f>
        <v>Taylor Fritz</v>
      </c>
      <c r="N179">
        <f>ValueWin!N179</f>
        <v>0.93300000000000005</v>
      </c>
    </row>
    <row r="180" spans="1:14" x14ac:dyDescent="0.25">
      <c r="A180">
        <f>ValueWin!A180</f>
        <v>1.1399999999999999</v>
      </c>
      <c r="B180">
        <f>ValueWin!B180</f>
        <v>5.5</v>
      </c>
      <c r="C180">
        <f t="shared" si="23"/>
        <v>0.87719298245614041</v>
      </c>
      <c r="D180">
        <f t="shared" si="24"/>
        <v>0.18181818181818182</v>
      </c>
      <c r="E180">
        <f>ValueWin!E180</f>
        <v>0.85</v>
      </c>
      <c r="F180">
        <f t="shared" si="25"/>
        <v>0.15000000000000002</v>
      </c>
      <c r="G180" cm="1">
        <f t="array" ref="G180">_xlfn.IFS(AND(I180&gt;J180,I180&gt;0), 1, AND(J180&gt;I180,J180&gt;0), 2, AND(I180&lt;0,J180&lt;0), 0)</f>
        <v>0</v>
      </c>
      <c r="H180">
        <f>ValueWin!H180</f>
        <v>1</v>
      </c>
      <c r="I180">
        <f t="shared" si="26"/>
        <v>-0.22142857142857231</v>
      </c>
      <c r="J180">
        <f t="shared" si="27"/>
        <v>-3.8888888888888862E-2</v>
      </c>
      <c r="K180" cm="1">
        <f t="array" ref="K180">_xlfn.IFS(AND(G180=H180,G180=1),K179-K179*I180+K179*I180*A180, AND(G180=H180,G180=2), K179-K179*J180+K179*J180*B180, AND(G180&lt;&gt;H180,G180=1), K179-K179*I180,AND(G180&lt;&gt;H180,G180=2),K179-K179*J180,G180=0,K179)</f>
        <v>72.990370947258185</v>
      </c>
      <c r="L180" t="str">
        <f>ValueWin!L180</f>
        <v>Novak Djokovic</v>
      </c>
      <c r="M180" t="str">
        <f>ValueWin!M180</f>
        <v>Gael Monfils</v>
      </c>
      <c r="N180">
        <f>ValueWin!N180</f>
        <v>0.89700000000000002</v>
      </c>
    </row>
    <row r="181" spans="1:14" x14ac:dyDescent="0.25">
      <c r="A181">
        <f>ValueWin!A181</f>
        <v>4</v>
      </c>
      <c r="B181">
        <f>ValueWin!B181</f>
        <v>1.25</v>
      </c>
      <c r="C181">
        <f t="shared" si="23"/>
        <v>0.25</v>
      </c>
      <c r="D181">
        <f t="shared" si="24"/>
        <v>0.8</v>
      </c>
      <c r="E181">
        <f>ValueWin!E181</f>
        <v>0.217</v>
      </c>
      <c r="F181">
        <f t="shared" si="25"/>
        <v>0.78300000000000003</v>
      </c>
      <c r="G181" cm="1">
        <f t="array" ref="G181">_xlfn.IFS(AND(I181&gt;J181,I181&gt;0), 1, AND(J181&gt;I181,J181&gt;0), 2, AND(I181&lt;0,J181&lt;0), 0)</f>
        <v>0</v>
      </c>
      <c r="H181">
        <f>ValueWin!H181</f>
        <v>2</v>
      </c>
      <c r="I181">
        <f t="shared" si="26"/>
        <v>-4.4000000000000011E-2</v>
      </c>
      <c r="J181">
        <f t="shared" si="27"/>
        <v>-8.4999999999999964E-2</v>
      </c>
      <c r="K181" cm="1">
        <f t="array" ref="K181">_xlfn.IFS(AND(G181=H181,G181=1),K180-K180*I181+K180*I181*A181, AND(G181=H181,G181=2), K180-K180*J181+K180*J181*B181, AND(G181&lt;&gt;H181,G181=1), K180-K180*I181,AND(G181&lt;&gt;H181,G181=2),K180-K180*J181,G181=0,K180)</f>
        <v>72.990370947258185</v>
      </c>
      <c r="L181" t="str">
        <f>ValueWin!L181</f>
        <v>Grigor Dimitrov</v>
      </c>
      <c r="M181" t="str">
        <f>ValueWin!M181</f>
        <v>Alexander Zverev</v>
      </c>
      <c r="N181">
        <f>ValueWin!N181</f>
        <v>0.86599999999999999</v>
      </c>
    </row>
    <row r="182" spans="1:14" x14ac:dyDescent="0.25">
      <c r="A182">
        <f>ValueWin!A182</f>
        <v>1.33</v>
      </c>
      <c r="B182">
        <f>ValueWin!B182</f>
        <v>3.4</v>
      </c>
      <c r="C182">
        <f t="shared" si="23"/>
        <v>0.75187969924812026</v>
      </c>
      <c r="D182">
        <f t="shared" si="24"/>
        <v>0.29411764705882354</v>
      </c>
      <c r="E182">
        <f>ValueWin!E182</f>
        <v>0.69299999999999995</v>
      </c>
      <c r="F182">
        <f t="shared" si="25"/>
        <v>0.30700000000000005</v>
      </c>
      <c r="G182" cm="1">
        <f t="array" ref="G182">_xlfn.IFS(AND(I182&gt;J182,I182&gt;0), 1, AND(J182&gt;I182,J182&gt;0), 2, AND(I182&lt;0,J182&lt;0), 0)</f>
        <v>2</v>
      </c>
      <c r="H182">
        <f>ValueWin!H182</f>
        <v>1</v>
      </c>
      <c r="I182">
        <f t="shared" si="26"/>
        <v>-0.23730303030303035</v>
      </c>
      <c r="J182">
        <f t="shared" si="27"/>
        <v>1.8250000000000044E-2</v>
      </c>
      <c r="K182" cm="1">
        <f t="array" ref="K182">_xlfn.IFS(AND(G182=H182,G182=1),K181-K181*I182+K181*I182*A182, AND(G182=H182,G182=2), K181-K181*J182+K181*J182*B182, AND(G182&lt;&gt;H182,G182=1), K181-K181*I182,AND(G182&lt;&gt;H182,G182=2),K181-K181*J182,G182=0,K181)</f>
        <v>71.658296677470716</v>
      </c>
      <c r="L182" t="str">
        <f>ValueWin!L182</f>
        <v>Casper Ruud</v>
      </c>
      <c r="M182" t="str">
        <f>ValueWin!M182</f>
        <v>Marcos Giron</v>
      </c>
      <c r="N182">
        <f>ValueWin!N182</f>
        <v>0.85099999999999998</v>
      </c>
    </row>
    <row r="183" spans="1:14" x14ac:dyDescent="0.25">
      <c r="A183">
        <f>ValueWin!A183</f>
        <v>5</v>
      </c>
      <c r="B183">
        <f>ValueWin!B183</f>
        <v>1.1599999999999999</v>
      </c>
      <c r="C183">
        <f t="shared" si="23"/>
        <v>0.2</v>
      </c>
      <c r="D183">
        <f t="shared" si="24"/>
        <v>0.86206896551724144</v>
      </c>
      <c r="E183">
        <f>ValueWin!E183</f>
        <v>0.17499999999999999</v>
      </c>
      <c r="F183">
        <f t="shared" si="25"/>
        <v>0.82499999999999996</v>
      </c>
      <c r="G183" cm="1">
        <f t="array" ref="G183">_xlfn.IFS(AND(I183&gt;J183,I183&gt;0), 1, AND(J183&gt;I183,J183&gt;0), 2, AND(I183&lt;0,J183&lt;0), 0)</f>
        <v>0</v>
      </c>
      <c r="H183">
        <f>ValueWin!H183</f>
        <v>2</v>
      </c>
      <c r="I183">
        <f t="shared" si="26"/>
        <v>-3.125E-2</v>
      </c>
      <c r="J183">
        <f t="shared" si="27"/>
        <v>-0.26875000000000049</v>
      </c>
      <c r="K183" cm="1">
        <f t="array" ref="K183">_xlfn.IFS(AND(G183=H183,G183=1),K182-K182*I183+K182*I183*A183, AND(G183=H183,G183=2), K182-K182*J183+K182*J183*B183, AND(G183&lt;&gt;H183,G183=1), K182-K182*I183,AND(G183&lt;&gt;H183,G183=2),K182-K182*J183,G183=0,K182)</f>
        <v>71.658296677470716</v>
      </c>
      <c r="L183" t="str">
        <f>ValueWin!L183</f>
        <v>Sebastian Korda</v>
      </c>
      <c r="M183" t="str">
        <f>ValueWin!M183</f>
        <v>Daniil Medvedev</v>
      </c>
      <c r="N183">
        <f>ValueWin!N183</f>
        <v>0.84899999999999998</v>
      </c>
    </row>
    <row r="184" spans="1:14" x14ac:dyDescent="0.25">
      <c r="A184">
        <f>ValueWin!A184</f>
        <v>1.2</v>
      </c>
      <c r="B184">
        <f>ValueWin!B184</f>
        <v>4.5</v>
      </c>
      <c r="C184">
        <f t="shared" si="23"/>
        <v>0.83333333333333337</v>
      </c>
      <c r="D184">
        <f t="shared" si="24"/>
        <v>0.22222222222222221</v>
      </c>
      <c r="E184">
        <f>ValueWin!E184</f>
        <v>0.67500000000000004</v>
      </c>
      <c r="F184">
        <f t="shared" si="25"/>
        <v>0.32499999999999996</v>
      </c>
      <c r="G184" cm="1">
        <f t="array" ref="G184">_xlfn.IFS(AND(I184&gt;J184,I184&gt;0), 1, AND(J184&gt;I184,J184&gt;0), 2, AND(I184&lt;0,J184&lt;0), 0)</f>
        <v>2</v>
      </c>
      <c r="H184">
        <f>ValueWin!H184</f>
        <v>2</v>
      </c>
      <c r="I184">
        <f t="shared" si="26"/>
        <v>-0.95000000000000018</v>
      </c>
      <c r="J184">
        <f t="shared" si="27"/>
        <v>0.1</v>
      </c>
      <c r="K184" cm="1">
        <f t="array" ref="K184">_xlfn.IFS(AND(G184=H184,G184=1),K183-K183*I184+K183*I184*A184, AND(G184=H184,G184=2), K183-K183*J184+K183*J184*B184, AND(G184&lt;&gt;H184,G184=1), K183-K183*I184,AND(G184&lt;&gt;H184,G184=2),K183-K183*J184,G184=0,K183)</f>
        <v>96.738700514585474</v>
      </c>
      <c r="L184" t="str">
        <f>ValueWin!L184</f>
        <v>Carlos Alcaraz</v>
      </c>
      <c r="M184" t="str">
        <f>ValueWin!M184</f>
        <v>Hugo Gaston</v>
      </c>
      <c r="N184">
        <f>ValueWin!N184</f>
        <v>0.81200000000000006</v>
      </c>
    </row>
    <row r="185" spans="1:14" x14ac:dyDescent="0.25">
      <c r="A185">
        <f>ValueWin!A185</f>
        <v>3.75</v>
      </c>
      <c r="B185">
        <f>ValueWin!B185</f>
        <v>1.28</v>
      </c>
      <c r="C185">
        <f t="shared" si="23"/>
        <v>0.26666666666666666</v>
      </c>
      <c r="D185">
        <f t="shared" si="24"/>
        <v>0.78125</v>
      </c>
      <c r="E185">
        <f>ValueWin!E185</f>
        <v>0.29099999999999998</v>
      </c>
      <c r="F185">
        <f t="shared" si="25"/>
        <v>0.70900000000000007</v>
      </c>
      <c r="G185" cm="1">
        <f t="array" ref="G185">_xlfn.IFS(AND(I185&gt;J185,I185&gt;0), 1, AND(J185&gt;I185,J185&gt;0), 2, AND(I185&lt;0,J185&lt;0), 0)</f>
        <v>1</v>
      </c>
      <c r="H185">
        <f>ValueWin!H185</f>
        <v>2</v>
      </c>
      <c r="I185">
        <f t="shared" si="26"/>
        <v>3.3181818181818146E-2</v>
      </c>
      <c r="J185">
        <f t="shared" si="27"/>
        <v>-0.33028571428571407</v>
      </c>
      <c r="K185" cm="1">
        <f t="array" ref="K185">_xlfn.IFS(AND(G185=H185,G185=1),K184-K184*I185+K184*I185*A185, AND(G185=H185,G185=2), K184-K184*J185+K184*J185*B185, AND(G185&lt;&gt;H185,G185=1), K184-K184*I185,AND(G185&lt;&gt;H185,G185=2),K184-K184*J185,G185=0,K184)</f>
        <v>93.52873454296514</v>
      </c>
      <c r="L185" t="str">
        <f>ValueWin!L185</f>
        <v>James Duckworth</v>
      </c>
      <c r="M185" t="str">
        <f>ValueWin!M185</f>
        <v>Hubert Hurkacz</v>
      </c>
      <c r="N185">
        <f>ValueWin!N185</f>
        <v>0.84699999999999998</v>
      </c>
    </row>
    <row r="186" spans="1:14" x14ac:dyDescent="0.25">
      <c r="A186">
        <f>ValueWin!A186</f>
        <v>1.1599999999999999</v>
      </c>
      <c r="B186">
        <f>ValueWin!B186</f>
        <v>5</v>
      </c>
      <c r="C186">
        <f t="shared" si="23"/>
        <v>0.86206896551724144</v>
      </c>
      <c r="D186">
        <f t="shared" si="24"/>
        <v>0.2</v>
      </c>
      <c r="E186">
        <f>ValueWin!E186</f>
        <v>0.83099999999999996</v>
      </c>
      <c r="F186">
        <f t="shared" si="25"/>
        <v>0.16900000000000004</v>
      </c>
      <c r="G186" cm="1">
        <f t="array" ref="G186">_xlfn.IFS(AND(I186&gt;J186,I186&gt;0), 1, AND(J186&gt;I186,J186&gt;0), 2, AND(I186&lt;0,J186&lt;0), 0)</f>
        <v>0</v>
      </c>
      <c r="H186">
        <f>ValueWin!H186</f>
        <v>1</v>
      </c>
      <c r="I186">
        <f t="shared" si="26"/>
        <v>-0.22525000000000084</v>
      </c>
      <c r="J186">
        <f t="shared" si="27"/>
        <v>-3.8749999999999951E-2</v>
      </c>
      <c r="K186" cm="1">
        <f t="array" ref="K186">_xlfn.IFS(AND(G186=H186,G186=1),K185-K185*I186+K185*I186*A186, AND(G186=H186,G186=2), K185-K185*J186+K185*J186*B186, AND(G186&lt;&gt;H186,G186=1), K185-K185*I186,AND(G186&lt;&gt;H186,G186=2),K185-K185*J186,G186=0,K185)</f>
        <v>93.52873454296514</v>
      </c>
      <c r="L186" t="str">
        <f>ValueWin!L186</f>
        <v>Novak Djokovic</v>
      </c>
      <c r="M186" t="str">
        <f>ValueWin!M186</f>
        <v>Taylor Fritz</v>
      </c>
      <c r="N186">
        <f>ValueWin!N186</f>
        <v>0.9</v>
      </c>
    </row>
    <row r="187" spans="1:14" x14ac:dyDescent="0.25">
      <c r="A187">
        <f>ValueWin!A187</f>
        <v>10</v>
      </c>
      <c r="B187">
        <f>ValueWin!B187</f>
        <v>1.0620000000000001</v>
      </c>
      <c r="C187">
        <f t="shared" si="23"/>
        <v>0.1</v>
      </c>
      <c r="D187">
        <f t="shared" si="24"/>
        <v>0.94161958568738224</v>
      </c>
      <c r="E187">
        <f>ValueWin!E187</f>
        <v>0.13100000000000001</v>
      </c>
      <c r="F187">
        <f t="shared" si="25"/>
        <v>0.86899999999999999</v>
      </c>
      <c r="G187" cm="1">
        <f t="array" ref="G187">_xlfn.IFS(AND(I187&gt;J187,I187&gt;0), 1, AND(J187&gt;I187,J187&gt;0), 2, AND(I187&lt;0,J187&lt;0), 0)</f>
        <v>1</v>
      </c>
      <c r="H187">
        <f>ValueWin!H187</f>
        <v>2</v>
      </c>
      <c r="I187">
        <f t="shared" si="26"/>
        <v>3.4444444444444444E-2</v>
      </c>
      <c r="J187">
        <f t="shared" si="27"/>
        <v>-1.2439032258064497</v>
      </c>
      <c r="K187" cm="1">
        <f t="array" ref="K187">_xlfn.IFS(AND(G187=H187,G187=1),K186-K186*I187+K186*I187*A187, AND(G187=H187,G187=2), K186-K186*J187+K186*J187*B187, AND(G187&lt;&gt;H187,G187=1), K186-K186*I187,AND(G187&lt;&gt;H187,G187=2),K186-K186*J187,G187=0,K186)</f>
        <v>90.307189242040778</v>
      </c>
      <c r="L187" t="str">
        <f>ValueWin!L187</f>
        <v>Hugo Gaston</v>
      </c>
      <c r="M187" t="str">
        <f>ValueWin!M187</f>
        <v>Daniil Medvedev</v>
      </c>
      <c r="N187">
        <f>ValueWin!N187</f>
        <v>0.82299999999999995</v>
      </c>
    </row>
    <row r="188" spans="1:14" x14ac:dyDescent="0.25">
      <c r="A188">
        <f>ValueWin!A188</f>
        <v>3</v>
      </c>
      <c r="B188">
        <f>ValueWin!B188</f>
        <v>1.4</v>
      </c>
      <c r="C188">
        <f t="shared" si="23"/>
        <v>0.33333333333333331</v>
      </c>
      <c r="D188">
        <f t="shared" si="24"/>
        <v>0.7142857142857143</v>
      </c>
      <c r="E188">
        <f>ValueWin!E188</f>
        <v>0.26800000000000002</v>
      </c>
      <c r="F188">
        <f t="shared" si="25"/>
        <v>0.73199999999999998</v>
      </c>
      <c r="G188" cm="1">
        <f t="array" ref="G188">_xlfn.IFS(AND(I188&gt;J188,I188&gt;0), 1, AND(J188&gt;I188,J188&gt;0), 2, AND(I188&lt;0,J188&lt;0), 0)</f>
        <v>2</v>
      </c>
      <c r="H188">
        <f>ValueWin!H188</f>
        <v>2</v>
      </c>
      <c r="I188">
        <f t="shared" si="26"/>
        <v>-9.7999999999999976E-2</v>
      </c>
      <c r="J188">
        <f t="shared" si="27"/>
        <v>6.1999999999999833E-2</v>
      </c>
      <c r="K188" cm="1">
        <f t="array" ref="K188">_xlfn.IFS(AND(G188=H188,G188=1),K187-K187*I188+K187*I188*A188, AND(G188=H188,G188=2), K187-K187*J188+K187*J188*B188, AND(G188&lt;&gt;H188,G188=1), K187-K187*I188,AND(G188&lt;&gt;H188,G188=2),K187-K187*J188,G188=0,K187)</f>
        <v>92.546807535243374</v>
      </c>
      <c r="L188" t="str">
        <f>ValueWin!L188</f>
        <v>Casper Ruud</v>
      </c>
      <c r="M188" t="str">
        <f>ValueWin!M188</f>
        <v>Alexander Zverev</v>
      </c>
      <c r="N188">
        <f>ValueWin!N188</f>
        <v>0.86899999999999999</v>
      </c>
    </row>
    <row r="189" spans="1:14" x14ac:dyDescent="0.25">
      <c r="A189">
        <f>ValueWin!A189</f>
        <v>1.1599999999999999</v>
      </c>
      <c r="B189">
        <f>ValueWin!B189</f>
        <v>5</v>
      </c>
      <c r="C189">
        <f t="shared" si="23"/>
        <v>0.86206896551724144</v>
      </c>
      <c r="D189">
        <f t="shared" si="24"/>
        <v>0.2</v>
      </c>
      <c r="E189">
        <f>ValueWin!E189</f>
        <v>0.78600000000000003</v>
      </c>
      <c r="F189">
        <f t="shared" si="25"/>
        <v>0.21399999999999997</v>
      </c>
      <c r="G189" cm="1">
        <f t="array" ref="G189">_xlfn.IFS(AND(I189&gt;J189,I189&gt;0), 1, AND(J189&gt;I189,J189&gt;0), 2, AND(I189&lt;0,J189&lt;0), 0)</f>
        <v>2</v>
      </c>
      <c r="H189">
        <f>ValueWin!H189</f>
        <v>1</v>
      </c>
      <c r="I189">
        <f t="shared" si="26"/>
        <v>-0.55150000000000055</v>
      </c>
      <c r="J189">
        <f t="shared" si="27"/>
        <v>1.749999999999996E-2</v>
      </c>
      <c r="K189" cm="1">
        <f t="array" ref="K189">_xlfn.IFS(AND(G189=H189,G189=1),K188-K188*I189+K188*I189*A189, AND(G189=H189,G189=2), K188-K188*J189+K188*J189*B189, AND(G189&lt;&gt;H189,G189=1), K188-K188*I189,AND(G189&lt;&gt;H189,G189=2),K188-K188*J189,G189=0,K188)</f>
        <v>90.92723840337662</v>
      </c>
      <c r="L189" t="str">
        <f>ValueWin!L189</f>
        <v>Novak Djokovic</v>
      </c>
      <c r="M189" t="str">
        <f>ValueWin!M189</f>
        <v>Hubert Hurkacz</v>
      </c>
      <c r="N189">
        <f>ValueWin!N189</f>
        <v>0.85799999999999998</v>
      </c>
    </row>
    <row r="190" spans="1:14" x14ac:dyDescent="0.25">
      <c r="A190">
        <f>ValueWin!A190</f>
        <v>2.1</v>
      </c>
      <c r="B190">
        <f>ValueWin!B190</f>
        <v>1.72</v>
      </c>
      <c r="C190">
        <f t="shared" si="23"/>
        <v>0.47619047619047616</v>
      </c>
      <c r="D190">
        <f t="shared" si="24"/>
        <v>0.58139534883720934</v>
      </c>
      <c r="E190">
        <f>ValueWin!E190</f>
        <v>0.48599999999999999</v>
      </c>
      <c r="F190">
        <f t="shared" si="25"/>
        <v>0.51400000000000001</v>
      </c>
      <c r="G190" cm="1">
        <f t="array" ref="G190">_xlfn.IFS(AND(I190&gt;J190,I190&gt;0), 1, AND(J190&gt;I190,J190&gt;0), 2, AND(I190&lt;0,J190&lt;0), 0)</f>
        <v>1</v>
      </c>
      <c r="H190">
        <f>ValueWin!H190</f>
        <v>2</v>
      </c>
      <c r="I190">
        <f t="shared" si="26"/>
        <v>1.8727272727272759E-2</v>
      </c>
      <c r="J190">
        <f t="shared" si="27"/>
        <v>-0.16100000000000003</v>
      </c>
      <c r="K190" cm="1">
        <f t="array" ref="K190">_xlfn.IFS(AND(G190=H190,G190=1),K189-K189*I190+K189*I190*A190, AND(G190=H190,G190=2), K189-K189*J190+K189*J190*B190, AND(G190&lt;&gt;H190,G190=1), K189-K189*I190,AND(G190&lt;&gt;H190,G190=2),K189-K189*J190,G190=0,K189)</f>
        <v>89.224419211458837</v>
      </c>
      <c r="L190" t="str">
        <f>ValueWin!L190</f>
        <v>Alexander Zverev</v>
      </c>
      <c r="M190" t="str">
        <f>ValueWin!M190</f>
        <v>Daniil Medvedev</v>
      </c>
      <c r="N190">
        <f>ValueWin!N190</f>
        <v>0.92900000000000005</v>
      </c>
    </row>
    <row r="191" spans="1:14" x14ac:dyDescent="0.25">
      <c r="A191">
        <f>ValueWin!A191</f>
        <v>2</v>
      </c>
      <c r="B191">
        <f>ValueWin!B191</f>
        <v>1.8</v>
      </c>
      <c r="C191">
        <f t="shared" si="23"/>
        <v>0.5</v>
      </c>
      <c r="D191">
        <f t="shared" si="24"/>
        <v>0.55555555555555558</v>
      </c>
      <c r="E191">
        <f>ValueWin!E191</f>
        <v>0.54</v>
      </c>
      <c r="F191">
        <f t="shared" si="25"/>
        <v>0.45999999999999996</v>
      </c>
      <c r="G191" cm="1">
        <f t="array" ref="G191">_xlfn.IFS(AND(I191&gt;J191,I191&gt;0), 1, AND(J191&gt;I191,J191&gt;0), 2, AND(I191&lt;0,J191&lt;0), 0)</f>
        <v>1</v>
      </c>
      <c r="H191">
        <f>ValueWin!H191</f>
        <v>1</v>
      </c>
      <c r="I191">
        <f t="shared" si="26"/>
        <v>8.0000000000000071E-2</v>
      </c>
      <c r="J191">
        <f t="shared" si="27"/>
        <v>-0.21500000000000008</v>
      </c>
      <c r="K191" cm="1">
        <f t="array" ref="K191">_xlfn.IFS(AND(G191=H191,G191=1),K190-K190*I191+K190*I191*A191, AND(G191=H191,G191=2), K190-K190*J191+K190*J191*B191, AND(G191&lt;&gt;H191,G191=1), K190-K190*I191,AND(G191&lt;&gt;H191,G191=2),K190-K190*J191,G191=0,K190)</f>
        <v>96.362372748375549</v>
      </c>
      <c r="L191" t="str">
        <f>ValueWin!L191</f>
        <v>Novak Djokovic</v>
      </c>
      <c r="M191" t="str">
        <f>ValueWin!M191</f>
        <v>Daniil Medvedev</v>
      </c>
      <c r="N191">
        <f>ValueWin!N191</f>
        <v>0.93300000000000005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3CC24-DA71-497D-887B-FBCF0AD59148}">
  <dimension ref="A1:P178"/>
  <sheetViews>
    <sheetView topLeftCell="A140" zoomScale="70" zoomScaleNormal="70" workbookViewId="0">
      <selection activeCell="K166" sqref="K166"/>
    </sheetView>
  </sheetViews>
  <sheetFormatPr defaultRowHeight="15" x14ac:dyDescent="0.25"/>
  <cols>
    <col min="12" max="12" width="30" customWidth="1"/>
    <col min="13" max="13" width="26" customWidth="1"/>
  </cols>
  <sheetData>
    <row r="1" spans="1:14" x14ac:dyDescent="0.25">
      <c r="A1" t="s">
        <v>0</v>
      </c>
      <c r="B1" t="s">
        <v>1</v>
      </c>
      <c r="C1" t="s">
        <v>3</v>
      </c>
      <c r="D1" t="s">
        <v>4</v>
      </c>
      <c r="E1" t="s">
        <v>2</v>
      </c>
      <c r="F1" t="s">
        <v>5</v>
      </c>
      <c r="G1" t="s">
        <v>7</v>
      </c>
      <c r="H1" t="s">
        <v>8</v>
      </c>
      <c r="I1" t="s">
        <v>57</v>
      </c>
      <c r="J1" t="s">
        <v>58</v>
      </c>
      <c r="K1" t="s">
        <v>6</v>
      </c>
      <c r="L1" t="s">
        <v>9</v>
      </c>
      <c r="M1" t="s">
        <v>10</v>
      </c>
      <c r="N1" t="s">
        <v>142</v>
      </c>
    </row>
    <row r="2" spans="1:14" x14ac:dyDescent="0.25">
      <c r="K2">
        <v>1000</v>
      </c>
    </row>
    <row r="3" spans="1:14" x14ac:dyDescent="0.25">
      <c r="A3">
        <f>ValueWin!A3</f>
        <v>2.0499999999999998</v>
      </c>
      <c r="B3">
        <f>ValueWin!B3</f>
        <v>1.8</v>
      </c>
      <c r="C3">
        <f>1/A3</f>
        <v>0.48780487804878053</v>
      </c>
      <c r="D3">
        <f>1/B3</f>
        <v>0.55555555555555558</v>
      </c>
      <c r="E3">
        <f>ValueWin!E3</f>
        <v>0.67500000000000004</v>
      </c>
      <c r="F3">
        <v>0.32500000000000001</v>
      </c>
      <c r="G3" cm="1">
        <f t="array" ref="G3">_xlfn.IFS(AND(I3&gt;J3,I3&gt;0), 1, AND(J3&gt;I3,J3&gt;0), 2, AND(I3&lt;0,J3&lt;0), 0)</f>
        <v>1</v>
      </c>
      <c r="H3">
        <f>ValueWin!H3</f>
        <v>1</v>
      </c>
      <c r="I3">
        <f>IF(E3-(F3/(A3-1))&gt;0.1, 0.1, E3-(F3/(A3-1)))</f>
        <v>0.1</v>
      </c>
      <c r="J3">
        <f>IF(F3-(E3/(B3-1))&gt;0.1, 0.1, F3-(E3/(B3-1)))</f>
        <v>-0.51875000000000004</v>
      </c>
      <c r="K3" cm="1">
        <f t="array" ref="K3">_xlfn.IFS(AND(G3=H3,G3=1),K2-K2*I3+K2*I3*A3, AND(G3=H3,G3=2), K2-K2*J3+K2*J3*B3, AND(G3&lt;&gt;H3,G3=1), K2-K2*I3,AND(G3&lt;&gt;H3,G3=2),K2-K2*J3,G3=0,K2)</f>
        <v>1105</v>
      </c>
      <c r="L3" t="str">
        <f>ValueWin!L3</f>
        <v>John Millman</v>
      </c>
      <c r="M3" t="str">
        <f>ValueWin!M3</f>
        <v>Benjamin Bonzi</v>
      </c>
    </row>
    <row r="4" spans="1:14" x14ac:dyDescent="0.25">
      <c r="A4">
        <f>ValueWin!A4</f>
        <v>2.61</v>
      </c>
      <c r="B4">
        <f>ValueWin!B4</f>
        <v>1.46</v>
      </c>
      <c r="C4">
        <f>1/A4</f>
        <v>0.38314176245210729</v>
      </c>
      <c r="D4">
        <f>1/B4</f>
        <v>0.68493150684931503</v>
      </c>
      <c r="E4">
        <f>ValueWin!E4</f>
        <v>0.24099999999999999</v>
      </c>
      <c r="F4">
        <v>0.75900000000000001</v>
      </c>
      <c r="G4" cm="1">
        <f t="array" ref="G4">_xlfn.IFS(AND(I4&gt;J4,I4&gt;0), 1, AND(J4&gt;I4,J4&gt;0), 2, AND(I4&lt;0,J4&lt;0), 0)</f>
        <v>2</v>
      </c>
      <c r="H4">
        <f>ValueWin!H4</f>
        <v>2</v>
      </c>
      <c r="I4">
        <f t="shared" ref="I4:I67" si="0">IF(E4-(F4/(A4-1))&gt;0.1, 0.1, E4-(F4/(A4-1)))</f>
        <v>-0.23042857142857148</v>
      </c>
      <c r="J4">
        <f t="shared" ref="J4:J67" si="1">IF(F4-(E4/(B4-1))&gt;0.1, 0.1, F4-(E4/(B4-1)))</f>
        <v>0.1</v>
      </c>
      <c r="K4" cm="1">
        <f t="array" ref="K4">_xlfn.IFS(AND(G4=H4,G4=1),K3-K3*I4+K3*I4*A4, AND(G4=H4,G4=2), K3-K3*J4+K3*J4*B4, AND(G4&lt;&gt;H4,G4=1), K3-K3*I4,AND(G4&lt;&gt;H4,G4=2),K3-K3*J4,G4=0,K3)</f>
        <v>1155.83</v>
      </c>
      <c r="L4" t="str">
        <f>ValueWin!L4</f>
        <v>Damir Dzumhur</v>
      </c>
      <c r="M4" t="str">
        <f>ValueWin!M4</f>
        <v>Marin Cilic</v>
      </c>
    </row>
    <row r="5" spans="1:14" x14ac:dyDescent="0.25">
      <c r="A5">
        <f>ValueWin!A5</f>
        <v>1.29</v>
      </c>
      <c r="B5">
        <f>ValueWin!B5</f>
        <v>3.3</v>
      </c>
      <c r="C5">
        <f t="shared" ref="C5:D44" si="2">1/A5</f>
        <v>0.77519379844961234</v>
      </c>
      <c r="D5">
        <f t="shared" si="2"/>
        <v>0.30303030303030304</v>
      </c>
      <c r="E5">
        <f>ValueWin!E5</f>
        <v>0.87</v>
      </c>
      <c r="F5">
        <v>0.13</v>
      </c>
      <c r="G5" cm="1">
        <f t="array" ref="G5">_xlfn.IFS(AND(I5&gt;J5,I5&gt;0), 1, AND(J5&gt;I5,J5&gt;0), 2, AND(I5&lt;0,J5&lt;0), 0)</f>
        <v>1</v>
      </c>
      <c r="H5">
        <f>ValueWin!H5</f>
        <v>1</v>
      </c>
      <c r="I5">
        <f t="shared" si="0"/>
        <v>0.1</v>
      </c>
      <c r="J5">
        <f t="shared" si="1"/>
        <v>-0.24826086956521742</v>
      </c>
      <c r="K5" cm="1">
        <f t="array" ref="K5">_xlfn.IFS(AND(G5=H5,G5=1),K4-K4*I5+K4*I5*A5, AND(G5=H5,G5=2), K4-K4*J5+K4*J5*B5, AND(G5&lt;&gt;H5,G5=1), K4-K4*I5,AND(G5&lt;&gt;H5,G5=2),K4-K4*J5,G5=0,K4)</f>
        <v>1189.3490699999998</v>
      </c>
      <c r="L5" t="str">
        <f>ValueWin!L5</f>
        <v>James Duckworth</v>
      </c>
      <c r="M5" t="str">
        <f>ValueWin!M5</f>
        <v>Borna Gojo</v>
      </c>
    </row>
    <row r="6" spans="1:14" x14ac:dyDescent="0.25">
      <c r="A6">
        <f>ValueWin!A6</f>
        <v>1.47</v>
      </c>
      <c r="B6">
        <f>ValueWin!B6</f>
        <v>2.56</v>
      </c>
      <c r="C6">
        <f t="shared" si="2"/>
        <v>0.68027210884353739</v>
      </c>
      <c r="D6">
        <f t="shared" si="2"/>
        <v>0.390625</v>
      </c>
      <c r="E6">
        <f>ValueWin!E6</f>
        <v>0.55800000000000005</v>
      </c>
      <c r="F6">
        <v>0.442</v>
      </c>
      <c r="G6" cm="1">
        <f t="array" ref="G6">_xlfn.IFS(AND(I6&gt;J6,I6&gt;0), 1, AND(J6&gt;I6,J6&gt;0), 2, AND(I6&lt;0,J6&lt;0), 0)</f>
        <v>2</v>
      </c>
      <c r="H6">
        <f>ValueWin!H6</f>
        <v>2</v>
      </c>
      <c r="I6">
        <f t="shared" si="0"/>
        <v>-0.38242553191489359</v>
      </c>
      <c r="J6">
        <f t="shared" si="1"/>
        <v>8.4307692307692306E-2</v>
      </c>
      <c r="K6" cm="1">
        <f t="array" ref="K6">_xlfn.IFS(AND(G6=H6,G6=1),K5-K5*I6+K5*I6*A6, AND(G6=H6,G6=2), K5-K5*J6+K5*J6*B6, AND(G6&lt;&gt;H6,G6=1), K5-K5*I6,AND(G6&lt;&gt;H6,G6=2),K5-K5*J6,G6=0,K5)</f>
        <v>1345.7722596863998</v>
      </c>
      <c r="L6" t="str">
        <f>ValueWin!L6</f>
        <v>Richard Gasquet</v>
      </c>
      <c r="M6" t="str">
        <f>ValueWin!M6</f>
        <v>Dusan Lajovic</v>
      </c>
    </row>
    <row r="7" spans="1:14" x14ac:dyDescent="0.25">
      <c r="A7">
        <f>ValueWin!A7</f>
        <v>1.35</v>
      </c>
      <c r="B7">
        <f>ValueWin!B7</f>
        <v>3.05</v>
      </c>
      <c r="C7">
        <f t="shared" si="2"/>
        <v>0.7407407407407407</v>
      </c>
      <c r="D7">
        <f t="shared" si="2"/>
        <v>0.32786885245901642</v>
      </c>
      <c r="E7">
        <f>ValueWin!E7</f>
        <v>0.80500000000000005</v>
      </c>
      <c r="F7">
        <v>0.19500000000000001</v>
      </c>
      <c r="G7" cm="1">
        <f t="array" ref="G7">_xlfn.IFS(AND(I7&gt;J7,I7&gt;0), 1, AND(J7&gt;I7,J7&gt;0), 2, AND(I7&lt;0,J7&lt;0), 0)</f>
        <v>1</v>
      </c>
      <c r="H7">
        <f>ValueWin!H7</f>
        <v>1</v>
      </c>
      <c r="I7">
        <f t="shared" si="0"/>
        <v>0.1</v>
      </c>
      <c r="J7">
        <f t="shared" si="1"/>
        <v>-0.19768292682926836</v>
      </c>
      <c r="K7" cm="1">
        <f t="array" ref="K7">_xlfn.IFS(AND(G7=H7,G7=1),K6-K6*I7+K6*I7*A7, AND(G7=H7,G7=2), K6-K6*J7+K6*J7*B7, AND(G7&lt;&gt;H7,G7=1), K6-K6*I7,AND(G7&lt;&gt;H7,G7=2),K6-K6*J7,G7=0,K6)</f>
        <v>1392.8742887754238</v>
      </c>
      <c r="L7" t="str">
        <f>ValueWin!L7</f>
        <v>Frederico Coria</v>
      </c>
      <c r="M7" t="str">
        <f>ValueWin!M7</f>
        <v>Alibek Kachmazov</v>
      </c>
    </row>
    <row r="8" spans="1:14" x14ac:dyDescent="0.25">
      <c r="A8">
        <f>ValueWin!A8</f>
        <v>1.33</v>
      </c>
      <c r="B8">
        <f>ValueWin!B8</f>
        <v>3.14</v>
      </c>
      <c r="C8">
        <f t="shared" si="2"/>
        <v>0.75187969924812026</v>
      </c>
      <c r="D8">
        <f t="shared" si="2"/>
        <v>0.31847133757961782</v>
      </c>
      <c r="E8">
        <f>ValueWin!E8</f>
        <v>0.626</v>
      </c>
      <c r="F8">
        <v>0.374</v>
      </c>
      <c r="G8" cm="1">
        <f t="array" ref="G8">_xlfn.IFS(AND(I8&gt;J8,I8&gt;0), 1, AND(J8&gt;I8,J8&gt;0), 2, AND(I8&lt;0,J8&lt;0), 0)</f>
        <v>2</v>
      </c>
      <c r="H8">
        <f>ValueWin!H8</f>
        <v>1</v>
      </c>
      <c r="I8">
        <f t="shared" si="0"/>
        <v>-0.50733333333333308</v>
      </c>
      <c r="J8">
        <f t="shared" si="1"/>
        <v>8.147663551401868E-2</v>
      </c>
      <c r="K8" cm="1">
        <f t="array" ref="K8">_xlfn.IFS(AND(G8=H8,G8=1),K7-K7*I8+K7*I8*A8, AND(G8=H8,G8=2), K7-K7*J8+K7*J8*B8, AND(G8&lt;&gt;H8,G8=1), K7-K7*I8,AND(G8&lt;&gt;H8,G8=2),K7-K7*J8,G8=0,K7)</f>
        <v>1279.3875780320207</v>
      </c>
      <c r="L8" t="str">
        <f>ValueWin!L8</f>
        <v>Mackenzie McDonald</v>
      </c>
      <c r="M8" t="str">
        <f>ValueWin!M8</f>
        <v>Yoshihito Nishioka</v>
      </c>
    </row>
    <row r="9" spans="1:14" x14ac:dyDescent="0.25">
      <c r="A9">
        <f>ValueWin!A9</f>
        <v>1.85</v>
      </c>
      <c r="B9">
        <f>ValueWin!B9</f>
        <v>1.95</v>
      </c>
      <c r="C9">
        <f t="shared" si="2"/>
        <v>0.54054054054054046</v>
      </c>
      <c r="D9">
        <f t="shared" si="2"/>
        <v>0.51282051282051289</v>
      </c>
      <c r="E9">
        <f>ValueWin!E9</f>
        <v>0.23100000000000001</v>
      </c>
      <c r="F9">
        <v>0.76900000000000002</v>
      </c>
      <c r="G9" cm="1">
        <f t="array" ref="G9">_xlfn.IFS(AND(I9&gt;J9,I9&gt;0), 1, AND(J9&gt;I9,J9&gt;0), 2, AND(I9&lt;0,J9&lt;0), 0)</f>
        <v>2</v>
      </c>
      <c r="H9">
        <f>ValueWin!H9</f>
        <v>2</v>
      </c>
      <c r="I9">
        <f t="shared" si="0"/>
        <v>-0.67370588235294115</v>
      </c>
      <c r="J9">
        <f t="shared" si="1"/>
        <v>0.1</v>
      </c>
      <c r="K9" cm="1">
        <f t="array" ref="K9">_xlfn.IFS(AND(G9=H9,G9=1),K8-K8*I9+K8*I9*A9, AND(G9=H9,G9=2), K8-K8*J9+K8*J9*B9, AND(G9&lt;&gt;H9,G9=1), K8-K8*I9,AND(G9&lt;&gt;H9,G9=2),K8-K8*J9,G9=0,K8)</f>
        <v>1400.9293979450624</v>
      </c>
      <c r="L9" t="str">
        <f>ValueWin!L9</f>
        <v>Roman Safiullin</v>
      </c>
      <c r="M9" t="str">
        <f>ValueWin!M9</f>
        <v>Adrian Mannarino</v>
      </c>
    </row>
    <row r="10" spans="1:14" x14ac:dyDescent="0.25">
      <c r="A10">
        <f>ValueWin!A10</f>
        <v>2.1</v>
      </c>
      <c r="B10">
        <f>ValueWin!B10</f>
        <v>1.72</v>
      </c>
      <c r="C10">
        <f t="shared" si="2"/>
        <v>0.47619047619047616</v>
      </c>
      <c r="D10">
        <f t="shared" si="2"/>
        <v>0.58139534883720934</v>
      </c>
      <c r="E10">
        <f>ValueWin!E10</f>
        <v>0.51400000000000001</v>
      </c>
      <c r="F10">
        <v>0.48599999999999999</v>
      </c>
      <c r="G10" cm="1">
        <f t="array" ref="G10">_xlfn.IFS(AND(I10&gt;J10,I10&gt;0), 1, AND(J10&gt;I10,J10&gt;0), 2, AND(I10&lt;0,J10&lt;0), 0)</f>
        <v>1</v>
      </c>
      <c r="H10">
        <f>ValueWin!H10</f>
        <v>2</v>
      </c>
      <c r="I10">
        <f t="shared" si="0"/>
        <v>7.2181818181818236E-2</v>
      </c>
      <c r="J10">
        <f t="shared" si="1"/>
        <v>-0.22788888888888892</v>
      </c>
      <c r="K10" cm="1">
        <f t="array" ref="K10">_xlfn.IFS(AND(G10=H10,G10=1),K9-K9*I10+K9*I10*A10, AND(G10=H10,G10=2), K9-K9*J10+K9*J10*B10, AND(G10&lt;&gt;H10,G10=1), K9-K9*I10,AND(G10&lt;&gt;H10,G10=2),K9-K9*J10,G10=0,K9)</f>
        <v>1299.8077668570279</v>
      </c>
      <c r="L10" t="str">
        <f>ValueWin!L10</f>
        <v>Alexei Popyrin</v>
      </c>
      <c r="M10" t="str">
        <f>ValueWin!M10</f>
        <v>Botic Van De Zandschulp</v>
      </c>
    </row>
    <row r="11" spans="1:14" x14ac:dyDescent="0.25">
      <c r="A11">
        <f>ValueWin!A11</f>
        <v>1.53</v>
      </c>
      <c r="B11">
        <f>ValueWin!B11</f>
        <v>2.46</v>
      </c>
      <c r="C11">
        <f t="shared" si="2"/>
        <v>0.65359477124183007</v>
      </c>
      <c r="D11">
        <f t="shared" si="2"/>
        <v>0.4065040650406504</v>
      </c>
      <c r="E11">
        <f>ValueWin!E11</f>
        <v>0.5</v>
      </c>
      <c r="F11">
        <v>0.5</v>
      </c>
      <c r="G11" cm="1">
        <f t="array" ref="G11">_xlfn.IFS(AND(I11&gt;J11,I11&gt;0), 1, AND(J11&gt;I11,J11&gt;0), 2, AND(I11&lt;0,J11&lt;0), 0)</f>
        <v>2</v>
      </c>
      <c r="H11">
        <f>ValueWin!H11</f>
        <v>1</v>
      </c>
      <c r="I11">
        <f t="shared" si="0"/>
        <v>-0.44339622641509424</v>
      </c>
      <c r="J11">
        <f t="shared" si="1"/>
        <v>0.1</v>
      </c>
      <c r="K11" cm="1">
        <f t="array" ref="K11">_xlfn.IFS(AND(G11=H11,G11=1),K10-K10*I11+K10*I11*A11, AND(G11=H11,G11=2), K10-K10*J11+K10*J11*B11, AND(G11&lt;&gt;H11,G11=1), K10-K10*I11,AND(G11&lt;&gt;H11,G11=2),K10-K10*J11,G11=0,K10)</f>
        <v>1169.8269901713252</v>
      </c>
      <c r="L11" t="str">
        <f>ValueWin!L11</f>
        <v>Tommy Paul</v>
      </c>
      <c r="M11" t="str">
        <f>ValueWin!M11</f>
        <v>Mikael Ymer</v>
      </c>
    </row>
    <row r="12" spans="1:14" x14ac:dyDescent="0.25">
      <c r="A12">
        <f>ValueWin!A12</f>
        <v>1.37</v>
      </c>
      <c r="B12">
        <f>ValueWin!B12</f>
        <v>3.02</v>
      </c>
      <c r="C12">
        <f t="shared" si="2"/>
        <v>0.72992700729927007</v>
      </c>
      <c r="D12">
        <f t="shared" si="2"/>
        <v>0.33112582781456956</v>
      </c>
      <c r="E12">
        <f>ValueWin!E12</f>
        <v>0.72</v>
      </c>
      <c r="F12">
        <v>0.28000000000000003</v>
      </c>
      <c r="G12" cm="1">
        <f t="array" ref="G12">_xlfn.IFS(AND(I12&gt;J12,I12&gt;0), 1, AND(J12&gt;I12,J12&gt;0), 2, AND(I12&lt;0,J12&lt;0), 0)</f>
        <v>0</v>
      </c>
      <c r="H12">
        <f>ValueWin!H12</f>
        <v>2</v>
      </c>
      <c r="I12">
        <f t="shared" si="0"/>
        <v>-3.6756756756756603E-2</v>
      </c>
      <c r="J12">
        <f t="shared" si="1"/>
        <v>-7.6435643564356393E-2</v>
      </c>
      <c r="K12" cm="1">
        <f t="array" ref="K12">_xlfn.IFS(AND(G12=H12,G12=1),K11-K11*I12+K11*I12*A12, AND(G12=H12,G12=2), K11-K11*J12+K11*J12*B12, AND(G12&lt;&gt;H12,G12=1), K11-K11*I12,AND(G12&lt;&gt;H12,G12=2),K11-K11*J12,G12=0,K11)</f>
        <v>1169.8269901713252</v>
      </c>
      <c r="L12" t="str">
        <f>ValueWin!L12</f>
        <v>Alexander Bublik</v>
      </c>
      <c r="M12" t="str">
        <f>ValueWin!M12</f>
        <v>Ilya Marchenko</v>
      </c>
    </row>
    <row r="13" spans="1:14" x14ac:dyDescent="0.25">
      <c r="A13">
        <f>ValueWin!A13</f>
        <v>2.37</v>
      </c>
      <c r="B13">
        <f>ValueWin!B13</f>
        <v>1.54</v>
      </c>
      <c r="C13">
        <f t="shared" si="2"/>
        <v>0.42194092827004215</v>
      </c>
      <c r="D13">
        <f t="shared" si="2"/>
        <v>0.64935064935064934</v>
      </c>
      <c r="E13">
        <f>ValueWin!E13</f>
        <v>0.46800000000000003</v>
      </c>
      <c r="F13">
        <v>0.53200000000000003</v>
      </c>
      <c r="G13" cm="1">
        <f t="array" ref="G13">_xlfn.IFS(AND(I13&gt;J13,I13&gt;0), 1, AND(J13&gt;I13,J13&gt;0), 2, AND(I13&lt;0,J13&lt;0), 0)</f>
        <v>1</v>
      </c>
      <c r="H13">
        <f>ValueWin!H13</f>
        <v>2</v>
      </c>
      <c r="I13">
        <f t="shared" si="0"/>
        <v>7.9678832116788334E-2</v>
      </c>
      <c r="J13">
        <f t="shared" si="1"/>
        <v>-0.33466666666666667</v>
      </c>
      <c r="K13" cm="1">
        <f t="array" ref="K13">_xlfn.IFS(AND(G13=H13,G13=1),K12-K12*I13+K12*I13*A13, AND(G13=H13,G13=2), K12-K12*J13+K12*J13*B13, AND(G13&lt;&gt;H13,G13=1), K12-K12*I13,AND(G13&lt;&gt;H13,G13=2),K12-K12*J13,G13=0,K12)</f>
        <v>1076.6165418157764</v>
      </c>
      <c r="L13" t="str">
        <f>ValueWin!L13</f>
        <v>Guido Pella</v>
      </c>
      <c r="M13" t="str">
        <f>ValueWin!M13</f>
        <v>Pedro Martinez</v>
      </c>
    </row>
    <row r="14" spans="1:14" x14ac:dyDescent="0.25">
      <c r="A14">
        <f>ValueWin!A14</f>
        <v>1.88</v>
      </c>
      <c r="B14">
        <f>ValueWin!B14</f>
        <v>1.92</v>
      </c>
      <c r="C14">
        <f t="shared" si="2"/>
        <v>0.53191489361702127</v>
      </c>
      <c r="D14">
        <f t="shared" si="2"/>
        <v>0.52083333333333337</v>
      </c>
      <c r="E14">
        <f>ValueWin!E14</f>
        <v>0.504</v>
      </c>
      <c r="F14">
        <v>0.496</v>
      </c>
      <c r="G14" cm="1">
        <f t="array" ref="G14">_xlfn.IFS(AND(I14&gt;J14,I14&gt;0), 1, AND(J14&gt;I14,J14&gt;0), 2, AND(I14&lt;0,J14&lt;0), 0)</f>
        <v>0</v>
      </c>
      <c r="H14">
        <f>ValueWin!H14</f>
        <v>2</v>
      </c>
      <c r="I14">
        <f t="shared" si="0"/>
        <v>-5.963636363636371E-2</v>
      </c>
      <c r="J14">
        <f t="shared" si="1"/>
        <v>-5.18260869565218E-2</v>
      </c>
      <c r="K14" cm="1">
        <f t="array" ref="K14">_xlfn.IFS(AND(G14=H14,G14=1),K13-K13*I14+K13*I14*A14, AND(G14=H14,G14=2), K13-K13*J14+K13*J14*B14, AND(G14&lt;&gt;H14,G14=1), K13-K13*I14,AND(G14&lt;&gt;H14,G14=2),K13-K13*J14,G14=0,K13)</f>
        <v>1076.6165418157764</v>
      </c>
      <c r="L14" t="str">
        <f>ValueWin!L14</f>
        <v>Miomir Kecmanovic</v>
      </c>
      <c r="M14" t="str">
        <f>ValueWin!M14</f>
        <v>Egor Gerasimov</v>
      </c>
    </row>
    <row r="15" spans="1:14" x14ac:dyDescent="0.25">
      <c r="A15">
        <f>ValueWin!A15</f>
        <v>1.55</v>
      </c>
      <c r="B15">
        <f>ValueWin!B15</f>
        <v>2.35</v>
      </c>
      <c r="C15">
        <f t="shared" si="2"/>
        <v>0.64516129032258063</v>
      </c>
      <c r="D15">
        <f t="shared" si="2"/>
        <v>0.42553191489361702</v>
      </c>
      <c r="E15">
        <f>ValueWin!E15</f>
        <v>0.57499999999999996</v>
      </c>
      <c r="F15">
        <v>0.42499999999999999</v>
      </c>
      <c r="G15" cm="1">
        <f t="array" ref="G15">_xlfn.IFS(AND(I15&gt;J15,I15&gt;0), 1, AND(J15&gt;I15,J15&gt;0), 2, AND(I15&lt;0,J15&lt;0), 0)</f>
        <v>0</v>
      </c>
      <c r="H15">
        <f>ValueWin!H15</f>
        <v>1</v>
      </c>
      <c r="I15">
        <f t="shared" si="0"/>
        <v>-0.19772727272727264</v>
      </c>
      <c r="J15">
        <f t="shared" si="1"/>
        <v>-9.2592592592588563E-4</v>
      </c>
      <c r="K15" cm="1">
        <f t="array" ref="K15">_xlfn.IFS(AND(G15=H15,G15=1),K14-K14*I15+K14*I15*A15, AND(G15=H15,G15=2), K14-K14*J15+K14*J15*B15, AND(G15&lt;&gt;H15,G15=1), K14-K14*I15,AND(G15&lt;&gt;H15,G15=2),K14-K14*J15,G15=0,K14)</f>
        <v>1076.6165418157764</v>
      </c>
      <c r="L15" t="str">
        <f>ValueWin!L15</f>
        <v>Alejandro Davidovich Fokina</v>
      </c>
      <c r="M15" t="str">
        <f>ValueWin!M15</f>
        <v>Jordan Thompson</v>
      </c>
    </row>
    <row r="16" spans="1:14" x14ac:dyDescent="0.25">
      <c r="A16">
        <f>ValueWin!A16</f>
        <v>1.47</v>
      </c>
      <c r="B16">
        <f>ValueWin!B16</f>
        <v>2.56</v>
      </c>
      <c r="C16">
        <f t="shared" si="2"/>
        <v>0.68027210884353739</v>
      </c>
      <c r="D16">
        <f t="shared" si="2"/>
        <v>0.390625</v>
      </c>
      <c r="E16">
        <f>ValueWin!E16</f>
        <v>0.55800000000000005</v>
      </c>
      <c r="F16">
        <v>0.442</v>
      </c>
      <c r="G16" cm="1">
        <f t="array" ref="G16">_xlfn.IFS(AND(I16&gt;J16,I16&gt;0), 1, AND(J16&gt;I16,J16&gt;0), 2, AND(I16&lt;0,J16&lt;0), 0)</f>
        <v>2</v>
      </c>
      <c r="H16">
        <f>ValueWin!H16</f>
        <v>2</v>
      </c>
      <c r="I16">
        <f t="shared" si="0"/>
        <v>-0.38242553191489359</v>
      </c>
      <c r="J16">
        <f t="shared" si="1"/>
        <v>8.4307692307692306E-2</v>
      </c>
      <c r="K16" cm="1">
        <f t="array" ref="K16">_xlfn.IFS(AND(G16=H16,G16=1),K15-K15*I16+K15*I16*A16, AND(G16=H16,G16=2), K15-K15*J16+K15*J16*B16, AND(G16&lt;&gt;H16,G16=1), K15-K15*I16,AND(G16&lt;&gt;H16,G16=2),K15-K15*J16,G16=0,K15)</f>
        <v>1218.2131493953873</v>
      </c>
      <c r="L16" t="str">
        <f>ValueWin!L16</f>
        <v>Laslo Djere</v>
      </c>
      <c r="M16" t="str">
        <f>ValueWin!M16</f>
        <v>Gilles Simon</v>
      </c>
    </row>
    <row r="17" spans="1:13" x14ac:dyDescent="0.25">
      <c r="A17">
        <f>ValueWin!A17</f>
        <v>1.76</v>
      </c>
      <c r="B17">
        <f>ValueWin!B17</f>
        <v>2.0499999999999998</v>
      </c>
      <c r="C17">
        <f t="shared" si="2"/>
        <v>0.56818181818181823</v>
      </c>
      <c r="D17">
        <f t="shared" si="2"/>
        <v>0.48780487804878053</v>
      </c>
      <c r="E17">
        <f>ValueWin!E17</f>
        <v>0.56200000000000006</v>
      </c>
      <c r="F17">
        <v>0.438</v>
      </c>
      <c r="G17" cm="1">
        <f t="array" ref="G17">_xlfn.IFS(AND(I17&gt;J17,I17&gt;0), 1, AND(J17&gt;I17,J17&gt;0), 2, AND(I17&lt;0,J17&lt;0), 0)</f>
        <v>0</v>
      </c>
      <c r="H17">
        <f>ValueWin!H17</f>
        <v>2</v>
      </c>
      <c r="I17">
        <f t="shared" si="0"/>
        <v>-1.4315789473684171E-2</v>
      </c>
      <c r="J17">
        <f t="shared" si="1"/>
        <v>-9.7238095238095401E-2</v>
      </c>
      <c r="K17" cm="1">
        <f t="array" ref="K17">_xlfn.IFS(AND(G17=H17,G17=1),K16-K16*I17+K16*I17*A17, AND(G17=H17,G17=2), K16-K16*J17+K16*J17*B17, AND(G17&lt;&gt;H17,G17=1), K16-K16*I17,AND(G17&lt;&gt;H17,G17=2),K16-K16*J17,G17=0,K16)</f>
        <v>1218.2131493953873</v>
      </c>
      <c r="L17" t="str">
        <f>ValueWin!L17</f>
        <v>Alex De Minaur</v>
      </c>
      <c r="M17" t="str">
        <f>ValueWin!M17</f>
        <v>Brandon Nakashima</v>
      </c>
    </row>
    <row r="18" spans="1:13" x14ac:dyDescent="0.25">
      <c r="A18">
        <f>ValueWin!A18</f>
        <v>1.47</v>
      </c>
      <c r="B18">
        <f>ValueWin!B18</f>
        <v>2.58</v>
      </c>
      <c r="C18">
        <f t="shared" si="2"/>
        <v>0.68027210884353739</v>
      </c>
      <c r="D18">
        <f t="shared" si="2"/>
        <v>0.38759689922480617</v>
      </c>
      <c r="E18">
        <f>ValueWin!E18</f>
        <v>0.49199999999999999</v>
      </c>
      <c r="F18">
        <v>0.50800000000000001</v>
      </c>
      <c r="G18" cm="1">
        <f t="array" ref="G18">_xlfn.IFS(AND(I18&gt;J18,I18&gt;0), 1, AND(J18&gt;I18,J18&gt;0), 2, AND(I18&lt;0,J18&lt;0), 0)</f>
        <v>2</v>
      </c>
      <c r="H18">
        <f>ValueWin!H18</f>
        <v>1</v>
      </c>
      <c r="I18">
        <f t="shared" si="0"/>
        <v>-0.58885106382978725</v>
      </c>
      <c r="J18">
        <f t="shared" si="1"/>
        <v>0.1</v>
      </c>
      <c r="K18" cm="1">
        <f t="array" ref="K18">_xlfn.IFS(AND(G18=H18,G18=1),K17-K17*I18+K17*I18*A18, AND(G18=H18,G18=2), K17-K17*J18+K17*J18*B18, AND(G18&lt;&gt;H18,G18=1), K17-K17*I18,AND(G18&lt;&gt;H18,G18=2),K17-K17*J18,G18=0,K17)</f>
        <v>1096.3918344558485</v>
      </c>
      <c r="L18" t="str">
        <f>ValueWin!L18</f>
        <v>Henri Laaksonen</v>
      </c>
      <c r="M18" t="str">
        <f>ValueWin!M18</f>
        <v>Benoit Paire</v>
      </c>
    </row>
    <row r="19" spans="1:13" x14ac:dyDescent="0.25">
      <c r="A19">
        <f>ValueWin!A19</f>
        <v>2.08</v>
      </c>
      <c r="B19">
        <f>ValueWin!B19</f>
        <v>1.75</v>
      </c>
      <c r="C19">
        <f t="shared" si="2"/>
        <v>0.48076923076923073</v>
      </c>
      <c r="D19">
        <f t="shared" si="2"/>
        <v>0.5714285714285714</v>
      </c>
      <c r="E19">
        <f>ValueWin!E19</f>
        <v>0.49299999999999999</v>
      </c>
      <c r="F19">
        <v>0.50700000000000001</v>
      </c>
      <c r="G19" cm="1">
        <f t="array" ref="G19">_xlfn.IFS(AND(I19&gt;J19,I19&gt;0), 1, AND(J19&gt;I19,J19&gt;0), 2, AND(I19&lt;0,J19&lt;0), 0)</f>
        <v>1</v>
      </c>
      <c r="H19">
        <f>ValueWin!H19</f>
        <v>1</v>
      </c>
      <c r="I19">
        <f t="shared" si="0"/>
        <v>2.3555555555555552E-2</v>
      </c>
      <c r="J19">
        <f t="shared" si="1"/>
        <v>-0.15033333333333332</v>
      </c>
      <c r="K19" cm="1">
        <f t="array" ref="K19">_xlfn.IFS(AND(G19=H19,G19=1),K18-K18*I19+K18*I19*A19, AND(G19=H19,G19=2), K18-K18*J19+K18*J19*B19, AND(G19&lt;&gt;H19,G19=1), K18-K18*I19,AND(G19&lt;&gt;H19,G19=2),K18-K18*J19,G19=0,K18)</f>
        <v>1124.2840427244055</v>
      </c>
      <c r="L19" t="str">
        <f>ValueWin!L19</f>
        <v>Lorenzo Musetti</v>
      </c>
      <c r="M19" t="str">
        <f>ValueWin!M19</f>
        <v>Gianluca Mager</v>
      </c>
    </row>
    <row r="20" spans="1:13" x14ac:dyDescent="0.25">
      <c r="A20">
        <f>ValueWin!A20</f>
        <v>2.1</v>
      </c>
      <c r="B20">
        <f>ValueWin!B20</f>
        <v>1.72</v>
      </c>
      <c r="C20">
        <f t="shared" si="2"/>
        <v>0.47619047619047616</v>
      </c>
      <c r="D20">
        <f t="shared" si="2"/>
        <v>0.58139534883720934</v>
      </c>
      <c r="E20">
        <f>ValueWin!E20</f>
        <v>0.59899999999999998</v>
      </c>
      <c r="F20">
        <v>0.40100000000000002</v>
      </c>
      <c r="G20" cm="1">
        <f t="array" ref="G20">_xlfn.IFS(AND(I20&gt;J20,I20&gt;0), 1, AND(J20&gt;I20,J20&gt;0), 2, AND(I20&lt;0,J20&lt;0), 0)</f>
        <v>1</v>
      </c>
      <c r="H20">
        <f>ValueWin!H20</f>
        <v>2</v>
      </c>
      <c r="I20">
        <f t="shared" si="0"/>
        <v>0.1</v>
      </c>
      <c r="J20">
        <f t="shared" si="1"/>
        <v>-0.43094444444444446</v>
      </c>
      <c r="K20" cm="1">
        <f t="array" ref="K20">_xlfn.IFS(AND(G20=H20,G20=1),K19-K19*I20+K19*I20*A20, AND(G20=H20,G20=2), K19-K19*J20+K19*J20*B20, AND(G20&lt;&gt;H20,G20=1), K19-K19*I20,AND(G20&lt;&gt;H20,G20=2),K19-K19*J20,G20=0,K19)</f>
        <v>1011.855638451965</v>
      </c>
      <c r="L20" t="str">
        <f>ValueWin!L20</f>
        <v>Reilly Opelka</v>
      </c>
      <c r="M20" t="str">
        <f>ValueWin!M20</f>
        <v>Jenson Brooksby</v>
      </c>
    </row>
    <row r="21" spans="1:13" x14ac:dyDescent="0.25">
      <c r="A21">
        <f>ValueWin!A21</f>
        <v>1.55</v>
      </c>
      <c r="B21">
        <f>ValueWin!B21</f>
        <v>2.4</v>
      </c>
      <c r="C21">
        <f t="shared" si="2"/>
        <v>0.64516129032258063</v>
      </c>
      <c r="D21">
        <f t="shared" si="2"/>
        <v>0.41666666666666669</v>
      </c>
      <c r="E21">
        <f>ValueWin!E21</f>
        <v>0.496</v>
      </c>
      <c r="F21">
        <v>0.504</v>
      </c>
      <c r="G21" cm="1">
        <f t="array" ref="G21">_xlfn.IFS(AND(I21&gt;J21,I21&gt;0), 1, AND(J21&gt;I21,J21&gt;0), 2, AND(I21&lt;0,J21&lt;0), 0)</f>
        <v>2</v>
      </c>
      <c r="H21">
        <f>ValueWin!H21</f>
        <v>1</v>
      </c>
      <c r="I21">
        <f t="shared" si="0"/>
        <v>-0.42036363636363627</v>
      </c>
      <c r="J21">
        <f t="shared" si="1"/>
        <v>0.1</v>
      </c>
      <c r="K21" cm="1">
        <f t="array" ref="K21">_xlfn.IFS(AND(G21=H21,G21=1),K20-K20*I21+K20*I21*A21, AND(G21=H21,G21=2), K20-K20*J21+K20*J21*B21, AND(G21&lt;&gt;H21,G21=1), K20-K20*I21,AND(G21&lt;&gt;H21,G21=2),K20-K20*J21,G21=0,K20)</f>
        <v>910.67007460676848</v>
      </c>
      <c r="L21" t="str">
        <f>ValueWin!L21</f>
        <v>Jan Lennard Struff</v>
      </c>
      <c r="M21" t="str">
        <f>ValueWin!M21</f>
        <v>Albert Ramos</v>
      </c>
    </row>
    <row r="22" spans="1:13" x14ac:dyDescent="0.25">
      <c r="A22">
        <f>ValueWin!A22</f>
        <v>4.8499999999999996</v>
      </c>
      <c r="B22">
        <f>ValueWin!B22</f>
        <v>1.17</v>
      </c>
      <c r="C22">
        <f t="shared" si="2"/>
        <v>0.2061855670103093</v>
      </c>
      <c r="D22">
        <f t="shared" si="2"/>
        <v>0.85470085470085477</v>
      </c>
      <c r="E22">
        <f>ValueWin!E22</f>
        <v>0.14899999999999999</v>
      </c>
      <c r="F22">
        <v>0.85099999999999998</v>
      </c>
      <c r="G22" cm="1">
        <f t="array" ref="G22">_xlfn.IFS(AND(I22&gt;J22,I22&gt;0), 1, AND(J22&gt;I22,J22&gt;0), 2, AND(I22&lt;0,J22&lt;0), 0)</f>
        <v>0</v>
      </c>
      <c r="H22">
        <f>ValueWin!H22</f>
        <v>0</v>
      </c>
      <c r="I22">
        <f t="shared" si="0"/>
        <v>-7.2038961038961069E-2</v>
      </c>
      <c r="J22">
        <f t="shared" si="1"/>
        <v>-2.5470588235294467E-2</v>
      </c>
      <c r="K22" cm="1">
        <f t="array" ref="K22">_xlfn.IFS(AND(G22=H22,G22=1),K21-K21*I22+K21*I22*A22, AND(G22=H22,G22=2), K21-K21*J22+K21*J22*B22, AND(G22&lt;&gt;H22,G22=1), K21-K21*I22,AND(G22&lt;&gt;H22,G22=2),K21-K21*J22,G22=0,K21)</f>
        <v>910.67007460676848</v>
      </c>
      <c r="L22" t="str">
        <f>ValueWin!L22</f>
        <v>Evgeny Donskoy</v>
      </c>
      <c r="M22" t="str">
        <f>ValueWin!M22</f>
        <v>Ilya Ivashka</v>
      </c>
    </row>
    <row r="23" spans="1:13" x14ac:dyDescent="0.25">
      <c r="A23">
        <f>ValueWin!A23</f>
        <v>2.15</v>
      </c>
      <c r="B23">
        <f>ValueWin!B23</f>
        <v>1.68</v>
      </c>
      <c r="C23">
        <f t="shared" si="2"/>
        <v>0.46511627906976744</v>
      </c>
      <c r="D23">
        <f t="shared" si="2"/>
        <v>0.59523809523809523</v>
      </c>
      <c r="E23">
        <f>ValueWin!E23</f>
        <v>0.49</v>
      </c>
      <c r="F23">
        <v>0.51</v>
      </c>
      <c r="G23" cm="1">
        <f t="array" ref="G23">_xlfn.IFS(AND(I23&gt;J23,I23&gt;0), 1, AND(J23&gt;I23,J23&gt;0), 2, AND(I23&lt;0,J23&lt;0), 0)</f>
        <v>1</v>
      </c>
      <c r="H23">
        <f>ValueWin!H23</f>
        <v>2</v>
      </c>
      <c r="I23">
        <f t="shared" si="0"/>
        <v>4.6521739130434725E-2</v>
      </c>
      <c r="J23">
        <f t="shared" si="1"/>
        <v>-0.21058823529411774</v>
      </c>
      <c r="K23" cm="1">
        <f t="array" ref="K23">_xlfn.IFS(AND(G23=H23,G23=1),K22-K22*I23+K22*I23*A23, AND(G23=H23,G23=2), K22-K22*J23+K22*J23*B23, AND(G23&lt;&gt;H23,G23=1), K22-K22*I23,AND(G23&lt;&gt;H23,G23=2),K22-K22*J23,G23=0,K22)</f>
        <v>868.30411896201883</v>
      </c>
      <c r="L23" t="str">
        <f>ValueWin!L23</f>
        <v>Frances Tiafoe</v>
      </c>
      <c r="M23" t="str">
        <f>ValueWin!M23</f>
        <v>Andy Murray</v>
      </c>
    </row>
    <row r="24" spans="1:13" x14ac:dyDescent="0.25">
      <c r="A24">
        <f>ValueWin!A24</f>
        <v>2.46</v>
      </c>
      <c r="B24">
        <f>ValueWin!B24</f>
        <v>1.53</v>
      </c>
      <c r="C24">
        <f t="shared" si="2"/>
        <v>0.4065040650406504</v>
      </c>
      <c r="D24">
        <f t="shared" si="2"/>
        <v>0.65359477124183007</v>
      </c>
      <c r="E24">
        <f>ValueWin!E24</f>
        <v>0.26</v>
      </c>
      <c r="F24">
        <v>0.74</v>
      </c>
      <c r="G24" cm="1">
        <f t="array" ref="G24">_xlfn.IFS(AND(I24&gt;J24,I24&gt;0), 1, AND(J24&gt;I24,J24&gt;0), 2, AND(I24&lt;0,J24&lt;0), 0)</f>
        <v>2</v>
      </c>
      <c r="H24">
        <f>ValueWin!H24</f>
        <v>2</v>
      </c>
      <c r="I24">
        <f t="shared" si="0"/>
        <v>-0.24684931506849317</v>
      </c>
      <c r="J24">
        <f t="shared" si="1"/>
        <v>0.1</v>
      </c>
      <c r="K24" cm="1">
        <f t="array" ref="K24">_xlfn.IFS(AND(G24=H24,G24=1),K23-K23*I24+K23*I24*A24, AND(G24=H24,G24=2), K23-K23*J24+K23*J24*B24, AND(G24&lt;&gt;H24,G24=1), K23-K23*I24,AND(G24&lt;&gt;H24,G24=2),K23-K23*J24,G24=0,K23)</f>
        <v>914.32423726700586</v>
      </c>
      <c r="L24" t="str">
        <f>ValueWin!L24</f>
        <v>Dennis Novak</v>
      </c>
      <c r="M24" t="str">
        <f>ValueWin!M24</f>
        <v>Marton Fucsovics</v>
      </c>
    </row>
    <row r="25" spans="1:13" x14ac:dyDescent="0.25">
      <c r="A25">
        <f>ValueWin!A25</f>
        <v>4.4000000000000004</v>
      </c>
      <c r="B25">
        <f>ValueWin!B25</f>
        <v>1.2</v>
      </c>
      <c r="C25">
        <f t="shared" si="2"/>
        <v>0.22727272727272727</v>
      </c>
      <c r="D25">
        <f t="shared" si="2"/>
        <v>0.83333333333333337</v>
      </c>
      <c r="E25">
        <f>ValueWin!E25</f>
        <v>0.19600000000000001</v>
      </c>
      <c r="F25">
        <v>0.80400000000000005</v>
      </c>
      <c r="G25" cm="1">
        <f t="array" ref="G25">_xlfn.IFS(AND(I25&gt;J25,I25&gt;0), 1, AND(J25&gt;I25,J25&gt;0), 2, AND(I25&lt;0,J25&lt;0), 0)</f>
        <v>0</v>
      </c>
      <c r="H25">
        <f>ValueWin!H25</f>
        <v>2</v>
      </c>
      <c r="I25">
        <f t="shared" si="0"/>
        <v>-4.0470588235294092E-2</v>
      </c>
      <c r="J25">
        <f t="shared" si="1"/>
        <v>-0.17600000000000016</v>
      </c>
      <c r="K25" cm="1">
        <f t="array" ref="K25">_xlfn.IFS(AND(G25=H25,G25=1),K24-K24*I25+K24*I25*A25, AND(G25=H25,G25=2), K24-K24*J25+K24*J25*B25, AND(G25&lt;&gt;H25,G25=1), K24-K24*I25,AND(G25&lt;&gt;H25,G25=2),K24-K24*J25,G25=0,K24)</f>
        <v>914.32423726700586</v>
      </c>
      <c r="L25" t="str">
        <f>ValueWin!L25</f>
        <v>Zizou Bergs</v>
      </c>
      <c r="M25" t="str">
        <f>ValueWin!M25</f>
        <v>Lloyd Harris</v>
      </c>
    </row>
    <row r="26" spans="1:13" x14ac:dyDescent="0.25">
      <c r="A26">
        <f>ValueWin!A26</f>
        <v>1.35</v>
      </c>
      <c r="B26">
        <f>ValueWin!B26</f>
        <v>3</v>
      </c>
      <c r="C26">
        <f t="shared" si="2"/>
        <v>0.7407407407407407</v>
      </c>
      <c r="D26">
        <f t="shared" si="2"/>
        <v>0.33333333333333331</v>
      </c>
      <c r="E26">
        <f>ValueWin!E26</f>
        <v>0.54300000000000004</v>
      </c>
      <c r="F26">
        <v>0.45700000000000002</v>
      </c>
      <c r="G26" cm="1">
        <f t="array" ref="G26">_xlfn.IFS(AND(I26&gt;J26,I26&gt;0), 1, AND(J26&gt;I26,J26&gt;0), 2, AND(I26&lt;0,J26&lt;0), 0)</f>
        <v>2</v>
      </c>
      <c r="H26">
        <f>ValueWin!H26</f>
        <v>2</v>
      </c>
      <c r="I26">
        <f t="shared" si="0"/>
        <v>-0.76271428571428534</v>
      </c>
      <c r="J26">
        <f t="shared" si="1"/>
        <v>0.1</v>
      </c>
      <c r="K26" cm="1">
        <f t="array" ref="K26">_xlfn.IFS(AND(G26=H26,G26=1),K25-K25*I26+K25*I26*A26, AND(G26=H26,G26=2), K25-K25*J26+K25*J26*B26, AND(G26&lt;&gt;H26,G26=1), K25-K25*I26,AND(G26&lt;&gt;H26,G26=2),K25-K25*J26,G26=0,K25)</f>
        <v>1097.1890847204072</v>
      </c>
      <c r="L26" t="str">
        <f>ValueWin!L26</f>
        <v>Filip Krajinovic</v>
      </c>
      <c r="M26" t="str">
        <f>ValueWin!M26</f>
        <v>Pedro Martinez</v>
      </c>
    </row>
    <row r="27" spans="1:13" x14ac:dyDescent="0.25">
      <c r="A27">
        <f>ValueWin!A27</f>
        <v>4.5</v>
      </c>
      <c r="B27">
        <f>ValueWin!B27</f>
        <v>1.17</v>
      </c>
      <c r="C27">
        <f t="shared" si="2"/>
        <v>0.22222222222222221</v>
      </c>
      <c r="D27">
        <f t="shared" si="2"/>
        <v>0.85470085470085477</v>
      </c>
      <c r="E27">
        <f>ValueWin!E27</f>
        <v>0.442</v>
      </c>
      <c r="F27">
        <v>0.55800000000000005</v>
      </c>
      <c r="G27" cm="1">
        <f t="array" ref="G27">_xlfn.IFS(AND(I27&gt;J27,I27&gt;0), 1, AND(J27&gt;I27,J27&gt;0), 2, AND(I27&lt;0,J27&lt;0), 0)</f>
        <v>1</v>
      </c>
      <c r="H27">
        <f>ValueWin!H27</f>
        <v>2</v>
      </c>
      <c r="I27">
        <f t="shared" si="0"/>
        <v>0.1</v>
      </c>
      <c r="J27">
        <f t="shared" si="1"/>
        <v>-2.0420000000000007</v>
      </c>
      <c r="K27" cm="1">
        <f t="array" ref="K27">_xlfn.IFS(AND(G27=H27,G27=1),K26-K26*I27+K26*I27*A27, AND(G27=H27,G27=2), K26-K26*J27+K26*J27*B27, AND(G27&lt;&gt;H27,G27=1), K26-K26*I27,AND(G27&lt;&gt;H27,G27=2),K26-K26*J27,G27=0,K26)</f>
        <v>987.47017624836644</v>
      </c>
      <c r="L27" t="str">
        <f>ValueWin!L27</f>
        <v>Frederico Coria</v>
      </c>
      <c r="M27" t="str">
        <f>ValueWin!M27</f>
        <v>Ricardas Berankis</v>
      </c>
    </row>
    <row r="28" spans="1:13" x14ac:dyDescent="0.25">
      <c r="A28">
        <f>ValueWin!A28</f>
        <v>2.66</v>
      </c>
      <c r="B28">
        <f>ValueWin!B28</f>
        <v>1.44</v>
      </c>
      <c r="C28">
        <f t="shared" si="2"/>
        <v>0.37593984962406013</v>
      </c>
      <c r="D28">
        <f t="shared" si="2"/>
        <v>0.69444444444444442</v>
      </c>
      <c r="E28">
        <f>ValueWin!E28</f>
        <v>0.35599999999999998</v>
      </c>
      <c r="F28">
        <v>0.64400000000000002</v>
      </c>
      <c r="G28" cm="1">
        <f t="array" ref="G28">_xlfn.IFS(AND(I28&gt;J28,I28&gt;0), 1, AND(J28&gt;I28,J28&gt;0), 2, AND(I28&lt;0,J28&lt;0), 0)</f>
        <v>0</v>
      </c>
      <c r="H28">
        <f>ValueWin!H28</f>
        <v>2</v>
      </c>
      <c r="I28">
        <f t="shared" si="0"/>
        <v>-3.1951807228915663E-2</v>
      </c>
      <c r="J28">
        <f t="shared" si="1"/>
        <v>-0.16509090909090918</v>
      </c>
      <c r="K28" cm="1">
        <f t="array" ref="K28">_xlfn.IFS(AND(G28=H28,G28=1),K27-K27*I28+K27*I28*A28, AND(G28=H28,G28=2), K27-K27*J28+K27*J28*B28, AND(G28&lt;&gt;H28,G28=1), K27-K27*I28,AND(G28&lt;&gt;H28,G28=2),K27-K27*J28,G28=0,K27)</f>
        <v>987.47017624836644</v>
      </c>
      <c r="L28" t="str">
        <f>ValueWin!L28</f>
        <v>Jan Lennard Struff</v>
      </c>
      <c r="M28" t="str">
        <f>ValueWin!M28</f>
        <v>Lloyd Harris</v>
      </c>
    </row>
    <row r="29" spans="1:13" x14ac:dyDescent="0.25">
      <c r="A29">
        <f>ValueWin!A29</f>
        <v>1.05</v>
      </c>
      <c r="B29">
        <f>ValueWin!B29</f>
        <v>8.5</v>
      </c>
      <c r="C29">
        <f t="shared" si="2"/>
        <v>0.95238095238095233</v>
      </c>
      <c r="D29">
        <f t="shared" si="2"/>
        <v>0.11764705882352941</v>
      </c>
      <c r="E29">
        <f>ValueWin!E29</f>
        <v>0.81599999999999995</v>
      </c>
      <c r="F29">
        <v>0.184</v>
      </c>
      <c r="G29" cm="1">
        <f t="array" ref="G29">_xlfn.IFS(AND(I29&gt;J29,I29&gt;0), 1, AND(J29&gt;I29,J29&gt;0), 2, AND(I29&lt;0,J29&lt;0), 0)</f>
        <v>2</v>
      </c>
      <c r="H29">
        <f>ValueWin!H29</f>
        <v>2</v>
      </c>
      <c r="I29">
        <f t="shared" si="0"/>
        <v>-2.8639999999999968</v>
      </c>
      <c r="J29">
        <f t="shared" si="1"/>
        <v>7.5200000000000003E-2</v>
      </c>
      <c r="K29" cm="1">
        <f t="array" ref="K29">_xlfn.IFS(AND(G29=H29,G29=1),K28-K28*I29+K28*I29*A29, AND(G29=H29,G29=2), K28-K28*J29+K28*J29*B29, AND(G29&lt;&gt;H29,G29=1), K28-K28*I29,AND(G29&lt;&gt;H29,G29=2),K28-K28*J29,G29=0,K28)</f>
        <v>1544.403355652445</v>
      </c>
      <c r="L29" t="str">
        <f>ValueWin!L29</f>
        <v>Andrey Rublev</v>
      </c>
      <c r="M29" t="str">
        <f>ValueWin!M29</f>
        <v>Adrian Mannarino</v>
      </c>
    </row>
    <row r="30" spans="1:13" x14ac:dyDescent="0.25">
      <c r="A30">
        <f>ValueWin!A30</f>
        <v>1.51</v>
      </c>
      <c r="B30">
        <f>ValueWin!B30</f>
        <v>2.44</v>
      </c>
      <c r="C30">
        <f t="shared" si="2"/>
        <v>0.66225165562913912</v>
      </c>
      <c r="D30">
        <f t="shared" si="2"/>
        <v>0.4098360655737705</v>
      </c>
      <c r="E30">
        <f>ValueWin!E30</f>
        <v>0.63500000000000001</v>
      </c>
      <c r="F30">
        <v>0.36499999999999999</v>
      </c>
      <c r="G30" cm="1">
        <f t="array" ref="G30">_xlfn.IFS(AND(I30&gt;J30,I30&gt;0), 1, AND(J30&gt;I30,J30&gt;0), 2, AND(I30&lt;0,J30&lt;0), 0)</f>
        <v>0</v>
      </c>
      <c r="H30">
        <f>ValueWin!H30</f>
        <v>2</v>
      </c>
      <c r="I30">
        <f t="shared" si="0"/>
        <v>-8.0686274509803924E-2</v>
      </c>
      <c r="J30">
        <f t="shared" si="1"/>
        <v>-7.5972222222222274E-2</v>
      </c>
      <c r="K30" cm="1">
        <f t="array" ref="K30">_xlfn.IFS(AND(G30=H30,G30=1),K29-K29*I30+K29*I30*A30, AND(G30=H30,G30=2), K29-K29*J30+K29*J30*B30, AND(G30&lt;&gt;H30,G30=1), K29-K29*I30,AND(G30&lt;&gt;H30,G30=2),K29-K29*J30,G30=0,K29)</f>
        <v>1544.403355652445</v>
      </c>
      <c r="L30" t="str">
        <f>ValueWin!L30</f>
        <v>Roberto Bautista Agut</v>
      </c>
      <c r="M30" t="str">
        <f>ValueWin!M30</f>
        <v>Marton Fucsovics</v>
      </c>
    </row>
    <row r="31" spans="1:13" x14ac:dyDescent="0.25">
      <c r="A31">
        <f>ValueWin!A31</f>
        <v>3.02</v>
      </c>
      <c r="B31">
        <f>ValueWin!B31</f>
        <v>1.35</v>
      </c>
      <c r="C31">
        <f t="shared" si="2"/>
        <v>0.33112582781456956</v>
      </c>
      <c r="D31">
        <f t="shared" si="2"/>
        <v>0.7407407407407407</v>
      </c>
      <c r="E31">
        <f>ValueWin!E31</f>
        <v>0.313</v>
      </c>
      <c r="F31">
        <v>0.68700000000000006</v>
      </c>
      <c r="G31" cm="1">
        <f t="array" ref="G31">_xlfn.IFS(AND(I31&gt;J31,I31&gt;0), 1, AND(J31&gt;I31,J31&gt;0), 2, AND(I31&lt;0,J31&lt;0), 0)</f>
        <v>0</v>
      </c>
      <c r="H31">
        <f>ValueWin!H31</f>
        <v>2</v>
      </c>
      <c r="I31">
        <f t="shared" si="0"/>
        <v>-2.7099009900990123E-2</v>
      </c>
      <c r="J31">
        <f t="shared" si="1"/>
        <v>-0.20728571428571396</v>
      </c>
      <c r="K31" cm="1">
        <f t="array" ref="K31">_xlfn.IFS(AND(G31=H31,G31=1),K30-K30*I31+K30*I31*A31, AND(G31=H31,G31=2), K30-K30*J31+K30*J31*B31, AND(G31&lt;&gt;H31,G31=1), K30-K30*I31,AND(G31&lt;&gt;H31,G31=2),K30-K30*J31,G31=0,K30)</f>
        <v>1544.403355652445</v>
      </c>
      <c r="L31" t="str">
        <f>ValueWin!L31</f>
        <v>Egor Gerasimov</v>
      </c>
      <c r="M31" t="str">
        <f>ValueWin!M31</f>
        <v>Aslan Karatsev</v>
      </c>
    </row>
    <row r="32" spans="1:13" x14ac:dyDescent="0.25">
      <c r="A32">
        <f>ValueWin!A32</f>
        <v>1.8</v>
      </c>
      <c r="B32">
        <f>ValueWin!B32</f>
        <v>1.98</v>
      </c>
      <c r="C32">
        <f t="shared" si="2"/>
        <v>0.55555555555555558</v>
      </c>
      <c r="D32">
        <f t="shared" si="2"/>
        <v>0.50505050505050508</v>
      </c>
      <c r="E32">
        <f>ValueWin!E32</f>
        <v>0.45</v>
      </c>
      <c r="F32">
        <v>0.55000000000000004</v>
      </c>
      <c r="G32" cm="1">
        <f t="array" ref="G32">_xlfn.IFS(AND(I32&gt;J32,I32&gt;0), 1, AND(J32&gt;I32,J32&gt;0), 2, AND(I32&lt;0,J32&lt;0), 0)</f>
        <v>2</v>
      </c>
      <c r="H32">
        <f>ValueWin!H32</f>
        <v>2</v>
      </c>
      <c r="I32">
        <f t="shared" si="0"/>
        <v>-0.23749999999999999</v>
      </c>
      <c r="J32">
        <f t="shared" si="1"/>
        <v>9.0816326530612279E-2</v>
      </c>
      <c r="K32" cm="1">
        <f t="array" ref="K32">_xlfn.IFS(AND(G32=H32,G32=1),K31-K31*I32+K31*I32*A32, AND(G32=H32,G32=2), K31-K31*J32+K31*J32*B32, AND(G32&lt;&gt;H32,G32=1), K31-K31*I32,AND(G32&lt;&gt;H32,G32=2),K31-K31*J32,G32=0,K31)</f>
        <v>1681.8552543055127</v>
      </c>
      <c r="L32" t="str">
        <f>ValueWin!L32</f>
        <v>Andy Murray</v>
      </c>
      <c r="M32" t="str">
        <f>ValueWin!M32</f>
        <v>Diego Schwartzman</v>
      </c>
    </row>
    <row r="33" spans="1:16" x14ac:dyDescent="0.25">
      <c r="A33">
        <f>ValueWin!A33</f>
        <v>4</v>
      </c>
      <c r="B33">
        <f>ValueWin!B33</f>
        <v>1.22</v>
      </c>
      <c r="C33">
        <f t="shared" si="2"/>
        <v>0.25</v>
      </c>
      <c r="D33">
        <f t="shared" si="2"/>
        <v>0.81967213114754101</v>
      </c>
      <c r="E33">
        <f>ValueWin!E33</f>
        <v>0.33</v>
      </c>
      <c r="F33">
        <v>0.67</v>
      </c>
      <c r="G33" cm="1">
        <f t="array" ref="G33">_xlfn.IFS(AND(I33&gt;J33,I33&gt;0), 1, AND(J33&gt;I33,J33&gt;0), 2, AND(I33&lt;0,J33&lt;0), 0)</f>
        <v>1</v>
      </c>
      <c r="H33">
        <f>ValueWin!H33</f>
        <v>1</v>
      </c>
      <c r="I33">
        <f t="shared" si="0"/>
        <v>0.1</v>
      </c>
      <c r="J33">
        <f t="shared" si="1"/>
        <v>-0.83000000000000018</v>
      </c>
      <c r="K33" cm="1">
        <f t="array" ref="K33">_xlfn.IFS(AND(G33=H33,G33=1),K32-K32*I33+K32*I33*A33, AND(G33=H33,G33=2), K32-K32*J33+K32*J33*B33, AND(G33&lt;&gt;H33,G33=1), K32-K32*I33,AND(G33&lt;&gt;H33,G33=2),K32-K32*J33,G33=0,K32)</f>
        <v>2186.4118305971665</v>
      </c>
      <c r="L33" t="str">
        <f>ValueWin!L33</f>
        <v>Gilles Simon</v>
      </c>
      <c r="M33" t="str">
        <f>ValueWin!M33</f>
        <v>Mackenzie McDonald</v>
      </c>
    </row>
    <row r="34" spans="1:16" x14ac:dyDescent="0.25">
      <c r="A34">
        <f>ValueWin!A34</f>
        <v>1.41</v>
      </c>
      <c r="B34">
        <f>ValueWin!B34</f>
        <v>2.78</v>
      </c>
      <c r="C34">
        <f t="shared" si="2"/>
        <v>0.70921985815602839</v>
      </c>
      <c r="D34">
        <f t="shared" si="2"/>
        <v>0.35971223021582738</v>
      </c>
      <c r="E34">
        <f>ValueWin!E34</f>
        <v>0.59499999999999997</v>
      </c>
      <c r="F34">
        <v>0.40500000000000003</v>
      </c>
      <c r="G34" cm="1">
        <f t="array" ref="G34">_xlfn.IFS(AND(I34&gt;J34,I34&gt;0), 1, AND(J34&gt;I34,J34&gt;0), 2, AND(I34&lt;0,J34&lt;0), 0)</f>
        <v>2</v>
      </c>
      <c r="H34">
        <f>ValueWin!H34</f>
        <v>1</v>
      </c>
      <c r="I34">
        <f t="shared" si="0"/>
        <v>-0.39280487804878073</v>
      </c>
      <c r="J34">
        <f t="shared" si="1"/>
        <v>7.0730337078651673E-2</v>
      </c>
      <c r="K34" cm="1">
        <f t="array" ref="K34">_xlfn.IFS(AND(G34=H34,G34=1),K33-K33*I34+K33*I34*A34, AND(G34=H34,G34=2), K33-K33*J34+K33*J34*B34, AND(G34&lt;&gt;H34,G34=1), K33-K33*I34,AND(G34&lt;&gt;H34,G34=2),K33-K33*J34,G34=0,K33)</f>
        <v>2031.7661848262771</v>
      </c>
      <c r="L34" t="str">
        <f>ValueWin!L34</f>
        <v>Brandon Nakashima</v>
      </c>
      <c r="M34" t="str">
        <f>ValueWin!M34</f>
        <v>Henri Laaksonen</v>
      </c>
    </row>
    <row r="35" spans="1:16" x14ac:dyDescent="0.25">
      <c r="A35">
        <f>ValueWin!A35</f>
        <v>1.1399999999999999</v>
      </c>
      <c r="B35">
        <f>ValueWin!B35</f>
        <v>5</v>
      </c>
      <c r="C35">
        <f t="shared" si="2"/>
        <v>0.87719298245614041</v>
      </c>
      <c r="D35">
        <f t="shared" si="2"/>
        <v>0.2</v>
      </c>
      <c r="E35">
        <f>ValueWin!E35</f>
        <v>0.63300000000000001</v>
      </c>
      <c r="F35">
        <v>0.36699999999999999</v>
      </c>
      <c r="G35" cm="1">
        <f t="array" ref="G35">_xlfn.IFS(AND(I35&gt;J35,I35&gt;0), 1, AND(J35&gt;I35,J35&gt;0), 2, AND(I35&lt;0,J35&lt;0), 0)</f>
        <v>2</v>
      </c>
      <c r="H35">
        <f>ValueWin!H35</f>
        <v>2</v>
      </c>
      <c r="I35">
        <f t="shared" si="0"/>
        <v>-1.9884285714285732</v>
      </c>
      <c r="J35">
        <f t="shared" si="1"/>
        <v>0.1</v>
      </c>
      <c r="K35" cm="1">
        <f t="array" ref="K35">_xlfn.IFS(AND(G35=H35,G35=1),K34-K34*I35+K34*I35*A35, AND(G35=H35,G35=2), K34-K34*J35+K34*J35*B35, AND(G35&lt;&gt;H35,G35=1), K34-K34*I35,AND(G35&lt;&gt;H35,G35=2),K34-K34*J35,G35=0,K34)</f>
        <v>2844.4726587567884</v>
      </c>
      <c r="L35" t="str">
        <f>ValueWin!L35</f>
        <v>Enzo Couacaud</v>
      </c>
      <c r="M35" t="str">
        <f>ValueWin!M35</f>
        <v>Nicolas Barrientos</v>
      </c>
    </row>
    <row r="36" spans="1:16" x14ac:dyDescent="0.25">
      <c r="A36">
        <f>ValueWin!A36</f>
        <v>2.25</v>
      </c>
      <c r="B36">
        <f>ValueWin!B36</f>
        <v>1.57</v>
      </c>
      <c r="C36">
        <f t="shared" si="2"/>
        <v>0.44444444444444442</v>
      </c>
      <c r="D36">
        <f t="shared" si="2"/>
        <v>0.63694267515923564</v>
      </c>
      <c r="E36">
        <f>ValueWin!E36</f>
        <v>0.51700000000000002</v>
      </c>
      <c r="F36">
        <v>0.48299999999999998</v>
      </c>
      <c r="G36" cm="1">
        <f t="array" ref="G36">_xlfn.IFS(AND(I36&gt;J36,I36&gt;0), 1, AND(J36&gt;I36,J36&gt;0), 2, AND(I36&lt;0,J36&lt;0), 0)</f>
        <v>1</v>
      </c>
      <c r="H36">
        <f>ValueWin!H36</f>
        <v>2</v>
      </c>
      <c r="I36">
        <f t="shared" si="0"/>
        <v>0.1</v>
      </c>
      <c r="J36">
        <f t="shared" si="1"/>
        <v>-0.42401754385964907</v>
      </c>
      <c r="K36" cm="1">
        <f t="array" ref="K36">_xlfn.IFS(AND(G36=H36,G36=1),K35-K35*I36+K35*I36*A36, AND(G36=H36,G36=2), K35-K35*J36+K35*J36*B36, AND(G36&lt;&gt;H36,G36=1), K35-K35*I36,AND(G36&lt;&gt;H36,G36=2),K35-K35*J36,G36=0,K35)</f>
        <v>2560.0253928811094</v>
      </c>
      <c r="L36" t="str">
        <f>ValueWin!L36</f>
        <v>Goncalo Oliveira</v>
      </c>
      <c r="M36" t="str">
        <f>ValueWin!M36</f>
        <v>Oriol Roca Batalla</v>
      </c>
    </row>
    <row r="37" spans="1:16" x14ac:dyDescent="0.25">
      <c r="A37">
        <f>ValueWin!A37</f>
        <v>1.22</v>
      </c>
      <c r="B37">
        <f>ValueWin!B37</f>
        <v>3.75</v>
      </c>
      <c r="C37">
        <f t="shared" si="2"/>
        <v>0.81967213114754101</v>
      </c>
      <c r="D37">
        <f t="shared" si="2"/>
        <v>0.26666666666666666</v>
      </c>
      <c r="E37">
        <f>ValueWin!E37</f>
        <v>0.81799999999999995</v>
      </c>
      <c r="F37">
        <v>0.182</v>
      </c>
      <c r="G37" cm="1">
        <f t="array" ref="G37">_xlfn.IFS(AND(I37&gt;J37,I37&gt;0), 1, AND(J37&gt;I37,J37&gt;0), 2, AND(I37&lt;0,J37&lt;0), 0)</f>
        <v>0</v>
      </c>
      <c r="H37">
        <f>ValueWin!H37</f>
        <v>1</v>
      </c>
      <c r="I37">
        <f t="shared" si="0"/>
        <v>-9.2727272727274324E-3</v>
      </c>
      <c r="J37">
        <f t="shared" si="1"/>
        <v>-0.11545454545454542</v>
      </c>
      <c r="K37" cm="1">
        <f t="array" ref="K37">_xlfn.IFS(AND(G37=H37,G37=1),K36-K36*I37+K36*I37*A37, AND(G37=H37,G37=2), K36-K36*J37+K36*J37*B37, AND(G37&lt;&gt;H37,G37=1), K36-K36*I37,AND(G37&lt;&gt;H37,G37=2),K36-K36*J37,G37=0,K36)</f>
        <v>2560.0253928811094</v>
      </c>
      <c r="L37" t="str">
        <f>ValueWin!L37</f>
        <v>Facundo Mena</v>
      </c>
      <c r="M37" t="str">
        <f>ValueWin!M37</f>
        <v>Alejandro Gomez</v>
      </c>
    </row>
    <row r="38" spans="1:16" x14ac:dyDescent="0.25">
      <c r="A38">
        <f>ValueWin!A38</f>
        <v>8.5</v>
      </c>
      <c r="B38">
        <f>ValueWin!B38</f>
        <v>1.05</v>
      </c>
      <c r="C38">
        <f t="shared" si="2"/>
        <v>0.11764705882352941</v>
      </c>
      <c r="D38">
        <f t="shared" si="2"/>
        <v>0.95238095238095233</v>
      </c>
      <c r="E38">
        <f>ValueWin!E38</f>
        <v>0.15</v>
      </c>
      <c r="F38">
        <v>0.85</v>
      </c>
      <c r="G38" cm="1">
        <f t="array" ref="G38">_xlfn.IFS(AND(I38&gt;J38,I38&gt;0), 1, AND(J38&gt;I38,J38&gt;0), 2, AND(I38&lt;0,J38&lt;0), 0)</f>
        <v>1</v>
      </c>
      <c r="H38">
        <f>ValueWin!H38</f>
        <v>1</v>
      </c>
      <c r="I38">
        <f t="shared" si="0"/>
        <v>3.6666666666666667E-2</v>
      </c>
      <c r="J38">
        <f t="shared" si="1"/>
        <v>-2.1499999999999972</v>
      </c>
      <c r="K38" cm="1">
        <f t="array" ref="K38">_xlfn.IFS(AND(G38=H38,G38=1),K37-K37*I38+K37*I38*A38, AND(G38=H38,G38=2), K37-K37*J38+K37*J38*B38, AND(G38&lt;&gt;H38,G38=1), K37-K37*I38,AND(G38&lt;&gt;H38,G38=2),K37-K37*J38,G38=0,K37)</f>
        <v>3264.0323759234143</v>
      </c>
      <c r="L38" t="str">
        <f>ValueWin!L38</f>
        <v>Alexis Galarneau</v>
      </c>
      <c r="M38" t="str">
        <f>ValueWin!M38</f>
        <v>Daniel Altmaier</v>
      </c>
      <c r="O38">
        <v>3000</v>
      </c>
      <c r="P38">
        <v>264</v>
      </c>
    </row>
    <row r="39" spans="1:16" x14ac:dyDescent="0.25">
      <c r="A39">
        <f>ValueWin!A39</f>
        <v>4.5</v>
      </c>
      <c r="B39">
        <f>ValueWin!B39</f>
        <v>1.1599999999999999</v>
      </c>
      <c r="C39">
        <f t="shared" si="2"/>
        <v>0.22222222222222221</v>
      </c>
      <c r="D39">
        <f t="shared" si="2"/>
        <v>0.86206896551724144</v>
      </c>
      <c r="E39">
        <f>ValueWin!E39</f>
        <v>0.2</v>
      </c>
      <c r="F39">
        <v>0.8</v>
      </c>
      <c r="G39" cm="1">
        <f t="array" ref="G39">_xlfn.IFS(AND(I39&gt;J39,I39&gt;0), 1, AND(J39&gt;I39,J39&gt;0), 2, AND(I39&lt;0,J39&lt;0), 0)</f>
        <v>0</v>
      </c>
      <c r="H39">
        <f>ValueWin!H39</f>
        <v>2</v>
      </c>
      <c r="I39">
        <f t="shared" si="0"/>
        <v>-2.8571428571428581E-2</v>
      </c>
      <c r="J39">
        <f t="shared" si="1"/>
        <v>-0.45000000000000062</v>
      </c>
      <c r="K39">
        <f>O38</f>
        <v>3000</v>
      </c>
      <c r="L39" t="str">
        <f>ValueWin!L39</f>
        <v>Santiago Fa Rodriguez Taverna</v>
      </c>
      <c r="M39" t="str">
        <f>ValueWin!M39</f>
        <v>Juan Pablo Varillas</v>
      </c>
    </row>
    <row r="40" spans="1:16" x14ac:dyDescent="0.25">
      <c r="A40">
        <f>ValueWin!A40</f>
        <v>1.72</v>
      </c>
      <c r="B40">
        <f>ValueWin!B40</f>
        <v>2</v>
      </c>
      <c r="C40">
        <f t="shared" si="2"/>
        <v>0.58139534883720934</v>
      </c>
      <c r="D40">
        <f t="shared" si="2"/>
        <v>0.5</v>
      </c>
      <c r="E40">
        <f>ValueWin!E40</f>
        <v>0.66400000000000003</v>
      </c>
      <c r="F40">
        <v>0.33600000000000002</v>
      </c>
      <c r="G40" cm="1">
        <f t="array" ref="G40">_xlfn.IFS(AND(I40&gt;J40,I40&gt;0), 1, AND(J40&gt;I40,J40&gt;0), 2, AND(I40&lt;0,J40&lt;0), 0)</f>
        <v>1</v>
      </c>
      <c r="H40">
        <f>ValueWin!H40</f>
        <v>1</v>
      </c>
      <c r="I40">
        <f t="shared" si="0"/>
        <v>0.1</v>
      </c>
      <c r="J40">
        <f t="shared" si="1"/>
        <v>-0.32800000000000001</v>
      </c>
      <c r="K40" cm="1">
        <f t="array" ref="K40">_xlfn.IFS(AND(G40=H40,G40=1),K39-K39*I40+K39*I40*A40, AND(G40=H40,G40=2), K39-K39*J40+K39*J40*B40, AND(G40&lt;&gt;H40,G40=1), K39-K39*I40,AND(G40&lt;&gt;H40,G40=2),K39-K39*J40,G40=0,K39)</f>
        <v>3216</v>
      </c>
      <c r="L40" t="str">
        <f>ValueWin!L40</f>
        <v>Martin Cuevas</v>
      </c>
      <c r="M40" t="str">
        <f>ValueWin!M40</f>
        <v>Mariano Navone</v>
      </c>
      <c r="O40">
        <v>3000</v>
      </c>
      <c r="P40">
        <v>216</v>
      </c>
    </row>
    <row r="41" spans="1:16" x14ac:dyDescent="0.25">
      <c r="A41">
        <f>ValueWin!A41</f>
        <v>4.6500000000000004</v>
      </c>
      <c r="B41">
        <f>ValueWin!B41</f>
        <v>1.1599999999999999</v>
      </c>
      <c r="C41">
        <f t="shared" si="2"/>
        <v>0.21505376344086019</v>
      </c>
      <c r="D41">
        <f t="shared" si="2"/>
        <v>0.86206896551724144</v>
      </c>
      <c r="E41">
        <f>ValueWin!E41</f>
        <v>0.23799999999999999</v>
      </c>
      <c r="F41">
        <v>0.76200000000000001</v>
      </c>
      <c r="G41" cm="1">
        <f t="array" ref="G41">_xlfn.IFS(AND(I41&gt;J41,I41&gt;0), 1, AND(J41&gt;I41,J41&gt;0), 2, AND(I41&lt;0,J41&lt;0), 0)</f>
        <v>1</v>
      </c>
      <c r="H41">
        <f>ValueWin!H41</f>
        <v>2</v>
      </c>
      <c r="I41">
        <f t="shared" si="0"/>
        <v>2.923287671232877E-2</v>
      </c>
      <c r="J41">
        <f t="shared" si="1"/>
        <v>-0.7255000000000007</v>
      </c>
      <c r="K41">
        <f>O40-O40*I41</f>
        <v>2912.3013698630139</v>
      </c>
      <c r="L41" t="str">
        <f>ValueWin!L41</f>
        <v>Geoffrey Blancaneaux</v>
      </c>
      <c r="M41" t="str">
        <f>ValueWin!M41</f>
        <v>Carlos Taberner</v>
      </c>
    </row>
    <row r="42" spans="1:16" x14ac:dyDescent="0.25">
      <c r="A42">
        <f>ValueWin!A42</f>
        <v>2.2000000000000002</v>
      </c>
      <c r="B42">
        <f>ValueWin!B42</f>
        <v>1.61</v>
      </c>
      <c r="C42">
        <f t="shared" si="2"/>
        <v>0.45454545454545453</v>
      </c>
      <c r="D42">
        <f t="shared" si="2"/>
        <v>0.6211180124223602</v>
      </c>
      <c r="E42">
        <f>ValueWin!E42</f>
        <v>0.53700000000000003</v>
      </c>
      <c r="F42">
        <v>0.46300000000000002</v>
      </c>
      <c r="G42" cm="1">
        <f t="array" ref="G42">_xlfn.IFS(AND(I42&gt;J42,I42&gt;0), 1, AND(J42&gt;I42,J42&gt;0), 2, AND(I42&lt;0,J42&lt;0), 0)</f>
        <v>1</v>
      </c>
      <c r="H42">
        <f>ValueWin!H42</f>
        <v>1</v>
      </c>
      <c r="I42">
        <f t="shared" si="0"/>
        <v>0.1</v>
      </c>
      <c r="J42">
        <f t="shared" si="1"/>
        <v>-0.41732786885245893</v>
      </c>
      <c r="K42" cm="1">
        <f t="array" ref="K42">_xlfn.IFS(AND(G42=H42,G42=1),K41-K41*I42+K41*I42*A42, AND(G42=H42,G42=2), K41-K41*J42+K41*J42*B42, AND(G42&lt;&gt;H42,G42=1), K41-K41*I42,AND(G42&lt;&gt;H42,G42=2),K41-K41*J42,G42=0,K41)</f>
        <v>3261.7775342465757</v>
      </c>
      <c r="L42" t="str">
        <f>ValueWin!L42</f>
        <v>Andrea Arnaboldi</v>
      </c>
      <c r="M42" t="str">
        <f>ValueWin!M42</f>
        <v>Jonas Forejtek</v>
      </c>
      <c r="O42">
        <v>3000</v>
      </c>
      <c r="P42">
        <v>261</v>
      </c>
    </row>
    <row r="43" spans="1:16" x14ac:dyDescent="0.25">
      <c r="A43">
        <f>ValueWin!A43</f>
        <v>1.6</v>
      </c>
      <c r="B43">
        <f>ValueWin!B43</f>
        <v>2.25</v>
      </c>
      <c r="C43">
        <f t="shared" si="2"/>
        <v>0.625</v>
      </c>
      <c r="D43">
        <f t="shared" si="2"/>
        <v>0.44444444444444442</v>
      </c>
      <c r="E43">
        <f>ValueWin!E43</f>
        <v>0.499</v>
      </c>
      <c r="F43">
        <v>0.501</v>
      </c>
      <c r="G43" cm="1">
        <f t="array" ref="G43">_xlfn.IFS(AND(I43&gt;J43,I43&gt;0), 1, AND(J43&gt;I43,J43&gt;0), 2, AND(I43&lt;0,J43&lt;0), 0)</f>
        <v>2</v>
      </c>
      <c r="H43">
        <f>ValueWin!H43</f>
        <v>1</v>
      </c>
      <c r="I43">
        <f t="shared" si="0"/>
        <v>-0.33599999999999985</v>
      </c>
      <c r="J43">
        <f t="shared" si="1"/>
        <v>0.1</v>
      </c>
      <c r="K43">
        <f>O42-O42*J43</f>
        <v>2700</v>
      </c>
      <c r="L43" t="str">
        <f>ValueWin!L43</f>
        <v>Nerman Fatic</v>
      </c>
      <c r="M43" t="str">
        <f>ValueWin!M43</f>
        <v>Georgii Kravchenko</v>
      </c>
    </row>
    <row r="44" spans="1:16" x14ac:dyDescent="0.25">
      <c r="A44">
        <f>ValueWin!A44</f>
        <v>2.06</v>
      </c>
      <c r="B44">
        <f>ValueWin!B44</f>
        <v>1.71</v>
      </c>
      <c r="C44">
        <f t="shared" si="2"/>
        <v>0.4854368932038835</v>
      </c>
      <c r="D44">
        <f t="shared" si="2"/>
        <v>0.58479532163742687</v>
      </c>
      <c r="E44">
        <f>ValueWin!E44</f>
        <v>0.79100000000000004</v>
      </c>
      <c r="F44">
        <v>0.20899999999999999</v>
      </c>
      <c r="G44" cm="1">
        <f t="array" ref="G44">_xlfn.IFS(AND(I44&gt;J44,I44&gt;0), 1, AND(J44&gt;I44,J44&gt;0), 2, AND(I44&lt;0,J44&lt;0), 0)</f>
        <v>1</v>
      </c>
      <c r="H44">
        <f>ValueWin!H44</f>
        <v>2</v>
      </c>
      <c r="I44">
        <f t="shared" si="0"/>
        <v>0.1</v>
      </c>
      <c r="J44">
        <f t="shared" si="1"/>
        <v>-0.90508450704225363</v>
      </c>
      <c r="K44" cm="1">
        <f t="array" ref="K44">_xlfn.IFS(AND(G44=H44,G44=1),K43-K43*I44+K43*I44*A44, AND(G44=H44,G44=2), K43-K43*J44+K43*J44*B44, AND(G44&lt;&gt;H44,G44=1), K43-K43*I44,AND(G44&lt;&gt;H44,G44=2),K43-K43*J44,G44=0,K43)</f>
        <v>2430</v>
      </c>
      <c r="L44" t="str">
        <f>ValueWin!L44</f>
        <v>Andrej Martin</v>
      </c>
      <c r="M44" t="str">
        <f>ValueWin!M44</f>
        <v>Filip Misolic</v>
      </c>
    </row>
    <row r="45" spans="1:16" x14ac:dyDescent="0.25">
      <c r="A45">
        <f>ValueWin!A45</f>
        <v>1.64</v>
      </c>
      <c r="B45">
        <f>ValueWin!B45</f>
        <v>2.2000000000000002</v>
      </c>
      <c r="C45">
        <f t="shared" ref="C45:D64" si="3">1/A45</f>
        <v>0.6097560975609756</v>
      </c>
      <c r="D45">
        <f t="shared" si="3"/>
        <v>0.45454545454545453</v>
      </c>
      <c r="E45">
        <f>ValueWin!E45</f>
        <v>0.55900000000000005</v>
      </c>
      <c r="F45">
        <v>0.441</v>
      </c>
      <c r="G45" cm="1">
        <f t="array" ref="G45">_xlfn.IFS(AND(I45&gt;J45,I45&gt;0), 1, AND(J45&gt;I45,J45&gt;0), 2, AND(I45&lt;0,J45&lt;0), 0)</f>
        <v>0</v>
      </c>
      <c r="H45">
        <f>ValueWin!H45</f>
        <v>2</v>
      </c>
      <c r="I45">
        <f t="shared" si="0"/>
        <v>-0.13006250000000008</v>
      </c>
      <c r="J45">
        <f t="shared" si="1"/>
        <v>-2.4833333333333318E-2</v>
      </c>
      <c r="K45" cm="1">
        <f t="array" ref="K45">_xlfn.IFS(AND(G45=H45,G45=1),K44-K44*I45+K44*I45*A45, AND(G45=H45,G45=2), K44-K44*J45+K44*J45*B45, AND(G45&lt;&gt;H45,G45=1), K44-K44*I45,AND(G45&lt;&gt;H45,G45=2),K44-K44*J45,G45=0,K44)</f>
        <v>2430</v>
      </c>
      <c r="L45" t="str">
        <f>ValueWin!L45</f>
        <v>Adrian Mannarino</v>
      </c>
      <c r="M45" t="str">
        <f>ValueWin!M45</f>
        <v>Ricardas Berankis</v>
      </c>
    </row>
    <row r="46" spans="1:16" x14ac:dyDescent="0.25">
      <c r="A46">
        <f>ValueWin!A46</f>
        <v>2.91</v>
      </c>
      <c r="B46">
        <f>ValueWin!B46</f>
        <v>1.38</v>
      </c>
      <c r="C46">
        <f t="shared" si="3"/>
        <v>0.3436426116838488</v>
      </c>
      <c r="D46">
        <f t="shared" si="3"/>
        <v>0.7246376811594204</v>
      </c>
      <c r="E46">
        <f>ValueWin!E46</f>
        <v>5.8999999999999997E-2</v>
      </c>
      <c r="F46">
        <v>0.94099999999999995</v>
      </c>
      <c r="G46" cm="1">
        <f t="array" ref="G46">_xlfn.IFS(AND(I46&gt;J46,I46&gt;0), 1, AND(J46&gt;I46,J46&gt;0), 2, AND(I46&lt;0,J46&lt;0), 0)</f>
        <v>2</v>
      </c>
      <c r="H46">
        <f>ValueWin!H46</f>
        <v>2</v>
      </c>
      <c r="I46">
        <f t="shared" si="0"/>
        <v>-0.43367015706806278</v>
      </c>
      <c r="J46">
        <f t="shared" si="1"/>
        <v>0.1</v>
      </c>
      <c r="K46" cm="1">
        <f t="array" ref="K46">_xlfn.IFS(AND(G46=H46,G46=1),K45-K45*I46+K45*I46*A46, AND(G46=H46,G46=2), K45-K45*J46+K45*J46*B46, AND(G46&lt;&gt;H46,G46=1), K45-K45*I46,AND(G46&lt;&gt;H46,G46=2),K45-K45*J46,G46=0,K45)</f>
        <v>2522.34</v>
      </c>
      <c r="L46" t="str">
        <f>ValueWin!L46</f>
        <v>Pedro Martinez</v>
      </c>
      <c r="M46" t="str">
        <f>ValueWin!M46</f>
        <v>Marin Cilic</v>
      </c>
    </row>
    <row r="47" spans="1:16" x14ac:dyDescent="0.25">
      <c r="A47">
        <f>ValueWin!A47</f>
        <v>3.45</v>
      </c>
      <c r="B47">
        <f>ValueWin!B47</f>
        <v>1.28</v>
      </c>
      <c r="C47">
        <f t="shared" si="3"/>
        <v>0.28985507246376813</v>
      </c>
      <c r="D47">
        <f t="shared" si="3"/>
        <v>0.78125</v>
      </c>
      <c r="E47">
        <f>ValueWin!E47</f>
        <v>0.311</v>
      </c>
      <c r="F47">
        <v>0.68899999999999995</v>
      </c>
      <c r="G47" cm="1">
        <f t="array" ref="G47">_xlfn.IFS(AND(I47&gt;J47,I47&gt;0), 1, AND(J47&gt;I47,J47&gt;0), 2, AND(I47&lt;0,J47&lt;0), 0)</f>
        <v>1</v>
      </c>
      <c r="H47">
        <f>ValueWin!H47</f>
        <v>2</v>
      </c>
      <c r="I47">
        <f t="shared" si="0"/>
        <v>2.9775510204081701E-2</v>
      </c>
      <c r="J47">
        <f t="shared" si="1"/>
        <v>-0.4217142857142856</v>
      </c>
      <c r="K47" cm="1">
        <f t="array" ref="K47">_xlfn.IFS(AND(G47=H47,G47=1),K46-K46*I47+K46*I47*A47, AND(G47=H47,G47=2), K46-K46*J47+K46*J47*B47, AND(G47&lt;&gt;H47,G47=1), K46-K46*I47,AND(G47&lt;&gt;H47,G47=2),K46-K46*J47,G47=0,K46)</f>
        <v>2447.2360395918367</v>
      </c>
      <c r="L47" t="str">
        <f>ValueWin!L47</f>
        <v>Gilles Simon</v>
      </c>
      <c r="M47" t="str">
        <f>ValueWin!M47</f>
        <v>Aslan Karatsev</v>
      </c>
    </row>
    <row r="48" spans="1:16" x14ac:dyDescent="0.25">
      <c r="A48">
        <f>ValueWin!A48</f>
        <v>2.25</v>
      </c>
      <c r="B48">
        <f>ValueWin!B48</f>
        <v>1.61</v>
      </c>
      <c r="C48">
        <f t="shared" si="3"/>
        <v>0.44444444444444442</v>
      </c>
      <c r="D48">
        <f t="shared" si="3"/>
        <v>0.6211180124223602</v>
      </c>
      <c r="E48">
        <f>ValueWin!E48</f>
        <v>0.432</v>
      </c>
      <c r="F48">
        <v>0.56799999999999995</v>
      </c>
      <c r="G48" cm="1">
        <f t="array" ref="G48">_xlfn.IFS(AND(I48&gt;J48,I48&gt;0), 1, AND(J48&gt;I48,J48&gt;0), 2, AND(I48&lt;0,J48&lt;0), 0)</f>
        <v>0</v>
      </c>
      <c r="H48">
        <f>ValueWin!H48</f>
        <v>2</v>
      </c>
      <c r="I48">
        <f t="shared" si="0"/>
        <v>-2.2399999999999975E-2</v>
      </c>
      <c r="J48">
        <f t="shared" si="1"/>
        <v>-0.14019672131147531</v>
      </c>
      <c r="K48" cm="1">
        <f t="array" ref="K48">_xlfn.IFS(AND(G48=H48,G48=1),K47-K47*I48+K47*I48*A48, AND(G48=H48,G48=2), K47-K47*J48+K47*J48*B48, AND(G48&lt;&gt;H48,G48=1), K47-K47*I48,AND(G48&lt;&gt;H48,G48=2),K47-K47*J48,G48=0,K47)</f>
        <v>2447.2360395918367</v>
      </c>
      <c r="L48" t="str">
        <f>ValueWin!L48</f>
        <v>Marton Fucsovics</v>
      </c>
      <c r="M48" t="str">
        <f>ValueWin!M48</f>
        <v>Lloyd Harris</v>
      </c>
    </row>
    <row r="49" spans="1:13" x14ac:dyDescent="0.25">
      <c r="A49">
        <f>ValueWin!A49</f>
        <v>1.2</v>
      </c>
      <c r="B49">
        <f>ValueWin!B49</f>
        <v>4.25</v>
      </c>
      <c r="C49">
        <f t="shared" si="3"/>
        <v>0.83333333333333337</v>
      </c>
      <c r="D49">
        <f t="shared" si="3"/>
        <v>0.23529411764705882</v>
      </c>
      <c r="E49">
        <f>ValueWin!E49</f>
        <v>0.754</v>
      </c>
      <c r="F49">
        <v>0.246</v>
      </c>
      <c r="G49" cm="1">
        <f t="array" ref="G49">_xlfn.IFS(AND(I49&gt;J49,I49&gt;0), 1, AND(J49&gt;I49,J49&gt;0), 2, AND(I49&lt;0,J49&lt;0), 0)</f>
        <v>2</v>
      </c>
      <c r="H49">
        <f>ValueWin!H49</f>
        <v>1</v>
      </c>
      <c r="I49">
        <f t="shared" si="0"/>
        <v>-0.4760000000000002</v>
      </c>
      <c r="J49">
        <f t="shared" si="1"/>
        <v>1.3999999999999985E-2</v>
      </c>
      <c r="K49" cm="1">
        <f t="array" ref="K49">_xlfn.IFS(AND(G49=H49,G49=1),K48-K48*I49+K48*I49*A49, AND(G49=H49,G49=2), K48-K48*J49+K48*J49*B49, AND(G49&lt;&gt;H49,G49=1), K48-K48*I49,AND(G49&lt;&gt;H49,G49=2),K48-K48*J49,G49=0,K48)</f>
        <v>2412.974735037551</v>
      </c>
      <c r="L49" t="str">
        <f>ValueWin!L49</f>
        <v>Jannik Sinner</v>
      </c>
      <c r="M49" t="str">
        <f>ValueWin!M49</f>
        <v>Arthur Rinderknech</v>
      </c>
    </row>
    <row r="50" spans="1:13" x14ac:dyDescent="0.25">
      <c r="A50">
        <f>ValueWin!A50</f>
        <v>2.1800000000000002</v>
      </c>
      <c r="B50">
        <f>ValueWin!B50</f>
        <v>1.65</v>
      </c>
      <c r="C50">
        <f t="shared" si="3"/>
        <v>0.4587155963302752</v>
      </c>
      <c r="D50">
        <f t="shared" si="3"/>
        <v>0.60606060606060608</v>
      </c>
      <c r="E50">
        <f>ValueWin!E50</f>
        <v>0.34200000000000003</v>
      </c>
      <c r="F50">
        <v>0.65800000000000003</v>
      </c>
      <c r="G50" cm="1">
        <f t="array" ref="G50">_xlfn.IFS(AND(I50&gt;J50,I50&gt;0), 1, AND(J50&gt;I50,J50&gt;0), 2, AND(I50&lt;0,J50&lt;0), 0)</f>
        <v>2</v>
      </c>
      <c r="H50">
        <f>ValueWin!H50</f>
        <v>2</v>
      </c>
      <c r="I50">
        <f t="shared" si="0"/>
        <v>-0.21562711864406775</v>
      </c>
      <c r="J50">
        <f t="shared" si="1"/>
        <v>0.1</v>
      </c>
      <c r="K50" cm="1">
        <f t="array" ref="K50">_xlfn.IFS(AND(G50=H50,G50=1),K49-K49*I50+K49*I50*A50, AND(G50=H50,G50=2), K49-K49*J50+K49*J50*B50, AND(G50&lt;&gt;H50,G50=1), K49-K49*I50,AND(G50&lt;&gt;H50,G50=2),K49-K49*J50,G50=0,K49)</f>
        <v>2569.8180928149918</v>
      </c>
      <c r="L50" t="str">
        <f>ValueWin!L50</f>
        <v>Brandon Nakashima</v>
      </c>
      <c r="M50" t="str">
        <f>ValueWin!M50</f>
        <v>Diego Schwartzman</v>
      </c>
    </row>
    <row r="51" spans="1:13" x14ac:dyDescent="0.25">
      <c r="A51">
        <f>ValueWin!A51</f>
        <v>1.3</v>
      </c>
      <c r="B51">
        <f>ValueWin!B51</f>
        <v>3.32</v>
      </c>
      <c r="C51">
        <f t="shared" si="3"/>
        <v>0.76923076923076916</v>
      </c>
      <c r="D51">
        <f t="shared" si="3"/>
        <v>0.30120481927710846</v>
      </c>
      <c r="E51">
        <f>ValueWin!E51</f>
        <v>0.53500000000000003</v>
      </c>
      <c r="F51">
        <v>0.46500000000000002</v>
      </c>
      <c r="G51" cm="1">
        <f t="array" ref="G51">_xlfn.IFS(AND(I51&gt;J51,I51&gt;0), 1, AND(J51&gt;I51,J51&gt;0), 2, AND(I51&lt;0,J51&lt;0), 0)</f>
        <v>2</v>
      </c>
      <c r="H51">
        <f>ValueWin!H51</f>
        <v>1</v>
      </c>
      <c r="I51">
        <f t="shared" si="0"/>
        <v>-1.0149999999999997</v>
      </c>
      <c r="J51">
        <f t="shared" si="1"/>
        <v>0.1</v>
      </c>
      <c r="K51" cm="1">
        <f t="array" ref="K51">_xlfn.IFS(AND(G51=H51,G51=1),K50-K50*I51+K50*I51*A51, AND(G51=H51,G51=2), K50-K50*J51+K50*J51*B51, AND(G51&lt;&gt;H51,G51=1), K50-K50*I51,AND(G51&lt;&gt;H51,G51=2),K50-K50*J51,G51=0,K50)</f>
        <v>2312.8362835334929</v>
      </c>
      <c r="L51" t="str">
        <f>ValueWin!L51</f>
        <v>Jenson Brooksby</v>
      </c>
      <c r="M51" t="str">
        <f>ValueWin!M51</f>
        <v>Alejandro Davidovich Fokina</v>
      </c>
    </row>
    <row r="52" spans="1:13" x14ac:dyDescent="0.25">
      <c r="A52">
        <f>ValueWin!A52</f>
        <v>1.66</v>
      </c>
      <c r="B52">
        <f>ValueWin!B52</f>
        <v>2.1</v>
      </c>
      <c r="C52">
        <f t="shared" si="3"/>
        <v>0.60240963855421692</v>
      </c>
      <c r="D52">
        <f t="shared" si="3"/>
        <v>0.47619047619047616</v>
      </c>
      <c r="E52">
        <f>ValueWin!E52</f>
        <v>0.71099999999999997</v>
      </c>
      <c r="F52">
        <v>0.28899999999999998</v>
      </c>
      <c r="G52" cm="1">
        <f t="array" ref="G52">_xlfn.IFS(AND(I52&gt;J52,I52&gt;0), 1, AND(J52&gt;I52,J52&gt;0), 2, AND(I52&lt;0,J52&lt;0), 0)</f>
        <v>1</v>
      </c>
      <c r="H52">
        <f>ValueWin!H52</f>
        <v>1</v>
      </c>
      <c r="I52">
        <f t="shared" si="0"/>
        <v>0.1</v>
      </c>
      <c r="J52">
        <f t="shared" si="1"/>
        <v>-0.35736363636363627</v>
      </c>
      <c r="K52" cm="1">
        <f t="array" ref="K52">_xlfn.IFS(AND(G52=H52,G52=1),K51-K51*I52+K51*I52*A52, AND(G52=H52,G52=2), K51-K51*J52+K51*J52*B52, AND(G52&lt;&gt;H52,G52=1), K51-K51*I52,AND(G52&lt;&gt;H52,G52=2),K51-K51*J52,G52=0,K51)</f>
        <v>2465.4834782467033</v>
      </c>
      <c r="L52" t="str">
        <f>ValueWin!L52</f>
        <v>Alessandro Giannessi</v>
      </c>
      <c r="M52" t="str">
        <f>ValueWin!M52</f>
        <v>Raul Brancaccio</v>
      </c>
    </row>
    <row r="53" spans="1:13" x14ac:dyDescent="0.25">
      <c r="A53">
        <f>ValueWin!A53</f>
        <v>1.4</v>
      </c>
      <c r="B53">
        <f>ValueWin!B53</f>
        <v>2.75</v>
      </c>
      <c r="C53">
        <f t="shared" si="3"/>
        <v>0.7142857142857143</v>
      </c>
      <c r="D53">
        <f t="shared" si="3"/>
        <v>0.36363636363636365</v>
      </c>
      <c r="E53">
        <f>ValueWin!E53</f>
        <v>0.754</v>
      </c>
      <c r="F53">
        <v>0.246</v>
      </c>
      <c r="G53" cm="1">
        <f t="array" ref="G53">_xlfn.IFS(AND(I53&gt;J53,I53&gt;0), 1, AND(J53&gt;I53,J53&gt;0), 2, AND(I53&lt;0,J53&lt;0), 0)</f>
        <v>1</v>
      </c>
      <c r="H53">
        <f>ValueWin!H53</f>
        <v>1</v>
      </c>
      <c r="I53">
        <f t="shared" si="0"/>
        <v>0.1</v>
      </c>
      <c r="J53">
        <f t="shared" si="1"/>
        <v>-0.18485714285714289</v>
      </c>
      <c r="K53" cm="1">
        <f t="array" ref="K53">_xlfn.IFS(AND(G53=H53,G53=1),K52-K52*I53+K52*I53*A53, AND(G53=H53,G53=2), K52-K52*J53+K52*J53*B53, AND(G53&lt;&gt;H53,G53=1), K52-K52*I53,AND(G53&lt;&gt;H53,G53=2),K52-K52*J53,G53=0,K52)</f>
        <v>2564.1028173765717</v>
      </c>
      <c r="L53" t="str">
        <f>ValueWin!L53</f>
        <v>Marco Cecchinato</v>
      </c>
      <c r="M53" t="str">
        <f>ValueWin!M53</f>
        <v>Mathias Bourgue</v>
      </c>
    </row>
    <row r="54" spans="1:13" x14ac:dyDescent="0.25">
      <c r="A54">
        <f>ValueWin!A54</f>
        <v>2.15</v>
      </c>
      <c r="B54">
        <f>ValueWin!B54</f>
        <v>1.67</v>
      </c>
      <c r="C54">
        <f t="shared" si="3"/>
        <v>0.46511627906976744</v>
      </c>
      <c r="D54">
        <f t="shared" si="3"/>
        <v>0.5988023952095809</v>
      </c>
      <c r="E54">
        <f>ValueWin!E54</f>
        <v>0.49299999999999999</v>
      </c>
      <c r="F54">
        <v>0.50700000000000001</v>
      </c>
      <c r="G54" cm="1">
        <f t="array" ref="G54">_xlfn.IFS(AND(I54&gt;J54,I54&gt;0), 1, AND(J54&gt;I54,J54&gt;0), 2, AND(I54&lt;0,J54&lt;0), 0)</f>
        <v>1</v>
      </c>
      <c r="H54">
        <f>ValueWin!H54</f>
        <v>2</v>
      </c>
      <c r="I54">
        <f t="shared" si="0"/>
        <v>5.2130434782608648E-2</v>
      </c>
      <c r="J54">
        <f t="shared" si="1"/>
        <v>-0.22882089552238816</v>
      </c>
      <c r="K54" cm="1">
        <f t="array" ref="K54">_xlfn.IFS(AND(G54=H54,G54=1),K53-K53*I54+K53*I54*A54, AND(G54=H54,G54=2), K53-K53*J54+K53*J54*B54, AND(G54&lt;&gt;H54,G54=1), K53-K53*I54,AND(G54&lt;&gt;H54,G54=2),K53-K53*J54,G54=0,K53)</f>
        <v>2430.435022679419</v>
      </c>
      <c r="L54" t="str">
        <f>ValueWin!L54</f>
        <v>Marin Cilic</v>
      </c>
      <c r="M54" t="str">
        <f>ValueWin!M54</f>
        <v>Aslan Karatsev</v>
      </c>
    </row>
    <row r="55" spans="1:13" x14ac:dyDescent="0.25">
      <c r="A55">
        <f>ValueWin!A55</f>
        <v>1.37</v>
      </c>
      <c r="B55">
        <f>ValueWin!B55</f>
        <v>2.92</v>
      </c>
      <c r="C55">
        <f t="shared" si="3"/>
        <v>0.72992700729927007</v>
      </c>
      <c r="D55">
        <f t="shared" si="3"/>
        <v>0.34246575342465752</v>
      </c>
      <c r="E55">
        <f>ValueWin!E55</f>
        <v>0.54600000000000004</v>
      </c>
      <c r="F55">
        <v>0.45400000000000001</v>
      </c>
      <c r="G55" cm="1">
        <f t="array" ref="G55">_xlfn.IFS(AND(I55&gt;J55,I55&gt;0), 1, AND(J55&gt;I55,J55&gt;0), 2, AND(I55&lt;0,J55&lt;0), 0)</f>
        <v>2</v>
      </c>
      <c r="H55">
        <f>ValueWin!H55</f>
        <v>1</v>
      </c>
      <c r="I55">
        <f t="shared" si="0"/>
        <v>-0.68102702702702667</v>
      </c>
      <c r="J55">
        <f t="shared" si="1"/>
        <v>0.1</v>
      </c>
      <c r="K55" cm="1">
        <f t="array" ref="K55">_xlfn.IFS(AND(G55=H55,G55=1),K54-K54*I55+K54*I55*A55, AND(G55=H55,G55=2), K54-K54*J55+K54*J55*B55, AND(G55&lt;&gt;H55,G55=1), K54-K54*I55,AND(G55&lt;&gt;H55,G55=2),K54-K54*J55,G55=0,K54)</f>
        <v>2187.3915204114774</v>
      </c>
      <c r="L55" t="str">
        <f>ValueWin!L55</f>
        <v>Jannik Sinner</v>
      </c>
      <c r="M55" t="str">
        <f>ValueWin!M55</f>
        <v>Diego Schwartzman</v>
      </c>
    </row>
    <row r="56" spans="1:13" x14ac:dyDescent="0.25">
      <c r="A56">
        <f>ValueWin!A56</f>
        <v>2.65</v>
      </c>
      <c r="B56">
        <f>ValueWin!B56</f>
        <v>1.47</v>
      </c>
      <c r="C56">
        <f t="shared" si="3"/>
        <v>0.37735849056603776</v>
      </c>
      <c r="D56">
        <f t="shared" si="3"/>
        <v>0.68027210884353739</v>
      </c>
      <c r="E56">
        <f>ValueWin!E56</f>
        <v>0.51800000000000002</v>
      </c>
      <c r="F56">
        <v>0.48199999999999998</v>
      </c>
      <c r="G56" cm="1">
        <f t="array" ref="G56">_xlfn.IFS(AND(I56&gt;J56,I56&gt;0), 1, AND(J56&gt;I56,J56&gt;0), 2, AND(I56&lt;0,J56&lt;0), 0)</f>
        <v>1</v>
      </c>
      <c r="H56">
        <f>ValueWin!H56</f>
        <v>2</v>
      </c>
      <c r="I56">
        <f t="shared" si="0"/>
        <v>0.1</v>
      </c>
      <c r="J56">
        <f t="shared" si="1"/>
        <v>-0.62012765957446825</v>
      </c>
      <c r="K56" cm="1">
        <f t="array" ref="K56">_xlfn.IFS(AND(G56=H56,G56=1),K55-K55*I56+K55*I56*A56, AND(G56=H56,G56=2), K55-K55*J56+K55*J56*B56, AND(G56&lt;&gt;H56,G56=1), K55-K55*I56,AND(G56&lt;&gt;H56,G56=2),K55-K55*J56,G56=0,K55)</f>
        <v>1968.6523683703297</v>
      </c>
      <c r="L56" t="str">
        <f>ValueWin!L56</f>
        <v>Federico Coria</v>
      </c>
      <c r="M56" t="str">
        <f>ValueWin!M56</f>
        <v>Radu Albot</v>
      </c>
    </row>
    <row r="57" spans="1:13" x14ac:dyDescent="0.25">
      <c r="A57">
        <f>ValueWin!A57</f>
        <v>2.35</v>
      </c>
      <c r="B57">
        <f>ValueWin!B57</f>
        <v>1.57</v>
      </c>
      <c r="C57">
        <f t="shared" si="3"/>
        <v>0.42553191489361702</v>
      </c>
      <c r="D57">
        <f t="shared" si="3"/>
        <v>0.63694267515923564</v>
      </c>
      <c r="E57">
        <f>ValueWin!E57</f>
        <v>0.40300000000000002</v>
      </c>
      <c r="F57">
        <v>0.59699999999999998</v>
      </c>
      <c r="G57" cm="1">
        <f t="array" ref="G57">_xlfn.IFS(AND(I57&gt;J57,I57&gt;0), 1, AND(J57&gt;I57,J57&gt;0), 2, AND(I57&lt;0,J57&lt;0), 0)</f>
        <v>0</v>
      </c>
      <c r="H57">
        <f>ValueWin!H57</f>
        <v>2</v>
      </c>
      <c r="I57">
        <f t="shared" si="0"/>
        <v>-3.9222222222222158E-2</v>
      </c>
      <c r="J57">
        <f t="shared" si="1"/>
        <v>-0.11001754385964913</v>
      </c>
      <c r="K57" cm="1">
        <f t="array" ref="K57">_xlfn.IFS(AND(G57=H57,G57=1),K56-K56*I57+K56*I57*A57, AND(G57=H57,G57=2), K56-K56*J57+K56*J57*B57, AND(G57&lt;&gt;H57,G57=1), K56-K56*I57,AND(G57&lt;&gt;H57,G57=2),K56-K56*J57,G57=0,K56)</f>
        <v>1968.6523683703297</v>
      </c>
      <c r="L57" t="str">
        <f>ValueWin!L57</f>
        <v>Damir Dzumhur</v>
      </c>
      <c r="M57" t="str">
        <f>ValueWin!M57</f>
        <v>Egor Gerasimov</v>
      </c>
    </row>
    <row r="58" spans="1:13" x14ac:dyDescent="0.25">
      <c r="A58">
        <f>ValueWin!A58</f>
        <v>1.75</v>
      </c>
      <c r="B58">
        <f>ValueWin!B58</f>
        <v>2.04</v>
      </c>
      <c r="C58">
        <f t="shared" si="3"/>
        <v>0.5714285714285714</v>
      </c>
      <c r="D58">
        <f t="shared" si="3"/>
        <v>0.49019607843137253</v>
      </c>
      <c r="E58">
        <f>ValueWin!E58</f>
        <v>0.26600000000000001</v>
      </c>
      <c r="F58">
        <v>0.73399999999999999</v>
      </c>
      <c r="G58" cm="1">
        <f t="array" ref="G58">_xlfn.IFS(AND(I58&gt;J58,I58&gt;0), 1, AND(J58&gt;I58,J58&gt;0), 2, AND(I58&lt;0,J58&lt;0), 0)</f>
        <v>2</v>
      </c>
      <c r="H58">
        <f>ValueWin!H58</f>
        <v>2</v>
      </c>
      <c r="I58">
        <f t="shared" si="0"/>
        <v>-0.71266666666666667</v>
      </c>
      <c r="J58">
        <f t="shared" si="1"/>
        <v>0.1</v>
      </c>
      <c r="K58" cm="1">
        <f t="array" ref="K58">_xlfn.IFS(AND(G58=H58,G58=1),K57-K57*I58+K57*I58*A58, AND(G58=H58,G58=2), K57-K57*J58+K57*J58*B58, AND(G58&lt;&gt;H58,G58=1), K57-K57*I58,AND(G58&lt;&gt;H58,G58=2),K57-K57*J58,G58=0,K57)</f>
        <v>2173.3922146808441</v>
      </c>
      <c r="L58" t="str">
        <f>ValueWin!L58</f>
        <v>Roman Safiullin</v>
      </c>
      <c r="M58" t="str">
        <f>ValueWin!M58</f>
        <v>Yoshihito Nishioka</v>
      </c>
    </row>
    <row r="59" spans="1:13" x14ac:dyDescent="0.25">
      <c r="A59">
        <f>ValueWin!A59</f>
        <v>3.15</v>
      </c>
      <c r="B59">
        <f>ValueWin!B59</f>
        <v>1.35</v>
      </c>
      <c r="C59">
        <f t="shared" si="3"/>
        <v>0.31746031746031744</v>
      </c>
      <c r="D59">
        <f t="shared" si="3"/>
        <v>0.7407407407407407</v>
      </c>
      <c r="E59">
        <f>ValueWin!E59</f>
        <v>0.27700000000000002</v>
      </c>
      <c r="F59">
        <v>0.72299999999999998</v>
      </c>
      <c r="G59" cm="1">
        <f t="array" ref="G59">_xlfn.IFS(AND(I59&gt;J59,I59&gt;0), 1, AND(J59&gt;I59,J59&gt;0), 2, AND(I59&lt;0,J59&lt;0), 0)</f>
        <v>0</v>
      </c>
      <c r="H59">
        <f>ValueWin!H59</f>
        <v>1</v>
      </c>
      <c r="I59">
        <f t="shared" si="0"/>
        <v>-5.927906976744185E-2</v>
      </c>
      <c r="J59">
        <f t="shared" si="1"/>
        <v>-6.8428571428571283E-2</v>
      </c>
      <c r="K59" cm="1">
        <f t="array" ref="K59">_xlfn.IFS(AND(G59=H59,G59=1),K58-K58*I59+K58*I59*A59, AND(G59=H59,G59=2), K58-K58*J59+K58*J59*B59, AND(G59&lt;&gt;H59,G59=1), K58-K58*I59,AND(G59&lt;&gt;H59,G59=2),K58-K58*J59,G59=0,K58)</f>
        <v>2173.3922146808441</v>
      </c>
      <c r="L59" t="str">
        <f>ValueWin!L59</f>
        <v>Evgeny Donskoy</v>
      </c>
      <c r="M59" t="str">
        <f>ValueWin!M59</f>
        <v>Mikael Ymer</v>
      </c>
    </row>
    <row r="60" spans="1:13" x14ac:dyDescent="0.25">
      <c r="A60">
        <f>ValueWin!A60</f>
        <v>1.23</v>
      </c>
      <c r="B60">
        <f>ValueWin!B60</f>
        <v>4</v>
      </c>
      <c r="C60">
        <f t="shared" si="3"/>
        <v>0.81300813008130079</v>
      </c>
      <c r="D60">
        <f t="shared" si="3"/>
        <v>0.25</v>
      </c>
      <c r="E60">
        <f>ValueWin!E60</f>
        <v>0.72899999999999998</v>
      </c>
      <c r="F60">
        <v>0.27100000000000002</v>
      </c>
      <c r="G60" cm="1">
        <f t="array" ref="G60">_xlfn.IFS(AND(I60&gt;J60,I60&gt;0), 1, AND(J60&gt;I60,J60&gt;0), 2, AND(I60&lt;0,J60&lt;0), 0)</f>
        <v>2</v>
      </c>
      <c r="H60">
        <f>ValueWin!H60</f>
        <v>1</v>
      </c>
      <c r="I60">
        <f t="shared" si="0"/>
        <v>-0.44926086956521749</v>
      </c>
      <c r="J60">
        <f t="shared" si="1"/>
        <v>2.8000000000000025E-2</v>
      </c>
      <c r="K60" cm="1">
        <f t="array" ref="K60">_xlfn.IFS(AND(G60=H60,G60=1),K59-K59*I60+K59*I60*A60, AND(G60=H60,G60=2), K59-K59*J60+K59*J60*B60, AND(G60&lt;&gt;H60,G60=1), K59-K59*I60,AND(G60&lt;&gt;H60,G60=2),K59-K59*J60,G60=0,K59)</f>
        <v>2112.5372326697802</v>
      </c>
      <c r="L60" t="str">
        <f>ValueWin!L60</f>
        <v>Botic Van De Zandschulp</v>
      </c>
      <c r="M60" t="str">
        <f>ValueWin!M60</f>
        <v>Marc Polmans</v>
      </c>
    </row>
    <row r="61" spans="1:13" x14ac:dyDescent="0.25">
      <c r="A61">
        <f>ValueWin!A61</f>
        <v>3</v>
      </c>
      <c r="B61">
        <f>ValueWin!B61</f>
        <v>1.37</v>
      </c>
      <c r="C61">
        <f t="shared" si="3"/>
        <v>0.33333333333333331</v>
      </c>
      <c r="D61">
        <f t="shared" si="3"/>
        <v>0.72992700729927007</v>
      </c>
      <c r="E61">
        <f>ValueWin!E61</f>
        <v>0.36699999999999999</v>
      </c>
      <c r="F61">
        <v>0.63300000000000001</v>
      </c>
      <c r="G61" cm="1">
        <f t="array" ref="G61">_xlfn.IFS(AND(I61&gt;J61,I61&gt;0), 1, AND(J61&gt;I61,J61&gt;0), 2, AND(I61&lt;0,J61&lt;0), 0)</f>
        <v>1</v>
      </c>
      <c r="H61">
        <f>ValueWin!H61</f>
        <v>2</v>
      </c>
      <c r="I61">
        <f t="shared" si="0"/>
        <v>5.0499999999999989E-2</v>
      </c>
      <c r="J61">
        <f t="shared" si="1"/>
        <v>-0.35889189189189163</v>
      </c>
      <c r="K61" cm="1">
        <f t="array" ref="K61">_xlfn.IFS(AND(G61=H61,G61=1),K60-K60*I61+K60*I61*A61, AND(G61=H61,G61=2), K60-K60*J61+K60*J61*B61, AND(G61&lt;&gt;H61,G61=1), K60-K60*I61,AND(G61&lt;&gt;H61,G61=2),K60-K60*J61,G61=0,K60)</f>
        <v>2005.8541024199562</v>
      </c>
      <c r="L61" t="str">
        <f>ValueWin!L61</f>
        <v>Gilles Simon</v>
      </c>
      <c r="M61" t="str">
        <f>ValueWin!M61</f>
        <v>Emil Ruusuvuori</v>
      </c>
    </row>
    <row r="62" spans="1:13" x14ac:dyDescent="0.25">
      <c r="A62">
        <f>ValueWin!A62</f>
        <v>1.57</v>
      </c>
      <c r="B62">
        <f>ValueWin!B62</f>
        <v>2.25</v>
      </c>
      <c r="C62">
        <f t="shared" si="3"/>
        <v>0.63694267515923564</v>
      </c>
      <c r="D62">
        <f t="shared" si="3"/>
        <v>0.44444444444444442</v>
      </c>
      <c r="E62">
        <f>ValueWin!E62</f>
        <v>0.51600000000000001</v>
      </c>
      <c r="F62">
        <v>0.48399999999999999</v>
      </c>
      <c r="G62" cm="1">
        <f t="array" ref="G62">_xlfn.IFS(AND(I62&gt;J62,I62&gt;0), 1, AND(J62&gt;I62,J62&gt;0), 2, AND(I62&lt;0,J62&lt;0), 0)</f>
        <v>2</v>
      </c>
      <c r="H62">
        <f>ValueWin!H62</f>
        <v>2</v>
      </c>
      <c r="I62">
        <f t="shared" si="0"/>
        <v>-0.33312280701754371</v>
      </c>
      <c r="J62">
        <f t="shared" si="1"/>
        <v>7.1199999999999986E-2</v>
      </c>
      <c r="K62" cm="1">
        <f t="array" ref="K62">_xlfn.IFS(AND(G62=H62,G62=1),K61-K61*I62+K61*I62*A62, AND(G62=H62,G62=2), K61-K61*J62+K61*J62*B62, AND(G62&lt;&gt;H62,G62=1), K61-K61*I62,AND(G62&lt;&gt;H62,G62=2),K61-K61*J62,G62=0,K61)</f>
        <v>2184.3751175353323</v>
      </c>
      <c r="L62" t="str">
        <f>ValueWin!L62</f>
        <v>Dominik Koepfer</v>
      </c>
      <c r="M62" t="str">
        <f>ValueWin!M62</f>
        <v>Gianluca Mager</v>
      </c>
    </row>
    <row r="63" spans="1:13" x14ac:dyDescent="0.25">
      <c r="A63">
        <f>ValueWin!A63</f>
        <v>1.07</v>
      </c>
      <c r="B63">
        <f>ValueWin!B63</f>
        <v>7</v>
      </c>
      <c r="C63">
        <f t="shared" si="3"/>
        <v>0.93457943925233644</v>
      </c>
      <c r="D63">
        <f t="shared" si="3"/>
        <v>0.14285714285714285</v>
      </c>
      <c r="E63">
        <f>ValueWin!E63</f>
        <v>0.92</v>
      </c>
      <c r="F63">
        <v>0.08</v>
      </c>
      <c r="G63" cm="1">
        <f t="array" ref="G63">_xlfn.IFS(AND(I63&gt;J63,I63&gt;0), 1, AND(J63&gt;I63,J63&gt;0), 2, AND(I63&lt;0,J63&lt;0), 0)</f>
        <v>0</v>
      </c>
      <c r="H63">
        <f>ValueWin!H63</f>
        <v>1</v>
      </c>
      <c r="I63">
        <f t="shared" si="0"/>
        <v>-0.22285714285714187</v>
      </c>
      <c r="J63">
        <f t="shared" si="1"/>
        <v>-7.3333333333333348E-2</v>
      </c>
      <c r="K63" cm="1">
        <f t="array" ref="K63">_xlfn.IFS(AND(G63=H63,G63=1),K62-K62*I63+K62*I63*A63, AND(G63=H63,G63=2), K62-K62*J63+K62*J63*B63, AND(G63&lt;&gt;H63,G63=1), K62-K62*I63,AND(G63&lt;&gt;H63,G63=2),K62-K62*J63,G63=0,K62)</f>
        <v>2184.3751175353323</v>
      </c>
      <c r="L63" t="str">
        <f>ValueWin!L63</f>
        <v>Frances Tiafoe</v>
      </c>
      <c r="M63" t="str">
        <f>ValueWin!M63</f>
        <v>Lucas Miedler</v>
      </c>
    </row>
    <row r="64" spans="1:13" x14ac:dyDescent="0.25">
      <c r="A64">
        <f>ValueWin!A64</f>
        <v>1.25</v>
      </c>
      <c r="B64">
        <f>ValueWin!B64</f>
        <v>3.5</v>
      </c>
      <c r="C64">
        <f t="shared" si="3"/>
        <v>0.8</v>
      </c>
      <c r="D64">
        <f t="shared" si="3"/>
        <v>0.2857142857142857</v>
      </c>
      <c r="E64">
        <f>ValueWin!E64</f>
        <v>0.66</v>
      </c>
      <c r="F64">
        <v>0.34</v>
      </c>
      <c r="G64" cm="1">
        <f t="array" ref="G64">_xlfn.IFS(AND(I64&gt;J64,I64&gt;0), 1, AND(J64&gt;I64,J64&gt;0), 2, AND(I64&lt;0,J64&lt;0), 0)</f>
        <v>2</v>
      </c>
      <c r="H64">
        <f>ValueWin!H64</f>
        <v>2</v>
      </c>
      <c r="I64">
        <f t="shared" si="0"/>
        <v>-0.70000000000000007</v>
      </c>
      <c r="J64">
        <f t="shared" si="1"/>
        <v>7.6000000000000012E-2</v>
      </c>
      <c r="K64" cm="1">
        <f t="array" ref="K64">_xlfn.IFS(AND(G64=H64,G64=1),K63-K63*I64+K63*I64*A64, AND(G64=H64,G64=2), K63-K63*J64+K63*J64*B64, AND(G64&lt;&gt;H64,G64=1), K63-K63*I64,AND(G64&lt;&gt;H64,G64=2),K63-K63*J64,G64=0,K63)</f>
        <v>2599.4063898670456</v>
      </c>
      <c r="L64" t="str">
        <f>ValueWin!L64</f>
        <v>Kevin Anderson</v>
      </c>
      <c r="M64" t="str">
        <f>ValueWin!M64</f>
        <v>Roberto Carballes Baena</v>
      </c>
    </row>
    <row r="65" spans="1:13" x14ac:dyDescent="0.25">
      <c r="A65">
        <f>ValueWin!A65</f>
        <v>2.37</v>
      </c>
      <c r="B65">
        <f>ValueWin!B65</f>
        <v>1.53</v>
      </c>
      <c r="C65">
        <f t="shared" ref="C65:D80" si="4">1/A65</f>
        <v>0.42194092827004215</v>
      </c>
      <c r="D65">
        <f t="shared" si="4"/>
        <v>0.65359477124183007</v>
      </c>
      <c r="E65">
        <f>ValueWin!E65</f>
        <v>0.318</v>
      </c>
      <c r="F65">
        <v>0.68200000000000005</v>
      </c>
      <c r="G65" cm="1">
        <f t="array" ref="G65">_xlfn.IFS(AND(I65&gt;J65,I65&gt;0), 1, AND(J65&gt;I65,J65&gt;0), 2, AND(I65&lt;0,J65&lt;0), 0)</f>
        <v>2</v>
      </c>
      <c r="H65">
        <f>ValueWin!H65</f>
        <v>2</v>
      </c>
      <c r="I65">
        <f t="shared" si="0"/>
        <v>-0.17981021897810218</v>
      </c>
      <c r="J65">
        <f t="shared" si="1"/>
        <v>8.2000000000000073E-2</v>
      </c>
      <c r="K65" cm="1">
        <f t="array" ref="K65">_xlfn.IFS(AND(G65=H65,G65=1),K64-K64*I65+K64*I65*A65, AND(G65=H65,G65=2), K64-K64*J65+K64*J65*B65, AND(G65&lt;&gt;H65,G65=1), K64-K64*I65,AND(G65&lt;&gt;H65,G65=2),K64-K64*J65,G65=0,K64)</f>
        <v>2712.3765915706672</v>
      </c>
      <c r="L65" t="str">
        <f>ValueWin!L65</f>
        <v>Norbert Gombos</v>
      </c>
      <c r="M65" t="str">
        <f>ValueWin!M65</f>
        <v>Alexei Popyrin</v>
      </c>
    </row>
    <row r="66" spans="1:13" x14ac:dyDescent="0.25">
      <c r="A66">
        <f>ValueWin!A66</f>
        <v>3.45</v>
      </c>
      <c r="B66">
        <f>ValueWin!B66</f>
        <v>1.29</v>
      </c>
      <c r="C66">
        <f t="shared" si="4"/>
        <v>0.28985507246376813</v>
      </c>
      <c r="D66">
        <f t="shared" si="4"/>
        <v>0.77519379844961234</v>
      </c>
      <c r="E66">
        <f>ValueWin!E66</f>
        <v>0.40899999999999997</v>
      </c>
      <c r="F66">
        <v>0.59099999999999997</v>
      </c>
      <c r="G66" cm="1">
        <f t="array" ref="G66">_xlfn.IFS(AND(I66&gt;J66,I66&gt;0), 1, AND(J66&gt;I66,J66&gt;0), 2, AND(I66&lt;0,J66&lt;0), 0)</f>
        <v>1</v>
      </c>
      <c r="H66">
        <f>ValueWin!H66</f>
        <v>2</v>
      </c>
      <c r="I66">
        <f t="shared" si="0"/>
        <v>0.1</v>
      </c>
      <c r="J66">
        <f t="shared" si="1"/>
        <v>-0.81934482758620675</v>
      </c>
      <c r="K66" cm="1">
        <f t="array" ref="K66">_xlfn.IFS(AND(G66=H66,G66=1),K65-K65*I66+K65*I66*A66, AND(G66=H66,G66=2), K65-K65*J66+K65*J66*B66, AND(G66&lt;&gt;H66,G66=1), K65-K65*I66,AND(G66&lt;&gt;H66,G66=2),K65-K65*J66,G66=0,K65)</f>
        <v>2441.1389324136003</v>
      </c>
      <c r="L66" t="str">
        <f>ValueWin!L66</f>
        <v>Radu Albot</v>
      </c>
      <c r="M66" t="str">
        <f>ValueWin!M66</f>
        <v>Egor Gerasimov</v>
      </c>
    </row>
    <row r="67" spans="1:13" x14ac:dyDescent="0.25">
      <c r="A67">
        <f>ValueWin!A67</f>
        <v>1.72</v>
      </c>
      <c r="B67">
        <f>ValueWin!B67</f>
        <v>2</v>
      </c>
      <c r="C67">
        <f t="shared" si="4"/>
        <v>0.58139534883720934</v>
      </c>
      <c r="D67">
        <f t="shared" si="4"/>
        <v>0.5</v>
      </c>
      <c r="E67">
        <f>ValueWin!E67</f>
        <v>0.51300000000000001</v>
      </c>
      <c r="F67">
        <v>0.48699999999999999</v>
      </c>
      <c r="G67" cm="1">
        <f t="array" ref="G67">_xlfn.IFS(AND(I67&gt;J67,I67&gt;0), 1, AND(J67&gt;I67,J67&gt;0), 2, AND(I67&lt;0,J67&lt;0), 0)</f>
        <v>0</v>
      </c>
      <c r="H67">
        <f>ValueWin!H67</f>
        <v>2</v>
      </c>
      <c r="I67">
        <f t="shared" si="0"/>
        <v>-0.16338888888888892</v>
      </c>
      <c r="J67">
        <f t="shared" si="1"/>
        <v>-2.6000000000000023E-2</v>
      </c>
      <c r="K67" cm="1">
        <f t="array" ref="K67">_xlfn.IFS(AND(G67=H67,G67=1),K66-K66*I67+K66*I67*A67, AND(G67=H67,G67=2), K66-K66*J67+K66*J67*B67, AND(G67&lt;&gt;H67,G67=1), K66-K66*I67,AND(G67&lt;&gt;H67,G67=2),K66-K66*J67,G67=0,K66)</f>
        <v>2441.1389324136003</v>
      </c>
      <c r="L67" t="str">
        <f>ValueWin!L67</f>
        <v>Miomir Kecmanovic</v>
      </c>
      <c r="M67" t="str">
        <f>ValueWin!M67</f>
        <v>Yoshihito Nishioka</v>
      </c>
    </row>
    <row r="68" spans="1:13" x14ac:dyDescent="0.25">
      <c r="A68">
        <f>ValueWin!A68</f>
        <v>1.28</v>
      </c>
      <c r="B68">
        <f>ValueWin!B68</f>
        <v>3.25</v>
      </c>
      <c r="C68">
        <f t="shared" si="4"/>
        <v>0.78125</v>
      </c>
      <c r="D68">
        <f t="shared" si="4"/>
        <v>0.30769230769230771</v>
      </c>
      <c r="E68">
        <f>ValueWin!E68</f>
        <v>0.73799999999999999</v>
      </c>
      <c r="F68">
        <v>0.26200000000000001</v>
      </c>
      <c r="G68" cm="1">
        <f t="array" ref="G68">_xlfn.IFS(AND(I68&gt;J68,I68&gt;0), 1, AND(J68&gt;I68,J68&gt;0), 2, AND(I68&lt;0,J68&lt;0), 0)</f>
        <v>0</v>
      </c>
      <c r="H68">
        <f>ValueWin!H68</f>
        <v>1</v>
      </c>
      <c r="I68">
        <f t="shared" ref="I68:I131" si="5">IF(E68-(F68/(A68-1))&gt;0.1, 0.1, E68-(F68/(A68-1)))</f>
        <v>-0.19771428571428562</v>
      </c>
      <c r="J68">
        <f t="shared" ref="J68:J131" si="6">IF(F68-(E68/(B68-1))&gt;0.1, 0.1, F68-(E68/(B68-1)))</f>
        <v>-6.6000000000000003E-2</v>
      </c>
      <c r="K68" cm="1">
        <f t="array" ref="K68">_xlfn.IFS(AND(G68=H68,G68=1),K67-K67*I68+K67*I68*A68, AND(G68=H68,G68=2), K67-K67*J68+K67*J68*B68, AND(G68&lt;&gt;H68,G68=1), K67-K67*I68,AND(G68&lt;&gt;H68,G68=2),K67-K67*J68,G68=0,K67)</f>
        <v>2441.1389324136003</v>
      </c>
      <c r="L68" t="str">
        <f>ValueWin!L68</f>
        <v>Botic Van De Zandschulp</v>
      </c>
      <c r="M68" t="str">
        <f>ValueWin!M68</f>
        <v>Evgeny Donskoy</v>
      </c>
    </row>
    <row r="69" spans="1:13" x14ac:dyDescent="0.25">
      <c r="A69">
        <f>ValueWin!A69</f>
        <v>1.66</v>
      </c>
      <c r="B69">
        <f>ValueWin!B69</f>
        <v>2.1</v>
      </c>
      <c r="C69">
        <f t="shared" si="4"/>
        <v>0.60240963855421692</v>
      </c>
      <c r="D69">
        <f t="shared" si="4"/>
        <v>0.47619047619047616</v>
      </c>
      <c r="E69">
        <f>ValueWin!E69</f>
        <v>0.56899999999999995</v>
      </c>
      <c r="F69">
        <v>0.43099999999999999</v>
      </c>
      <c r="G69" cm="1">
        <f t="array" ref="G69">_xlfn.IFS(AND(I69&gt;J69,I69&gt;0), 1, AND(J69&gt;I69,J69&gt;0), 2, AND(I69&lt;0,J69&lt;0), 0)</f>
        <v>0</v>
      </c>
      <c r="H69">
        <f>ValueWin!H69</f>
        <v>2</v>
      </c>
      <c r="I69">
        <f t="shared" si="5"/>
        <v>-8.4030303030303122E-2</v>
      </c>
      <c r="J69">
        <f t="shared" si="6"/>
        <v>-8.6272727272727223E-2</v>
      </c>
      <c r="K69" cm="1">
        <f t="array" ref="K69">_xlfn.IFS(AND(G69=H69,G69=1),K68-K68*I69+K68*I69*A69, AND(G69=H69,G69=2), K68-K68*J69+K68*J69*B69, AND(G69&lt;&gt;H69,G69=1), K68-K68*I69,AND(G69&lt;&gt;H69,G69=2),K68-K68*J69,G69=0,K68)</f>
        <v>2441.1389324136003</v>
      </c>
      <c r="L69" t="str">
        <f>ValueWin!L69</f>
        <v>Duje Ajdukovic</v>
      </c>
      <c r="M69" t="str">
        <f>ValueWin!M69</f>
        <v>Zsombor Piros</v>
      </c>
    </row>
    <row r="70" spans="1:13" x14ac:dyDescent="0.25">
      <c r="A70">
        <f>ValueWin!A70</f>
        <v>2.2000000000000002</v>
      </c>
      <c r="B70">
        <f>ValueWin!B70</f>
        <v>1.61</v>
      </c>
      <c r="C70">
        <f t="shared" si="4"/>
        <v>0.45454545454545453</v>
      </c>
      <c r="D70">
        <f t="shared" si="4"/>
        <v>0.6211180124223602</v>
      </c>
      <c r="E70">
        <f>ValueWin!E70</f>
        <v>0.40799999999999997</v>
      </c>
      <c r="F70">
        <v>0.59199999999999997</v>
      </c>
      <c r="G70" cm="1">
        <f t="array" ref="G70">_xlfn.IFS(AND(I70&gt;J70,I70&gt;0), 1, AND(J70&gt;I70,J70&gt;0), 2, AND(I70&lt;0,J70&lt;0), 0)</f>
        <v>0</v>
      </c>
      <c r="H70">
        <f>ValueWin!H70</f>
        <v>2</v>
      </c>
      <c r="I70">
        <f t="shared" si="5"/>
        <v>-8.5333333333333261E-2</v>
      </c>
      <c r="J70">
        <f t="shared" si="6"/>
        <v>-7.6852459016393371E-2</v>
      </c>
      <c r="K70" cm="1">
        <f t="array" ref="K70">_xlfn.IFS(AND(G70=H70,G70=1),K69-K69*I70+K69*I70*A70, AND(G70=H70,G70=2), K69-K69*J70+K69*J70*B70, AND(G70&lt;&gt;H70,G70=1), K69-K69*I70,AND(G70&lt;&gt;H70,G70=2),K69-K69*J70,G70=0,K69)</f>
        <v>2441.1389324136003</v>
      </c>
      <c r="L70" t="str">
        <f>ValueWin!L70</f>
        <v>Fabien Reboul</v>
      </c>
      <c r="M70" t="str">
        <f>ValueWin!M70</f>
        <v>Aleksandr Nedovyesov</v>
      </c>
    </row>
    <row r="71" spans="1:13" x14ac:dyDescent="0.25">
      <c r="A71">
        <f>ValueWin!A71</f>
        <v>1.4</v>
      </c>
      <c r="B71">
        <f>ValueWin!B71</f>
        <v>2.75</v>
      </c>
      <c r="C71">
        <f t="shared" si="4"/>
        <v>0.7142857142857143</v>
      </c>
      <c r="D71">
        <f t="shared" si="4"/>
        <v>0.36363636363636365</v>
      </c>
      <c r="E71">
        <f>ValueWin!E71</f>
        <v>0.63100000000000001</v>
      </c>
      <c r="F71">
        <v>0.36899999999999999</v>
      </c>
      <c r="G71" cm="1">
        <f t="array" ref="G71">_xlfn.IFS(AND(I71&gt;J71,I71&gt;0), 1, AND(J71&gt;I71,J71&gt;0), 2, AND(I71&lt;0,J71&lt;0), 0)</f>
        <v>2</v>
      </c>
      <c r="H71">
        <f>ValueWin!H71</f>
        <v>1</v>
      </c>
      <c r="I71">
        <f t="shared" si="5"/>
        <v>-0.2915000000000002</v>
      </c>
      <c r="J71">
        <f t="shared" si="6"/>
        <v>8.4285714285713964E-3</v>
      </c>
      <c r="K71" cm="1">
        <f t="array" ref="K71">_xlfn.IFS(AND(G71=H71,G71=1),K70-K70*I71+K70*I71*A71, AND(G71=H71,G71=2), K70-K70*J71+K70*J71*B71, AND(G71&lt;&gt;H71,G71=1), K70-K70*I71,AND(G71&lt;&gt;H71,G71=2),K70-K70*J71,G71=0,K70)</f>
        <v>2420.5636185546859</v>
      </c>
      <c r="L71" t="str">
        <f>ValueWin!L71</f>
        <v>Matthias Bachinger</v>
      </c>
      <c r="M71" t="str">
        <f>ValueWin!M71</f>
        <v>Hiroki Moriya</v>
      </c>
    </row>
    <row r="72" spans="1:13" x14ac:dyDescent="0.25">
      <c r="A72">
        <f>ValueWin!A72</f>
        <v>1.9</v>
      </c>
      <c r="B72">
        <f>ValueWin!B72</f>
        <v>1.8</v>
      </c>
      <c r="C72">
        <f t="shared" si="4"/>
        <v>0.52631578947368418</v>
      </c>
      <c r="D72">
        <f t="shared" si="4"/>
        <v>0.55555555555555558</v>
      </c>
      <c r="E72">
        <f>ValueWin!E72</f>
        <v>0.47699999999999998</v>
      </c>
      <c r="F72">
        <v>0.52300000000000002</v>
      </c>
      <c r="G72" cm="1">
        <f t="array" ref="G72">_xlfn.IFS(AND(I72&gt;J72,I72&gt;0), 1, AND(J72&gt;I72,J72&gt;0), 2, AND(I72&lt;0,J72&lt;0), 0)</f>
        <v>0</v>
      </c>
      <c r="H72">
        <f>ValueWin!H72</f>
        <v>1</v>
      </c>
      <c r="I72">
        <f t="shared" si="5"/>
        <v>-0.10411111111111127</v>
      </c>
      <c r="J72">
        <f t="shared" si="6"/>
        <v>-7.3249999999999926E-2</v>
      </c>
      <c r="K72" cm="1">
        <f t="array" ref="K72">_xlfn.IFS(AND(G72=H72,G72=1),K71-K71*I72+K71*I72*A72, AND(G72=H72,G72=2), K71-K71*J72+K71*J72*B72, AND(G72&lt;&gt;H72,G72=1), K71-K71*I72,AND(G72&lt;&gt;H72,G72=2),K71-K71*J72,G72=0,K71)</f>
        <v>2420.5636185546859</v>
      </c>
      <c r="L72" t="str">
        <f>ValueWin!L72</f>
        <v>Jonas Forejtek</v>
      </c>
      <c r="M72" t="str">
        <f>ValueWin!M72</f>
        <v>Evan Furness</v>
      </c>
    </row>
    <row r="73" spans="1:13" x14ac:dyDescent="0.25">
      <c r="A73">
        <f>ValueWin!A73</f>
        <v>2.25</v>
      </c>
      <c r="B73">
        <f>ValueWin!B73</f>
        <v>1.57</v>
      </c>
      <c r="C73">
        <f t="shared" si="4"/>
        <v>0.44444444444444442</v>
      </c>
      <c r="D73">
        <f t="shared" si="4"/>
        <v>0.63694267515923564</v>
      </c>
      <c r="E73">
        <f>ValueWin!E73</f>
        <v>0.75</v>
      </c>
      <c r="F73">
        <v>0.25</v>
      </c>
      <c r="G73" cm="1">
        <f t="array" ref="G73">_xlfn.IFS(AND(I73&gt;J73,I73&gt;0), 1, AND(J73&gt;I73,J73&gt;0), 2, AND(I73&lt;0,J73&lt;0), 0)</f>
        <v>1</v>
      </c>
      <c r="H73">
        <f>ValueWin!H73</f>
        <v>2</v>
      </c>
      <c r="I73">
        <f t="shared" si="5"/>
        <v>0.1</v>
      </c>
      <c r="J73">
        <f t="shared" si="6"/>
        <v>-1.0657894736842104</v>
      </c>
      <c r="K73" cm="1">
        <f t="array" ref="K73">_xlfn.IFS(AND(G73=H73,G73=1),K72-K72*I73+K72*I73*A73, AND(G73=H73,G73=2), K72-K72*J73+K72*J73*B73, AND(G73&lt;&gt;H73,G73=1), K72-K72*I73,AND(G73&lt;&gt;H73,G73=2),K72-K72*J73,G73=0,K72)</f>
        <v>2178.5072566992176</v>
      </c>
      <c r="L73" t="str">
        <f>ValueWin!L73</f>
        <v>Mischa Zverev</v>
      </c>
      <c r="M73" t="str">
        <f>ValueWin!M73</f>
        <v>Julian Lenz</v>
      </c>
    </row>
    <row r="74" spans="1:13" x14ac:dyDescent="0.25">
      <c r="A74">
        <f>ValueWin!A74</f>
        <v>1.4</v>
      </c>
      <c r="B74">
        <f>ValueWin!B74</f>
        <v>2.75</v>
      </c>
      <c r="C74">
        <f t="shared" si="4"/>
        <v>0.7142857142857143</v>
      </c>
      <c r="D74">
        <f t="shared" si="4"/>
        <v>0.36363636363636365</v>
      </c>
      <c r="E74">
        <f>ValueWin!E74</f>
        <v>0.36599999999999999</v>
      </c>
      <c r="F74">
        <v>0.63400000000000001</v>
      </c>
      <c r="G74" cm="1">
        <f t="array" ref="G74">_xlfn.IFS(AND(I74&gt;J74,I74&gt;0), 1, AND(J74&gt;I74,J74&gt;0), 2, AND(I74&lt;0,J74&lt;0), 0)</f>
        <v>2</v>
      </c>
      <c r="H74">
        <f>ValueWin!H74</f>
        <v>1</v>
      </c>
      <c r="I74">
        <f t="shared" si="5"/>
        <v>-1.2190000000000003</v>
      </c>
      <c r="J74">
        <f t="shared" si="6"/>
        <v>0.1</v>
      </c>
      <c r="K74" cm="1">
        <f t="array" ref="K74">_xlfn.IFS(AND(G74=H74,G74=1),K73-K73*I74+K73*I74*A74, AND(G74=H74,G74=2), K73-K73*J74+K73*J74*B74, AND(G74&lt;&gt;H74,G74=1), K73-K73*I74,AND(G74&lt;&gt;H74,G74=2),K73-K73*J74,G74=0,K73)</f>
        <v>1960.6565310292958</v>
      </c>
      <c r="L74" t="str">
        <f>ValueWin!L74</f>
        <v>Otto Virtanen</v>
      </c>
      <c r="M74" t="str">
        <f>ValueWin!M74</f>
        <v>Johannes Haerteis</v>
      </c>
    </row>
    <row r="75" spans="1:13" x14ac:dyDescent="0.25">
      <c r="A75">
        <f>ValueWin!A75</f>
        <v>1.67</v>
      </c>
      <c r="B75">
        <f>ValueWin!B75</f>
        <v>2.15</v>
      </c>
      <c r="C75">
        <f t="shared" si="4"/>
        <v>0.5988023952095809</v>
      </c>
      <c r="D75">
        <f t="shared" si="4"/>
        <v>0.46511627906976744</v>
      </c>
      <c r="E75">
        <f>ValueWin!E75</f>
        <v>0.503</v>
      </c>
      <c r="F75">
        <v>0.497</v>
      </c>
      <c r="G75" cm="1">
        <f t="array" ref="G75">_xlfn.IFS(AND(I75&gt;J75,I75&gt;0), 1, AND(J75&gt;I75,J75&gt;0), 2, AND(I75&lt;0,J75&lt;0), 0)</f>
        <v>2</v>
      </c>
      <c r="H75">
        <f>ValueWin!H75</f>
        <v>1</v>
      </c>
      <c r="I75">
        <f t="shared" si="5"/>
        <v>-0.23879104477611945</v>
      </c>
      <c r="J75">
        <f t="shared" si="6"/>
        <v>5.960869565217386E-2</v>
      </c>
      <c r="K75" cm="1">
        <f t="array" ref="K75">_xlfn.IFS(AND(G75=H75,G75=1),K74-K74*I75+K74*I75*A75, AND(G75=H75,G75=2), K74-K74*J75+K74*J75*B75, AND(G75&lt;&gt;H75,G75=1), K74-K74*I75,AND(G75&lt;&gt;H75,G75=2),K74-K74*J75,G75=0,K74)</f>
        <v>1843.7843525927235</v>
      </c>
      <c r="L75" t="str">
        <f>ValueWin!L75</f>
        <v>Carlos Alcaraz</v>
      </c>
      <c r="M75" t="str">
        <f>ValueWin!M75</f>
        <v>Daniel Evans</v>
      </c>
    </row>
    <row r="76" spans="1:13" x14ac:dyDescent="0.25">
      <c r="A76">
        <f>ValueWin!A76</f>
        <v>2.08</v>
      </c>
      <c r="B76">
        <f>ValueWin!B76</f>
        <v>1.75</v>
      </c>
      <c r="C76">
        <f t="shared" si="4"/>
        <v>0.48076923076923073</v>
      </c>
      <c r="D76">
        <f t="shared" si="4"/>
        <v>0.5714285714285714</v>
      </c>
      <c r="E76">
        <f>ValueWin!E76</f>
        <v>0.52</v>
      </c>
      <c r="F76">
        <v>0.48</v>
      </c>
      <c r="G76" cm="1">
        <f t="array" ref="G76">_xlfn.IFS(AND(I76&gt;J76,I76&gt;0), 1, AND(J76&gt;I76,J76&gt;0), 2, AND(I76&lt;0,J76&lt;0), 0)</f>
        <v>1</v>
      </c>
      <c r="H76">
        <f>ValueWin!H76</f>
        <v>1</v>
      </c>
      <c r="I76">
        <f t="shared" si="5"/>
        <v>7.5555555555555598E-2</v>
      </c>
      <c r="J76">
        <f t="shared" si="6"/>
        <v>-0.21333333333333337</v>
      </c>
      <c r="K76" cm="1">
        <f t="array" ref="K76">_xlfn.IFS(AND(G76=H76,G76=1),K75-K75*I76+K75*I76*A76, AND(G76=H76,G76=2), K75-K75*J76+K75*J76*B76, AND(G76&lt;&gt;H76,G76=1), K75-K75*I76,AND(G76&lt;&gt;H76,G76=2),K75-K75*J76,G76=0,K75)</f>
        <v>1994.2371557642898</v>
      </c>
      <c r="L76" t="str">
        <f>ValueWin!L76</f>
        <v>Alex De Minaur</v>
      </c>
      <c r="M76" t="str">
        <f>ValueWin!M76</f>
        <v>Kevin Anderson</v>
      </c>
    </row>
    <row r="77" spans="1:13" x14ac:dyDescent="0.25">
      <c r="A77">
        <f>ValueWin!A77</f>
        <v>1.64</v>
      </c>
      <c r="B77">
        <f>ValueWin!B77</f>
        <v>2.2000000000000002</v>
      </c>
      <c r="C77">
        <f t="shared" si="4"/>
        <v>0.6097560975609756</v>
      </c>
      <c r="D77">
        <f t="shared" si="4"/>
        <v>0.45454545454545453</v>
      </c>
      <c r="E77">
        <f>ValueWin!E77</f>
        <v>0.64300000000000002</v>
      </c>
      <c r="F77">
        <v>0.35699999999999998</v>
      </c>
      <c r="G77" cm="1">
        <f t="array" ref="G77">_xlfn.IFS(AND(I77&gt;J77,I77&gt;0), 1, AND(J77&gt;I77,J77&gt;0), 2, AND(I77&lt;0,J77&lt;0), 0)</f>
        <v>1</v>
      </c>
      <c r="H77">
        <f>ValueWin!H77</f>
        <v>2</v>
      </c>
      <c r="I77">
        <f t="shared" si="5"/>
        <v>8.5187499999999972E-2</v>
      </c>
      <c r="J77">
        <f t="shared" si="6"/>
        <v>-0.17883333333333329</v>
      </c>
      <c r="K77" cm="1">
        <f t="array" ref="K77">_xlfn.IFS(AND(G77=H77,G77=1),K76-K76*I77+K76*I77*A77, AND(G77=H77,G77=2), K76-K76*J77+K76*J77*B77, AND(G77&lt;&gt;H77,G77=1), K76-K76*I77,AND(G77&lt;&gt;H77,G77=2),K76-K76*J77,G77=0,K76)</f>
        <v>1824.3530780576193</v>
      </c>
      <c r="L77" t="str">
        <f>ValueWin!L77</f>
        <v>Hubert Hurkacz</v>
      </c>
      <c r="M77" t="str">
        <f>ValueWin!M77</f>
        <v>Andy Murray</v>
      </c>
    </row>
    <row r="78" spans="1:13" x14ac:dyDescent="0.25">
      <c r="A78">
        <f>ValueWin!A78</f>
        <v>3.45</v>
      </c>
      <c r="B78">
        <f>ValueWin!B78</f>
        <v>1.28</v>
      </c>
      <c r="C78">
        <f t="shared" si="4"/>
        <v>0.28985507246376813</v>
      </c>
      <c r="D78">
        <f t="shared" si="4"/>
        <v>0.78125</v>
      </c>
      <c r="E78">
        <f>ValueWin!E78</f>
        <v>0.219</v>
      </c>
      <c r="F78">
        <v>0.78100000000000003</v>
      </c>
      <c r="G78" cm="1">
        <f t="array" ref="G78">_xlfn.IFS(AND(I78&gt;J78,I78&gt;0), 1, AND(J78&gt;I78,J78&gt;0), 2, AND(I78&lt;0,J78&lt;0), 0)</f>
        <v>0</v>
      </c>
      <c r="H78">
        <f>ValueWin!H78</f>
        <v>2</v>
      </c>
      <c r="I78">
        <f t="shared" si="5"/>
        <v>-9.9775510204081624E-2</v>
      </c>
      <c r="J78">
        <f t="shared" si="6"/>
        <v>-1.1428571428570011E-3</v>
      </c>
      <c r="K78" cm="1">
        <f t="array" ref="K78">_xlfn.IFS(AND(G78=H78,G78=1),K77-K77*I78+K77*I78*A78, AND(G78=H78,G78=2), K77-K77*J78+K77*J78*B78, AND(G78&lt;&gt;H78,G78=1), K77-K77*I78,AND(G78&lt;&gt;H78,G78=2),K77-K77*J78,G78=0,K77)</f>
        <v>1824.3530780576193</v>
      </c>
      <c r="L78" t="str">
        <f>ValueWin!L78</f>
        <v>Alexei Popyrin</v>
      </c>
      <c r="M78" t="str">
        <f>ValueWin!M78</f>
        <v>Matteo Berrettini</v>
      </c>
    </row>
    <row r="79" spans="1:13" x14ac:dyDescent="0.25">
      <c r="A79">
        <f>ValueWin!A79</f>
        <v>1.3</v>
      </c>
      <c r="B79">
        <f>ValueWin!B79</f>
        <v>3.32</v>
      </c>
      <c r="C79">
        <f t="shared" si="4"/>
        <v>0.76923076923076916</v>
      </c>
      <c r="D79">
        <f t="shared" si="4"/>
        <v>0.30120481927710846</v>
      </c>
      <c r="E79">
        <f>ValueWin!E79</f>
        <v>0.77700000000000002</v>
      </c>
      <c r="F79">
        <v>0.223</v>
      </c>
      <c r="G79" cm="1">
        <f t="array" ref="G79">_xlfn.IFS(AND(I79&gt;J79,I79&gt;0), 1, AND(J79&gt;I79,J79&gt;0), 2, AND(I79&lt;0,J79&lt;0), 0)</f>
        <v>1</v>
      </c>
      <c r="H79">
        <f>ValueWin!H79</f>
        <v>1</v>
      </c>
      <c r="I79">
        <f t="shared" si="5"/>
        <v>3.3666666666666734E-2</v>
      </c>
      <c r="J79">
        <f t="shared" si="6"/>
        <v>-0.11191379310344832</v>
      </c>
      <c r="K79" cm="1">
        <f t="array" ref="K79">_xlfn.IFS(AND(G79=H79,G79=1),K78-K78*I79+K78*I79*A79, AND(G79=H79,G79=2), K78-K78*J79+K78*J79*B79, AND(G79&lt;&gt;H79,G79=1), K78-K78*I79,AND(G79&lt;&gt;H79,G79=2),K78-K78*J79,G79=0,K78)</f>
        <v>1842.7790441460013</v>
      </c>
      <c r="L79" t="str">
        <f>ValueWin!L79</f>
        <v>Felix Auger Aliassime</v>
      </c>
      <c r="M79" t="str">
        <f>ValueWin!M79</f>
        <v>Ricardas Berankis</v>
      </c>
    </row>
    <row r="80" spans="1:13" x14ac:dyDescent="0.25">
      <c r="A80">
        <f>ValueWin!A80</f>
        <v>3.32</v>
      </c>
      <c r="B80">
        <f>ValueWin!B80</f>
        <v>1.3</v>
      </c>
      <c r="C80">
        <f t="shared" si="4"/>
        <v>0.30120481927710846</v>
      </c>
      <c r="D80">
        <f t="shared" si="4"/>
        <v>0.76923076923076916</v>
      </c>
      <c r="E80">
        <f>ValueWin!E80</f>
        <v>0.34399999999999997</v>
      </c>
      <c r="F80">
        <v>0.65600000000000003</v>
      </c>
      <c r="G80" cm="1">
        <f t="array" ref="G80">_xlfn.IFS(AND(I80&gt;J80,I80&gt;0), 1, AND(J80&gt;I80,J80&gt;0), 2, AND(I80&lt;0,J80&lt;0), 0)</f>
        <v>1</v>
      </c>
      <c r="H80">
        <f>ValueWin!H80</f>
        <v>2</v>
      </c>
      <c r="I80">
        <f t="shared" si="5"/>
        <v>6.124137931034479E-2</v>
      </c>
      <c r="J80">
        <f t="shared" si="6"/>
        <v>-0.49066666666666647</v>
      </c>
      <c r="K80" cm="1">
        <f t="array" ref="K80">_xlfn.IFS(AND(G80=H80,G80=1),K79-K79*I80+K79*I80*A80, AND(G80=H80,G80=2), K79-K79*J80+K79*J80*B80, AND(G80&lt;&gt;H80,G80=1), K79-K79*I80,AND(G80&lt;&gt;H80,G80=2),K79-K79*J80,G80=0,K79)</f>
        <v>1729.9247137183015</v>
      </c>
      <c r="L80" t="str">
        <f>ValueWin!L80</f>
        <v>Fabio Fognini</v>
      </c>
      <c r="M80" t="str">
        <f>ValueWin!M80</f>
        <v>Diego Schwartzman</v>
      </c>
    </row>
    <row r="81" spans="1:13" x14ac:dyDescent="0.25">
      <c r="A81">
        <f>ValueWin!A81</f>
        <v>6</v>
      </c>
      <c r="B81">
        <f>ValueWin!B81</f>
        <v>1.1000000000000001</v>
      </c>
      <c r="C81">
        <f t="shared" ref="C81:D98" si="7">1/A81</f>
        <v>0.16666666666666666</v>
      </c>
      <c r="D81">
        <f t="shared" si="7"/>
        <v>0.90909090909090906</v>
      </c>
      <c r="E81">
        <f>ValueWin!E81</f>
        <v>0.16500000000000001</v>
      </c>
      <c r="F81">
        <v>0.83499999999999996</v>
      </c>
      <c r="G81" cm="1">
        <f t="array" ref="G81">_xlfn.IFS(AND(I81&gt;J81,I81&gt;0), 1, AND(J81&gt;I81,J81&gt;0), 2, AND(I81&lt;0,J81&lt;0), 0)</f>
        <v>0</v>
      </c>
      <c r="H81">
        <f>ValueWin!H81</f>
        <v>2</v>
      </c>
      <c r="I81">
        <f t="shared" si="5"/>
        <v>-1.999999999999974E-3</v>
      </c>
      <c r="J81">
        <f t="shared" si="6"/>
        <v>-0.81499999999999861</v>
      </c>
      <c r="K81" cm="1">
        <f t="array" ref="K81">_xlfn.IFS(AND(G81=H81,G81=1),K80-K80*I81+K80*I81*A81, AND(G81=H81,G81=2), K80-K80*J81+K80*J81*B81, AND(G81&lt;&gt;H81,G81=1), K80-K80*I81,AND(G81&lt;&gt;H81,G81=2),K80-K80*J81,G81=0,K80)</f>
        <v>1729.9247137183015</v>
      </c>
      <c r="L81" t="str">
        <f>ValueWin!L81</f>
        <v>Filip Krajinovic</v>
      </c>
      <c r="M81" t="str">
        <f>ValueWin!M81</f>
        <v>Alexander Zverev</v>
      </c>
    </row>
    <row r="82" spans="1:13" x14ac:dyDescent="0.25">
      <c r="A82">
        <f>ValueWin!A82</f>
        <v>3.45</v>
      </c>
      <c r="B82">
        <f>ValueWin!B82</f>
        <v>1.28</v>
      </c>
      <c r="C82">
        <f t="shared" si="7"/>
        <v>0.28985507246376813</v>
      </c>
      <c r="D82">
        <f t="shared" si="7"/>
        <v>0.78125</v>
      </c>
      <c r="E82">
        <f>ValueWin!E82</f>
        <v>0.308</v>
      </c>
      <c r="F82">
        <v>0.69199999999999995</v>
      </c>
      <c r="G82" cm="1">
        <f t="array" ref="G82">_xlfn.IFS(AND(I82&gt;J82,I82&gt;0), 1, AND(J82&gt;I82,J82&gt;0), 2, AND(I82&lt;0,J82&lt;0), 0)</f>
        <v>1</v>
      </c>
      <c r="H82">
        <f>ValueWin!H82</f>
        <v>2</v>
      </c>
      <c r="I82">
        <f t="shared" si="5"/>
        <v>2.5551020408163316E-2</v>
      </c>
      <c r="J82">
        <f t="shared" si="6"/>
        <v>-0.40799999999999992</v>
      </c>
      <c r="K82" cm="1">
        <f t="array" ref="K82">_xlfn.IFS(AND(G82=H82,G82=1),K81-K81*I82+K81*I82*A82, AND(G82=H82,G82=2), K81-K81*J82+K81*J82*B82, AND(G82&lt;&gt;H82,G82=1), K81-K81*I82,AND(G82&lt;&gt;H82,G82=2),K81-K81*J82,G82=0,K81)</f>
        <v>1685.7233720534991</v>
      </c>
      <c r="L82" t="str">
        <f>ValueWin!L82</f>
        <v>Dusan Lajovic</v>
      </c>
      <c r="M82" t="str">
        <f>ValueWin!M82</f>
        <v>Frances Tiafoe</v>
      </c>
    </row>
    <row r="83" spans="1:13" x14ac:dyDescent="0.25">
      <c r="A83">
        <f>ValueWin!A83</f>
        <v>1.22</v>
      </c>
      <c r="B83">
        <f>ValueWin!B83</f>
        <v>4.05</v>
      </c>
      <c r="C83">
        <f t="shared" si="7"/>
        <v>0.81967213114754101</v>
      </c>
      <c r="D83">
        <f t="shared" si="7"/>
        <v>0.24691358024691359</v>
      </c>
      <c r="E83">
        <f>ValueWin!E83</f>
        <v>0.70199999999999996</v>
      </c>
      <c r="F83">
        <v>0.29799999999999999</v>
      </c>
      <c r="G83" cm="1">
        <f t="array" ref="G83">_xlfn.IFS(AND(I83&gt;J83,I83&gt;0), 1, AND(J83&gt;I83,J83&gt;0), 2, AND(I83&lt;0,J83&lt;0), 0)</f>
        <v>2</v>
      </c>
      <c r="H83">
        <f>ValueWin!H83</f>
        <v>1</v>
      </c>
      <c r="I83">
        <f t="shared" si="5"/>
        <v>-0.65254545454545476</v>
      </c>
      <c r="J83">
        <f t="shared" si="6"/>
        <v>6.7836065573770477E-2</v>
      </c>
      <c r="K83" cm="1">
        <f t="array" ref="K83">_xlfn.IFS(AND(G83=H83,G83=1),K82-K82*I83+K82*I83*A83, AND(G83=H83,G83=2), K82-K82*J83+K82*J83*B83, AND(G83&lt;&gt;H83,G83=1), K82-K82*I83,AND(G83&lt;&gt;H83,G83=2),K82-K82*J83,G83=0,K82)</f>
        <v>1571.3705308476406</v>
      </c>
      <c r="L83" t="str">
        <f>ValueWin!L83</f>
        <v>Gael Monfils</v>
      </c>
      <c r="M83" t="str">
        <f>ValueWin!M83</f>
        <v>Lorenzo Musetti</v>
      </c>
    </row>
    <row r="84" spans="1:13" x14ac:dyDescent="0.25">
      <c r="A84">
        <f>ValueWin!A84</f>
        <v>1.52</v>
      </c>
      <c r="B84">
        <f>ValueWin!B84</f>
        <v>2.42</v>
      </c>
      <c r="C84">
        <f t="shared" si="7"/>
        <v>0.65789473684210531</v>
      </c>
      <c r="D84">
        <f t="shared" si="7"/>
        <v>0.41322314049586778</v>
      </c>
      <c r="E84">
        <f>ValueWin!E84</f>
        <v>0.67900000000000005</v>
      </c>
      <c r="F84">
        <v>0.32100000000000001</v>
      </c>
      <c r="G84" cm="1">
        <f t="array" ref="G84">_xlfn.IFS(AND(I84&gt;J84,I84&gt;0), 1, AND(J84&gt;I84,J84&gt;0), 2, AND(I84&lt;0,J84&lt;0), 0)</f>
        <v>1</v>
      </c>
      <c r="H84">
        <f>ValueWin!H84</f>
        <v>1</v>
      </c>
      <c r="I84">
        <f t="shared" si="5"/>
        <v>6.1692307692307713E-2</v>
      </c>
      <c r="J84">
        <f t="shared" si="6"/>
        <v>-0.15716901408450712</v>
      </c>
      <c r="K84" cm="1">
        <f t="array" ref="K84">_xlfn.IFS(AND(G84=H84,G84=1),K83-K83*I84+K83*I84*A84, AND(G84=H84,G84=2), K83-K83*J84+K83*J84*B84, AND(G84&lt;&gt;H84,G84=1), K83-K83*I84,AND(G84&lt;&gt;H84,G84=2),K83-K83*J84,G84=0,K83)</f>
        <v>1621.7800974772331</v>
      </c>
      <c r="L84" t="str">
        <f>ValueWin!L84</f>
        <v>Cameron Norrie</v>
      </c>
      <c r="M84" t="str">
        <f>ValueWin!M84</f>
        <v>Marton Fucsovics</v>
      </c>
    </row>
    <row r="85" spans="1:13" x14ac:dyDescent="0.25">
      <c r="A85">
        <f>ValueWin!A85</f>
        <v>1.58</v>
      </c>
      <c r="B85">
        <f>ValueWin!B85</f>
        <v>2.2799999999999998</v>
      </c>
      <c r="C85">
        <f t="shared" si="7"/>
        <v>0.63291139240506322</v>
      </c>
      <c r="D85">
        <f t="shared" si="7"/>
        <v>0.43859649122807021</v>
      </c>
      <c r="E85">
        <f>ValueWin!E85</f>
        <v>0.35299999999999998</v>
      </c>
      <c r="F85">
        <v>0.64700000000000002</v>
      </c>
      <c r="G85" cm="1">
        <f t="array" ref="G85">_xlfn.IFS(AND(I85&gt;J85,I85&gt;0), 1, AND(J85&gt;I85,J85&gt;0), 2, AND(I85&lt;0,J85&lt;0), 0)</f>
        <v>2</v>
      </c>
      <c r="H85">
        <f>ValueWin!H85</f>
        <v>1</v>
      </c>
      <c r="I85">
        <f t="shared" si="5"/>
        <v>-0.76251724137931021</v>
      </c>
      <c r="J85">
        <f t="shared" si="6"/>
        <v>0.1</v>
      </c>
      <c r="K85" cm="1">
        <f t="array" ref="K85">_xlfn.IFS(AND(G85=H85,G85=1),K84-K84*I85+K84*I85*A85, AND(G85=H85,G85=2), K84-K84*J85+K84*J85*B85, AND(G85&lt;&gt;H85,G85=1), K84-K84*I85,AND(G85&lt;&gt;H85,G85=2),K84-K84*J85,G85=0,K84)</f>
        <v>1459.6020877295098</v>
      </c>
      <c r="L85" t="str">
        <f>ValueWin!L85</f>
        <v>Dennis Novak</v>
      </c>
      <c r="M85" t="str">
        <f>ValueWin!M85</f>
        <v>Gianluca Mager</v>
      </c>
    </row>
    <row r="86" spans="1:13" x14ac:dyDescent="0.25">
      <c r="A86">
        <f>ValueWin!A86</f>
        <v>3.7</v>
      </c>
      <c r="B86">
        <f>ValueWin!B86</f>
        <v>1.25</v>
      </c>
      <c r="C86">
        <f t="shared" si="7"/>
        <v>0.27027027027027023</v>
      </c>
      <c r="D86">
        <f t="shared" si="7"/>
        <v>0.8</v>
      </c>
      <c r="E86">
        <f>ValueWin!E86</f>
        <v>0.39600000000000002</v>
      </c>
      <c r="F86">
        <v>0.60399999999999998</v>
      </c>
      <c r="G86" cm="1">
        <f t="array" ref="G86">_xlfn.IFS(AND(I86&gt;J86,I86&gt;0), 1, AND(J86&gt;I86,J86&gt;0), 2, AND(I86&lt;0,J86&lt;0), 0)</f>
        <v>1</v>
      </c>
      <c r="H86">
        <f>ValueWin!H86</f>
        <v>2</v>
      </c>
      <c r="I86">
        <f t="shared" si="5"/>
        <v>0.1</v>
      </c>
      <c r="J86">
        <f t="shared" si="6"/>
        <v>-0.98000000000000009</v>
      </c>
      <c r="K86" cm="1">
        <f t="array" ref="K86">_xlfn.IFS(AND(G86=H86,G86=1),K85-K85*I86+K85*I86*A86, AND(G86=H86,G86=2), K85-K85*J86+K85*J86*B86, AND(G86&lt;&gt;H86,G86=1), K85-K85*I86,AND(G86&lt;&gt;H86,G86=2),K85-K85*J86,G86=0,K85)</f>
        <v>1313.6418789565587</v>
      </c>
      <c r="L86" t="str">
        <f>ValueWin!L86</f>
        <v>Reilly Opelka</v>
      </c>
      <c r="M86" t="str">
        <f>ValueWin!M86</f>
        <v>Jannik Sinner</v>
      </c>
    </row>
    <row r="87" spans="1:13" x14ac:dyDescent="0.25">
      <c r="A87">
        <f>ValueWin!A87</f>
        <v>1.65</v>
      </c>
      <c r="B87">
        <f>ValueWin!B87</f>
        <v>2.1800000000000002</v>
      </c>
      <c r="C87">
        <f t="shared" si="7"/>
        <v>0.60606060606060608</v>
      </c>
      <c r="D87">
        <f t="shared" si="7"/>
        <v>0.4587155963302752</v>
      </c>
      <c r="E87">
        <f>ValueWin!E87</f>
        <v>0.61599999999999999</v>
      </c>
      <c r="F87">
        <v>0.38400000000000001</v>
      </c>
      <c r="G87" cm="1">
        <f t="array" ref="G87">_xlfn.IFS(AND(I87&gt;J87,I87&gt;0), 1, AND(J87&gt;I87,J87&gt;0), 2, AND(I87&lt;0,J87&lt;0), 0)</f>
        <v>1</v>
      </c>
      <c r="H87">
        <f>ValueWin!H87</f>
        <v>1</v>
      </c>
      <c r="I87">
        <f t="shared" si="5"/>
        <v>2.5230769230769168E-2</v>
      </c>
      <c r="J87">
        <f t="shared" si="6"/>
        <v>-0.13803389830508461</v>
      </c>
      <c r="K87" cm="1">
        <f t="array" ref="K87">_xlfn.IFS(AND(G87=H87,G87=1),K86-K86*I87+K86*I87*A87, AND(G87=H87,G87=2), K86-K86*J87+K86*J87*B87, AND(G87&lt;&gt;H87,G87=1), K86-K86*I87,AND(G87&lt;&gt;H87,G87=2),K86-K86*J87,G87=0,K86)</f>
        <v>1335.1856057714463</v>
      </c>
      <c r="L87" t="str">
        <f>ValueWin!L87</f>
        <v>Casper Ruud</v>
      </c>
      <c r="M87" t="str">
        <f>ValueWin!M87</f>
        <v>Lloyd Harris</v>
      </c>
    </row>
    <row r="88" spans="1:13" x14ac:dyDescent="0.25">
      <c r="A88">
        <f>ValueWin!A88</f>
        <v>1.38</v>
      </c>
      <c r="B88">
        <f>ValueWin!B88</f>
        <v>2.91</v>
      </c>
      <c r="C88" s="1">
        <f t="shared" si="7"/>
        <v>0.7246376811594204</v>
      </c>
      <c r="D88" s="1">
        <f t="shared" si="7"/>
        <v>0.3436426116838488</v>
      </c>
      <c r="E88">
        <f>ValueWin!E88</f>
        <v>0.54300000000000004</v>
      </c>
      <c r="F88" s="1">
        <v>0.45700000000000002</v>
      </c>
      <c r="G88" cm="1">
        <f t="array" ref="G88">_xlfn.IFS(AND(I88&gt;J88,I88&gt;0), 1, AND(J88&gt;I88,J88&gt;0), 2, AND(I88&lt;0,J88&lt;0), 0)</f>
        <v>2</v>
      </c>
      <c r="H88">
        <f>ValueWin!H88</f>
        <v>0</v>
      </c>
      <c r="I88">
        <f t="shared" si="5"/>
        <v>-0.65963157894736868</v>
      </c>
      <c r="J88">
        <f t="shared" si="6"/>
        <v>0.1</v>
      </c>
      <c r="K88" cm="1">
        <f t="array" ref="K88">_xlfn.IFS(AND(G88=H88,G88=1),K87-K87*I88+K87*I88*A88, AND(G88=H88,G88=2), K87-K87*J88+K87*J88*B88, AND(G88&lt;&gt;H88,G88=1), K87-K87*I88,AND(G88&lt;&gt;H88,G88=2),K87-K87*J88,G88=0,K87)</f>
        <v>1201.6670451943016</v>
      </c>
      <c r="L88" t="str">
        <f>ValueWin!L88</f>
        <v>Lorenzo Sonego</v>
      </c>
      <c r="M88" t="str">
        <f>ValueWin!M88</f>
        <v>Christian Garin</v>
      </c>
    </row>
    <row r="89" spans="1:13" x14ac:dyDescent="0.25">
      <c r="A89">
        <f>ValueWin!A89</f>
        <v>1.34</v>
      </c>
      <c r="B89">
        <f>ValueWin!B89</f>
        <v>3.06</v>
      </c>
      <c r="C89">
        <f t="shared" si="7"/>
        <v>0.74626865671641784</v>
      </c>
      <c r="D89">
        <f t="shared" si="7"/>
        <v>0.32679738562091504</v>
      </c>
      <c r="E89">
        <f>ValueWin!E89</f>
        <v>0.65300000000000002</v>
      </c>
      <c r="F89">
        <v>0.34699999999999998</v>
      </c>
      <c r="G89" cm="1">
        <f t="array" ref="G89">_xlfn.IFS(AND(I89&gt;J89,I89&gt;0), 1, AND(J89&gt;I89,J89&gt;0), 2, AND(I89&lt;0,J89&lt;0), 0)</f>
        <v>2</v>
      </c>
      <c r="H89">
        <f>ValueWin!H89</f>
        <v>1</v>
      </c>
      <c r="I89">
        <f t="shared" si="5"/>
        <v>-0.36758823529411733</v>
      </c>
      <c r="J89">
        <f t="shared" si="6"/>
        <v>3.0009708737864071E-2</v>
      </c>
      <c r="K89" cm="1">
        <f t="array" ref="K89">_xlfn.IFS(AND(G89=H89,G89=1),K88-K88*I89+K88*I89*A89, AND(G89=H89,G89=2), K88-K88*J89+K88*J89*B89, AND(G89&lt;&gt;H89,G89=1), K88-K88*I89,AND(G89&lt;&gt;H89,G89=2),K88-K88*J89,G89=0,K88)</f>
        <v>1165.6053671681309</v>
      </c>
      <c r="L89" t="str">
        <f>ValueWin!L89</f>
        <v>Stefanos Tsitsipas</v>
      </c>
      <c r="M89" t="str">
        <f>ValueWin!M89</f>
        <v>Grigor Dimitrov</v>
      </c>
    </row>
    <row r="90" spans="1:13" x14ac:dyDescent="0.25">
      <c r="A90">
        <f>ValueWin!A90</f>
        <v>1.1399999999999999</v>
      </c>
      <c r="B90">
        <f>ValueWin!B90</f>
        <v>5.5</v>
      </c>
      <c r="C90">
        <f t="shared" si="7"/>
        <v>0.87719298245614041</v>
      </c>
      <c r="D90">
        <f t="shared" si="7"/>
        <v>0.18181818181818182</v>
      </c>
      <c r="E90">
        <f>ValueWin!E90</f>
        <v>0.93100000000000005</v>
      </c>
      <c r="F90">
        <v>6.9000000000000006E-2</v>
      </c>
      <c r="G90" cm="1">
        <f t="array" ref="G90">_xlfn.IFS(AND(I90&gt;J90,I90&gt;0), 1, AND(J90&gt;I90,J90&gt;0), 2, AND(I90&lt;0,J90&lt;0), 0)</f>
        <v>1</v>
      </c>
      <c r="H90">
        <f>ValueWin!H90</f>
        <v>1</v>
      </c>
      <c r="I90">
        <f t="shared" si="5"/>
        <v>0.1</v>
      </c>
      <c r="J90">
        <f t="shared" si="6"/>
        <v>-0.13788888888888889</v>
      </c>
      <c r="K90" cm="1">
        <f t="array" ref="K90">_xlfn.IFS(AND(G90=H90,G90=1),K89-K89*I90+K89*I90*A90, AND(G90=H90,G90=2), K89-K89*J90+K89*J90*B90, AND(G90&lt;&gt;H90,G90=1), K89-K89*I90,AND(G90&lt;&gt;H90,G90=2),K89-K89*J90,G90=0,K89)</f>
        <v>1181.9238423084848</v>
      </c>
      <c r="L90" t="str">
        <f>ValueWin!L90</f>
        <v>Alexander Bublik</v>
      </c>
      <c r="M90" t="str">
        <f>ValueWin!M90</f>
        <v>Evgeny Tyurnev</v>
      </c>
    </row>
    <row r="91" spans="1:13" x14ac:dyDescent="0.25">
      <c r="A91">
        <f>ValueWin!A91</f>
        <v>1.33</v>
      </c>
      <c r="B91">
        <f>ValueWin!B91</f>
        <v>3.4</v>
      </c>
      <c r="C91">
        <f t="shared" si="7"/>
        <v>0.75187969924812026</v>
      </c>
      <c r="D91">
        <f t="shared" si="7"/>
        <v>0.29411764705882354</v>
      </c>
      <c r="E91">
        <f>ValueWin!E91</f>
        <v>0.60799999999999998</v>
      </c>
      <c r="F91">
        <v>0.39200000000000002</v>
      </c>
      <c r="G91" cm="1">
        <f t="array" ref="G91">_xlfn.IFS(AND(I91&gt;J91,I91&gt;0), 1, AND(J91&gt;I91,J91&gt;0), 2, AND(I91&lt;0,J91&lt;0), 0)</f>
        <v>2</v>
      </c>
      <c r="H91">
        <f>ValueWin!H91</f>
        <v>1</v>
      </c>
      <c r="I91">
        <f t="shared" si="5"/>
        <v>-0.57987878787878777</v>
      </c>
      <c r="J91">
        <f t="shared" si="6"/>
        <v>0.1</v>
      </c>
      <c r="K91" cm="1">
        <f t="array" ref="K91">_xlfn.IFS(AND(G91=H91,G91=1),K90-K90*I91+K90*I91*A91, AND(G91=H91,G91=2), K90-K90*J91+K90*J91*B91, AND(G91&lt;&gt;H91,G91=1), K90-K90*I91,AND(G91&lt;&gt;H91,G91=2),K90-K90*J91,G91=0,K90)</f>
        <v>1063.7314580776363</v>
      </c>
      <c r="L91" t="str">
        <f>ValueWin!L91</f>
        <v>Marin Cilic</v>
      </c>
      <c r="M91" t="str">
        <f>ValueWin!M91</f>
        <v>Albert Ramos</v>
      </c>
    </row>
    <row r="92" spans="1:13" x14ac:dyDescent="0.25">
      <c r="A92">
        <f>ValueWin!A92</f>
        <v>1.72</v>
      </c>
      <c r="B92">
        <f>ValueWin!B92</f>
        <v>2.1</v>
      </c>
      <c r="C92">
        <f t="shared" si="7"/>
        <v>0.58139534883720934</v>
      </c>
      <c r="D92">
        <f t="shared" si="7"/>
        <v>0.47619047619047616</v>
      </c>
      <c r="E92">
        <f>ValueWin!E92</f>
        <v>0.50800000000000001</v>
      </c>
      <c r="F92">
        <v>0.49199999999999999</v>
      </c>
      <c r="G92" cm="1">
        <f t="array" ref="G92">_xlfn.IFS(AND(I92&gt;J92,I92&gt;0), 1, AND(J92&gt;I92,J92&gt;0), 2, AND(I92&lt;0,J92&lt;0), 0)</f>
        <v>2</v>
      </c>
      <c r="H92">
        <f>ValueWin!H92</f>
        <v>2</v>
      </c>
      <c r="I92">
        <f t="shared" si="5"/>
        <v>-0.17533333333333334</v>
      </c>
      <c r="J92">
        <f t="shared" si="6"/>
        <v>3.0181818181818199E-2</v>
      </c>
      <c r="K92" cm="1">
        <f t="array" ref="K92">_xlfn.IFS(AND(G92=H92,G92=1),K91-K91*I92+K91*I92*A92, AND(G92=H92,G92=2), K91-K91*J92+K91*J92*B92, AND(G92&lt;&gt;H92,G92=1), K91-K91*I92,AND(G92&lt;&gt;H92,G92=2),K91-K91*J92,G92=0,K91)</f>
        <v>1099.0473424858137</v>
      </c>
      <c r="L92" t="str">
        <f>ValueWin!L92</f>
        <v>Frederico Delbonis</v>
      </c>
      <c r="M92" t="str">
        <f>ValueWin!M92</f>
        <v>Pablo Andujar</v>
      </c>
    </row>
    <row r="93" spans="1:13" x14ac:dyDescent="0.25">
      <c r="A93">
        <f>ValueWin!A93</f>
        <v>3.5</v>
      </c>
      <c r="B93">
        <f>ValueWin!B93</f>
        <v>1.3</v>
      </c>
      <c r="C93">
        <f t="shared" si="7"/>
        <v>0.2857142857142857</v>
      </c>
      <c r="D93">
        <f t="shared" si="7"/>
        <v>0.76923076923076916</v>
      </c>
      <c r="E93">
        <f>ValueWin!E93</f>
        <v>0.27600000000000002</v>
      </c>
      <c r="F93">
        <v>0.72399999999999998</v>
      </c>
      <c r="G93" cm="1">
        <f t="array" ref="G93">_xlfn.IFS(AND(I93&gt;J93,I93&gt;0), 1, AND(J93&gt;I93,J93&gt;0), 2, AND(I93&lt;0,J93&lt;0), 0)</f>
        <v>0</v>
      </c>
      <c r="H93">
        <f>ValueWin!H93</f>
        <v>2</v>
      </c>
      <c r="I93">
        <f t="shared" si="5"/>
        <v>-1.3599999999999945E-2</v>
      </c>
      <c r="J93">
        <f t="shared" si="6"/>
        <v>-0.19599999999999995</v>
      </c>
      <c r="K93" cm="1">
        <f t="array" ref="K93">_xlfn.IFS(AND(G93=H93,G93=1),K92-K92*I93+K92*I93*A93, AND(G93=H93,G93=2), K92-K92*J93+K92*J93*B93, AND(G93&lt;&gt;H93,G93=1), K92-K92*I93,AND(G93&lt;&gt;H93,G93=2),K92-K92*J93,G93=0,K92)</f>
        <v>1099.0473424858137</v>
      </c>
      <c r="L93" t="str">
        <f>ValueWin!L93</f>
        <v>Laslo Djere</v>
      </c>
      <c r="M93" t="str">
        <f>ValueWin!M93</f>
        <v>Ilya Ivashka</v>
      </c>
    </row>
    <row r="94" spans="1:13" x14ac:dyDescent="0.25">
      <c r="A94">
        <f>ValueWin!A94</f>
        <v>4</v>
      </c>
      <c r="B94">
        <f>ValueWin!B94</f>
        <v>1.25</v>
      </c>
      <c r="C94">
        <f t="shared" si="7"/>
        <v>0.25</v>
      </c>
      <c r="D94">
        <f t="shared" si="7"/>
        <v>0.8</v>
      </c>
      <c r="E94">
        <f>ValueWin!E94</f>
        <v>0.30599999999999999</v>
      </c>
      <c r="F94">
        <v>0.69399999999999995</v>
      </c>
      <c r="G94" cm="1">
        <f t="array" ref="G94">_xlfn.IFS(AND(I94&gt;J94,I94&gt;0), 1, AND(J94&gt;I94,J94&gt;0), 2, AND(I94&lt;0,J94&lt;0), 0)</f>
        <v>1</v>
      </c>
      <c r="H94">
        <f>ValueWin!H94</f>
        <v>2</v>
      </c>
      <c r="I94">
        <f t="shared" si="5"/>
        <v>7.4666666666666687E-2</v>
      </c>
      <c r="J94">
        <f t="shared" si="6"/>
        <v>-0.53</v>
      </c>
      <c r="K94" cm="1">
        <f t="array" ref="K94">_xlfn.IFS(AND(G94=H94,G94=1),K93-K93*I94+K93*I94*A94, AND(G94=H94,G94=2), K93-K93*J94+K93*J94*B94, AND(G94&lt;&gt;H94,G94=1), K93-K93*I94,AND(G94&lt;&gt;H94,G94=2),K93-K93*J94,G94=0,K93)</f>
        <v>1016.9851409135396</v>
      </c>
      <c r="L94" t="str">
        <f>ValueWin!L94</f>
        <v>Adrian Mannarino</v>
      </c>
      <c r="M94" t="str">
        <f>ValueWin!M94</f>
        <v>Karen Khachanov</v>
      </c>
    </row>
    <row r="95" spans="1:13" x14ac:dyDescent="0.25">
      <c r="A95">
        <f>ValueWin!A95</f>
        <v>2.62</v>
      </c>
      <c r="B95">
        <f>ValueWin!B95</f>
        <v>1.5</v>
      </c>
      <c r="C95">
        <f t="shared" si="7"/>
        <v>0.38167938931297707</v>
      </c>
      <c r="D95">
        <f t="shared" si="7"/>
        <v>0.66666666666666663</v>
      </c>
      <c r="E95">
        <f>ValueWin!E95</f>
        <v>0.46200000000000002</v>
      </c>
      <c r="F95">
        <v>0.53800000000000003</v>
      </c>
      <c r="G95" cm="1">
        <f t="array" ref="G95">_xlfn.IFS(AND(I95&gt;J95,I95&gt;0), 1, AND(J95&gt;I95,J95&gt;0), 2, AND(I95&lt;0,J95&lt;0), 0)</f>
        <v>1</v>
      </c>
      <c r="H95">
        <f>ValueWin!H95</f>
        <v>2</v>
      </c>
      <c r="I95">
        <f t="shared" si="5"/>
        <v>0.1</v>
      </c>
      <c r="J95">
        <f t="shared" si="6"/>
        <v>-0.38600000000000001</v>
      </c>
      <c r="K95" cm="1">
        <f t="array" ref="K95">_xlfn.IFS(AND(G95=H95,G95=1),K94-K94*I95+K94*I95*A95, AND(G95=H95,G95=2), K94-K94*J95+K94*J95*B95, AND(G95&lt;&gt;H95,G95=1), K94-K94*I95,AND(G95&lt;&gt;H95,G95=2),K94-K94*J95,G95=0,K94)</f>
        <v>915.28662682218555</v>
      </c>
      <c r="L95" t="str">
        <f>ValueWin!L95</f>
        <v>Pedro Martinez</v>
      </c>
      <c r="M95" t="str">
        <f>ValueWin!M95</f>
        <v>Tommy Paul</v>
      </c>
    </row>
    <row r="96" spans="1:13" x14ac:dyDescent="0.25">
      <c r="A96">
        <f>ValueWin!A96</f>
        <v>1.1200000000000001</v>
      </c>
      <c r="B96">
        <f>ValueWin!B96</f>
        <v>6</v>
      </c>
      <c r="C96">
        <f t="shared" si="7"/>
        <v>0.89285714285714279</v>
      </c>
      <c r="D96">
        <f t="shared" si="7"/>
        <v>0.16666666666666666</v>
      </c>
      <c r="E96">
        <f>ValueWin!E96</f>
        <v>0.88200000000000001</v>
      </c>
      <c r="F96">
        <v>0.11799999999999999</v>
      </c>
      <c r="G96" cm="1">
        <f t="array" ref="G96">_xlfn.IFS(AND(I96&gt;J96,I96&gt;0), 1, AND(J96&gt;I96,J96&gt;0), 2, AND(I96&lt;0,J96&lt;0), 0)</f>
        <v>0</v>
      </c>
      <c r="H96">
        <f>ValueWin!H96</f>
        <v>1</v>
      </c>
      <c r="I96">
        <f t="shared" si="5"/>
        <v>-0.10133333333333239</v>
      </c>
      <c r="J96">
        <f t="shared" si="6"/>
        <v>-5.8400000000000007E-2</v>
      </c>
      <c r="K96" cm="1">
        <f t="array" ref="K96">_xlfn.IFS(AND(G96=H96,G96=1),K95-K95*I96+K95*I96*A96, AND(G96=H96,G96=2), K95-K95*J96+K95*J96*B96, AND(G96&lt;&gt;H96,G96=1), K95-K95*I96,AND(G96&lt;&gt;H96,G96=2),K95-K95*J96,G96=0,K95)</f>
        <v>915.28662682218555</v>
      </c>
      <c r="L96" t="str">
        <f>ValueWin!L96</f>
        <v>John Millman</v>
      </c>
      <c r="M96" t="str">
        <f>ValueWin!M96</f>
        <v>Yshai Oliel</v>
      </c>
    </row>
    <row r="97" spans="1:14" x14ac:dyDescent="0.25">
      <c r="A97">
        <f>ValueWin!A97</f>
        <v>5.5</v>
      </c>
      <c r="B97">
        <f>ValueWin!B97</f>
        <v>1.1399999999999999</v>
      </c>
      <c r="C97">
        <f t="shared" si="7"/>
        <v>0.18181818181818182</v>
      </c>
      <c r="D97">
        <f t="shared" si="7"/>
        <v>0.87719298245614041</v>
      </c>
      <c r="E97">
        <f>ValueWin!E97</f>
        <v>9.5000000000000001E-2</v>
      </c>
      <c r="F97">
        <v>0.90500000000000003</v>
      </c>
      <c r="G97" cm="1">
        <f t="array" ref="G97">_xlfn.IFS(AND(I97&gt;J97,I97&gt;0), 1, AND(J97&gt;I97,J97&gt;0), 2, AND(I97&lt;0,J97&lt;0), 0)</f>
        <v>2</v>
      </c>
      <c r="H97">
        <f>ValueWin!H97</f>
        <v>2</v>
      </c>
      <c r="I97">
        <f t="shared" si="5"/>
        <v>-0.10611111111111113</v>
      </c>
      <c r="J97">
        <f t="shared" si="6"/>
        <v>0.1</v>
      </c>
      <c r="K97" cm="1">
        <f t="array" ref="K97">_xlfn.IFS(AND(G97=H97,G97=1),K96-K96*I97+K96*I97*A97, AND(G97=H97,G97=2), K96-K96*J97+K96*J97*B97, AND(G97&lt;&gt;H97,G97=1), K96-K96*I97,AND(G97&lt;&gt;H97,G97=2),K96-K96*J97,G97=0,K96)</f>
        <v>928.10063959769616</v>
      </c>
      <c r="L97" t="str">
        <f>ValueWin!L97</f>
        <v>Nino Serdarusic</v>
      </c>
      <c r="M97" t="str">
        <f>ValueWin!M97</f>
        <v>Sebastian Korda</v>
      </c>
    </row>
    <row r="98" spans="1:14" x14ac:dyDescent="0.25">
      <c r="A98">
        <f>ValueWin!A98</f>
        <v>1.9</v>
      </c>
      <c r="B98">
        <f>ValueWin!B98</f>
        <v>1.9</v>
      </c>
      <c r="C98">
        <f t="shared" si="7"/>
        <v>0.52631578947368418</v>
      </c>
      <c r="D98">
        <f t="shared" si="7"/>
        <v>0.52631578947368418</v>
      </c>
      <c r="E98">
        <f>ValueWin!E98</f>
        <v>0.48399999999999999</v>
      </c>
      <c r="F98">
        <v>0.51600000000000001</v>
      </c>
      <c r="G98" cm="1">
        <f t="array" ref="G98">_xlfn.IFS(AND(I98&gt;J98,I98&gt;0), 1, AND(J98&gt;I98,J98&gt;0), 2, AND(I98&lt;0,J98&lt;0), 0)</f>
        <v>0</v>
      </c>
      <c r="H98">
        <f>ValueWin!H98</f>
        <v>2</v>
      </c>
      <c r="I98">
        <f t="shared" si="5"/>
        <v>-8.9333333333333376E-2</v>
      </c>
      <c r="J98">
        <f t="shared" si="6"/>
        <v>-2.1777777777777785E-2</v>
      </c>
      <c r="K98" cm="1">
        <f t="array" ref="K98">_xlfn.IFS(AND(G98=H98,G98=1),K97-K97*I98+K97*I98*A98, AND(G98=H98,G98=2), K97-K97*J98+K97*J98*B98, AND(G98&lt;&gt;H98,G98=1), K97-K97*I98,AND(G98&lt;&gt;H98,G98=2),K97-K97*J98,G98=0,K97)</f>
        <v>928.10063959769616</v>
      </c>
      <c r="L98" t="str">
        <f>ValueWin!L98</f>
        <v>Jan Lennard Struff</v>
      </c>
      <c r="M98" t="str">
        <f>ValueWin!M98</f>
        <v>James Duckworth</v>
      </c>
    </row>
    <row r="99" spans="1:14" x14ac:dyDescent="0.25">
      <c r="A99">
        <f>ValueWin!A99</f>
        <v>7.5</v>
      </c>
      <c r="B99">
        <f>ValueWin!B99</f>
        <v>1.06</v>
      </c>
      <c r="C99">
        <f t="shared" ref="C99:D115" si="8">1/A99</f>
        <v>0.13333333333333333</v>
      </c>
      <c r="D99">
        <f t="shared" si="8"/>
        <v>0.94339622641509424</v>
      </c>
      <c r="E99">
        <f>ValueWin!E99</f>
        <v>0.27400000000000002</v>
      </c>
      <c r="F99">
        <f t="shared" ref="F99:F140" si="9">1-E99</f>
        <v>0.72599999999999998</v>
      </c>
      <c r="G99" cm="1">
        <f t="array" ref="G99">_xlfn.IFS(AND(I99&gt;J99,I99&gt;0), 1, AND(J99&gt;I99,J99&gt;0), 2, AND(I99&lt;0,J99&lt;0), 0)</f>
        <v>1</v>
      </c>
      <c r="H99">
        <f>ValueWin!H99</f>
        <v>2</v>
      </c>
      <c r="I99">
        <f t="shared" si="5"/>
        <v>0.1</v>
      </c>
      <c r="J99">
        <f t="shared" si="6"/>
        <v>-3.8406666666666629</v>
      </c>
      <c r="K99" cm="1">
        <f t="array" ref="K99">_xlfn.IFS(AND(G99=H99,G99=1),K98-K98*I99+K98*I99*A99, AND(G99=H99,G99=2), K98-K98*J99+K98*J99*B99, AND(G99&lt;&gt;H99,G99=1), K98-K98*I99,AND(G99&lt;&gt;H99,G99=2),K98-K98*J99,G99=0,K98)</f>
        <v>835.29057563792651</v>
      </c>
      <c r="L99" t="str">
        <f>ValueWin!L99</f>
        <v>Pablo Andujar</v>
      </c>
      <c r="M99" t="str">
        <f>ValueWin!M99</f>
        <v>Denis Shapovalov</v>
      </c>
    </row>
    <row r="100" spans="1:14" x14ac:dyDescent="0.25">
      <c r="A100">
        <f>ValueWin!A100</f>
        <v>1.42</v>
      </c>
      <c r="B100">
        <f>ValueWin!B100</f>
        <v>2.74</v>
      </c>
      <c r="C100">
        <f t="shared" si="8"/>
        <v>0.70422535211267612</v>
      </c>
      <c r="D100">
        <f t="shared" si="8"/>
        <v>0.36496350364963503</v>
      </c>
      <c r="E100">
        <f>ValueWin!E100</f>
        <v>0.60899999999999999</v>
      </c>
      <c r="F100">
        <f t="shared" si="9"/>
        <v>0.39100000000000001</v>
      </c>
      <c r="G100" cm="1">
        <f t="array" ref="G100">_xlfn.IFS(AND(I100&gt;J100,I100&gt;0), 1, AND(J100&gt;I100,J100&gt;0), 2, AND(I100&lt;0,J100&lt;0), 0)</f>
        <v>2</v>
      </c>
      <c r="H100">
        <f>ValueWin!H100</f>
        <v>1</v>
      </c>
      <c r="I100">
        <f t="shared" si="5"/>
        <v>-0.32195238095238121</v>
      </c>
      <c r="J100">
        <f t="shared" si="6"/>
        <v>4.1000000000000092E-2</v>
      </c>
      <c r="K100" cm="1">
        <f t="array" ref="K100">_xlfn.IFS(AND(G100=H100,G100=1),K99-K99*I100+K99*I100*A100, AND(G100=H100,G100=2), K99-K99*J100+K99*J100*B100, AND(G100&lt;&gt;H100,G100=1), K99-K99*I100,AND(G100&lt;&gt;H100,G100=2),K99-K99*J100,G100=0,K99)</f>
        <v>801.04366203677148</v>
      </c>
      <c r="L100" t="str">
        <f>ValueWin!L100</f>
        <v>Lorenzo Sonego</v>
      </c>
      <c r="M100" t="str">
        <f>ValueWin!M100</f>
        <v>Dominik Koepfer</v>
      </c>
    </row>
    <row r="101" spans="1:14" x14ac:dyDescent="0.25">
      <c r="A101">
        <f>ValueWin!A101</f>
        <v>2.2000000000000002</v>
      </c>
      <c r="B101">
        <f>ValueWin!B101</f>
        <v>1.61</v>
      </c>
      <c r="C101">
        <f t="shared" si="8"/>
        <v>0.45454545454545453</v>
      </c>
      <c r="D101">
        <f t="shared" si="8"/>
        <v>0.6211180124223602</v>
      </c>
      <c r="E101">
        <f>ValueWin!E101</f>
        <v>0.625</v>
      </c>
      <c r="F101">
        <f t="shared" si="9"/>
        <v>0.375</v>
      </c>
      <c r="G101" cm="1">
        <f t="array" ref="G101">_xlfn.IFS(AND(I101&gt;J101,I101&gt;0), 1, AND(J101&gt;I101,J101&gt;0), 2, AND(I101&lt;0,J101&lt;0), 0)</f>
        <v>1</v>
      </c>
      <c r="H101">
        <f>ValueWin!H101</f>
        <v>1</v>
      </c>
      <c r="I101">
        <f t="shared" si="5"/>
        <v>0.1</v>
      </c>
      <c r="J101">
        <f t="shared" si="6"/>
        <v>-0.64959016393442615</v>
      </c>
      <c r="K101" cm="1">
        <f t="array" ref="K101">_xlfn.IFS(AND(G101=H101,G101=1),K100-K100*I101+K100*I101*A101, AND(G101=H101,G101=2), K100-K100*J101+K100*J101*B101, AND(G101&lt;&gt;H101,G101=1), K100-K100*I101,AND(G101&lt;&gt;H101,G101=2),K100-K100*J101,G101=0,K100)</f>
        <v>897.16890148118409</v>
      </c>
      <c r="L101" t="str">
        <f>ValueWin!L101</f>
        <v>Joao Sousa</v>
      </c>
      <c r="M101" t="str">
        <f>ValueWin!M101</f>
        <v>Hugo Grenier</v>
      </c>
    </row>
    <row r="102" spans="1:14" x14ac:dyDescent="0.25">
      <c r="A102">
        <f>ValueWin!A102</f>
        <v>2.1</v>
      </c>
      <c r="B102">
        <f>ValueWin!B102</f>
        <v>1.66</v>
      </c>
      <c r="C102">
        <f t="shared" si="8"/>
        <v>0.47619047619047616</v>
      </c>
      <c r="D102">
        <f t="shared" si="8"/>
        <v>0.60240963855421692</v>
      </c>
      <c r="E102">
        <f>ValueWin!E102</f>
        <v>0.95699999999999996</v>
      </c>
      <c r="F102">
        <f t="shared" si="9"/>
        <v>4.3000000000000038E-2</v>
      </c>
      <c r="G102" cm="1">
        <f t="array" ref="G102">_xlfn.IFS(AND(I102&gt;J102,I102&gt;0), 1, AND(J102&gt;I102,J102&gt;0), 2, AND(I102&lt;0,J102&lt;0), 0)</f>
        <v>1</v>
      </c>
      <c r="H102">
        <f>ValueWin!H102</f>
        <v>2</v>
      </c>
      <c r="I102">
        <f t="shared" si="5"/>
        <v>0.1</v>
      </c>
      <c r="J102">
        <f t="shared" si="6"/>
        <v>-1.407</v>
      </c>
      <c r="K102" cm="1">
        <f t="array" ref="K102">_xlfn.IFS(AND(G102=H102,G102=1),K101-K101*I102+K101*I102*A102, AND(G102=H102,G102=2), K101-K101*J102+K101*J102*B102, AND(G102&lt;&gt;H102,G102=1), K101-K101*I102,AND(G102&lt;&gt;H102,G102=2),K101-K101*J102,G102=0,K101)</f>
        <v>807.45201133306568</v>
      </c>
      <c r="L102" t="str">
        <f>ValueWin!L102</f>
        <v>Filip Horansky</v>
      </c>
      <c r="M102" t="str">
        <f>ValueWin!M102</f>
        <v>Luca van Assche</v>
      </c>
    </row>
    <row r="103" spans="1:14" x14ac:dyDescent="0.25">
      <c r="A103">
        <f>ValueWin!A103</f>
        <v>1.25</v>
      </c>
      <c r="B103">
        <f>ValueWin!B103</f>
        <v>3.5</v>
      </c>
      <c r="C103">
        <f t="shared" si="8"/>
        <v>0.8</v>
      </c>
      <c r="D103">
        <f t="shared" si="8"/>
        <v>0.2857142857142857</v>
      </c>
      <c r="E103">
        <f>ValueWin!E103</f>
        <v>0.85399999999999998</v>
      </c>
      <c r="F103">
        <f t="shared" si="9"/>
        <v>0.14600000000000002</v>
      </c>
      <c r="G103" cm="1">
        <f t="array" ref="G103">_xlfn.IFS(AND(I103&gt;J103,I103&gt;0), 1, AND(J103&gt;I103,J103&gt;0), 2, AND(I103&lt;0,J103&lt;0), 0)</f>
        <v>1</v>
      </c>
      <c r="H103">
        <f>ValueWin!H103</f>
        <v>2</v>
      </c>
      <c r="I103">
        <f t="shared" si="5"/>
        <v>0.1</v>
      </c>
      <c r="J103">
        <f t="shared" si="6"/>
        <v>-0.1956</v>
      </c>
      <c r="K103" cm="1">
        <f t="array" ref="K103">_xlfn.IFS(AND(G103=H103,G103=1),K102-K102*I103+K102*I103*A103, AND(G103=H103,G103=2), K102-K102*J103+K102*J103*B103, AND(G103&lt;&gt;H103,G103=1), K102-K102*I103,AND(G103&lt;&gt;H103,G103=2),K102-K102*J103,G103=0,K102)</f>
        <v>726.70681019975905</v>
      </c>
      <c r="L103" t="str">
        <f>ValueWin!L103</f>
        <v>Carlos Taberner</v>
      </c>
      <c r="M103" t="str">
        <f>ValueWin!M103</f>
        <v>Kenny De Schepper</v>
      </c>
    </row>
    <row r="104" spans="1:14" x14ac:dyDescent="0.25">
      <c r="A104">
        <f>ValueWin!A104</f>
        <v>1.08</v>
      </c>
      <c r="B104">
        <f>ValueWin!B104</f>
        <v>6.5</v>
      </c>
      <c r="C104">
        <f t="shared" si="8"/>
        <v>0.92592592592592582</v>
      </c>
      <c r="D104">
        <f t="shared" si="8"/>
        <v>0.15384615384615385</v>
      </c>
      <c r="E104">
        <f>ValueWin!E104</f>
        <v>0.48799999999999999</v>
      </c>
      <c r="F104">
        <f t="shared" si="9"/>
        <v>0.51200000000000001</v>
      </c>
      <c r="G104" cm="1">
        <f t="array" ref="G104">_xlfn.IFS(AND(I104&gt;J104,I104&gt;0), 1, AND(J104&gt;I104,J104&gt;0), 2, AND(I104&lt;0,J104&lt;0), 0)</f>
        <v>2</v>
      </c>
      <c r="H104">
        <f>ValueWin!H104</f>
        <v>2</v>
      </c>
      <c r="I104">
        <f t="shared" si="5"/>
        <v>-5.9119999999999937</v>
      </c>
      <c r="J104">
        <f t="shared" si="6"/>
        <v>0.1</v>
      </c>
      <c r="K104" cm="1">
        <f t="array" ref="K104">_xlfn.IFS(AND(G104=H104,G104=1),K103-K103*I104+K103*I104*A104, AND(G104=H104,G104=2), K103-K103*J104+K103*J104*B104, AND(G104&lt;&gt;H104,G104=1), K103-K103*I104,AND(G104&lt;&gt;H104,G104=2),K103-K103*J104,G104=0,K103)</f>
        <v>1126.3955558096266</v>
      </c>
      <c r="L104" t="str">
        <f>ValueWin!L104</f>
        <v>Mats Moraing</v>
      </c>
      <c r="M104" t="str">
        <f>ValueWin!M104</f>
        <v>Yannick Maden</v>
      </c>
    </row>
    <row r="105" spans="1:14" x14ac:dyDescent="0.25">
      <c r="A105">
        <f>ValueWin!A105</f>
        <v>1.3</v>
      </c>
      <c r="B105">
        <f>ValueWin!B105</f>
        <v>3.2</v>
      </c>
      <c r="C105">
        <f t="shared" si="8"/>
        <v>0.76923076923076916</v>
      </c>
      <c r="D105">
        <f t="shared" si="8"/>
        <v>0.3125</v>
      </c>
      <c r="E105">
        <f>ValueWin!E105</f>
        <v>0.58199999999999996</v>
      </c>
      <c r="F105">
        <f t="shared" si="9"/>
        <v>0.41800000000000004</v>
      </c>
      <c r="G105" cm="1">
        <f t="array" ref="G105">_xlfn.IFS(AND(I105&gt;J105,I105&gt;0), 1, AND(J105&gt;I105,J105&gt;0), 2, AND(I105&lt;0,J105&lt;0), 0)</f>
        <v>2</v>
      </c>
      <c r="H105">
        <f>ValueWin!H105</f>
        <v>1</v>
      </c>
      <c r="I105">
        <f t="shared" si="5"/>
        <v>-0.81133333333333335</v>
      </c>
      <c r="J105">
        <f t="shared" si="6"/>
        <v>0.1</v>
      </c>
      <c r="K105" cm="1">
        <f t="array" ref="K105">_xlfn.IFS(AND(G105=H105,G105=1),K104-K104*I105+K104*I105*A105, AND(G105=H105,G105=2), K104-K104*J105+K104*J105*B105, AND(G105&lt;&gt;H105,G105=1), K104-K104*I105,AND(G105&lt;&gt;H105,G105=2),K104-K104*J105,G105=0,K104)</f>
        <v>1013.7560002286639</v>
      </c>
      <c r="L105" t="str">
        <f>ValueWin!L105</f>
        <v>Oscar Otte</v>
      </c>
      <c r="M105" t="str">
        <f>ValueWin!M105</f>
        <v>Robin Haase</v>
      </c>
      <c r="N105">
        <f>ValueWin!N105</f>
        <v>0.73199999999999998</v>
      </c>
    </row>
    <row r="106" spans="1:14" x14ac:dyDescent="0.25">
      <c r="A106">
        <f>ValueWin!A106</f>
        <v>2.25</v>
      </c>
      <c r="B106">
        <f>ValueWin!B106</f>
        <v>1.57</v>
      </c>
      <c r="C106">
        <f t="shared" si="8"/>
        <v>0.44444444444444442</v>
      </c>
      <c r="D106">
        <f t="shared" si="8"/>
        <v>0.63694267515923564</v>
      </c>
      <c r="E106">
        <f>ValueWin!E106</f>
        <v>6.4000000000000001E-2</v>
      </c>
      <c r="F106">
        <f t="shared" si="9"/>
        <v>0.93599999999999994</v>
      </c>
      <c r="G106" cm="1">
        <f t="array" ref="G106">_xlfn.IFS(AND(I106&gt;J106,I106&gt;0), 1, AND(J106&gt;I106,J106&gt;0), 2, AND(I106&lt;0,J106&lt;0), 0)</f>
        <v>2</v>
      </c>
      <c r="H106">
        <f>ValueWin!H106</f>
        <v>2</v>
      </c>
      <c r="I106">
        <f t="shared" si="5"/>
        <v>-0.68479999999999985</v>
      </c>
      <c r="J106">
        <f t="shared" si="6"/>
        <v>0.1</v>
      </c>
      <c r="K106" cm="1">
        <f t="array" ref="K106">_xlfn.IFS(AND(G106=H106,G106=1),K105-K105*I106+K105*I106*A106, AND(G106=H106,G106=2), K105-K105*J106+K105*J106*B106, AND(G106&lt;&gt;H106,G106=1), K105-K105*I106,AND(G106&lt;&gt;H106,G106=2),K105-K105*J106,G106=0,K105)</f>
        <v>1071.5400922416977</v>
      </c>
      <c r="L106" t="str">
        <f>ValueWin!L106</f>
        <v>Henri Squire</v>
      </c>
      <c r="M106" t="str">
        <f>ValueWin!M106</f>
        <v>Ruben Bemelmans</v>
      </c>
      <c r="N106">
        <f>ValueWin!N106</f>
        <v>0.27200000000000002</v>
      </c>
    </row>
    <row r="107" spans="1:14" x14ac:dyDescent="0.25">
      <c r="A107">
        <f>ValueWin!A107</f>
        <v>1.3</v>
      </c>
      <c r="B107">
        <f>ValueWin!B107</f>
        <v>3.32</v>
      </c>
      <c r="C107">
        <f t="shared" si="8"/>
        <v>0.76923076923076916</v>
      </c>
      <c r="D107">
        <f t="shared" si="8"/>
        <v>0.30120481927710846</v>
      </c>
      <c r="E107">
        <f>ValueWin!E107</f>
        <v>0.60799999999999998</v>
      </c>
      <c r="F107">
        <f t="shared" si="9"/>
        <v>0.39200000000000002</v>
      </c>
      <c r="G107" cm="1">
        <f t="array" ref="G107">_xlfn.IFS(AND(I107&gt;J107,I107&gt;0), 1, AND(J107&gt;I107,J107&gt;0), 2, AND(I107&lt;0,J107&lt;0), 0)</f>
        <v>2</v>
      </c>
      <c r="H107">
        <f>ValueWin!H107</f>
        <v>1</v>
      </c>
      <c r="I107">
        <f t="shared" si="5"/>
        <v>-0.69866666666666644</v>
      </c>
      <c r="J107">
        <f t="shared" si="6"/>
        <v>0.1</v>
      </c>
      <c r="K107" cm="1">
        <f t="array" ref="K107">_xlfn.IFS(AND(G107=H107,G107=1),K106-K106*I107+K106*I107*A107, AND(G107=H107,G107=2), K106-K106*J107+K106*J107*B107, AND(G107&lt;&gt;H107,G107=1), K106-K106*I107,AND(G107&lt;&gt;H107,G107=2),K106-K106*J107,G107=0,K106)</f>
        <v>964.38608301752788</v>
      </c>
      <c r="L107" t="str">
        <f>ValueWin!L107</f>
        <v>Andrey Rublev</v>
      </c>
      <c r="M107" t="str">
        <f>ValueWin!M107</f>
        <v>Ilya Ivashka</v>
      </c>
      <c r="N107">
        <f>ValueWin!N107</f>
        <v>0.86199999999999999</v>
      </c>
    </row>
    <row r="108" spans="1:14" x14ac:dyDescent="0.25">
      <c r="A108">
        <f>ValueWin!A108</f>
        <v>1.76</v>
      </c>
      <c r="B108">
        <f>ValueWin!B108</f>
        <v>2.0499999999999998</v>
      </c>
      <c r="C108">
        <f t="shared" si="8"/>
        <v>0.56818181818181823</v>
      </c>
      <c r="D108">
        <f t="shared" si="8"/>
        <v>0.48780487804878053</v>
      </c>
      <c r="E108">
        <f>ValueWin!E108</f>
        <v>0.53900000000000003</v>
      </c>
      <c r="F108">
        <f t="shared" si="9"/>
        <v>0.46099999999999997</v>
      </c>
      <c r="G108" cm="1">
        <f t="array" ref="G108">_xlfn.IFS(AND(I108&gt;J108,I108&gt;0), 1, AND(J108&gt;I108,J108&gt;0), 2, AND(I108&lt;0,J108&lt;0), 0)</f>
        <v>0</v>
      </c>
      <c r="H108">
        <f>ValueWin!H108</f>
        <v>2</v>
      </c>
      <c r="I108">
        <f t="shared" si="5"/>
        <v>-6.7578947368420961E-2</v>
      </c>
      <c r="J108">
        <f t="shared" si="6"/>
        <v>-5.2333333333333454E-2</v>
      </c>
      <c r="K108" cm="1">
        <f t="array" ref="K108">_xlfn.IFS(AND(G108=H108,G108=1),K107-K107*I108+K107*I108*A108, AND(G108=H108,G108=2), K107-K107*J108+K107*J108*B108, AND(G108&lt;&gt;H108,G108=1), K107-K107*I108,AND(G108&lt;&gt;H108,G108=2),K107-K107*J108,G108=0,K107)</f>
        <v>964.38608301752788</v>
      </c>
      <c r="L108" t="str">
        <f>ValueWin!L108</f>
        <v>Alexander Bublik</v>
      </c>
      <c r="M108" t="str">
        <f>ValueWin!M108</f>
        <v>Jan Lennard Struff</v>
      </c>
      <c r="N108">
        <f>ValueWin!N108</f>
        <v>0.84499999999999997</v>
      </c>
    </row>
    <row r="109" spans="1:14" x14ac:dyDescent="0.25">
      <c r="A109">
        <f>ValueWin!A109</f>
        <v>1.61</v>
      </c>
      <c r="B109">
        <f>ValueWin!B109</f>
        <v>2.25</v>
      </c>
      <c r="C109">
        <f t="shared" si="8"/>
        <v>0.6211180124223602</v>
      </c>
      <c r="D109">
        <f t="shared" si="8"/>
        <v>0.44444444444444442</v>
      </c>
      <c r="E109">
        <f>ValueWin!E109</f>
        <v>0.59499999999999997</v>
      </c>
      <c r="F109">
        <f t="shared" si="9"/>
        <v>0.40500000000000003</v>
      </c>
      <c r="G109" cm="1">
        <f t="array" ref="G109">_xlfn.IFS(AND(I109&gt;J109,I109&gt;0), 1, AND(J109&gt;I109,J109&gt;0), 2, AND(I109&lt;0,J109&lt;0), 0)</f>
        <v>0</v>
      </c>
      <c r="H109">
        <f>ValueWin!H109</f>
        <v>1</v>
      </c>
      <c r="I109">
        <f t="shared" si="5"/>
        <v>-6.8934426229508183E-2</v>
      </c>
      <c r="J109">
        <f t="shared" si="6"/>
        <v>-7.0999999999999952E-2</v>
      </c>
      <c r="K109" cm="1">
        <f t="array" ref="K109">_xlfn.IFS(AND(G109=H109,G109=1),K108-K108*I109+K108*I109*A109, AND(G109=H109,G109=2), K108-K108*J109+K108*J109*B109, AND(G109&lt;&gt;H109,G109=1), K108-K108*I109,AND(G109&lt;&gt;H109,G109=2),K108-K108*J109,G109=0,K108)</f>
        <v>964.38608301752788</v>
      </c>
      <c r="L109" t="str">
        <f>ValueWin!L109</f>
        <v>Roberto Bautista Agut</v>
      </c>
      <c r="M109" t="str">
        <f>ValueWin!M109</f>
        <v>Mackenzie McDonald</v>
      </c>
      <c r="N109">
        <f>ValueWin!N109</f>
        <v>0.85199999999999998</v>
      </c>
    </row>
    <row r="110" spans="1:14" x14ac:dyDescent="0.25">
      <c r="A110">
        <f>ValueWin!A110</f>
        <v>1.59</v>
      </c>
      <c r="B110">
        <f>ValueWin!B110</f>
        <v>2.2599999999999998</v>
      </c>
      <c r="C110">
        <f t="shared" si="8"/>
        <v>0.62893081761006286</v>
      </c>
      <c r="D110">
        <f t="shared" si="8"/>
        <v>0.44247787610619471</v>
      </c>
      <c r="E110">
        <f>ValueWin!E110</f>
        <v>0.60699999999999998</v>
      </c>
      <c r="F110">
        <f t="shared" si="9"/>
        <v>0.39300000000000002</v>
      </c>
      <c r="G110" cm="1">
        <f t="array" ref="G110">_xlfn.IFS(AND(I110&gt;J110,I110&gt;0), 1, AND(J110&gt;I110,J110&gt;0), 2, AND(I110&lt;0,J110&lt;0), 0)</f>
        <v>0</v>
      </c>
      <c r="H110">
        <f>ValueWin!H110</f>
        <v>1</v>
      </c>
      <c r="I110">
        <f t="shared" si="5"/>
        <v>-5.9101694915254188E-2</v>
      </c>
      <c r="J110">
        <f t="shared" si="6"/>
        <v>-8.8746031746031795E-2</v>
      </c>
      <c r="K110" cm="1">
        <f t="array" ref="K110">_xlfn.IFS(AND(G110=H110,G110=1),K109-K109*I110+K109*I110*A110, AND(G110=H110,G110=2), K109-K109*J110+K109*J110*B110, AND(G110&lt;&gt;H110,G110=1), K109-K109*I110,AND(G110&lt;&gt;H110,G110=2),K109-K109*J110,G110=0,K109)</f>
        <v>964.38608301752788</v>
      </c>
      <c r="L110" t="str">
        <f>ValueWin!L110</f>
        <v>Taylor Fritz</v>
      </c>
      <c r="M110" t="str">
        <f>ValueWin!M110</f>
        <v>Tommy Paul</v>
      </c>
      <c r="N110">
        <f>ValueWin!N110</f>
        <v>0.84499999999999997</v>
      </c>
    </row>
    <row r="111" spans="1:14" x14ac:dyDescent="0.25">
      <c r="A111">
        <f>ValueWin!A111</f>
        <v>3.69</v>
      </c>
      <c r="B111">
        <f>ValueWin!B111</f>
        <v>1.25</v>
      </c>
      <c r="C111">
        <f t="shared" si="8"/>
        <v>0.2710027100271003</v>
      </c>
      <c r="D111">
        <f t="shared" si="8"/>
        <v>0.8</v>
      </c>
      <c r="E111">
        <f>ValueWin!E111</f>
        <v>0.31900000000000001</v>
      </c>
      <c r="F111">
        <f t="shared" si="9"/>
        <v>0.68100000000000005</v>
      </c>
      <c r="G111" cm="1">
        <f t="array" ref="G111">_xlfn.IFS(AND(I111&gt;J111,I111&gt;0), 1, AND(J111&gt;I111,J111&gt;0), 2, AND(I111&lt;0,J111&lt;0), 0)</f>
        <v>1</v>
      </c>
      <c r="H111">
        <f>ValueWin!H111</f>
        <v>1</v>
      </c>
      <c r="I111">
        <f t="shared" si="5"/>
        <v>6.5840148698884715E-2</v>
      </c>
      <c r="J111">
        <f t="shared" si="6"/>
        <v>-0.59499999999999997</v>
      </c>
      <c r="K111" cm="1">
        <f t="array" ref="K111">_xlfn.IFS(AND(G111=H111,G111=1),K110-K110*I111+K110*I111*A111, AND(G111=H111,G111=2), K110-K110*J111+K110*J111*B111, AND(G111&lt;&gt;H111,G111=1), K110-K110*I111,AND(G111&lt;&gt;H111,G111=2),K110-K110*J111,G111=0,K110)</f>
        <v>1135.188502180762</v>
      </c>
      <c r="L111" t="str">
        <f>ValueWin!L111</f>
        <v>John Millman</v>
      </c>
      <c r="M111" t="str">
        <f>ValueWin!M111</f>
        <v>Aslan Karatsev</v>
      </c>
      <c r="N111">
        <f>ValueWin!N111</f>
        <v>0.84499999999999997</v>
      </c>
    </row>
    <row r="112" spans="1:14" x14ac:dyDescent="0.25">
      <c r="A112">
        <f>ValueWin!A112</f>
        <v>1.96</v>
      </c>
      <c r="B112">
        <f>ValueWin!B112</f>
        <v>1.84</v>
      </c>
      <c r="C112">
        <f t="shared" si="8"/>
        <v>0.51020408163265307</v>
      </c>
      <c r="D112">
        <f t="shared" si="8"/>
        <v>0.54347826086956519</v>
      </c>
      <c r="E112">
        <f>ValueWin!E112</f>
        <v>0.41299999999999998</v>
      </c>
      <c r="F112">
        <f t="shared" si="9"/>
        <v>0.58699999999999997</v>
      </c>
      <c r="G112" cm="1">
        <f t="array" ref="G112">_xlfn.IFS(AND(I112&gt;J112,I112&gt;0), 1, AND(J112&gt;I112,J112&gt;0), 2, AND(I112&lt;0,J112&lt;0), 0)</f>
        <v>2</v>
      </c>
      <c r="H112">
        <f>ValueWin!H112</f>
        <v>1</v>
      </c>
      <c r="I112">
        <f t="shared" si="5"/>
        <v>-0.19845833333333335</v>
      </c>
      <c r="J112">
        <f t="shared" si="6"/>
        <v>9.5333333333333381E-2</v>
      </c>
      <c r="K112" cm="1">
        <f t="array" ref="K112">_xlfn.IFS(AND(G112=H112,G112=1),K111-K111*I112+K111*I112*A112, AND(G112=H112,G112=2), K111-K111*J112+K111*J112*B112, AND(G112&lt;&gt;H112,G112=1), K111-K111*I112,AND(G112&lt;&gt;H112,G112=2),K111-K111*J112,G112=0,K111)</f>
        <v>1026.967198306196</v>
      </c>
      <c r="L112" t="str">
        <f>ValueWin!L112</f>
        <v>Botic Van De Zandschulp</v>
      </c>
      <c r="M112" t="str">
        <f>ValueWin!M112</f>
        <v>Sebastian Korda</v>
      </c>
      <c r="N112">
        <f>ValueWin!N112</f>
        <v>0.83799999999999997</v>
      </c>
    </row>
    <row r="113" spans="1:14" x14ac:dyDescent="0.25">
      <c r="A113">
        <f>ValueWin!A113</f>
        <v>1.72</v>
      </c>
      <c r="B113">
        <f>ValueWin!B113</f>
        <v>2.1</v>
      </c>
      <c r="C113">
        <f t="shared" si="8"/>
        <v>0.58139534883720934</v>
      </c>
      <c r="D113">
        <f t="shared" si="8"/>
        <v>0.47619047619047616</v>
      </c>
      <c r="E113">
        <f>ValueWin!E113</f>
        <v>0.51200000000000001</v>
      </c>
      <c r="F113">
        <f t="shared" si="9"/>
        <v>0.48799999999999999</v>
      </c>
      <c r="G113" cm="1">
        <f t="array" ref="G113">_xlfn.IFS(AND(I113&gt;J113,I113&gt;0), 1, AND(J113&gt;I113,J113&gt;0), 2, AND(I113&lt;0,J113&lt;0), 0)</f>
        <v>2</v>
      </c>
      <c r="H113">
        <f>ValueWin!H113</f>
        <v>2</v>
      </c>
      <c r="I113">
        <f t="shared" si="5"/>
        <v>-0.1657777777777778</v>
      </c>
      <c r="J113">
        <f t="shared" si="6"/>
        <v>2.2545454545454535E-2</v>
      </c>
      <c r="K113" cm="1">
        <f t="array" ref="K113">_xlfn.IFS(AND(G113=H113,G113=1),K112-K112*I113+K112*I113*A113, AND(G113=H113,G113=2), K112-K112*J113+K112*J113*B113, AND(G113&lt;&gt;H113,G113=1), K112-K112*I113,AND(G113&lt;&gt;H113,G113=2),K112-K112*J113,G113=0,K112)</f>
        <v>1052.4359848241897</v>
      </c>
      <c r="L113" t="str">
        <f>ValueWin!L113</f>
        <v>Andy Murray</v>
      </c>
      <c r="M113" t="str">
        <f>ValueWin!M113</f>
        <v>Carlos Alcaraz</v>
      </c>
      <c r="N113">
        <f>ValueWin!N113</f>
        <v>0.86099999999999999</v>
      </c>
    </row>
    <row r="114" spans="1:14" x14ac:dyDescent="0.25">
      <c r="A114">
        <f>ValueWin!A114</f>
        <v>3.14</v>
      </c>
      <c r="B114">
        <f>ValueWin!B114</f>
        <v>1.33</v>
      </c>
      <c r="C114">
        <f t="shared" si="8"/>
        <v>0.31847133757961782</v>
      </c>
      <c r="D114">
        <f t="shared" si="8"/>
        <v>0.75187969924812026</v>
      </c>
      <c r="E114">
        <f>ValueWin!E114</f>
        <v>0.30299999999999999</v>
      </c>
      <c r="F114">
        <f t="shared" si="9"/>
        <v>0.69700000000000006</v>
      </c>
      <c r="G114" cm="1">
        <f t="array" ref="G114">_xlfn.IFS(AND(I114&gt;J114,I114&gt;0), 1, AND(J114&gt;I114,J114&gt;0), 2, AND(I114&lt;0,J114&lt;0), 0)</f>
        <v>0</v>
      </c>
      <c r="H114">
        <f>ValueWin!H114</f>
        <v>2</v>
      </c>
      <c r="I114">
        <f t="shared" si="5"/>
        <v>-2.270093457943928E-2</v>
      </c>
      <c r="J114">
        <f t="shared" si="6"/>
        <v>-0.22118181818181792</v>
      </c>
      <c r="K114" cm="1">
        <f t="array" ref="K114">_xlfn.IFS(AND(G114=H114,G114=1),K113-K113*I114+K113*I114*A114, AND(G114=H114,G114=2), K113-K113*J114+K113*J114*B114, AND(G114&lt;&gt;H114,G114=1), K113-K113*I114,AND(G114&lt;&gt;H114,G114=2),K113-K113*J114,G114=0,K113)</f>
        <v>1052.4359848241897</v>
      </c>
      <c r="L114" t="str">
        <f>ValueWin!L114</f>
        <v>Nikoloz Basilashvili</v>
      </c>
      <c r="M114" t="str">
        <f>ValueWin!M114</f>
        <v>Matteo Berrettini</v>
      </c>
      <c r="N114">
        <f>ValueWin!N114</f>
        <v>0.86299999999999999</v>
      </c>
    </row>
    <row r="115" spans="1:14" x14ac:dyDescent="0.25">
      <c r="A115">
        <f>ValueWin!A115</f>
        <v>1.1599999999999999</v>
      </c>
      <c r="B115">
        <f>ValueWin!B115</f>
        <v>4.5</v>
      </c>
      <c r="C115">
        <f t="shared" si="8"/>
        <v>0.86206896551724144</v>
      </c>
      <c r="D115">
        <f t="shared" si="8"/>
        <v>0.22222222222222221</v>
      </c>
      <c r="E115">
        <f>ValueWin!E115</f>
        <v>0.746</v>
      </c>
      <c r="F115">
        <f t="shared" si="9"/>
        <v>0.254</v>
      </c>
      <c r="G115" cm="1">
        <f t="array" ref="G115">_xlfn.IFS(AND(I115&gt;J115,I115&gt;0), 1, AND(J115&gt;I115,J115&gt;0), 2, AND(I115&lt;0,J115&lt;0), 0)</f>
        <v>2</v>
      </c>
      <c r="H115">
        <f>ValueWin!H115</f>
        <v>1</v>
      </c>
      <c r="I115">
        <f t="shared" si="5"/>
        <v>-0.8415000000000008</v>
      </c>
      <c r="J115">
        <f t="shared" si="6"/>
        <v>4.085714285714287E-2</v>
      </c>
      <c r="K115" cm="1">
        <f t="array" ref="K115">_xlfn.IFS(AND(G115=H115,G115=1),K114-K114*I115+K114*I115*A115, AND(G115=H115,G115=2), K114-K114*J115+K114*J115*B115, AND(G115&lt;&gt;H115,G115=1), K114-K114*I115,AND(G115&lt;&gt;H115,G115=2),K114-K114*J115,G115=0,K114)</f>
        <v>1009.43645744423</v>
      </c>
      <c r="L115" t="str">
        <f>ValueWin!L115</f>
        <v>Brandon Nakashima</v>
      </c>
      <c r="M115" t="str">
        <f>ValueWin!M115</f>
        <v>Bernabe Zapata Miralles</v>
      </c>
      <c r="N115">
        <f>ValueWin!N115</f>
        <v>0.754</v>
      </c>
    </row>
    <row r="116" spans="1:14" x14ac:dyDescent="0.25">
      <c r="A116">
        <f>ValueWin!A116</f>
        <v>2.37</v>
      </c>
      <c r="B116">
        <f>ValueWin!B116</f>
        <v>1.53</v>
      </c>
      <c r="C116">
        <f t="shared" ref="C116:D140" si="10">1/A116</f>
        <v>0.42194092827004215</v>
      </c>
      <c r="D116">
        <f t="shared" si="10"/>
        <v>0.65359477124183007</v>
      </c>
      <c r="E116">
        <f>ValueWin!E116</f>
        <v>0.249</v>
      </c>
      <c r="F116">
        <f t="shared" si="9"/>
        <v>0.751</v>
      </c>
      <c r="G116" cm="1">
        <f t="array" ref="G116">_xlfn.IFS(AND(I116&gt;J116,I116&gt;0), 1, AND(J116&gt;I116,J116&gt;0), 2, AND(I116&lt;0,J116&lt;0), 0)</f>
        <v>2</v>
      </c>
      <c r="H116">
        <f>ValueWin!H116</f>
        <v>1</v>
      </c>
      <c r="I116">
        <f t="shared" si="5"/>
        <v>-0.29917518248175179</v>
      </c>
      <c r="J116">
        <f t="shared" si="6"/>
        <v>0.1</v>
      </c>
      <c r="K116" cm="1">
        <f t="array" ref="K116">_xlfn.IFS(AND(G116=H116,G116=1),K115-K115*I116+K115*I116*A116, AND(G116=H116,G116=2), K115-K115*J116+K115*J116*B116, AND(G116&lt;&gt;H116,G116=1), K115-K115*I116,AND(G116&lt;&gt;H116,G116=2),K115-K115*J116,G116=0,K115)</f>
        <v>908.49281169980691</v>
      </c>
      <c r="L116" t="str">
        <f>ValueWin!L116</f>
        <v>Alexandre Muller</v>
      </c>
      <c r="M116" t="str">
        <f>ValueWin!M116</f>
        <v>Stefano Travaglia</v>
      </c>
      <c r="N116">
        <f>ValueWin!N116</f>
        <v>0.48699999999999999</v>
      </c>
    </row>
    <row r="117" spans="1:14" x14ac:dyDescent="0.25">
      <c r="A117">
        <f>ValueWin!A117</f>
        <v>1.28</v>
      </c>
      <c r="B117">
        <f>ValueWin!B117</f>
        <v>3.25</v>
      </c>
      <c r="C117">
        <f t="shared" si="10"/>
        <v>0.78125</v>
      </c>
      <c r="D117">
        <f t="shared" si="10"/>
        <v>0.30769230769230771</v>
      </c>
      <c r="E117">
        <f>ValueWin!E117</f>
        <v>0.82199999999999995</v>
      </c>
      <c r="F117">
        <f t="shared" si="9"/>
        <v>0.17800000000000005</v>
      </c>
      <c r="G117" cm="1">
        <f t="array" ref="G117">_xlfn.IFS(AND(I117&gt;J117,I117&gt;0), 1, AND(J117&gt;I117,J117&gt;0), 2, AND(I117&lt;0,J117&lt;0), 0)</f>
        <v>1</v>
      </c>
      <c r="H117">
        <f>ValueWin!H117</f>
        <v>1</v>
      </c>
      <c r="I117">
        <f t="shared" si="5"/>
        <v>0.1</v>
      </c>
      <c r="J117">
        <f t="shared" si="6"/>
        <v>-0.18733333333333324</v>
      </c>
      <c r="K117" cm="1">
        <f t="array" ref="K117">_xlfn.IFS(AND(G117=H117,G117=1),K116-K116*I117+K116*I117*A117, AND(G117=H117,G117=2), K116-K116*J117+K116*J117*B117, AND(G117&lt;&gt;H117,G117=1), K116-K116*I117,AND(G117&lt;&gt;H117,G117=2),K116-K116*J117,G117=0,K116)</f>
        <v>933.93061042740146</v>
      </c>
      <c r="L117" t="str">
        <f>ValueWin!L117</f>
        <v>Maxime Cressy</v>
      </c>
      <c r="M117" t="str">
        <f>ValueWin!M117</f>
        <v>Otto Virtanen</v>
      </c>
      <c r="N117">
        <f>ValueWin!N117</f>
        <v>0.35699999999999998</v>
      </c>
    </row>
    <row r="118" spans="1:14" x14ac:dyDescent="0.25">
      <c r="A118">
        <f>ValueWin!A118</f>
        <v>1.1599999999999999</v>
      </c>
      <c r="B118">
        <f>ValueWin!B118</f>
        <v>4.5</v>
      </c>
      <c r="C118">
        <f t="shared" si="10"/>
        <v>0.86206896551724144</v>
      </c>
      <c r="D118">
        <f t="shared" si="10"/>
        <v>0.22222222222222221</v>
      </c>
      <c r="E118">
        <f>ValueWin!E118</f>
        <v>0.85899999999999999</v>
      </c>
      <c r="F118">
        <f t="shared" si="9"/>
        <v>0.14100000000000001</v>
      </c>
      <c r="G118" cm="1">
        <f t="array" ref="G118">_xlfn.IFS(AND(I118&gt;J118,I118&gt;0), 1, AND(J118&gt;I118,J118&gt;0), 2, AND(I118&lt;0,J118&lt;0), 0)</f>
        <v>0</v>
      </c>
      <c r="H118">
        <f>ValueWin!H118</f>
        <v>1</v>
      </c>
      <c r="I118">
        <f t="shared" si="5"/>
        <v>-2.2250000000000547E-2</v>
      </c>
      <c r="J118">
        <f t="shared" si="6"/>
        <v>-0.1044285714285714</v>
      </c>
      <c r="K118" cm="1">
        <f t="array" ref="K118">_xlfn.IFS(AND(G118=H118,G118=1),K117-K117*I118+K117*I118*A118, AND(G118=H118,G118=2), K117-K117*J118+K117*J118*B118, AND(G118&lt;&gt;H118,G118=1), K117-K117*I118,AND(G118&lt;&gt;H118,G118=2),K117-K117*J118,G118=0,K117)</f>
        <v>933.93061042740146</v>
      </c>
      <c r="L118" t="str">
        <f>ValueWin!L118</f>
        <v>Oscar Otte</v>
      </c>
      <c r="M118" t="str">
        <f>ValueWin!M118</f>
        <v>Julian Lenz</v>
      </c>
      <c r="N118">
        <f>ValueWin!N118</f>
        <v>0.36599999999999999</v>
      </c>
    </row>
    <row r="119" spans="1:14" x14ac:dyDescent="0.25">
      <c r="A119">
        <f>ValueWin!A119</f>
        <v>2.25</v>
      </c>
      <c r="B119">
        <f>ValueWin!B119</f>
        <v>1.57</v>
      </c>
      <c r="C119">
        <f t="shared" si="10"/>
        <v>0.44444444444444442</v>
      </c>
      <c r="D119">
        <f t="shared" si="10"/>
        <v>0.63694267515923564</v>
      </c>
      <c r="E119">
        <f>ValueWin!E119</f>
        <v>0.498</v>
      </c>
      <c r="F119">
        <f t="shared" si="9"/>
        <v>0.502</v>
      </c>
      <c r="G119" cm="1">
        <f t="array" ref="G119">_xlfn.IFS(AND(I119&gt;J119,I119&gt;0), 1, AND(J119&gt;I119,J119&gt;0), 2, AND(I119&lt;0,J119&lt;0), 0)</f>
        <v>1</v>
      </c>
      <c r="H119">
        <f>ValueWin!H119</f>
        <v>2</v>
      </c>
      <c r="I119">
        <f t="shared" si="5"/>
        <v>9.6399999999999986E-2</v>
      </c>
      <c r="J119">
        <f t="shared" si="6"/>
        <v>-0.37168421052631573</v>
      </c>
      <c r="K119" cm="1">
        <f t="array" ref="K119">_xlfn.IFS(AND(G119=H119,G119=1),K118-K118*I119+K118*I119*A119, AND(G119=H119,G119=2), K118-K118*J119+K118*J119*B119, AND(G119&lt;&gt;H119,G119=1), K118-K118*I119,AND(G119&lt;&gt;H119,G119=2),K118-K118*J119,G119=0,K118)</f>
        <v>843.89969958220001</v>
      </c>
      <c r="L119" t="str">
        <f>ValueWin!L119</f>
        <v>Ruben Bemelmans</v>
      </c>
      <c r="M119" t="str">
        <f>ValueWin!M119</f>
        <v>Quentin Halys</v>
      </c>
      <c r="N119">
        <f>ValueWin!N119</f>
        <v>0.623</v>
      </c>
    </row>
    <row r="120" spans="1:14" x14ac:dyDescent="0.25">
      <c r="A120">
        <f>ValueWin!A120</f>
        <v>3</v>
      </c>
      <c r="B120">
        <f>ValueWin!B120</f>
        <v>1.33</v>
      </c>
      <c r="C120">
        <f t="shared" si="10"/>
        <v>0.33333333333333331</v>
      </c>
      <c r="D120">
        <f t="shared" si="10"/>
        <v>0.75187969924812026</v>
      </c>
      <c r="E120">
        <f>ValueWin!E120</f>
        <v>0.23499999999999999</v>
      </c>
      <c r="F120">
        <f t="shared" si="9"/>
        <v>0.76500000000000001</v>
      </c>
      <c r="G120" cm="1">
        <f t="array" ref="G120">_xlfn.IFS(AND(I120&gt;J120,I120&gt;0), 1, AND(J120&gt;I120,J120&gt;0), 2, AND(I120&lt;0,J120&lt;0), 0)</f>
        <v>2</v>
      </c>
      <c r="H120">
        <f>ValueWin!H120</f>
        <v>2</v>
      </c>
      <c r="I120">
        <f t="shared" si="5"/>
        <v>-0.14750000000000002</v>
      </c>
      <c r="J120">
        <f t="shared" si="6"/>
        <v>5.2878787878788081E-2</v>
      </c>
      <c r="K120" cm="1">
        <f t="array" ref="K120">_xlfn.IFS(AND(G120=H120,G120=1),K119-K119*I120+K119*I120*A120, AND(G120=H120,G120=2), K119-K119*J120+K119*J120*B120, AND(G120&lt;&gt;H120,G120=1), K119-K119*I120,AND(G120&lt;&gt;H120,G120=2),K119-K119*J120,G120=0,K119)</f>
        <v>858.62574933990948</v>
      </c>
      <c r="L120" t="str">
        <f>ValueWin!L120</f>
        <v>Mats Rosenkranz</v>
      </c>
      <c r="M120" t="str">
        <f>ValueWin!M120</f>
        <v>Maximilian Marterer</v>
      </c>
      <c r="N120">
        <f>ValueWin!N120</f>
        <v>0.28299999999999997</v>
      </c>
    </row>
    <row r="121" spans="1:14" x14ac:dyDescent="0.25">
      <c r="A121">
        <f>ValueWin!A121</f>
        <v>2.31</v>
      </c>
      <c r="B121">
        <f>ValueWin!B121</f>
        <v>1.57</v>
      </c>
      <c r="C121">
        <f t="shared" si="10"/>
        <v>0.4329004329004329</v>
      </c>
      <c r="D121">
        <f t="shared" si="10"/>
        <v>0.63694267515923564</v>
      </c>
      <c r="E121">
        <f>ValueWin!E121</f>
        <v>0.46600000000000003</v>
      </c>
      <c r="F121">
        <f t="shared" si="9"/>
        <v>0.53400000000000003</v>
      </c>
      <c r="G121" cm="1">
        <f t="array" ref="G121">_xlfn.IFS(AND(I121&gt;J121,I121&gt;0), 1, AND(J121&gt;I121,J121&gt;0), 2, AND(I121&lt;0,J121&lt;0), 0)</f>
        <v>1</v>
      </c>
      <c r="H121">
        <f>ValueWin!H121</f>
        <v>1</v>
      </c>
      <c r="I121">
        <f t="shared" si="5"/>
        <v>5.8366412213740504E-2</v>
      </c>
      <c r="J121">
        <f t="shared" si="6"/>
        <v>-0.28354385964912276</v>
      </c>
      <c r="K121" cm="1">
        <f t="array" ref="K121">_xlfn.IFS(AND(G121=H121,G121=1),K120-K120*I121+K120*I121*A121, AND(G121=H121,G121=2), K120-K120*J121+K120*J121*B121, AND(G121&lt;&gt;H121,G121=1), K120-K120*I121,AND(G121&lt;&gt;H121,G121=2),K120-K120*J121,G121=0,K120)</f>
        <v>924.27627413443895</v>
      </c>
      <c r="L121" t="str">
        <f>ValueWin!L121</f>
        <v>Marin Cilic</v>
      </c>
      <c r="M121" t="str">
        <f>ValueWin!M121</f>
        <v>Karen Khachanov</v>
      </c>
      <c r="N121">
        <f>ValueWin!N121</f>
        <v>0.85899999999999999</v>
      </c>
    </row>
    <row r="122" spans="1:14" x14ac:dyDescent="0.25">
      <c r="A122">
        <f>ValueWin!A122</f>
        <v>1.61</v>
      </c>
      <c r="B122">
        <f>ValueWin!B122</f>
        <v>2.25</v>
      </c>
      <c r="C122">
        <f t="shared" si="10"/>
        <v>0.6211180124223602</v>
      </c>
      <c r="D122">
        <f t="shared" si="10"/>
        <v>0.44444444444444442</v>
      </c>
      <c r="E122">
        <f>ValueWin!E122</f>
        <v>0.59399999999999997</v>
      </c>
      <c r="F122">
        <f t="shared" si="9"/>
        <v>0.40600000000000003</v>
      </c>
      <c r="G122" cm="1">
        <f t="array" ref="G122">_xlfn.IFS(AND(I122&gt;J122,I122&gt;0), 1, AND(J122&gt;I122,J122&gt;0), 2, AND(I122&lt;0,J122&lt;0), 0)</f>
        <v>0</v>
      </c>
      <c r="H122">
        <f>ValueWin!H122</f>
        <v>1</v>
      </c>
      <c r="I122">
        <f t="shared" si="5"/>
        <v>-7.1573770491803246E-2</v>
      </c>
      <c r="J122">
        <f t="shared" si="6"/>
        <v>-6.9199999999999928E-2</v>
      </c>
      <c r="K122" cm="1">
        <f t="array" ref="K122">_xlfn.IFS(AND(G122=H122,G122=1),K121-K121*I122+K121*I122*A122, AND(G122=H122,G122=2), K121-K121*J122+K121*J122*B122, AND(G122&lt;&gt;H122,G122=1), K121-K121*I122,AND(G122&lt;&gt;H122,G122=2),K121-K121*J122,G122=0,K121)</f>
        <v>924.27627413443895</v>
      </c>
      <c r="L122" t="str">
        <f>ValueWin!L122</f>
        <v>Roberto Bautista Agut</v>
      </c>
      <c r="M122" t="str">
        <f>ValueWin!M122</f>
        <v>Mackenzie McDonald</v>
      </c>
      <c r="N122">
        <f>ValueWin!N122</f>
        <v>0.85699999999999998</v>
      </c>
    </row>
    <row r="123" spans="1:14" x14ac:dyDescent="0.25">
      <c r="A123">
        <f>ValueWin!A123</f>
        <v>2.67</v>
      </c>
      <c r="B123">
        <f>ValueWin!B123</f>
        <v>1.44</v>
      </c>
      <c r="C123">
        <f t="shared" si="10"/>
        <v>0.37453183520599254</v>
      </c>
      <c r="D123">
        <f t="shared" si="10"/>
        <v>0.69444444444444442</v>
      </c>
      <c r="E123">
        <f>ValueWin!E123</f>
        <v>0.38800000000000001</v>
      </c>
      <c r="F123">
        <f t="shared" si="9"/>
        <v>0.61199999999999999</v>
      </c>
      <c r="G123" cm="1">
        <f t="array" ref="G123">_xlfn.IFS(AND(I123&gt;J123,I123&gt;0), 1, AND(J123&gt;I123,J123&gt;0), 2, AND(I123&lt;0,J123&lt;0), 0)</f>
        <v>1</v>
      </c>
      <c r="H123">
        <f>ValueWin!H123</f>
        <v>1</v>
      </c>
      <c r="I123">
        <f t="shared" si="5"/>
        <v>2.1532934131736514E-2</v>
      </c>
      <c r="J123">
        <f t="shared" si="6"/>
        <v>-0.26981818181818196</v>
      </c>
      <c r="K123" cm="1">
        <f t="array" ref="K123">_xlfn.IFS(AND(G123=H123,G123=1),K122-K122*I123+K122*I123*A123, AND(G123=H123,G123=2), K122-K122*J123+K122*J123*B123, AND(G123&lt;&gt;H123,G123=1), K122-K122*I123,AND(G123&lt;&gt;H123,G123=2),K122-K122*J123,G123=0,K122)</f>
        <v>957.51324895231335</v>
      </c>
      <c r="L123" t="str">
        <f>ValueWin!L123</f>
        <v>Jan Lennard Struff</v>
      </c>
      <c r="M123" t="str">
        <f>ValueWin!M123</f>
        <v>Denis Shapovalov</v>
      </c>
      <c r="N123">
        <f>ValueWin!N123</f>
        <v>0.90900000000000003</v>
      </c>
    </row>
    <row r="124" spans="1:14" x14ac:dyDescent="0.25">
      <c r="A124">
        <f>ValueWin!A124</f>
        <v>7</v>
      </c>
      <c r="B124">
        <f>ValueWin!B124</f>
        <v>1.1000000000000001</v>
      </c>
      <c r="C124">
        <f t="shared" si="10"/>
        <v>0.14285714285714285</v>
      </c>
      <c r="D124">
        <f t="shared" si="10"/>
        <v>0.90909090909090906</v>
      </c>
      <c r="E124">
        <f>ValueWin!E124</f>
        <v>0.123</v>
      </c>
      <c r="F124">
        <f t="shared" si="9"/>
        <v>0.877</v>
      </c>
      <c r="G124" cm="1">
        <f t="array" ref="G124">_xlfn.IFS(AND(I124&gt;J124,I124&gt;0), 1, AND(J124&gt;I124,J124&gt;0), 2, AND(I124&lt;0,J124&lt;0), 0)</f>
        <v>0</v>
      </c>
      <c r="H124">
        <f>ValueWin!H124</f>
        <v>2</v>
      </c>
      <c r="I124">
        <f t="shared" si="5"/>
        <v>-2.3166666666666669E-2</v>
      </c>
      <c r="J124">
        <f t="shared" si="6"/>
        <v>-0.35299999999999887</v>
      </c>
      <c r="K124" cm="1">
        <f t="array" ref="K124">_xlfn.IFS(AND(G124=H124,G124=1),K123-K123*I124+K123*I124*A124, AND(G124=H124,G124=2), K123-K123*J124+K123*J124*B124, AND(G124&lt;&gt;H124,G124=1), K123-K123*I124,AND(G124&lt;&gt;H124,G124=2),K123-K123*J124,G124=0,K123)</f>
        <v>957.51324895231335</v>
      </c>
      <c r="L124" t="str">
        <f>ValueWin!L124</f>
        <v>Dennis Novak</v>
      </c>
      <c r="M124" t="str">
        <f>ValueWin!M124</f>
        <v>Jannik Sinner</v>
      </c>
      <c r="N124">
        <f>ValueWin!N124</f>
        <v>0.84499999999999997</v>
      </c>
    </row>
    <row r="125" spans="1:14" x14ac:dyDescent="0.25">
      <c r="A125">
        <f>ValueWin!A125</f>
        <v>5.2</v>
      </c>
      <c r="B125">
        <f>ValueWin!B125</f>
        <v>1.1399999999999999</v>
      </c>
      <c r="C125">
        <f t="shared" si="10"/>
        <v>0.19230769230769229</v>
      </c>
      <c r="D125">
        <f t="shared" si="10"/>
        <v>0.87719298245614041</v>
      </c>
      <c r="E125">
        <f>ValueWin!E125</f>
        <v>0.17100000000000001</v>
      </c>
      <c r="F125">
        <f t="shared" si="9"/>
        <v>0.82899999999999996</v>
      </c>
      <c r="G125" cm="1">
        <f t="array" ref="G125">_xlfn.IFS(AND(I125&gt;J125,I125&gt;0), 1, AND(J125&gt;I125,J125&gt;0), 2, AND(I125&lt;0,J125&lt;0), 0)</f>
        <v>0</v>
      </c>
      <c r="H125">
        <f>ValueWin!H125</f>
        <v>2</v>
      </c>
      <c r="I125">
        <f t="shared" si="5"/>
        <v>-2.6380952380952338E-2</v>
      </c>
      <c r="J125">
        <f t="shared" si="6"/>
        <v>-0.39242857142857246</v>
      </c>
      <c r="K125" cm="1">
        <f t="array" ref="K125">_xlfn.IFS(AND(G125=H125,G125=1),K124-K124*I125+K124*I125*A125, AND(G125=H125,G125=2), K124-K124*J125+K124*J125*B125, AND(G125&lt;&gt;H125,G125=1), K124-K124*I125,AND(G125&lt;&gt;H125,G125=2),K124-K124*J125,G125=0,K124)</f>
        <v>957.51324895231335</v>
      </c>
      <c r="L125" t="str">
        <f>ValueWin!L125</f>
        <v>Alex De Minaur</v>
      </c>
      <c r="M125" t="str">
        <f>ValueWin!M125</f>
        <v>Alexander Zverev</v>
      </c>
      <c r="N125">
        <f>ValueWin!N125</f>
        <v>0.89100000000000001</v>
      </c>
    </row>
    <row r="126" spans="1:14" x14ac:dyDescent="0.25">
      <c r="A126">
        <f>ValueWin!A126</f>
        <v>1.22</v>
      </c>
      <c r="B126">
        <f>ValueWin!B126</f>
        <v>4</v>
      </c>
      <c r="C126">
        <f t="shared" si="10"/>
        <v>0.81967213114754101</v>
      </c>
      <c r="D126">
        <f t="shared" si="10"/>
        <v>0.25</v>
      </c>
      <c r="E126">
        <f>ValueWin!E126</f>
        <v>0.73399999999999999</v>
      </c>
      <c r="F126">
        <f t="shared" si="9"/>
        <v>0.26600000000000001</v>
      </c>
      <c r="G126" cm="1">
        <f t="array" ref="G126">_xlfn.IFS(AND(I126&gt;J126,I126&gt;0), 1, AND(J126&gt;I126,J126&gt;0), 2, AND(I126&lt;0,J126&lt;0), 0)</f>
        <v>2</v>
      </c>
      <c r="H126">
        <f>ValueWin!H126</f>
        <v>2</v>
      </c>
      <c r="I126">
        <f t="shared" si="5"/>
        <v>-0.47509090909090923</v>
      </c>
      <c r="J126">
        <f t="shared" si="6"/>
        <v>2.1333333333333343E-2</v>
      </c>
      <c r="K126" cm="1">
        <f t="array" ref="K126">_xlfn.IFS(AND(G126=H126,G126=1),K125-K125*I126+K125*I126*A126, AND(G126=H126,G126=2), K125-K125*J126+K125*J126*B126, AND(G126&lt;&gt;H126,G126=1), K125-K125*I126,AND(G126&lt;&gt;H126,G126=2),K125-K125*J126,G126=0,K125)</f>
        <v>1018.7940968852615</v>
      </c>
      <c r="L126" t="str">
        <f>ValueWin!L126</f>
        <v>Stefanos Tsitsipas</v>
      </c>
      <c r="M126" t="str">
        <f>ValueWin!M126</f>
        <v>Frances Tiafoe</v>
      </c>
      <c r="N126">
        <f>ValueWin!N126</f>
        <v>0.86699999999999999</v>
      </c>
    </row>
    <row r="127" spans="1:14" x14ac:dyDescent="0.25">
      <c r="A127">
        <f>ValueWin!A127</f>
        <v>2.75</v>
      </c>
      <c r="B127">
        <f>ValueWin!B127</f>
        <v>1.44</v>
      </c>
      <c r="C127">
        <f t="shared" si="10"/>
        <v>0.36363636363636365</v>
      </c>
      <c r="D127">
        <f t="shared" si="10"/>
        <v>0.69444444444444442</v>
      </c>
      <c r="E127">
        <f>ValueWin!E127</f>
        <v>0.29499999999999998</v>
      </c>
      <c r="F127">
        <f t="shared" si="9"/>
        <v>0.70500000000000007</v>
      </c>
      <c r="G127" cm="1">
        <f t="array" ref="G127">_xlfn.IFS(AND(I127&gt;J127,I127&gt;0), 1, AND(J127&gt;I127,J127&gt;0), 2, AND(I127&lt;0,J127&lt;0), 0)</f>
        <v>2</v>
      </c>
      <c r="H127">
        <f>ValueWin!H127</f>
        <v>1</v>
      </c>
      <c r="I127">
        <f t="shared" si="5"/>
        <v>-0.10785714285714293</v>
      </c>
      <c r="J127">
        <f t="shared" si="6"/>
        <v>3.4545454545454546E-2</v>
      </c>
      <c r="K127" cm="1">
        <f t="array" ref="K127">_xlfn.IFS(AND(G127=H127,G127=1),K126-K126*I127+K126*I127*A127, AND(G127=H127,G127=2), K126-K126*J127+K126*J127*B127, AND(G127&lt;&gt;H127,G127=1), K126-K126*I127,AND(G127&lt;&gt;H127,G127=2),K126-K126*J127,G127=0,K126)</f>
        <v>983.59939172013435</v>
      </c>
      <c r="L127" t="str">
        <f>ValueWin!L127</f>
        <v>Carlos Alcaraz</v>
      </c>
      <c r="M127" t="str">
        <f>ValueWin!M127</f>
        <v>Matteo Berrettini</v>
      </c>
      <c r="N127">
        <f>ValueWin!N127</f>
        <v>0.84699999999999998</v>
      </c>
    </row>
    <row r="128" spans="1:14" x14ac:dyDescent="0.25">
      <c r="A128">
        <f>ValueWin!A128</f>
        <v>1.5</v>
      </c>
      <c r="B128">
        <f>ValueWin!B128</f>
        <v>2.5</v>
      </c>
      <c r="C128">
        <f t="shared" si="10"/>
        <v>0.66666666666666663</v>
      </c>
      <c r="D128">
        <f t="shared" si="10"/>
        <v>0.4</v>
      </c>
      <c r="E128">
        <f>ValueWin!E128</f>
        <v>0.78500000000000003</v>
      </c>
      <c r="F128">
        <f t="shared" si="9"/>
        <v>0.21499999999999997</v>
      </c>
      <c r="G128" cm="1">
        <f t="array" ref="G128">_xlfn.IFS(AND(I128&gt;J128,I128&gt;0), 1, AND(J128&gt;I128,J128&gt;0), 2, AND(I128&lt;0,J128&lt;0), 0)</f>
        <v>1</v>
      </c>
      <c r="H128">
        <f>ValueWin!H128</f>
        <v>1</v>
      </c>
      <c r="I128">
        <f t="shared" si="5"/>
        <v>0.1</v>
      </c>
      <c r="J128">
        <f t="shared" si="6"/>
        <v>-0.30833333333333335</v>
      </c>
      <c r="K128" cm="1">
        <f t="array" ref="K128">_xlfn.IFS(AND(G128=H128,G128=1),K127-K127*I128+K127*I128*A128, AND(G128=H128,G128=2), K127-K127*J128+K127*J128*B128, AND(G128&lt;&gt;H128,G128=1), K127-K127*I128,AND(G128&lt;&gt;H128,G128=2),K127-K127*J128,G128=0,K127)</f>
        <v>1032.779361306141</v>
      </c>
      <c r="L128" t="str">
        <f>ValueWin!L128</f>
        <v>Joao Sousa</v>
      </c>
      <c r="M128" t="str">
        <f>ValueWin!M128</f>
        <v>Kenny De Schepper</v>
      </c>
      <c r="N128">
        <f>ValueWin!N128</f>
        <v>0.47799999999999998</v>
      </c>
    </row>
    <row r="129" spans="1:14" x14ac:dyDescent="0.25">
      <c r="A129">
        <f>ValueWin!A129</f>
        <v>1.33</v>
      </c>
      <c r="B129">
        <f>ValueWin!B129</f>
        <v>3</v>
      </c>
      <c r="C129">
        <f t="shared" si="10"/>
        <v>0.75187969924812026</v>
      </c>
      <c r="D129">
        <f t="shared" si="10"/>
        <v>0.33333333333333331</v>
      </c>
      <c r="E129">
        <f>ValueWin!E129</f>
        <v>0.80500000000000005</v>
      </c>
      <c r="F129">
        <f t="shared" si="9"/>
        <v>0.19499999999999995</v>
      </c>
      <c r="G129" cm="1">
        <f t="array" ref="G129">_xlfn.IFS(AND(I129&gt;J129,I129&gt;0), 1, AND(J129&gt;I129,J129&gt;0), 2, AND(I129&lt;0,J129&lt;0), 0)</f>
        <v>1</v>
      </c>
      <c r="H129">
        <f>ValueWin!H129</f>
        <v>2</v>
      </c>
      <c r="I129">
        <f t="shared" si="5"/>
        <v>0.1</v>
      </c>
      <c r="J129">
        <f t="shared" si="6"/>
        <v>-0.20750000000000007</v>
      </c>
      <c r="K129" cm="1">
        <f t="array" ref="K129">_xlfn.IFS(AND(G129=H129,G129=1),K128-K128*I129+K128*I129*A129, AND(G129=H129,G129=2), K128-K128*J129+K128*J129*B129, AND(G129&lt;&gt;H129,G129=1), K128-K128*I129,AND(G129&lt;&gt;H129,G129=2),K128-K128*J129,G129=0,K128)</f>
        <v>929.50142517552695</v>
      </c>
      <c r="L129" t="str">
        <f>ValueWin!L129</f>
        <v>Hugo Gaston</v>
      </c>
      <c r="M129" t="str">
        <f>ValueWin!M129</f>
        <v>Maxime Janvier</v>
      </c>
      <c r="N129">
        <f>ValueWin!N129</f>
        <v>0.48199999999999998</v>
      </c>
    </row>
    <row r="130" spans="1:14" x14ac:dyDescent="0.25">
      <c r="A130">
        <f>ValueWin!A130</f>
        <v>1.66</v>
      </c>
      <c r="B130">
        <f>ValueWin!B130</f>
        <v>2.1</v>
      </c>
      <c r="C130">
        <f t="shared" si="10"/>
        <v>0.60240963855421692</v>
      </c>
      <c r="D130">
        <f t="shared" si="10"/>
        <v>0.47619047619047616</v>
      </c>
      <c r="E130">
        <f>ValueWin!E130</f>
        <v>0.94599999999999995</v>
      </c>
      <c r="F130">
        <f t="shared" si="9"/>
        <v>5.4000000000000048E-2</v>
      </c>
      <c r="G130" cm="1">
        <f t="array" ref="G130">_xlfn.IFS(AND(I130&gt;J130,I130&gt;0), 1, AND(J130&gt;I130,J130&gt;0), 2, AND(I130&lt;0,J130&lt;0), 0)</f>
        <v>1</v>
      </c>
      <c r="H130">
        <f>ValueWin!H130</f>
        <v>2</v>
      </c>
      <c r="I130">
        <f t="shared" si="5"/>
        <v>0.1</v>
      </c>
      <c r="J130">
        <f t="shared" si="6"/>
        <v>-0.80599999999999983</v>
      </c>
      <c r="K130" cm="1">
        <f t="array" ref="K130">_xlfn.IFS(AND(G130=H130,G130=1),K129-K129*I130+K129*I130*A130, AND(G130=H130,G130=2), K129-K129*J130+K129*J130*B130, AND(G130&lt;&gt;H130,G130=1), K129-K129*I130,AND(G130&lt;&gt;H130,G130=2),K129-K129*J130,G130=0,K129)</f>
        <v>836.5512826579743</v>
      </c>
      <c r="L130" t="str">
        <f>ValueWin!L130</f>
        <v>Manuel Guinard</v>
      </c>
      <c r="M130" t="str">
        <f>ValueWin!M130</f>
        <v>Luca van Assche</v>
      </c>
      <c r="N130">
        <f>ValueWin!N130</f>
        <v>0.17599999999999999</v>
      </c>
    </row>
    <row r="131" spans="1:14" x14ac:dyDescent="0.25">
      <c r="A131">
        <f>ValueWin!A131</f>
        <v>1.46</v>
      </c>
      <c r="B131">
        <f>ValueWin!B131</f>
        <v>2.58</v>
      </c>
      <c r="C131">
        <f t="shared" si="10"/>
        <v>0.68493150684931503</v>
      </c>
      <c r="D131">
        <f t="shared" si="10"/>
        <v>0.38759689922480617</v>
      </c>
      <c r="E131">
        <f>ValueWin!E131</f>
        <v>0.61399999999999999</v>
      </c>
      <c r="F131">
        <f t="shared" si="9"/>
        <v>0.38600000000000001</v>
      </c>
      <c r="G131" cm="1">
        <f t="array" ref="G131">_xlfn.IFS(AND(I131&gt;J131,I131&gt;0), 1, AND(J131&gt;I131,J131&gt;0), 2, AND(I131&lt;0,J131&lt;0), 0)</f>
        <v>0</v>
      </c>
      <c r="H131">
        <f>ValueWin!H131</f>
        <v>1</v>
      </c>
      <c r="I131">
        <f t="shared" si="5"/>
        <v>-0.22513043478260875</v>
      </c>
      <c r="J131">
        <f t="shared" si="6"/>
        <v>-2.6075949367088125E-3</v>
      </c>
      <c r="K131" cm="1">
        <f t="array" ref="K131">_xlfn.IFS(AND(G131=H131,G131=1),K130-K130*I131+K130*I131*A131, AND(G131=H131,G131=2), K130-K130*J131+K130*J131*B131, AND(G131&lt;&gt;H131,G131=1), K130-K130*I131,AND(G131&lt;&gt;H131,G131=2),K130-K130*J131,G131=0,K130)</f>
        <v>836.5512826579743</v>
      </c>
      <c r="L131" t="str">
        <f>ValueWin!L131</f>
        <v>Taylor Fritz</v>
      </c>
      <c r="M131" t="str">
        <f>ValueWin!M131</f>
        <v>Jan Lennard Struff</v>
      </c>
      <c r="N131">
        <f>ValueWin!N131</f>
        <v>0.84499999999999997</v>
      </c>
    </row>
    <row r="132" spans="1:14" x14ac:dyDescent="0.25">
      <c r="A132">
        <f>ValueWin!A132</f>
        <v>1.86</v>
      </c>
      <c r="B132">
        <f>ValueWin!B132</f>
        <v>1.92</v>
      </c>
      <c r="C132">
        <f t="shared" si="10"/>
        <v>0.5376344086021505</v>
      </c>
      <c r="D132">
        <f t="shared" si="10"/>
        <v>0.52083333333333337</v>
      </c>
      <c r="E132">
        <f>ValueWin!E132</f>
        <v>0.42</v>
      </c>
      <c r="F132">
        <f t="shared" si="9"/>
        <v>0.58000000000000007</v>
      </c>
      <c r="G132" cm="1">
        <f t="array" ref="G132">_xlfn.IFS(AND(I132&gt;J132,I132&gt;0), 1, AND(J132&gt;I132,J132&gt;0), 2, AND(I132&lt;0,J132&lt;0), 0)</f>
        <v>2</v>
      </c>
      <c r="H132">
        <f>ValueWin!H132</f>
        <v>2</v>
      </c>
      <c r="I132">
        <f t="shared" ref="I132:I140" si="11">IF(E132-(F132/(A132-1))&gt;0.1, 0.1, E132-(F132/(A132-1)))</f>
        <v>-0.25441860465116278</v>
      </c>
      <c r="J132">
        <f t="shared" ref="J132:J140" si="12">IF(F132-(E132/(B132-1))&gt;0.1, 0.1, F132-(E132/(B132-1)))</f>
        <v>0.1</v>
      </c>
      <c r="K132" cm="1">
        <f t="array" ref="K132">_xlfn.IFS(AND(G132=H132,G132=1),K131-K131*I132+K131*I132*A132, AND(G132=H132,G132=2), K131-K131*J132+K131*J132*B132, AND(G132&lt;&gt;H132,G132=1), K131-K131*I132,AND(G132&lt;&gt;H132,G132=2),K131-K131*J132,G132=0,K131)</f>
        <v>913.5140006625079</v>
      </c>
      <c r="L132" t="str">
        <f>ValueWin!L132</f>
        <v>Botic Van De Zandschulp</v>
      </c>
      <c r="M132" t="str">
        <f>ValueWin!M132</f>
        <v>Marin Cilic</v>
      </c>
      <c r="N132">
        <f>ValueWin!N132</f>
        <v>0.83499999999999996</v>
      </c>
    </row>
    <row r="133" spans="1:14" x14ac:dyDescent="0.25">
      <c r="A133">
        <f>ValueWin!A133</f>
        <v>4.05</v>
      </c>
      <c r="B133">
        <f>ValueWin!B133</f>
        <v>1.22</v>
      </c>
      <c r="C133">
        <f t="shared" si="10"/>
        <v>0.24691358024691359</v>
      </c>
      <c r="D133">
        <f t="shared" si="10"/>
        <v>0.81967213114754101</v>
      </c>
      <c r="E133">
        <f>ValueWin!E133</f>
        <v>0.21199999999999999</v>
      </c>
      <c r="F133">
        <f t="shared" si="9"/>
        <v>0.78800000000000003</v>
      </c>
      <c r="G133" cm="1">
        <f t="array" ref="G133">_xlfn.IFS(AND(I133&gt;J133,I133&gt;0), 1, AND(J133&gt;I133,J133&gt;0), 2, AND(I133&lt;0,J133&lt;0), 0)</f>
        <v>0</v>
      </c>
      <c r="H133">
        <f>ValueWin!H133</f>
        <v>2</v>
      </c>
      <c r="I133">
        <f t="shared" si="11"/>
        <v>-4.6360655737704953E-2</v>
      </c>
      <c r="J133">
        <f t="shared" si="12"/>
        <v>-0.1756363636363637</v>
      </c>
      <c r="K133" cm="1">
        <f t="array" ref="K133">_xlfn.IFS(AND(G133=H133,G133=1),K132-K132*I133+K132*I133*A133, AND(G133=H133,G133=2), K132-K132*J133+K132*J133*B133, AND(G133&lt;&gt;H133,G133=1), K132-K132*I133,AND(G133&lt;&gt;H133,G133=2),K132-K132*J133,G133=0,K132)</f>
        <v>913.5140006625079</v>
      </c>
      <c r="L133" t="str">
        <f>ValueWin!L133</f>
        <v>Carlos Alcaraz</v>
      </c>
      <c r="M133" t="str">
        <f>ValueWin!M133</f>
        <v>Alexander Zverev</v>
      </c>
      <c r="N133">
        <f>ValueWin!N133</f>
        <v>0.86499999999999999</v>
      </c>
    </row>
    <row r="134" spans="1:14" x14ac:dyDescent="0.25">
      <c r="A134">
        <f>ValueWin!A134</f>
        <v>2.2000000000000002</v>
      </c>
      <c r="B134">
        <f>ValueWin!B134</f>
        <v>1.61</v>
      </c>
      <c r="C134">
        <f t="shared" si="10"/>
        <v>0.45454545454545453</v>
      </c>
      <c r="D134">
        <f t="shared" si="10"/>
        <v>0.6211180124223602</v>
      </c>
      <c r="E134">
        <f>ValueWin!E134</f>
        <v>0.19900000000000001</v>
      </c>
      <c r="F134">
        <f t="shared" si="9"/>
        <v>0.80099999999999993</v>
      </c>
      <c r="G134" cm="1">
        <f t="array" ref="G134">_xlfn.IFS(AND(I134&gt;J134,I134&gt;0), 1, AND(J134&gt;I134,J134&gt;0), 2, AND(I134&lt;0,J134&lt;0), 0)</f>
        <v>2</v>
      </c>
      <c r="H134">
        <f>ValueWin!H134</f>
        <v>2</v>
      </c>
      <c r="I134">
        <f t="shared" si="11"/>
        <v>-0.46849999999999986</v>
      </c>
      <c r="J134">
        <f t="shared" si="12"/>
        <v>0.1</v>
      </c>
      <c r="K134" cm="1">
        <f t="array" ref="K134">_xlfn.IFS(AND(G134=H134,G134=1),K133-K133*I134+K133*I134*A134, AND(G134=H134,G134=2), K133-K133*J134+K133*J134*B134, AND(G134&lt;&gt;H134,G134=1), K133-K133*I134,AND(G134&lt;&gt;H134,G134=2),K133-K133*J134,G134=0,K133)</f>
        <v>969.2383547029209</v>
      </c>
      <c r="L134" t="str">
        <f>ValueWin!L134</f>
        <v>Maxime Janvier</v>
      </c>
      <c r="M134" t="str">
        <f>ValueWin!M134</f>
        <v>Joao Sousa</v>
      </c>
      <c r="N134">
        <f>ValueWin!N134</f>
        <v>0.47099999999999997</v>
      </c>
    </row>
    <row r="135" spans="1:14" x14ac:dyDescent="0.25">
      <c r="A135">
        <f>ValueWin!A135</f>
        <v>2.2000000000000002</v>
      </c>
      <c r="B135">
        <f>ValueWin!B135</f>
        <v>1.61</v>
      </c>
      <c r="C135">
        <f t="shared" si="10"/>
        <v>0.45454545454545453</v>
      </c>
      <c r="D135">
        <f t="shared" si="10"/>
        <v>0.6211180124223602</v>
      </c>
      <c r="E135">
        <f>ValueWin!E135</f>
        <v>0.45900000000000002</v>
      </c>
      <c r="F135">
        <f t="shared" si="9"/>
        <v>0.54099999999999993</v>
      </c>
      <c r="G135" cm="1">
        <f t="array" ref="G135">_xlfn.IFS(AND(I135&gt;J135,I135&gt;0), 1, AND(J135&gt;I135,J135&gt;0), 2, AND(I135&lt;0,J135&lt;0), 0)</f>
        <v>1</v>
      </c>
      <c r="H135">
        <f>ValueWin!H135</f>
        <v>1</v>
      </c>
      <c r="I135">
        <f t="shared" si="11"/>
        <v>8.1666666666668219E-3</v>
      </c>
      <c r="J135">
        <f t="shared" si="12"/>
        <v>-0.21145901639344256</v>
      </c>
      <c r="K135" cm="1">
        <f t="array" ref="K135">_xlfn.IFS(AND(G135=H135,G135=1),K134-K134*I135+K134*I135*A135, AND(G135=H135,G135=2), K134-K134*J135+K134*J135*B135, AND(G135&lt;&gt;H135,G135=1), K134-K134*I135,AND(G135&lt;&gt;H135,G135=2),K134-K134*J135,G135=0,K134)</f>
        <v>978.7368905790097</v>
      </c>
      <c r="L135" t="str">
        <f>ValueWin!L135</f>
        <v>Maxime Cressy</v>
      </c>
      <c r="M135" t="str">
        <f>ValueWin!M135</f>
        <v>Oscar Otte</v>
      </c>
      <c r="N135">
        <f>ValueWin!N135</f>
        <v>0.75700000000000001</v>
      </c>
    </row>
    <row r="136" spans="1:14" x14ac:dyDescent="0.25">
      <c r="A136">
        <f>ValueWin!A136</f>
        <v>4</v>
      </c>
      <c r="B136">
        <f>ValueWin!B136</f>
        <v>1.22</v>
      </c>
      <c r="C136">
        <f t="shared" si="10"/>
        <v>0.25</v>
      </c>
      <c r="D136">
        <f t="shared" si="10"/>
        <v>0.81967213114754101</v>
      </c>
      <c r="E136">
        <f>ValueWin!E136</f>
        <v>0.33300000000000002</v>
      </c>
      <c r="F136">
        <f t="shared" si="9"/>
        <v>0.66700000000000004</v>
      </c>
      <c r="G136" cm="1">
        <f t="array" ref="G136">_xlfn.IFS(AND(I136&gt;J136,I136&gt;0), 1, AND(J136&gt;I136,J136&gt;0), 2, AND(I136&lt;0,J136&lt;0), 0)</f>
        <v>1</v>
      </c>
      <c r="H136">
        <f>ValueWin!H136</f>
        <v>1</v>
      </c>
      <c r="I136">
        <f t="shared" si="11"/>
        <v>0.1</v>
      </c>
      <c r="J136">
        <f t="shared" si="12"/>
        <v>-0.84663636363636385</v>
      </c>
      <c r="K136" cm="1">
        <f t="array" ref="K136">_xlfn.IFS(AND(G136=H136,G136=1),K135-K135*I136+K135*I136*A136, AND(G136=H136,G136=2), K135-K135*J136+K135*J136*B136, AND(G136&lt;&gt;H136,G136=1), K135-K135*I136,AND(G136&lt;&gt;H136,G136=2),K135-K135*J136,G136=0,K135)</f>
        <v>1272.3579577527125</v>
      </c>
      <c r="L136" t="str">
        <f>ValueWin!L136</f>
        <v>Frances Tiafoe</v>
      </c>
      <c r="M136" t="str">
        <f>ValueWin!M136</f>
        <v>Jannik Sinner</v>
      </c>
      <c r="N136">
        <f>ValueWin!N136</f>
        <v>0.86</v>
      </c>
    </row>
    <row r="137" spans="1:14" x14ac:dyDescent="0.25">
      <c r="A137">
        <f>ValueWin!A137</f>
        <v>1.4</v>
      </c>
      <c r="B137">
        <f>ValueWin!B137</f>
        <v>2.75</v>
      </c>
      <c r="C137">
        <f t="shared" si="10"/>
        <v>0.7142857142857143</v>
      </c>
      <c r="D137">
        <f t="shared" si="10"/>
        <v>0.36363636363636365</v>
      </c>
      <c r="E137">
        <f>ValueWin!E137</f>
        <v>0.61599999999999999</v>
      </c>
      <c r="F137">
        <f t="shared" si="9"/>
        <v>0.38400000000000001</v>
      </c>
      <c r="G137" cm="1">
        <f t="array" ref="G137">_xlfn.IFS(AND(I137&gt;J137,I137&gt;0), 1, AND(J137&gt;I137,J137&gt;0), 2, AND(I137&lt;0,J137&lt;0), 0)</f>
        <v>2</v>
      </c>
      <c r="H137">
        <f>ValueWin!H137</f>
        <v>2</v>
      </c>
      <c r="I137">
        <f t="shared" si="11"/>
        <v>-0.34400000000000019</v>
      </c>
      <c r="J137">
        <f t="shared" si="12"/>
        <v>3.2000000000000028E-2</v>
      </c>
      <c r="K137" cm="1">
        <f t="array" ref="K137">_xlfn.IFS(AND(G137=H137,G137=1),K136-K136*I137+K136*I137*A137, AND(G137=H137,G137=2), K136-K136*J137+K136*J137*B137, AND(G137&lt;&gt;H137,G137=1), K136-K136*I137,AND(G137&lt;&gt;H137,G137=2),K136-K136*J137,G137=0,K136)</f>
        <v>1343.6100033868647</v>
      </c>
      <c r="L137" t="str">
        <f>ValueWin!L137</f>
        <v>Quentin Halys</v>
      </c>
      <c r="M137" t="str">
        <f>ValueWin!M137</f>
        <v>Lukas Lacko</v>
      </c>
      <c r="N137">
        <f>ValueWin!N137</f>
        <v>0.47</v>
      </c>
    </row>
    <row r="138" spans="1:14" x14ac:dyDescent="0.25">
      <c r="A138">
        <f>ValueWin!A138</f>
        <v>4.5</v>
      </c>
      <c r="B138">
        <f>ValueWin!B138</f>
        <v>1.18</v>
      </c>
      <c r="C138">
        <f t="shared" si="10"/>
        <v>0.22222222222222221</v>
      </c>
      <c r="D138">
        <f t="shared" si="10"/>
        <v>0.84745762711864414</v>
      </c>
      <c r="E138">
        <f>ValueWin!E138</f>
        <v>0.161</v>
      </c>
      <c r="F138">
        <f t="shared" si="9"/>
        <v>0.83899999999999997</v>
      </c>
      <c r="G138" cm="1">
        <f t="array" ref="G138">_xlfn.IFS(AND(I138&gt;J138,I138&gt;0), 1, AND(J138&gt;I138,J138&gt;0), 2, AND(I138&lt;0,J138&lt;0), 0)</f>
        <v>0</v>
      </c>
      <c r="H138">
        <f>ValueWin!H138</f>
        <v>2</v>
      </c>
      <c r="I138">
        <f t="shared" si="11"/>
        <v>-7.8714285714285709E-2</v>
      </c>
      <c r="J138">
        <f t="shared" si="12"/>
        <v>-5.5444444444444851E-2</v>
      </c>
      <c r="K138" cm="1">
        <f t="array" ref="K138">_xlfn.IFS(AND(G138=H138,G138=1),K137-K137*I138+K137*I138*A138, AND(G138=H138,G138=2), K137-K137*J138+K137*J138*B138, AND(G138&lt;&gt;H138,G138=1), K137-K137*I138,AND(G138&lt;&gt;H138,G138=2),K137-K137*J138,G138=0,K137)</f>
        <v>1343.6100033868647</v>
      </c>
      <c r="L138" t="str">
        <f>ValueWin!L138</f>
        <v>Alexandre Muller</v>
      </c>
      <c r="M138" t="str">
        <f>ValueWin!M138</f>
        <v>Brandon Nakashima</v>
      </c>
      <c r="N138">
        <f>ValueWin!N138</f>
        <v>0.499</v>
      </c>
    </row>
    <row r="139" spans="1:14" x14ac:dyDescent="0.25">
      <c r="A139">
        <f>ValueWin!A139</f>
        <v>1.53</v>
      </c>
      <c r="B139">
        <f>ValueWin!B139</f>
        <v>2.37</v>
      </c>
      <c r="C139">
        <f t="shared" si="10"/>
        <v>0.65359477124183007</v>
      </c>
      <c r="D139">
        <f t="shared" si="10"/>
        <v>0.42194092827004215</v>
      </c>
      <c r="E139">
        <f>ValueWin!E139</f>
        <v>0.47499999999999998</v>
      </c>
      <c r="F139">
        <f t="shared" si="9"/>
        <v>0.52500000000000002</v>
      </c>
      <c r="G139" cm="1">
        <f t="array" ref="G139">_xlfn.IFS(AND(I139&gt;J139,I139&gt;0), 1, AND(J139&gt;I139,J139&gt;0), 2, AND(I139&lt;0,J139&lt;0), 0)</f>
        <v>2</v>
      </c>
      <c r="H139">
        <f>ValueWin!H139</f>
        <v>2</v>
      </c>
      <c r="I139">
        <f t="shared" si="11"/>
        <v>-0.51556603773584908</v>
      </c>
      <c r="J139">
        <f t="shared" si="12"/>
        <v>0.1</v>
      </c>
      <c r="K139" cm="1">
        <f t="array" ref="K139">_xlfn.IFS(AND(G139=H139,G139=1),K138-K138*I139+K138*I139*A139, AND(G139=H139,G139=2), K138-K138*J139+K138*J139*B139, AND(G139&lt;&gt;H139,G139=1), K138-K138*I139,AND(G139&lt;&gt;H139,G139=2),K138-K138*J139,G139=0,K138)</f>
        <v>1527.6845738508653</v>
      </c>
      <c r="L139" t="str">
        <f>ValueWin!L139</f>
        <v>Yoshihito Nishioka</v>
      </c>
      <c r="M139" t="str">
        <f>ValueWin!M139</f>
        <v>Gianluca Mager</v>
      </c>
      <c r="N139">
        <f>ValueWin!N139</f>
        <v>0.80300000000000005</v>
      </c>
    </row>
    <row r="140" spans="1:14" x14ac:dyDescent="0.25">
      <c r="A140">
        <f>ValueWin!A140</f>
        <v>2.62</v>
      </c>
      <c r="B140">
        <f>ValueWin!B140</f>
        <v>1.5</v>
      </c>
      <c r="C140">
        <f t="shared" si="10"/>
        <v>0.38167938931297707</v>
      </c>
      <c r="D140">
        <f t="shared" si="10"/>
        <v>0.66666666666666663</v>
      </c>
      <c r="E140">
        <f>ValueWin!E140</f>
        <v>0.35299999999999998</v>
      </c>
      <c r="F140">
        <f t="shared" si="9"/>
        <v>0.64700000000000002</v>
      </c>
      <c r="G140" cm="1">
        <f t="array" ref="G140">_xlfn.IFS(AND(I140&gt;J140,I140&gt;0), 1, AND(J140&gt;I140,J140&gt;0), 2, AND(I140&lt;0,J140&lt;0), 0)</f>
        <v>0</v>
      </c>
      <c r="H140">
        <f>ValueWin!H140</f>
        <v>1</v>
      </c>
      <c r="I140">
        <f t="shared" si="11"/>
        <v>-4.6382716049382711E-2</v>
      </c>
      <c r="J140">
        <f t="shared" si="12"/>
        <v>-5.8999999999999941E-2</v>
      </c>
      <c r="K140" cm="1">
        <f t="array" ref="K140">_xlfn.IFS(AND(G140=H140,G140=1),K139-K139*I140+K139*I140*A140, AND(G140=H140,G140=2), K139-K139*J140+K139*J140*B140, AND(G140&lt;&gt;H140,G140=1), K139-K139*I140,AND(G140&lt;&gt;H140,G140=2),K139-K139*J140,G140=0,K139)</f>
        <v>1527.6845738508653</v>
      </c>
      <c r="L140" t="str">
        <f>ValueWin!L140</f>
        <v>Adrian Mannarino</v>
      </c>
      <c r="M140" t="str">
        <f>ValueWin!M140</f>
        <v>Nikoloz Basilashvili</v>
      </c>
      <c r="N140">
        <f>ValueWin!N140</f>
        <v>0.85599999999999998</v>
      </c>
    </row>
    <row r="141" spans="1:14" x14ac:dyDescent="0.25">
      <c r="A141">
        <f>ValueWin!A141</f>
        <v>2.2000000000000002</v>
      </c>
      <c r="B141">
        <f>ValueWin!B141</f>
        <v>1.66</v>
      </c>
      <c r="C141">
        <f t="shared" ref="C141:C178" si="13">1/A141</f>
        <v>0.45454545454545453</v>
      </c>
      <c r="D141">
        <f t="shared" ref="D141:D178" si="14">1/B141</f>
        <v>0.60240963855421692</v>
      </c>
      <c r="E141">
        <f>ValueWin!E141</f>
        <v>0.438</v>
      </c>
      <c r="F141">
        <f t="shared" ref="F141:F178" si="15">1-E141</f>
        <v>0.56200000000000006</v>
      </c>
      <c r="G141" cm="1">
        <f t="array" ref="G141">_xlfn.IFS(AND(I141&gt;J141,I141&gt;0), 1, AND(J141&gt;I141,J141&gt;0), 2, AND(I141&lt;0,J141&lt;0), 0)</f>
        <v>0</v>
      </c>
      <c r="H141">
        <f>ValueWin!H141</f>
        <v>1</v>
      </c>
      <c r="I141">
        <f t="shared" ref="I141:I178" si="16">IF(E141-(F141/(A141-1))&gt;0.1, 0.1, E141-(F141/(A141-1)))</f>
        <v>-3.0333333333333323E-2</v>
      </c>
      <c r="J141">
        <f t="shared" ref="J141:J178" si="17">IF(F141-(E141/(B141-1))&gt;0.1, 0.1, F141-(E141/(B141-1)))</f>
        <v>-0.10163636363636364</v>
      </c>
      <c r="K141" cm="1">
        <f t="array" ref="K141">_xlfn.IFS(AND(G141=H141,G141=1),K140-K140*I141+K140*I141*A141, AND(G141=H141,G141=2), K140-K140*J141+K140*J141*B141, AND(G141&lt;&gt;H141,G141=1), K140-K140*I141,AND(G141&lt;&gt;H141,G141=2),K140-K140*J141,G141=0,K140)</f>
        <v>1527.6845738508653</v>
      </c>
      <c r="L141" t="str">
        <f>ValueWin!L141</f>
        <v>Alexander Bublik</v>
      </c>
      <c r="M141" t="str">
        <f>ValueWin!M141</f>
        <v>Daniel Evans</v>
      </c>
      <c r="N141">
        <f>ValueWin!N141</f>
        <v>0.89200000000000002</v>
      </c>
    </row>
    <row r="142" spans="1:14" x14ac:dyDescent="0.25">
      <c r="A142">
        <f>ValueWin!A142</f>
        <v>1.57</v>
      </c>
      <c r="B142">
        <f>ValueWin!B142</f>
        <v>2.37</v>
      </c>
      <c r="C142">
        <f t="shared" si="13"/>
        <v>0.63694267515923564</v>
      </c>
      <c r="D142">
        <f t="shared" si="14"/>
        <v>0.42194092827004215</v>
      </c>
      <c r="E142">
        <f>ValueWin!E142</f>
        <v>0.55700000000000005</v>
      </c>
      <c r="F142">
        <f t="shared" si="15"/>
        <v>0.44299999999999995</v>
      </c>
      <c r="G142" cm="1">
        <f t="array" ref="G142">_xlfn.IFS(AND(I142&gt;J142,I142&gt;0), 1, AND(J142&gt;I142,J142&gt;0), 2, AND(I142&lt;0,J142&lt;0), 0)</f>
        <v>2</v>
      </c>
      <c r="H142">
        <f>ValueWin!H142</f>
        <v>2</v>
      </c>
      <c r="I142">
        <f t="shared" si="16"/>
        <v>-0.22019298245614016</v>
      </c>
      <c r="J142">
        <f t="shared" si="17"/>
        <v>3.6430656934306527E-2</v>
      </c>
      <c r="K142" cm="1">
        <f t="array" ref="K142">_xlfn.IFS(AND(G142=H142,G142=1),K141-K141*I142+K141*I142*A142, AND(G142=H142,G142=2), K141-K141*J142+K141*J142*B142, AND(G142&lt;&gt;H142,G142=1), K141-K141*I142,AND(G142&lt;&gt;H142,G142=2),K141-K141*J142,G142=0,K141)</f>
        <v>1603.9313109317618</v>
      </c>
      <c r="L142" t="str">
        <f>ValueWin!L142</f>
        <v>Aslan Karatsev</v>
      </c>
      <c r="M142" t="str">
        <f>ValueWin!M142</f>
        <v>Sebastian Korda</v>
      </c>
      <c r="N142">
        <f>ValueWin!N142</f>
        <v>0.86</v>
      </c>
    </row>
    <row r="143" spans="1:14" x14ac:dyDescent="0.25">
      <c r="A143">
        <f>ValueWin!A143</f>
        <v>4</v>
      </c>
      <c r="B143">
        <f>ValueWin!B143</f>
        <v>1.25</v>
      </c>
      <c r="C143">
        <f t="shared" si="13"/>
        <v>0.25</v>
      </c>
      <c r="D143">
        <f t="shared" si="14"/>
        <v>0.8</v>
      </c>
      <c r="E143">
        <f>ValueWin!E143</f>
        <v>0.23599999999999999</v>
      </c>
      <c r="F143">
        <f t="shared" si="15"/>
        <v>0.76400000000000001</v>
      </c>
      <c r="G143" cm="1">
        <f t="array" ref="G143">_xlfn.IFS(AND(I143&gt;J143,I143&gt;0), 1, AND(J143&gt;I143,J143&gt;0), 2, AND(I143&lt;0,J143&lt;0), 0)</f>
        <v>0</v>
      </c>
      <c r="H143">
        <f>ValueWin!H143</f>
        <v>2</v>
      </c>
      <c r="I143">
        <f t="shared" si="16"/>
        <v>-1.8666666666666665E-2</v>
      </c>
      <c r="J143">
        <f t="shared" si="17"/>
        <v>-0.17999999999999994</v>
      </c>
      <c r="K143" cm="1">
        <f t="array" ref="K143">_xlfn.IFS(AND(G143=H143,G143=1),K142-K142*I143+K142*I143*A143, AND(G143=H143,G143=2), K142-K142*J143+K142*J143*B143, AND(G143&lt;&gt;H143,G143=1), K142-K142*I143,AND(G143&lt;&gt;H143,G143=2),K142-K142*J143,G143=0,K142)</f>
        <v>1603.9313109317618</v>
      </c>
      <c r="L143" t="str">
        <f>ValueWin!L143</f>
        <v>Benoit Paire</v>
      </c>
      <c r="M143" t="str">
        <f>ValueWin!M143</f>
        <v>Pablo Carreno Busta</v>
      </c>
      <c r="N143">
        <f>ValueWin!N143</f>
        <v>0.89700000000000002</v>
      </c>
    </row>
    <row r="144" spans="1:14" x14ac:dyDescent="0.25">
      <c r="A144">
        <f>ValueWin!A144</f>
        <v>1.1100000000000001</v>
      </c>
      <c r="B144">
        <f>ValueWin!B144</f>
        <v>6.5</v>
      </c>
      <c r="C144">
        <f t="shared" si="13"/>
        <v>0.9009009009009008</v>
      </c>
      <c r="D144">
        <f t="shared" si="14"/>
        <v>0.15384615384615385</v>
      </c>
      <c r="E144">
        <f>ValueWin!E144</f>
        <v>0.81200000000000006</v>
      </c>
      <c r="F144">
        <f t="shared" si="15"/>
        <v>0.18799999999999994</v>
      </c>
      <c r="G144" cm="1">
        <f t="array" ref="G144">_xlfn.IFS(AND(I144&gt;J144,I144&gt;0), 1, AND(J144&gt;I144,J144&gt;0), 2, AND(I144&lt;0,J144&lt;0), 0)</f>
        <v>2</v>
      </c>
      <c r="H144">
        <f>ValueWin!H144</f>
        <v>1</v>
      </c>
      <c r="I144">
        <f t="shared" si="16"/>
        <v>-0.89709090909090694</v>
      </c>
      <c r="J144">
        <f t="shared" si="17"/>
        <v>4.0363636363636296E-2</v>
      </c>
      <c r="K144" cm="1">
        <f t="array" ref="K144">_xlfn.IFS(AND(G144=H144,G144=1),K143-K143*I144+K143*I144*A144, AND(G144=H144,G144=2), K143-K143*J144+K143*J144*B144, AND(G144&lt;&gt;H144,G144=1), K143-K143*I144,AND(G144&lt;&gt;H144,G144=2),K143-K143*J144,G144=0,K143)</f>
        <v>1539.1908107450618</v>
      </c>
      <c r="L144" t="str">
        <f>ValueWin!L144</f>
        <v>Cameron Norrie</v>
      </c>
      <c r="M144" t="str">
        <f>ValueWin!M144</f>
        <v>Federico Delbonis</v>
      </c>
      <c r="N144">
        <f>ValueWin!N144</f>
        <v>0.84499999999999997</v>
      </c>
    </row>
    <row r="145" spans="1:14" x14ac:dyDescent="0.25">
      <c r="A145">
        <f>ValueWin!A145</f>
        <v>3</v>
      </c>
      <c r="B145">
        <f>ValueWin!B145</f>
        <v>1.4</v>
      </c>
      <c r="C145">
        <f t="shared" si="13"/>
        <v>0.33333333333333331</v>
      </c>
      <c r="D145">
        <f t="shared" si="14"/>
        <v>0.7142857142857143</v>
      </c>
      <c r="E145">
        <f>ValueWin!E145</f>
        <v>0.38500000000000001</v>
      </c>
      <c r="F145">
        <f t="shared" si="15"/>
        <v>0.61499999999999999</v>
      </c>
      <c r="G145" cm="1">
        <f t="array" ref="G145">_xlfn.IFS(AND(I145&gt;J145,I145&gt;0), 1, AND(J145&gt;I145,J145&gt;0), 2, AND(I145&lt;0,J145&lt;0), 0)</f>
        <v>1</v>
      </c>
      <c r="H145">
        <f>ValueWin!H145</f>
        <v>1</v>
      </c>
      <c r="I145">
        <f t="shared" si="16"/>
        <v>7.7500000000000013E-2</v>
      </c>
      <c r="J145">
        <f t="shared" si="17"/>
        <v>-0.34750000000000025</v>
      </c>
      <c r="K145" cm="1">
        <f t="array" ref="K145">_xlfn.IFS(AND(G145=H145,G145=1),K144-K144*I145+K144*I145*A145, AND(G145=H145,G145=2), K144-K144*J145+K144*J145*B145, AND(G145&lt;&gt;H145,G145=1), K144-K144*I145,AND(G145&lt;&gt;H145,G145=2),K144-K144*J145,G145=0,K144)</f>
        <v>1777.7653864105464</v>
      </c>
      <c r="L145" t="str">
        <f>ValueWin!L145</f>
        <v>Dusan Lajovic</v>
      </c>
      <c r="M145" t="str">
        <f>ValueWin!M145</f>
        <v>Mackenzie McDonald</v>
      </c>
      <c r="N145">
        <f>ValueWin!N145</f>
        <v>0.84399999999999997</v>
      </c>
    </row>
    <row r="146" spans="1:14" x14ac:dyDescent="0.25">
      <c r="A146">
        <f>ValueWin!A146</f>
        <v>1.9</v>
      </c>
      <c r="B146">
        <f>ValueWin!B146</f>
        <v>1.9</v>
      </c>
      <c r="C146">
        <f t="shared" si="13"/>
        <v>0.52631578947368418</v>
      </c>
      <c r="D146">
        <f t="shared" si="14"/>
        <v>0.52631578947368418</v>
      </c>
      <c r="E146">
        <f>ValueWin!E146</f>
        <v>0.373</v>
      </c>
      <c r="F146">
        <f t="shared" si="15"/>
        <v>0.627</v>
      </c>
      <c r="G146" cm="1">
        <f t="array" ref="G146">_xlfn.IFS(AND(I146&gt;J146,I146&gt;0), 1, AND(J146&gt;I146,J146&gt;0), 2, AND(I146&lt;0,J146&lt;0), 0)</f>
        <v>2</v>
      </c>
      <c r="H146">
        <f>ValueWin!H146</f>
        <v>2</v>
      </c>
      <c r="I146">
        <f t="shared" si="16"/>
        <v>-0.32366666666666677</v>
      </c>
      <c r="J146">
        <f t="shared" si="17"/>
        <v>0.1</v>
      </c>
      <c r="K146" cm="1">
        <f t="array" ref="K146">_xlfn.IFS(AND(G146=H146,G146=1),K145-K145*I146+K145*I146*A146, AND(G146=H146,G146=2), K145-K145*J146+K145*J146*B146, AND(G146&lt;&gt;H146,G146=1), K145-K145*I146,AND(G146&lt;&gt;H146,G146=2),K145-K145*J146,G146=0,K145)</f>
        <v>1937.7642711874955</v>
      </c>
      <c r="L146" t="str">
        <f>ValueWin!L146</f>
        <v>Filip Krajinovic</v>
      </c>
      <c r="M146" t="str">
        <f>ValueWin!M146</f>
        <v>Reilly Opelka</v>
      </c>
      <c r="N146">
        <f>ValueWin!N146</f>
        <v>0.84499999999999997</v>
      </c>
    </row>
    <row r="147" spans="1:14" x14ac:dyDescent="0.25">
      <c r="A147">
        <f>ValueWin!A147</f>
        <v>1.28</v>
      </c>
      <c r="B147">
        <f>ValueWin!B147</f>
        <v>3.75</v>
      </c>
      <c r="C147">
        <f t="shared" si="13"/>
        <v>0.78125</v>
      </c>
      <c r="D147">
        <f t="shared" si="14"/>
        <v>0.26666666666666666</v>
      </c>
      <c r="E147">
        <f>ValueWin!E147</f>
        <v>0.68700000000000006</v>
      </c>
      <c r="F147">
        <f t="shared" si="15"/>
        <v>0.31299999999999994</v>
      </c>
      <c r="G147" cm="1">
        <f t="array" ref="G147">_xlfn.IFS(AND(I147&gt;J147,I147&gt;0), 1, AND(J147&gt;I147,J147&gt;0), 2, AND(I147&lt;0,J147&lt;0), 0)</f>
        <v>2</v>
      </c>
      <c r="H147">
        <f>ValueWin!H147</f>
        <v>1</v>
      </c>
      <c r="I147">
        <f t="shared" si="16"/>
        <v>-0.43085714285714261</v>
      </c>
      <c r="J147">
        <f t="shared" si="17"/>
        <v>6.3181818181818117E-2</v>
      </c>
      <c r="K147" cm="1">
        <f t="array" ref="K147">_xlfn.IFS(AND(G147=H147,G147=1),K146-K146*I147+K146*I147*A147, AND(G147=H147,G147=2), K146-K146*J147+K146*J147*B147, AND(G147&lt;&gt;H147,G147=1), K146-K146*I147,AND(G147&lt;&gt;H147,G147=2),K146-K146*J147,G147=0,K146)</f>
        <v>1815.3328013261039</v>
      </c>
      <c r="L147" t="str">
        <f>ValueWin!L147</f>
        <v>Grigor Dimitrov</v>
      </c>
      <c r="M147" t="str">
        <f>ValueWin!M147</f>
        <v>Richard Gasquet</v>
      </c>
      <c r="N147">
        <f>ValueWin!N147</f>
        <v>0.86299999999999999</v>
      </c>
    </row>
    <row r="148" spans="1:14" x14ac:dyDescent="0.25">
      <c r="A148">
        <f>ValueWin!A148</f>
        <v>1.2</v>
      </c>
      <c r="B148">
        <f>ValueWin!B148</f>
        <v>4.5</v>
      </c>
      <c r="C148">
        <f t="shared" si="13"/>
        <v>0.83333333333333337</v>
      </c>
      <c r="D148">
        <f t="shared" si="14"/>
        <v>0.22222222222222221</v>
      </c>
      <c r="E148">
        <f>ValueWin!E148</f>
        <v>0.68700000000000006</v>
      </c>
      <c r="F148">
        <f t="shared" si="15"/>
        <v>0.31299999999999994</v>
      </c>
      <c r="G148" cm="1">
        <f t="array" ref="G148">_xlfn.IFS(AND(I148&gt;J148,I148&gt;0), 1, AND(J148&gt;I148,J148&gt;0), 2, AND(I148&lt;0,J148&lt;0), 0)</f>
        <v>2</v>
      </c>
      <c r="H148">
        <f>ValueWin!H148</f>
        <v>1</v>
      </c>
      <c r="I148">
        <f t="shared" si="16"/>
        <v>-0.87800000000000011</v>
      </c>
      <c r="J148">
        <f t="shared" si="17"/>
        <v>0.1</v>
      </c>
      <c r="K148" cm="1">
        <f t="array" ref="K148">_xlfn.IFS(AND(G148=H148,G148=1),K147-K147*I148+K147*I148*A148, AND(G148=H148,G148=2), K147-K147*J148+K147*J148*B148, AND(G148&lt;&gt;H148,G148=1), K147-K147*I148,AND(G148&lt;&gt;H148,G148=2),K147-K147*J148,G148=0,K147)</f>
        <v>1633.7995211934935</v>
      </c>
      <c r="L148" t="str">
        <f>ValueWin!L148</f>
        <v>Ilya Ivashka</v>
      </c>
      <c r="M148" t="str">
        <f>ValueWin!M148</f>
        <v>Albert Ramos</v>
      </c>
      <c r="N148">
        <f>ValueWin!N148</f>
        <v>0.82099999999999995</v>
      </c>
    </row>
    <row r="149" spans="1:14" x14ac:dyDescent="0.25">
      <c r="A149">
        <f>ValueWin!A149</f>
        <v>3.4</v>
      </c>
      <c r="B149">
        <f>ValueWin!B149</f>
        <v>1.33</v>
      </c>
      <c r="C149">
        <f t="shared" si="13"/>
        <v>0.29411764705882354</v>
      </c>
      <c r="D149">
        <f t="shared" si="14"/>
        <v>0.75187969924812026</v>
      </c>
      <c r="E149">
        <f>ValueWin!E149</f>
        <v>0.32900000000000001</v>
      </c>
      <c r="F149">
        <f t="shared" si="15"/>
        <v>0.67100000000000004</v>
      </c>
      <c r="G149" cm="1">
        <f t="array" ref="G149">_xlfn.IFS(AND(I149&gt;J149,I149&gt;0), 1, AND(J149&gt;I149,J149&gt;0), 2, AND(I149&lt;0,J149&lt;0), 0)</f>
        <v>1</v>
      </c>
      <c r="H149">
        <f>ValueWin!H149</f>
        <v>1</v>
      </c>
      <c r="I149">
        <f t="shared" si="16"/>
        <v>4.9416666666666664E-2</v>
      </c>
      <c r="J149">
        <f t="shared" si="17"/>
        <v>-0.3259696969696968</v>
      </c>
      <c r="K149" cm="1">
        <f t="array" ref="K149">_xlfn.IFS(AND(G149=H149,G149=1),K148-K148*I149+K148*I149*A149, AND(G149=H149,G149=2), K148-K148*J149+K148*J149*B149, AND(G149&lt;&gt;H149,G149=1), K148-K148*I149,AND(G149&lt;&gt;H149,G149=2),K148-K148*J149,G149=0,K148)</f>
        <v>1827.5681444070419</v>
      </c>
      <c r="L149" t="str">
        <f>ValueWin!L149</f>
        <v>James Duckworth</v>
      </c>
      <c r="M149" t="str">
        <f>ValueWin!M149</f>
        <v>Roberto Bautista Agut</v>
      </c>
      <c r="N149">
        <f>ValueWin!N149</f>
        <v>0.84199999999999997</v>
      </c>
    </row>
    <row r="150" spans="1:14" x14ac:dyDescent="0.25">
      <c r="A150">
        <f>ValueWin!A150</f>
        <v>3.5</v>
      </c>
      <c r="B150">
        <f>ValueWin!B150</f>
        <v>1.3</v>
      </c>
      <c r="C150">
        <f t="shared" si="13"/>
        <v>0.2857142857142857</v>
      </c>
      <c r="D150">
        <f t="shared" si="14"/>
        <v>0.76923076923076916</v>
      </c>
      <c r="E150">
        <f>ValueWin!E150</f>
        <v>0.27500000000000002</v>
      </c>
      <c r="F150">
        <f t="shared" si="15"/>
        <v>0.72499999999999998</v>
      </c>
      <c r="G150" cm="1">
        <f t="array" ref="G150">_xlfn.IFS(AND(I150&gt;J150,I150&gt;0), 1, AND(J150&gt;I150,J150&gt;0), 2, AND(I150&lt;0,J150&lt;0), 0)</f>
        <v>0</v>
      </c>
      <c r="H150">
        <f>ValueWin!H150</f>
        <v>2</v>
      </c>
      <c r="I150">
        <f t="shared" si="16"/>
        <v>-1.4999999999999958E-2</v>
      </c>
      <c r="J150">
        <f t="shared" si="17"/>
        <v>-0.19166666666666665</v>
      </c>
      <c r="K150" cm="1">
        <f t="array" ref="K150">_xlfn.IFS(AND(G150=H150,G150=1),K149-K149*I150+K149*I150*A150, AND(G150=H150,G150=2), K149-K149*J150+K149*J150*B150, AND(G150&lt;&gt;H150,G150=1), K149-K149*I150,AND(G150&lt;&gt;H150,G150=2),K149-K149*J150,G150=0,K149)</f>
        <v>1827.5681444070419</v>
      </c>
      <c r="L150" t="str">
        <f>ValueWin!L150</f>
        <v>John Millman</v>
      </c>
      <c r="M150" t="str">
        <f>ValueWin!M150</f>
        <v>Diego Schwartzman</v>
      </c>
      <c r="N150">
        <f>ValueWin!N150</f>
        <v>0.86599999999999999</v>
      </c>
    </row>
    <row r="151" spans="1:14" x14ac:dyDescent="0.25">
      <c r="A151">
        <f>ValueWin!A151</f>
        <v>1.66</v>
      </c>
      <c r="B151">
        <f>ValueWin!B151</f>
        <v>2.2000000000000002</v>
      </c>
      <c r="C151">
        <f t="shared" si="13"/>
        <v>0.60240963855421692</v>
      </c>
      <c r="D151">
        <f t="shared" si="14"/>
        <v>0.45454545454545453</v>
      </c>
      <c r="E151">
        <f>ValueWin!E151</f>
        <v>0.60199999999999998</v>
      </c>
      <c r="F151">
        <f t="shared" si="15"/>
        <v>0.39800000000000002</v>
      </c>
      <c r="G151" cm="1">
        <f t="array" ref="G151">_xlfn.IFS(AND(I151&gt;J151,I151&gt;0), 1, AND(J151&gt;I151,J151&gt;0), 2, AND(I151&lt;0,J151&lt;0), 0)</f>
        <v>0</v>
      </c>
      <c r="H151">
        <f>ValueWin!H151</f>
        <v>0</v>
      </c>
      <c r="I151">
        <f t="shared" si="16"/>
        <v>-1.0303030303031591E-3</v>
      </c>
      <c r="J151">
        <f t="shared" si="17"/>
        <v>-0.10366666666666657</v>
      </c>
      <c r="K151" cm="1">
        <f t="array" ref="K151">_xlfn.IFS(AND(G151=H151,G151=1),K150-K150*I151+K150*I151*A151, AND(G151=H151,G151=2), K150-K150*J151+K150*J151*B151, AND(G151&lt;&gt;H151,G151=1), K150-K150*I151,AND(G151&lt;&gt;H151,G151=2),K150-K150*J151,G151=0,K150)</f>
        <v>1827.5681444070419</v>
      </c>
      <c r="L151" t="str">
        <f>ValueWin!L151</f>
        <v>Lloyd Harris</v>
      </c>
      <c r="M151" t="str">
        <f>ValueWin!M151</f>
        <v>Alex De Minaur</v>
      </c>
      <c r="N151">
        <f>ValueWin!N151</f>
        <v>0.86699999999999999</v>
      </c>
    </row>
    <row r="152" spans="1:14" x14ac:dyDescent="0.25">
      <c r="A152">
        <f>ValueWin!A152</f>
        <v>1.57</v>
      </c>
      <c r="B152">
        <f>ValueWin!B152</f>
        <v>2.37</v>
      </c>
      <c r="C152">
        <f t="shared" si="13"/>
        <v>0.63694267515923564</v>
      </c>
      <c r="D152">
        <f t="shared" si="14"/>
        <v>0.42194092827004215</v>
      </c>
      <c r="E152">
        <f>ValueWin!E152</f>
        <v>0.48799999999999999</v>
      </c>
      <c r="F152">
        <f t="shared" si="15"/>
        <v>0.51200000000000001</v>
      </c>
      <c r="G152" cm="1">
        <f t="array" ref="G152">_xlfn.IFS(AND(I152&gt;J152,I152&gt;0), 1, AND(J152&gt;I152,J152&gt;0), 2, AND(I152&lt;0,J152&lt;0), 0)</f>
        <v>2</v>
      </c>
      <c r="H152">
        <f>ValueWin!H152</f>
        <v>1</v>
      </c>
      <c r="I152">
        <f t="shared" si="16"/>
        <v>-0.41024561403508764</v>
      </c>
      <c r="J152">
        <f t="shared" si="17"/>
        <v>0.1</v>
      </c>
      <c r="K152" cm="1">
        <f t="array" ref="K152">_xlfn.IFS(AND(G152=H152,G152=1),K151-K151*I152+K151*I152*A152, AND(G152=H152,G152=2), K151-K151*J152+K151*J152*B152, AND(G152&lt;&gt;H152,G152=1), K151-K151*I152,AND(G152&lt;&gt;H152,G152=2),K151-K151*J152,G152=0,K151)</f>
        <v>1644.8113299663378</v>
      </c>
      <c r="L152" t="str">
        <f>ValueWin!L152</f>
        <v>Marton Fucsovics</v>
      </c>
      <c r="M152" t="str">
        <f>ValueWin!M152</f>
        <v>Fabio Fognini</v>
      </c>
      <c r="N152">
        <f>ValueWin!N152</f>
        <v>0.871</v>
      </c>
    </row>
    <row r="153" spans="1:14" x14ac:dyDescent="0.25">
      <c r="A153">
        <f>ValueWin!A153</f>
        <v>3.5</v>
      </c>
      <c r="B153">
        <f>ValueWin!B153</f>
        <v>1.3</v>
      </c>
      <c r="C153">
        <f t="shared" si="13"/>
        <v>0.2857142857142857</v>
      </c>
      <c r="D153">
        <f t="shared" si="14"/>
        <v>0.76923076923076916</v>
      </c>
      <c r="E153">
        <f>ValueWin!E153</f>
        <v>0.40600000000000003</v>
      </c>
      <c r="F153">
        <f t="shared" si="15"/>
        <v>0.59399999999999997</v>
      </c>
      <c r="G153" cm="1">
        <f t="array" ref="G153">_xlfn.IFS(AND(I153&gt;J153,I153&gt;0), 1, AND(J153&gt;I153,J153&gt;0), 2, AND(I153&lt;0,J153&lt;0), 0)</f>
        <v>1</v>
      </c>
      <c r="H153">
        <f>ValueWin!H153</f>
        <v>0</v>
      </c>
      <c r="I153">
        <f t="shared" si="16"/>
        <v>0.1</v>
      </c>
      <c r="J153">
        <f t="shared" si="17"/>
        <v>-0.7593333333333333</v>
      </c>
      <c r="K153" cm="1">
        <f t="array" ref="K153">_xlfn.IFS(AND(G153=H153,G153=1),K152-K152*I153+K152*I153*A153, AND(G153=H153,G153=2), K152-K152*J153+K152*J153*B153, AND(G153&lt;&gt;H153,G153=1), K152-K152*I153,AND(G153&lt;&gt;H153,G153=2),K152-K152*J153,G153=0,K152)</f>
        <v>1480.330196969704</v>
      </c>
      <c r="L153" t="str">
        <f>ValueWin!L153</f>
        <v>Pierre Herbert</v>
      </c>
      <c r="M153" t="str">
        <f>ValueWin!M153</f>
        <v>Carlos Garfia</v>
      </c>
      <c r="N153">
        <f>ValueWin!N153</f>
        <v>0.81200000000000006</v>
      </c>
    </row>
    <row r="154" spans="1:14" x14ac:dyDescent="0.25">
      <c r="A154">
        <f>ValueWin!A154</f>
        <v>2.2999999999999998</v>
      </c>
      <c r="B154">
        <f>ValueWin!B154</f>
        <v>1.61</v>
      </c>
      <c r="C154">
        <f t="shared" si="13"/>
        <v>0.43478260869565222</v>
      </c>
      <c r="D154">
        <f t="shared" si="14"/>
        <v>0.6211180124223602</v>
      </c>
      <c r="E154">
        <f>ValueWin!E154</f>
        <v>0.439</v>
      </c>
      <c r="F154">
        <f t="shared" si="15"/>
        <v>0.56099999999999994</v>
      </c>
      <c r="G154" cm="1">
        <f t="array" ref="G154">_xlfn.IFS(AND(I154&gt;J154,I154&gt;0), 1, AND(J154&gt;I154,J154&gt;0), 2, AND(I154&lt;0,J154&lt;0), 0)</f>
        <v>1</v>
      </c>
      <c r="H154">
        <f>ValueWin!H154</f>
        <v>1</v>
      </c>
      <c r="I154">
        <f t="shared" si="16"/>
        <v>7.4615384615384639E-3</v>
      </c>
      <c r="J154">
        <f t="shared" si="17"/>
        <v>-0.15867213114754097</v>
      </c>
      <c r="K154" cm="1">
        <f t="array" ref="K154">_xlfn.IFS(AND(G154=H154,G154=1),K153-K153*I154+K153*I154*A154, AND(G154=H154,G154=2), K153-K153*J154+K153*J154*B154, AND(G154&lt;&gt;H154,G154=1), K153-K153*I154,AND(G154&lt;&gt;H154,G154=2),K153-K153*J154,G154=0,K153)</f>
        <v>1494.6893998803102</v>
      </c>
      <c r="L154" t="str">
        <f>ValueWin!L154</f>
        <v>Hugo Gaston</v>
      </c>
      <c r="M154" t="str">
        <f>ValueWin!M154</f>
        <v>Arthur Rinderknech</v>
      </c>
      <c r="N154">
        <f>ValueWin!N154</f>
        <v>0.754</v>
      </c>
    </row>
    <row r="155" spans="1:14" x14ac:dyDescent="0.25">
      <c r="A155">
        <f>ValueWin!A155</f>
        <v>2.2000000000000002</v>
      </c>
      <c r="B155">
        <f>ValueWin!B155</f>
        <v>1.66</v>
      </c>
      <c r="C155">
        <f t="shared" si="13"/>
        <v>0.45454545454545453</v>
      </c>
      <c r="D155">
        <f t="shared" si="14"/>
        <v>0.60240963855421692</v>
      </c>
      <c r="E155">
        <f>ValueWin!E155</f>
        <v>0.45400000000000001</v>
      </c>
      <c r="F155">
        <f t="shared" si="15"/>
        <v>0.54600000000000004</v>
      </c>
      <c r="G155" cm="1">
        <f t="array" ref="G155">_xlfn.IFS(AND(I155&gt;J155,I155&gt;0), 1, AND(J155&gt;I155,J155&gt;0), 2, AND(I155&lt;0,J155&lt;0), 0)</f>
        <v>0</v>
      </c>
      <c r="H155">
        <f>ValueWin!H155</f>
        <v>2</v>
      </c>
      <c r="I155">
        <f t="shared" si="16"/>
        <v>-9.9999999999994538E-4</v>
      </c>
      <c r="J155">
        <f t="shared" si="17"/>
        <v>-0.14187878787878794</v>
      </c>
      <c r="K155" cm="1">
        <f t="array" ref="K155">_xlfn.IFS(AND(G155=H155,G155=1),K154-K154*I155+K154*I155*A155, AND(G155=H155,G155=2), K154-K154*J155+K154*J155*B155, AND(G155&lt;&gt;H155,G155=1), K154-K154*I155,AND(G155&lt;&gt;H155,G155=2),K154-K154*J155,G155=0,K154)</f>
        <v>1494.6893998803102</v>
      </c>
      <c r="L155" t="str">
        <f>ValueWin!L155</f>
        <v>Laslo Djere</v>
      </c>
      <c r="M155" t="str">
        <f>ValueWin!M155</f>
        <v>Lorenzo Musetti</v>
      </c>
      <c r="N155">
        <f>ValueWin!N155</f>
        <v>0.86099999999999999</v>
      </c>
    </row>
    <row r="156" spans="1:14" x14ac:dyDescent="0.25">
      <c r="A156">
        <f>ValueWin!A156</f>
        <v>1.57</v>
      </c>
      <c r="B156">
        <f>ValueWin!B156</f>
        <v>2.37</v>
      </c>
      <c r="C156">
        <f t="shared" si="13"/>
        <v>0.63694267515923564</v>
      </c>
      <c r="D156">
        <f t="shared" si="14"/>
        <v>0.42194092827004215</v>
      </c>
      <c r="E156">
        <f>ValueWin!E156</f>
        <v>0.52900000000000003</v>
      </c>
      <c r="F156">
        <f t="shared" si="15"/>
        <v>0.47099999999999997</v>
      </c>
      <c r="G156" cm="1">
        <f t="array" ref="G156">_xlfn.IFS(AND(I156&gt;J156,I156&gt;0), 1, AND(J156&gt;I156,J156&gt;0), 2, AND(I156&lt;0,J156&lt;0), 0)</f>
        <v>2</v>
      </c>
      <c r="H156">
        <f>ValueWin!H156</f>
        <v>0</v>
      </c>
      <c r="I156">
        <f t="shared" si="16"/>
        <v>-0.29731578947368409</v>
      </c>
      <c r="J156">
        <f t="shared" si="17"/>
        <v>8.48686131386861E-2</v>
      </c>
      <c r="K156" cm="1">
        <f t="array" ref="K156">_xlfn.IFS(AND(G156=H156,G156=1),K155-K155*I156+K155*I156*A156, AND(G156=H156,G156=2), K155-K155*J156+K155*J156*B156, AND(G156&lt;&gt;H156,G156=1), K155-K155*I156,AND(G156&lt;&gt;H156,G156=2),K155-K155*J156,G156=0,K155)</f>
        <v>1367.8371834393733</v>
      </c>
      <c r="L156" t="str">
        <f>ValueWin!L156</f>
        <v>Andy Murray</v>
      </c>
      <c r="M156" t="str">
        <f>ValueWin!M156</f>
        <v>Jenson Brooksby</v>
      </c>
      <c r="N156">
        <f>ValueWin!N156</f>
        <v>0.81</v>
      </c>
    </row>
    <row r="157" spans="1:14" x14ac:dyDescent="0.25">
      <c r="A157">
        <f>ValueWin!A157</f>
        <v>1.1599999999999999</v>
      </c>
      <c r="B157">
        <f>ValueWin!B157</f>
        <v>5</v>
      </c>
      <c r="C157">
        <f t="shared" si="13"/>
        <v>0.86206896551724144</v>
      </c>
      <c r="D157">
        <f t="shared" si="14"/>
        <v>0.2</v>
      </c>
      <c r="E157">
        <f>ValueWin!E157</f>
        <v>0.78</v>
      </c>
      <c r="F157">
        <f t="shared" si="15"/>
        <v>0.21999999999999997</v>
      </c>
      <c r="G157" cm="1">
        <f t="array" ref="G157">_xlfn.IFS(AND(I157&gt;J157,I157&gt;0), 1, AND(J157&gt;I157,J157&gt;0), 2, AND(I157&lt;0,J157&lt;0), 0)</f>
        <v>2</v>
      </c>
      <c r="H157">
        <f>ValueWin!H157</f>
        <v>1</v>
      </c>
      <c r="I157">
        <f t="shared" si="16"/>
        <v>-0.59500000000000042</v>
      </c>
      <c r="J157">
        <f t="shared" si="17"/>
        <v>2.4999999999999967E-2</v>
      </c>
      <c r="K157" cm="1">
        <f t="array" ref="K157">_xlfn.IFS(AND(G157=H157,G157=1),K156-K156*I157+K156*I157*A157, AND(G157=H157,G157=2), K156-K156*J157+K156*J157*B157, AND(G157&lt;&gt;H157,G157=1), K156-K156*I157,AND(G157&lt;&gt;H157,G157=2),K156-K156*J157,G157=0,K156)</f>
        <v>1333.6412538533891</v>
      </c>
      <c r="L157" t="str">
        <f>ValueWin!L157</f>
        <v>Felix Auger Aliassime</v>
      </c>
      <c r="M157" t="str">
        <f>ValueWin!M157</f>
        <v>Gianluca Mager</v>
      </c>
      <c r="N157">
        <f>ValueWin!N157</f>
        <v>0.82499999999999996</v>
      </c>
    </row>
    <row r="158" spans="1:14" x14ac:dyDescent="0.25">
      <c r="A158">
        <f>ValueWin!A158</f>
        <v>1.72</v>
      </c>
      <c r="B158">
        <f>ValueWin!B158</f>
        <v>2.1</v>
      </c>
      <c r="C158">
        <f t="shared" si="13"/>
        <v>0.58139534883720934</v>
      </c>
      <c r="D158">
        <f t="shared" si="14"/>
        <v>0.47619047619047616</v>
      </c>
      <c r="E158">
        <f>ValueWin!E158</f>
        <v>0.48899999999999999</v>
      </c>
      <c r="F158">
        <f t="shared" si="15"/>
        <v>0.51100000000000001</v>
      </c>
      <c r="G158" cm="1">
        <f t="array" ref="G158">_xlfn.IFS(AND(I158&gt;J158,I158&gt;0), 1, AND(J158&gt;I158,J158&gt;0), 2, AND(I158&lt;0,J158&lt;0), 0)</f>
        <v>2</v>
      </c>
      <c r="H158">
        <f>ValueWin!H158</f>
        <v>1</v>
      </c>
      <c r="I158">
        <f t="shared" si="16"/>
        <v>-0.22072222222222226</v>
      </c>
      <c r="J158">
        <f t="shared" si="17"/>
        <v>6.6454545454545488E-2</v>
      </c>
      <c r="K158" cm="1">
        <f t="array" ref="K158">_xlfn.IFS(AND(G158=H158,G158=1),K157-K157*I158+K157*I158*A158, AND(G158=H158,G158=2), K157-K157*J158+K157*J158*B158, AND(G158&lt;&gt;H158,G158=1), K157-K157*I158,AND(G158&lt;&gt;H158,G158=2),K157-K157*J158,G158=0,K157)</f>
        <v>1245.0147305291321</v>
      </c>
      <c r="L158" t="str">
        <f>ValueWin!L158</f>
        <v>Tommy Paul</v>
      </c>
      <c r="M158" t="str">
        <f>ValueWin!M158</f>
        <v>Jan Lennard Struff</v>
      </c>
      <c r="N158">
        <f>ValueWin!N158</f>
        <v>0.85499999999999998</v>
      </c>
    </row>
    <row r="159" spans="1:14" x14ac:dyDescent="0.25">
      <c r="A159">
        <f>ValueWin!A159</f>
        <v>1.28</v>
      </c>
      <c r="B159">
        <f>ValueWin!B159</f>
        <v>3.75</v>
      </c>
      <c r="C159">
        <f t="shared" si="13"/>
        <v>0.78125</v>
      </c>
      <c r="D159">
        <f t="shared" si="14"/>
        <v>0.26666666666666666</v>
      </c>
      <c r="E159">
        <f>ValueWin!E159</f>
        <v>0.68200000000000005</v>
      </c>
      <c r="F159">
        <f t="shared" si="15"/>
        <v>0.31799999999999995</v>
      </c>
      <c r="G159" cm="1">
        <f t="array" ref="G159">_xlfn.IFS(AND(I159&gt;J159,I159&gt;0), 1, AND(J159&gt;I159,J159&gt;0), 2, AND(I159&lt;0,J159&lt;0), 0)</f>
        <v>2</v>
      </c>
      <c r="H159">
        <f>ValueWin!H159</f>
        <v>1</v>
      </c>
      <c r="I159">
        <f t="shared" si="16"/>
        <v>-0.4537142857142854</v>
      </c>
      <c r="J159">
        <f t="shared" si="17"/>
        <v>6.9999999999999923E-2</v>
      </c>
      <c r="K159" cm="1">
        <f t="array" ref="K159">_xlfn.IFS(AND(G159=H159,G159=1),K158-K158*I159+K158*I159*A159, AND(G159=H159,G159=2), K158-K158*J159+K158*J159*B159, AND(G159&lt;&gt;H159,G159=1), K158-K158*I159,AND(G159&lt;&gt;H159,G159=2),K158-K158*J159,G159=0,K158)</f>
        <v>1157.8636993920929</v>
      </c>
      <c r="L159" t="str">
        <f>ValueWin!L159</f>
        <v>Karen Khachanov</v>
      </c>
      <c r="M159" t="str">
        <f>ValueWin!M159</f>
        <v>Mikael Ymer</v>
      </c>
      <c r="N159">
        <f>ValueWin!N159</f>
        <v>0.83799999999999997</v>
      </c>
    </row>
    <row r="160" spans="1:14" x14ac:dyDescent="0.25">
      <c r="A160">
        <f>ValueWin!A160</f>
        <v>2.2999999999999998</v>
      </c>
      <c r="B160">
        <f>ValueWin!B160</f>
        <v>1.61</v>
      </c>
      <c r="C160">
        <f t="shared" si="13"/>
        <v>0.43478260869565222</v>
      </c>
      <c r="D160">
        <f t="shared" si="14"/>
        <v>0.6211180124223602</v>
      </c>
      <c r="E160">
        <f>ValueWin!E160</f>
        <v>0.43</v>
      </c>
      <c r="F160">
        <f t="shared" si="15"/>
        <v>0.57000000000000006</v>
      </c>
      <c r="G160" cm="1">
        <f t="array" ref="G160">_xlfn.IFS(AND(I160&gt;J160,I160&gt;0), 1, AND(J160&gt;I160,J160&gt;0), 2, AND(I160&lt;0,J160&lt;0), 0)</f>
        <v>0</v>
      </c>
      <c r="H160">
        <f>ValueWin!H160</f>
        <v>2</v>
      </c>
      <c r="I160">
        <f t="shared" si="16"/>
        <v>-8.4615384615385758E-3</v>
      </c>
      <c r="J160">
        <f t="shared" si="17"/>
        <v>-0.13491803278688508</v>
      </c>
      <c r="K160" cm="1">
        <f t="array" ref="K160">_xlfn.IFS(AND(G160=H160,G160=1),K159-K159*I160+K159*I160*A160, AND(G160=H160,G160=2), K159-K159*J160+K159*J160*B160, AND(G160&lt;&gt;H160,G160=1), K159-K159*I160,AND(G160&lt;&gt;H160,G160=2),K159-K159*J160,G160=0,K159)</f>
        <v>1157.8636993920929</v>
      </c>
      <c r="L160" t="str">
        <f>ValueWin!L160</f>
        <v>Lorenzo Sonego</v>
      </c>
      <c r="M160" t="str">
        <f>ValueWin!M160</f>
        <v>Taylor Fritz</v>
      </c>
      <c r="N160">
        <f>ValueWin!N160</f>
        <v>0.86899999999999999</v>
      </c>
    </row>
    <row r="161" spans="1:14" x14ac:dyDescent="0.25">
      <c r="A161">
        <f>ValueWin!A161</f>
        <v>3.5</v>
      </c>
      <c r="B161">
        <f>ValueWin!B161</f>
        <v>1.3</v>
      </c>
      <c r="C161">
        <f t="shared" si="13"/>
        <v>0.2857142857142857</v>
      </c>
      <c r="D161">
        <f t="shared" si="14"/>
        <v>0.76923076923076916</v>
      </c>
      <c r="E161">
        <f>ValueWin!E161</f>
        <v>0.36199999999999999</v>
      </c>
      <c r="F161">
        <f t="shared" si="15"/>
        <v>0.63800000000000001</v>
      </c>
      <c r="G161" cm="1">
        <f t="array" ref="G161">_xlfn.IFS(AND(I161&gt;J161,I161&gt;0), 1, AND(J161&gt;I161,J161&gt;0), 2, AND(I161&lt;0,J161&lt;0), 0)</f>
        <v>1</v>
      </c>
      <c r="H161">
        <f>ValueWin!H161</f>
        <v>2</v>
      </c>
      <c r="I161">
        <f t="shared" si="16"/>
        <v>0.1</v>
      </c>
      <c r="J161">
        <f t="shared" si="17"/>
        <v>-0.56866666666666654</v>
      </c>
      <c r="K161" cm="1">
        <f t="array" ref="K161">_xlfn.IFS(AND(G161=H161,G161=1),K160-K160*I161+K160*I161*A161, AND(G161=H161,G161=2), K160-K160*J161+K160*J161*B161, AND(G161&lt;&gt;H161,G161=1), K160-K160*I161,AND(G161&lt;&gt;H161,G161=2),K160-K160*J161,G161=0,K160)</f>
        <v>1042.0773294528835</v>
      </c>
      <c r="L161" t="str">
        <f>ValueWin!L161</f>
        <v>Pierre Hubert</v>
      </c>
      <c r="M161" t="str">
        <f>ValueWin!M161</f>
        <v>Carlos Alcaraz</v>
      </c>
      <c r="N161">
        <f>ValueWin!N161</f>
        <v>0.81200000000000006</v>
      </c>
    </row>
    <row r="162" spans="1:14" x14ac:dyDescent="0.25">
      <c r="A162">
        <f>ValueWin!A162</f>
        <v>1.53</v>
      </c>
      <c r="B162">
        <f>ValueWin!B162</f>
        <v>2.5</v>
      </c>
      <c r="C162">
        <f t="shared" si="13"/>
        <v>0.65359477124183007</v>
      </c>
      <c r="D162">
        <f t="shared" si="14"/>
        <v>0.4</v>
      </c>
      <c r="E162">
        <f>ValueWin!E162</f>
        <v>0.62</v>
      </c>
      <c r="F162">
        <f t="shared" si="15"/>
        <v>0.38</v>
      </c>
      <c r="G162" cm="1">
        <f t="array" ref="G162">_xlfn.IFS(AND(I162&gt;J162,I162&gt;0), 1, AND(J162&gt;I162,J162&gt;0), 2, AND(I162&lt;0,J162&lt;0), 0)</f>
        <v>0</v>
      </c>
      <c r="H162">
        <f>ValueWin!H162</f>
        <v>1</v>
      </c>
      <c r="I162">
        <f t="shared" si="16"/>
        <v>-9.6981132075471654E-2</v>
      </c>
      <c r="J162">
        <f t="shared" si="17"/>
        <v>-3.3333333333333326E-2</v>
      </c>
      <c r="K162" cm="1">
        <f t="array" ref="K162">_xlfn.IFS(AND(G162=H162,G162=1),K161-K161*I162+K161*I162*A162, AND(G162=H162,G162=2), K161-K161*J162+K161*J162*B162, AND(G162&lt;&gt;H162,G162=1), K161-K161*I162,AND(G162&lt;&gt;H162,G162=2),K161-K161*J162,G162=0,K161)</f>
        <v>1042.0773294528835</v>
      </c>
      <c r="L162" t="str">
        <f>ValueWin!L162</f>
        <v>Marin Cilic</v>
      </c>
      <c r="M162" t="str">
        <f>ValueWin!M162</f>
        <v>Alejandro Davidovich Fokina</v>
      </c>
      <c r="N162">
        <f>ValueWin!N162</f>
        <v>0.86599999999999999</v>
      </c>
    </row>
    <row r="163" spans="1:14" x14ac:dyDescent="0.25">
      <c r="A163">
        <f>ValueWin!A163</f>
        <v>3.4</v>
      </c>
      <c r="B163">
        <f>ValueWin!B163</f>
        <v>1.33</v>
      </c>
      <c r="C163">
        <f t="shared" si="13"/>
        <v>0.29411764705882354</v>
      </c>
      <c r="D163">
        <f t="shared" si="14"/>
        <v>0.75187969924812026</v>
      </c>
      <c r="E163">
        <f>ValueWin!E163</f>
        <v>0.252</v>
      </c>
      <c r="F163">
        <f t="shared" si="15"/>
        <v>0.748</v>
      </c>
      <c r="G163" cm="1">
        <f t="array" ref="G163">_xlfn.IFS(AND(I163&gt;J163,I163&gt;0), 1, AND(J163&gt;I163,J163&gt;0), 2, AND(I163&lt;0,J163&lt;0), 0)</f>
        <v>0</v>
      </c>
      <c r="H163">
        <f>ValueWin!H163</f>
        <v>2</v>
      </c>
      <c r="I163">
        <f t="shared" si="16"/>
        <v>-5.9666666666666701E-2</v>
      </c>
      <c r="J163">
        <f t="shared" si="17"/>
        <v>-1.5636363636363448E-2</v>
      </c>
      <c r="K163" cm="1">
        <f t="array" ref="K163">_xlfn.IFS(AND(G163=H163,G163=1),K162-K162*I163+K162*I163*A163, AND(G163=H163,G163=2), K162-K162*J163+K162*J163*B163, AND(G163&lt;&gt;H163,G163=1), K162-K162*I163,AND(G163&lt;&gt;H163,G163=2),K162-K162*J163,G163=0,K162)</f>
        <v>1042.0773294528835</v>
      </c>
      <c r="L163" t="str">
        <f>ValueWin!L163</f>
        <v>Miomir Kecmanovic</v>
      </c>
      <c r="M163" t="str">
        <f>ValueWin!M163</f>
        <v>Gael Monfils</v>
      </c>
      <c r="N163">
        <f>ValueWin!N163</f>
        <v>0.84899999999999998</v>
      </c>
    </row>
    <row r="164" spans="1:14" x14ac:dyDescent="0.25">
      <c r="A164">
        <f>ValueWin!A164</f>
        <v>1.5</v>
      </c>
      <c r="B164">
        <f>ValueWin!B164</f>
        <v>2.62</v>
      </c>
      <c r="C164">
        <f t="shared" si="13"/>
        <v>0.66666666666666663</v>
      </c>
      <c r="D164">
        <f t="shared" si="14"/>
        <v>0.38167938931297707</v>
      </c>
      <c r="E164">
        <f>ValueWin!E164</f>
        <v>0.64700000000000002</v>
      </c>
      <c r="F164">
        <f t="shared" si="15"/>
        <v>0.35299999999999998</v>
      </c>
      <c r="G164" cm="1">
        <f t="array" ref="G164">_xlfn.IFS(AND(I164&gt;J164,I164&gt;0), 1, AND(J164&gt;I164,J164&gt;0), 2, AND(I164&lt;0,J164&lt;0), 0)</f>
        <v>0</v>
      </c>
      <c r="H164">
        <f>ValueWin!H164</f>
        <v>2</v>
      </c>
      <c r="I164">
        <f t="shared" si="16"/>
        <v>-5.8999999999999941E-2</v>
      </c>
      <c r="J164">
        <f t="shared" si="17"/>
        <v>-4.6382716049382711E-2</v>
      </c>
      <c r="K164" cm="1">
        <f t="array" ref="K164">_xlfn.IFS(AND(G164=H164,G164=1),K163-K163*I164+K163*I164*A164, AND(G164=H164,G164=2), K163-K163*J164+K163*J164*B164, AND(G164&lt;&gt;H164,G164=1), K163-K163*I164,AND(G164&lt;&gt;H164,G164=2),K163-K163*J164,G164=0,K163)</f>
        <v>1042.0773294528835</v>
      </c>
      <c r="L164" t="str">
        <f>ValueWin!L164</f>
        <v>Frances Tiafoe</v>
      </c>
      <c r="M164" t="str">
        <f>ValueWin!M164</f>
        <v>Marcos Giron</v>
      </c>
      <c r="N164">
        <f>ValueWin!N164</f>
        <v>0.85</v>
      </c>
    </row>
    <row r="165" spans="1:14" x14ac:dyDescent="0.25">
      <c r="A165">
        <f>ValueWin!A165</f>
        <v>1.083</v>
      </c>
      <c r="B165">
        <f>ValueWin!B165</f>
        <v>8</v>
      </c>
      <c r="C165">
        <f t="shared" si="13"/>
        <v>0.92336103416435833</v>
      </c>
      <c r="D165">
        <f t="shared" si="14"/>
        <v>0.125</v>
      </c>
      <c r="E165">
        <f>ValueWin!E165</f>
        <v>0.89600000000000002</v>
      </c>
      <c r="F165">
        <f t="shared" si="15"/>
        <v>0.10399999999999998</v>
      </c>
      <c r="G165" cm="1">
        <f t="array" ref="G165">_xlfn.IFS(AND(I165&gt;J165,I165&gt;0), 1, AND(J165&gt;I165,J165&gt;0), 2, AND(I165&lt;0,J165&lt;0), 0)</f>
        <v>0</v>
      </c>
      <c r="H165">
        <f>ValueWin!H165</f>
        <v>1</v>
      </c>
      <c r="I165">
        <f t="shared" si="16"/>
        <v>-0.35701204819277133</v>
      </c>
      <c r="J165">
        <f t="shared" si="17"/>
        <v>-2.4000000000000021E-2</v>
      </c>
      <c r="K165" cm="1">
        <f t="array" ref="K165">_xlfn.IFS(AND(G165=H165,G165=1),K164-K164*I165+K164*I165*A165, AND(G165=H165,G165=2), K164-K164*J165+K164*J165*B165, AND(G165&lt;&gt;H165,G165=1), K164-K164*I165,AND(G165&lt;&gt;H165,G165=2),K164-K164*J165,G165=0,K164)</f>
        <v>1042.0773294528835</v>
      </c>
      <c r="L165" t="str">
        <f>ValueWin!L165</f>
        <v>Novak Djokovic</v>
      </c>
      <c r="M165" t="str">
        <f>ValueWin!M165</f>
        <v>Marton Fucsovics</v>
      </c>
      <c r="N165">
        <f>ValueWin!N165</f>
        <v>0.879</v>
      </c>
    </row>
    <row r="166" spans="1:14" x14ac:dyDescent="0.25">
      <c r="A166">
        <f>ValueWin!A166</f>
        <v>1.3</v>
      </c>
      <c r="B166">
        <f>ValueWin!B166</f>
        <v>3.5</v>
      </c>
      <c r="C166">
        <f t="shared" si="13"/>
        <v>0.76923076923076916</v>
      </c>
      <c r="D166">
        <f t="shared" si="14"/>
        <v>0.2857142857142857</v>
      </c>
      <c r="E166">
        <f>ValueWin!E166</f>
        <v>0.71799999999999997</v>
      </c>
      <c r="F166">
        <f t="shared" si="15"/>
        <v>0.28200000000000003</v>
      </c>
      <c r="G166" cm="1">
        <f t="array" ref="G166">_xlfn.IFS(AND(I166&gt;J166,I166&gt;0), 1, AND(J166&gt;I166,J166&gt;0), 2, AND(I166&lt;0,J166&lt;0), 0)</f>
        <v>0</v>
      </c>
      <c r="H166">
        <f>ValueWin!H166</f>
        <v>1</v>
      </c>
      <c r="I166">
        <f t="shared" si="16"/>
        <v>-0.22199999999999998</v>
      </c>
      <c r="J166">
        <f t="shared" si="17"/>
        <v>-5.1999999999999824E-3</v>
      </c>
      <c r="K166" cm="1">
        <f t="array" ref="K166">_xlfn.IFS(AND(G166=H166,G166=1),K165-K165*I166+K165*I166*A166, AND(G166=H166,G166=2), K165-K165*J166+K165*J166*B166, AND(G166&lt;&gt;H166,G166=1), K165-K165*I166,AND(G166&lt;&gt;H166,G166=2),K165-K165*J166,G166=0,K165)</f>
        <v>1042.0773294528835</v>
      </c>
      <c r="L166" t="str">
        <f>ValueWin!L166</f>
        <v>Casper Ruud</v>
      </c>
      <c r="M166" t="str">
        <f>ValueWin!M166</f>
        <v>Alexander Bublik</v>
      </c>
      <c r="N166">
        <f>ValueWin!N166</f>
        <v>0.872</v>
      </c>
    </row>
    <row r="167" spans="1:14" x14ac:dyDescent="0.25">
      <c r="A167">
        <f>ValueWin!A167</f>
        <v>3</v>
      </c>
      <c r="B167">
        <f>ValueWin!B167</f>
        <v>1.4</v>
      </c>
      <c r="C167">
        <f t="shared" si="13"/>
        <v>0.33333333333333331</v>
      </c>
      <c r="D167">
        <f t="shared" si="14"/>
        <v>0.7142857142857143</v>
      </c>
      <c r="E167">
        <f>ValueWin!E167</f>
        <v>0.28399999999999997</v>
      </c>
      <c r="F167">
        <f t="shared" si="15"/>
        <v>0.71599999999999997</v>
      </c>
      <c r="G167" cm="1">
        <f t="array" ref="G167">_xlfn.IFS(AND(I167&gt;J167,I167&gt;0), 1, AND(J167&gt;I167,J167&gt;0), 2, AND(I167&lt;0,J167&lt;0), 0)</f>
        <v>2</v>
      </c>
      <c r="H167">
        <f>ValueWin!H167</f>
        <v>2</v>
      </c>
      <c r="I167">
        <f t="shared" si="16"/>
        <v>-7.400000000000001E-2</v>
      </c>
      <c r="J167">
        <f t="shared" si="17"/>
        <v>5.9999999999998943E-3</v>
      </c>
      <c r="K167" cm="1">
        <f t="array" ref="K167">_xlfn.IFS(AND(G167=H167,G167=1),K166-K166*I167+K166*I167*A167, AND(G167=H167,G167=2), K166-K166*J167+K166*J167*B167, AND(G167&lt;&gt;H167,G167=1), K166-K166*I167,AND(G167&lt;&gt;H167,G167=2),K166-K166*J167,G167=0,K166)</f>
        <v>1044.5783150435705</v>
      </c>
      <c r="L167" t="str">
        <f>ValueWin!L167</f>
        <v>Tommy Paul</v>
      </c>
      <c r="M167" t="str">
        <f>ValueWin!M167</f>
        <v>Hubert Hurkacz</v>
      </c>
      <c r="N167">
        <f>ValueWin!N167</f>
        <v>0.84899999999999998</v>
      </c>
    </row>
    <row r="168" spans="1:14" x14ac:dyDescent="0.25">
      <c r="A168">
        <f>ValueWin!A168</f>
        <v>1.8</v>
      </c>
      <c r="B168">
        <f>ValueWin!B168</f>
        <v>2</v>
      </c>
      <c r="C168">
        <f t="shared" si="13"/>
        <v>0.55555555555555558</v>
      </c>
      <c r="D168">
        <f t="shared" si="14"/>
        <v>0.5</v>
      </c>
      <c r="E168">
        <f>ValueWin!E168</f>
        <v>0.51200000000000001</v>
      </c>
      <c r="F168">
        <f t="shared" si="15"/>
        <v>0.48799999999999999</v>
      </c>
      <c r="G168" cm="1">
        <f t="array" ref="G168">_xlfn.IFS(AND(I168&gt;J168,I168&gt;0), 1, AND(J168&gt;I168,J168&gt;0), 2, AND(I168&lt;0,J168&lt;0), 0)</f>
        <v>0</v>
      </c>
      <c r="H168">
        <f>ValueWin!H168</f>
        <v>1</v>
      </c>
      <c r="I168">
        <f t="shared" si="16"/>
        <v>-9.7999999999999976E-2</v>
      </c>
      <c r="J168">
        <f t="shared" si="17"/>
        <v>-2.4000000000000021E-2</v>
      </c>
      <c r="K168" cm="1">
        <f t="array" ref="K168">_xlfn.IFS(AND(G168=H168,G168=1),K167-K167*I168+K167*I168*A168, AND(G168=H168,G168=2), K167-K167*J168+K167*J168*B168, AND(G168&lt;&gt;H168,G168=1), K167-K167*I168,AND(G168&lt;&gt;H168,G168=2),K167-K167*J168,G168=0,K167)</f>
        <v>1044.5783150435705</v>
      </c>
      <c r="L168" t="str">
        <f>ValueWin!L168</f>
        <v>Grigor Dimitrov</v>
      </c>
      <c r="M168" t="str">
        <f>ValueWin!M168</f>
        <v>Karen Khachanov</v>
      </c>
      <c r="N168">
        <f>ValueWin!N168</f>
        <v>0.86399999999999999</v>
      </c>
    </row>
    <row r="169" spans="1:14" x14ac:dyDescent="0.25">
      <c r="A169">
        <f>ValueWin!A169</f>
        <v>1.44</v>
      </c>
      <c r="B169">
        <f>ValueWin!B169</f>
        <v>2.75</v>
      </c>
      <c r="C169">
        <f t="shared" si="13"/>
        <v>0.69444444444444442</v>
      </c>
      <c r="D169">
        <f t="shared" si="14"/>
        <v>0.36363636363636365</v>
      </c>
      <c r="E169">
        <f>ValueWin!E169</f>
        <v>0.59699999999999998</v>
      </c>
      <c r="F169">
        <f t="shared" si="15"/>
        <v>0.40300000000000002</v>
      </c>
      <c r="G169" cm="1">
        <f t="array" ref="G169">_xlfn.IFS(AND(I169&gt;J169,I169&gt;0), 1, AND(J169&gt;I169,J169&gt;0), 2, AND(I169&lt;0,J169&lt;0), 0)</f>
        <v>2</v>
      </c>
      <c r="H169">
        <f>ValueWin!H169</f>
        <v>1</v>
      </c>
      <c r="I169">
        <f t="shared" si="16"/>
        <v>-0.31890909090909114</v>
      </c>
      <c r="J169">
        <f t="shared" si="17"/>
        <v>6.1857142857142888E-2</v>
      </c>
      <c r="K169" cm="1">
        <f t="array" ref="K169">_xlfn.IFS(AND(G169=H169,G169=1),K168-K168*I169+K168*I169*A169, AND(G169=H169,G169=2), K168-K168*J169+K168*J169*B169, AND(G169&lt;&gt;H169,G169=1), K168-K168*I169,AND(G169&lt;&gt;H169,G169=2),K168-K168*J169,G169=0,K168)</f>
        <v>979.96368498444667</v>
      </c>
      <c r="L169" t="str">
        <f>ValueWin!L169</f>
        <v>Cameron Norrie</v>
      </c>
      <c r="M169" t="str">
        <f>ValueWin!M169</f>
        <v>Reilly Opelka</v>
      </c>
      <c r="N169">
        <f>ValueWin!N169</f>
        <v>0.86199999999999999</v>
      </c>
    </row>
    <row r="170" spans="1:14" x14ac:dyDescent="0.25">
      <c r="A170">
        <f>ValueWin!A170</f>
        <v>1.1599999999999999</v>
      </c>
      <c r="B170">
        <f>ValueWin!B170</f>
        <v>5</v>
      </c>
      <c r="C170">
        <f t="shared" si="13"/>
        <v>0.86206896551724144</v>
      </c>
      <c r="D170">
        <f t="shared" si="14"/>
        <v>0.2</v>
      </c>
      <c r="E170">
        <f>ValueWin!E170</f>
        <v>0.79200000000000004</v>
      </c>
      <c r="F170">
        <f t="shared" si="15"/>
        <v>0.20799999999999996</v>
      </c>
      <c r="G170" cm="1">
        <f t="array" ref="G170">_xlfn.IFS(AND(I170&gt;J170,I170&gt;0), 1, AND(J170&gt;I170,J170&gt;0), 2, AND(I170&lt;0,J170&lt;0), 0)</f>
        <v>2</v>
      </c>
      <c r="H170">
        <f>ValueWin!H170</f>
        <v>2</v>
      </c>
      <c r="I170">
        <f t="shared" si="16"/>
        <v>-0.50800000000000045</v>
      </c>
      <c r="J170">
        <f t="shared" si="17"/>
        <v>9.9999999999999534E-3</v>
      </c>
      <c r="K170" cm="1">
        <f t="array" ref="K170">_xlfn.IFS(AND(G170=H170,G170=1),K169-K169*I170+K169*I170*A170, AND(G170=H170,G170=2), K169-K169*J170+K169*J170*B170, AND(G170&lt;&gt;H170,G170=1), K169-K169*I170,AND(G170&lt;&gt;H170,G170=2),K169-K169*J170,G170=0,K169)</f>
        <v>1019.1622323838243</v>
      </c>
      <c r="L170" t="str">
        <f>ValueWin!L170</f>
        <v>Stefanos Tsitsipas</v>
      </c>
      <c r="M170" t="str">
        <f>ValueWin!M170</f>
        <v>Alexei Popyrin</v>
      </c>
      <c r="N170">
        <f>ValueWin!N170</f>
        <v>0.84799999999999998</v>
      </c>
    </row>
    <row r="171" spans="1:14" x14ac:dyDescent="0.25">
      <c r="A171">
        <f>ValueWin!A171</f>
        <v>1.36</v>
      </c>
      <c r="B171">
        <f>ValueWin!B171</f>
        <v>3.2</v>
      </c>
      <c r="C171">
        <f t="shared" si="13"/>
        <v>0.73529411764705876</v>
      </c>
      <c r="D171">
        <f t="shared" si="14"/>
        <v>0.3125</v>
      </c>
      <c r="E171">
        <f>ValueWin!E171</f>
        <v>0.66600000000000004</v>
      </c>
      <c r="F171">
        <f t="shared" si="15"/>
        <v>0.33399999999999996</v>
      </c>
      <c r="G171" cm="1">
        <f t="array" ref="G171">_xlfn.IFS(AND(I171&gt;J171,I171&gt;0), 1, AND(J171&gt;I171,J171&gt;0), 2, AND(I171&lt;0,J171&lt;0), 0)</f>
        <v>2</v>
      </c>
      <c r="H171">
        <f>ValueWin!H171</f>
        <v>2</v>
      </c>
      <c r="I171">
        <f t="shared" si="16"/>
        <v>-0.26177777777777744</v>
      </c>
      <c r="J171">
        <f t="shared" si="17"/>
        <v>3.127272727272723E-2</v>
      </c>
      <c r="K171" cm="1">
        <f t="array" ref="K171">_xlfn.IFS(AND(G171=H171,G171=1),K170-K170*I171+K170*I171*A171, AND(G171=H171,G171=2), K170-K170*J171+K170*J171*B171, AND(G171&lt;&gt;H171,G171=1), K170-K170*I171,AND(G171&lt;&gt;H171,G171=2),K170-K170*J171,G171=0,K170)</f>
        <v>1089.2805939718314</v>
      </c>
      <c r="L171" t="str">
        <f>ValueWin!L171</f>
        <v>Jannik Sinner</v>
      </c>
      <c r="M171" t="str">
        <f>ValueWin!M171</f>
        <v>Carlos Alcaraz</v>
      </c>
      <c r="N171">
        <f>ValueWin!N171</f>
        <v>0.82899999999999996</v>
      </c>
    </row>
    <row r="172" spans="1:14" x14ac:dyDescent="0.25">
      <c r="A172">
        <f>ValueWin!A172</f>
        <v>3.5</v>
      </c>
      <c r="B172">
        <f>ValueWin!B172</f>
        <v>1.3</v>
      </c>
      <c r="C172">
        <f t="shared" si="13"/>
        <v>0.2857142857142857</v>
      </c>
      <c r="D172">
        <f t="shared" si="14"/>
        <v>0.76923076923076916</v>
      </c>
      <c r="E172">
        <f>ValueWin!E172</f>
        <v>0.309</v>
      </c>
      <c r="F172">
        <f t="shared" si="15"/>
        <v>0.69100000000000006</v>
      </c>
      <c r="G172" cm="1">
        <f t="array" ref="G172">_xlfn.IFS(AND(I172&gt;J172,I172&gt;0), 1, AND(J172&gt;I172,J172&gt;0), 2, AND(I172&lt;0,J172&lt;0), 0)</f>
        <v>1</v>
      </c>
      <c r="H172">
        <f>ValueWin!H172</f>
        <v>2</v>
      </c>
      <c r="I172">
        <f t="shared" si="16"/>
        <v>3.2599999999999962E-2</v>
      </c>
      <c r="J172">
        <f t="shared" si="17"/>
        <v>-0.33899999999999975</v>
      </c>
      <c r="K172" cm="1">
        <f t="array" ref="K172">_xlfn.IFS(AND(G172=H172,G172=1),K171-K171*I172+K171*I172*A172, AND(G172=H172,G172=2), K171-K171*J172+K171*J172*B172, AND(G172&lt;&gt;H172,G172=1), K171-K171*I172,AND(G172&lt;&gt;H172,G172=2),K171-K171*J172,G172=0,K171)</f>
        <v>1053.7700466083497</v>
      </c>
      <c r="L172" t="str">
        <f>ValueWin!L172</f>
        <v>Adrian Mannarino</v>
      </c>
      <c r="M172" t="str">
        <f>ValueWin!M172</f>
        <v>Gael Monfils</v>
      </c>
      <c r="N172">
        <f>ValueWin!N172</f>
        <v>0.86399999999999999</v>
      </c>
    </row>
    <row r="173" spans="1:14" x14ac:dyDescent="0.25">
      <c r="A173">
        <f>ValueWin!A173</f>
        <v>3.2</v>
      </c>
      <c r="B173">
        <f>ValueWin!B173</f>
        <v>1.36</v>
      </c>
      <c r="C173">
        <f t="shared" si="13"/>
        <v>0.3125</v>
      </c>
      <c r="D173">
        <f t="shared" si="14"/>
        <v>0.73529411764705876</v>
      </c>
      <c r="E173">
        <f>ValueWin!E173</f>
        <v>0.32</v>
      </c>
      <c r="F173">
        <f t="shared" si="15"/>
        <v>0.67999999999999994</v>
      </c>
      <c r="G173" cm="1">
        <f t="array" ref="G173">_xlfn.IFS(AND(I173&gt;J173,I173&gt;0), 1, AND(J173&gt;I173,J173&gt;0), 2, AND(I173&lt;0,J173&lt;0), 0)</f>
        <v>1</v>
      </c>
      <c r="H173">
        <f>ValueWin!H173</f>
        <v>1</v>
      </c>
      <c r="I173">
        <f t="shared" si="16"/>
        <v>1.0909090909090979E-2</v>
      </c>
      <c r="J173">
        <f t="shared" si="17"/>
        <v>-0.20888888888888868</v>
      </c>
      <c r="K173" cm="1">
        <f t="array" ref="K173">_xlfn.IFS(AND(G173=H173,G173=1),K172-K172*I173+K172*I173*A173, AND(G173=H173,G173=2), K172-K172*J173+K172*J173*B173, AND(G173&lt;&gt;H173,G173=1), K172-K172*I173,AND(G173&lt;&gt;H173,G173=2),K172-K172*J173,G173=0,K172)</f>
        <v>1079.0605277269503</v>
      </c>
      <c r="L173" t="str">
        <f>ValueWin!L173</f>
        <v>Marcos Giron</v>
      </c>
      <c r="M173" t="str">
        <f>ValueWin!M173</f>
        <v>Diego Schwartzman</v>
      </c>
      <c r="N173">
        <f>ValueWin!N173</f>
        <v>0.85199999999999998</v>
      </c>
    </row>
    <row r="174" spans="1:14" x14ac:dyDescent="0.25">
      <c r="A174">
        <f>ValueWin!A174</f>
        <v>2</v>
      </c>
      <c r="B174">
        <f>ValueWin!B174</f>
        <v>1.8</v>
      </c>
      <c r="C174">
        <f t="shared" si="13"/>
        <v>0.5</v>
      </c>
      <c r="D174">
        <f t="shared" si="14"/>
        <v>0.55555555555555558</v>
      </c>
      <c r="E174">
        <f>ValueWin!E174</f>
        <v>0.42899999999999999</v>
      </c>
      <c r="F174">
        <f t="shared" si="15"/>
        <v>0.57099999999999995</v>
      </c>
      <c r="G174" cm="1">
        <f t="array" ref="G174">_xlfn.IFS(AND(I174&gt;J174,I174&gt;0), 1, AND(J174&gt;I174,J174&gt;0), 2, AND(I174&lt;0,J174&lt;0), 0)</f>
        <v>2</v>
      </c>
      <c r="H174">
        <f>ValueWin!H174</f>
        <v>1</v>
      </c>
      <c r="I174">
        <f t="shared" si="16"/>
        <v>-0.14199999999999996</v>
      </c>
      <c r="J174">
        <f t="shared" si="17"/>
        <v>3.4749999999999948E-2</v>
      </c>
      <c r="K174" cm="1">
        <f t="array" ref="K174">_xlfn.IFS(AND(G174=H174,G174=1),K173-K173*I174+K173*I174*A174, AND(G174=H174,G174=2), K173-K173*J174+K173*J174*B174, AND(G174&lt;&gt;H174,G174=1), K173-K173*I174,AND(G174&lt;&gt;H174,G174=2),K173-K173*J174,G174=0,K173)</f>
        <v>1041.5631743884389</v>
      </c>
      <c r="L174" t="str">
        <f>ValueWin!L174</f>
        <v>Sebastian Korda</v>
      </c>
      <c r="M174" t="str">
        <f>ValueWin!M174</f>
        <v>Marin Cilic</v>
      </c>
      <c r="N174">
        <f>ValueWin!N174</f>
        <v>0.86099999999999999</v>
      </c>
    </row>
    <row r="175" spans="1:14" x14ac:dyDescent="0.25">
      <c r="A175">
        <f>ValueWin!A175</f>
        <v>10</v>
      </c>
      <c r="B175">
        <f>ValueWin!B175</f>
        <v>1.06</v>
      </c>
      <c r="C175">
        <f t="shared" si="13"/>
        <v>0.1</v>
      </c>
      <c r="D175">
        <f t="shared" si="14"/>
        <v>0.94339622641509424</v>
      </c>
      <c r="E175">
        <f>ValueWin!E175</f>
        <v>9.5000000000000001E-2</v>
      </c>
      <c r="F175">
        <f t="shared" si="15"/>
        <v>0.90500000000000003</v>
      </c>
      <c r="G175" cm="1">
        <f t="array" ref="G175">_xlfn.IFS(AND(I175&gt;J175,I175&gt;0), 1, AND(J175&gt;I175,J175&gt;0), 2, AND(I175&lt;0,J175&lt;0), 0)</f>
        <v>0</v>
      </c>
      <c r="H175">
        <f>ValueWin!H175</f>
        <v>2</v>
      </c>
      <c r="I175">
        <f t="shared" si="16"/>
        <v>-5.5555555555555636E-3</v>
      </c>
      <c r="J175">
        <f t="shared" si="17"/>
        <v>-0.6783333333333319</v>
      </c>
      <c r="K175" cm="1">
        <f t="array" ref="K175">_xlfn.IFS(AND(G175=H175,G175=1),K174-K174*I175+K174*I175*A175, AND(G175=H175,G175=2), K174-K174*J175+K174*J175*B175, AND(G175&lt;&gt;H175,G175=1), K174-K174*I175,AND(G175&lt;&gt;H175,G175=2),K174-K174*J175,G175=0,K174)</f>
        <v>1041.5631743884389</v>
      </c>
      <c r="L175" t="str">
        <f>ValueWin!L175</f>
        <v>Dusan Lajovic</v>
      </c>
      <c r="M175" t="str">
        <f>ValueWin!M175</f>
        <v>Alexander Zverev</v>
      </c>
      <c r="N175">
        <f>ValueWin!N175</f>
        <v>0.871</v>
      </c>
    </row>
    <row r="176" spans="1:14" x14ac:dyDescent="0.25">
      <c r="A176">
        <f>ValueWin!A176</f>
        <v>6</v>
      </c>
      <c r="B176">
        <f>ValueWin!B176</f>
        <v>1.1200000000000001</v>
      </c>
      <c r="C176">
        <f t="shared" si="13"/>
        <v>0.16666666666666666</v>
      </c>
      <c r="D176">
        <f t="shared" si="14"/>
        <v>0.89285714285714279</v>
      </c>
      <c r="E176">
        <f>ValueWin!E176</f>
        <v>0.20499999999999999</v>
      </c>
      <c r="F176">
        <f t="shared" si="15"/>
        <v>0.79500000000000004</v>
      </c>
      <c r="G176" cm="1">
        <f t="array" ref="G176">_xlfn.IFS(AND(I176&gt;J176,I176&gt;0), 1, AND(J176&gt;I176,J176&gt;0), 2, AND(I176&lt;0,J176&lt;0), 0)</f>
        <v>1</v>
      </c>
      <c r="H176">
        <f>ValueWin!H176</f>
        <v>2</v>
      </c>
      <c r="I176">
        <f t="shared" si="16"/>
        <v>4.5999999999999985E-2</v>
      </c>
      <c r="J176">
        <f t="shared" si="17"/>
        <v>-0.91333333333333167</v>
      </c>
      <c r="K176" cm="1">
        <f t="array" ref="K176">_xlfn.IFS(AND(G176=H176,G176=1),K175-K175*I176+K175*I176*A176, AND(G176=H176,G176=2), K175-K175*J176+K175*J176*B176, AND(G176&lt;&gt;H176,G176=1), K175-K175*I176,AND(G176&lt;&gt;H176,G176=2),K175-K175*J176,G176=0,K175)</f>
        <v>993.65126836657078</v>
      </c>
      <c r="L176" t="str">
        <f>ValueWin!L176</f>
        <v>Ilya Ivashka</v>
      </c>
      <c r="M176" t="str">
        <f>ValueWin!M176</f>
        <v>Daniil Medvedev</v>
      </c>
      <c r="N176">
        <f>ValueWin!N176</f>
        <v>0.83299999999999996</v>
      </c>
    </row>
    <row r="177" spans="1:14" x14ac:dyDescent="0.25">
      <c r="A177">
        <f>ValueWin!A177</f>
        <v>1.57</v>
      </c>
      <c r="B177">
        <f>ValueWin!B177</f>
        <v>2.37</v>
      </c>
      <c r="C177">
        <f t="shared" si="13"/>
        <v>0.63694267515923564</v>
      </c>
      <c r="D177">
        <f t="shared" si="14"/>
        <v>0.42194092827004215</v>
      </c>
      <c r="E177">
        <f>ValueWin!E177</f>
        <v>0.52300000000000002</v>
      </c>
      <c r="F177">
        <f t="shared" si="15"/>
        <v>0.47699999999999998</v>
      </c>
      <c r="G177" cm="1">
        <f t="array" ref="G177">_xlfn.IFS(AND(I177&gt;J177,I177&gt;0), 1, AND(J177&gt;I177,J177&gt;0), 2, AND(I177&lt;0,J177&lt;0), 0)</f>
        <v>2</v>
      </c>
      <c r="H177">
        <f>ValueWin!H177</f>
        <v>2</v>
      </c>
      <c r="I177">
        <f t="shared" si="16"/>
        <v>-0.3138421052631577</v>
      </c>
      <c r="J177">
        <f t="shared" si="17"/>
        <v>9.5248175182481742E-2</v>
      </c>
      <c r="K177" cm="1">
        <f t="array" ref="K177">_xlfn.IFS(AND(G177=H177,G177=1),K176-K176*I177+K176*I177*A177, AND(G177=H177,G177=2), K176-K176*J177+K176*J177*B177, AND(G177&lt;&gt;H177,G177=1), K176-K176*I177,AND(G177&lt;&gt;H177,G177=2),K176-K176*J177,G177=0,K176)</f>
        <v>1123.3128223757246</v>
      </c>
      <c r="L177" t="str">
        <f>ValueWin!L177</f>
        <v>Alexei Popyrin</v>
      </c>
      <c r="M177" t="str">
        <f>ValueWin!M177</f>
        <v>James Duckworth</v>
      </c>
      <c r="N177">
        <f>ValueWin!N177</f>
        <v>0.84799999999999998</v>
      </c>
    </row>
    <row r="178" spans="1:14" x14ac:dyDescent="0.25">
      <c r="A178">
        <f>ValueWin!A178</f>
        <v>4</v>
      </c>
      <c r="B178">
        <f>ValueWin!B178</f>
        <v>1.25</v>
      </c>
      <c r="C178">
        <f t="shared" si="13"/>
        <v>0.25</v>
      </c>
      <c r="D178">
        <f t="shared" si="14"/>
        <v>0.8</v>
      </c>
      <c r="E178">
        <f>ValueWin!E178</f>
        <v>0.26900000000000002</v>
      </c>
      <c r="F178">
        <f t="shared" si="15"/>
        <v>0.73099999999999998</v>
      </c>
      <c r="G178" cm="1">
        <f t="array" ref="G178">_xlfn.IFS(AND(I178&gt;J178,I178&gt;0), 1, AND(J178&gt;I178,J178&gt;0), 2, AND(I178&lt;0,J178&lt;0), 0)</f>
        <v>1</v>
      </c>
      <c r="H178">
        <f>ValueWin!H178</f>
        <v>2</v>
      </c>
      <c r="I178">
        <f t="shared" si="16"/>
        <v>2.5333333333333347E-2</v>
      </c>
      <c r="J178">
        <f t="shared" si="17"/>
        <v>-0.34500000000000008</v>
      </c>
      <c r="K178" cm="1">
        <f t="array" ref="K178">_xlfn.IFS(AND(G178=H178,G178=1),K177-K177*I178+K177*I178*A178, AND(G178=H178,G178=2), K177-K177*J178+K177*J178*B178, AND(G178&lt;&gt;H178,G178=1), K177-K177*I178,AND(G178&lt;&gt;H178,G178=2),K177-K177*J178,G178=0,K177)</f>
        <v>1094.8555642088729</v>
      </c>
      <c r="L178" t="str">
        <f>ValueWin!L178</f>
        <v>Dominik Koepfer</v>
      </c>
      <c r="M178" t="str">
        <f>ValueWin!M178</f>
        <v>Hubert Hurkacz</v>
      </c>
      <c r="N178">
        <f>ValueWin!N178</f>
        <v>0.84899999999999998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11F7E-51F1-4BA9-B10D-C978EDA19F9B}">
  <dimension ref="A1:P179"/>
  <sheetViews>
    <sheetView topLeftCell="A138" zoomScale="85" zoomScaleNormal="85" workbookViewId="0">
      <selection activeCell="K166" sqref="K166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3</v>
      </c>
      <c r="D1" t="s">
        <v>4</v>
      </c>
      <c r="E1" t="s">
        <v>2</v>
      </c>
      <c r="F1" t="s">
        <v>5</v>
      </c>
      <c r="G1" t="s">
        <v>7</v>
      </c>
      <c r="H1" t="s">
        <v>8</v>
      </c>
      <c r="I1" t="s">
        <v>57</v>
      </c>
      <c r="J1" t="s">
        <v>58</v>
      </c>
      <c r="K1" t="s">
        <v>6</v>
      </c>
      <c r="L1" t="s">
        <v>9</v>
      </c>
      <c r="M1" t="s">
        <v>10</v>
      </c>
      <c r="N1" t="s">
        <v>142</v>
      </c>
    </row>
    <row r="2" spans="1:14" x14ac:dyDescent="0.25">
      <c r="K2">
        <v>1000</v>
      </c>
    </row>
    <row r="3" spans="1:14" x14ac:dyDescent="0.25">
      <c r="A3">
        <f>ValueWin!A3</f>
        <v>2.0499999999999998</v>
      </c>
      <c r="B3">
        <f>ValueWin!B3</f>
        <v>1.8</v>
      </c>
      <c r="C3">
        <f>1/A3</f>
        <v>0.48780487804878053</v>
      </c>
      <c r="D3">
        <f>1/B3</f>
        <v>0.55555555555555558</v>
      </c>
      <c r="E3">
        <f>ValueWin!E3</f>
        <v>0.67500000000000004</v>
      </c>
      <c r="F3">
        <v>0.32500000000000001</v>
      </c>
      <c r="G3" cm="1">
        <f t="array" ref="G3">_xlfn.IFS(AND(I3&gt;J3,I3&gt;0), 1, AND(J3&gt;I3,J3&gt;0), 2, AND(I3&lt;0,J3&lt;0), 0)</f>
        <v>1</v>
      </c>
      <c r="H3">
        <f>ValueWin!H3</f>
        <v>1</v>
      </c>
      <c r="I3">
        <f>IF(E3-(F3/(A3-1))&gt;0.1, 0.1, E3-(F3/(A3-1)))</f>
        <v>0.1</v>
      </c>
      <c r="J3">
        <f>IF(F3-(E3/(B3-1))&gt;0.1, 0.1, F3-(E3/(B3-1)))</f>
        <v>-0.51875000000000004</v>
      </c>
      <c r="K3" cm="1">
        <f t="array" ref="K3">_xlfn.IFS(AND(G3=H3,G3=1),K2-K2*I3+K2*I3*A3, AND(G3=H3,G3=2), K2-K2*J3+K2*J3*B3, AND(G3&lt;&gt;H3,G3=1), K2-K2*I3,AND(G3&lt;&gt;H3,G3=2),K2-K2*J3,G3=0,K2)</f>
        <v>1105</v>
      </c>
      <c r="L3" t="str">
        <f>ValueWin!L3</f>
        <v>John Millman</v>
      </c>
      <c r="M3" t="str">
        <f>ValueWin!M3</f>
        <v>Benjamin Bonzi</v>
      </c>
    </row>
    <row r="4" spans="1:14" x14ac:dyDescent="0.25">
      <c r="A4">
        <f>ValueWin!A4</f>
        <v>2.61</v>
      </c>
      <c r="B4">
        <f>ValueWin!B4</f>
        <v>1.46</v>
      </c>
      <c r="C4">
        <f>1/A4</f>
        <v>0.38314176245210729</v>
      </c>
      <c r="D4">
        <f>1/B4</f>
        <v>0.68493150684931503</v>
      </c>
      <c r="E4">
        <f>ValueWin!E4</f>
        <v>0.24099999999999999</v>
      </c>
      <c r="F4">
        <v>0.75900000000000001</v>
      </c>
      <c r="G4" cm="1">
        <f t="array" ref="G4">_xlfn.IFS(AND(I4&gt;J4,I4&gt;0), 1, AND(J4&gt;I4,J4&gt;0), 2, AND(I4&lt;0,J4&lt;0), 0)</f>
        <v>2</v>
      </c>
      <c r="H4">
        <f>ValueWin!H4</f>
        <v>2</v>
      </c>
      <c r="I4">
        <f t="shared" ref="I4:I67" si="0">IF(E4-(F4/(A4-1))&gt;0.1, 0.1, E4-(F4/(A4-1)))</f>
        <v>-0.23042857142857148</v>
      </c>
      <c r="J4">
        <f t="shared" ref="J4:J67" si="1">IF(F4-(E4/(B4-1))&gt;0.1, 0.1, F4-(E4/(B4-1)))</f>
        <v>0.1</v>
      </c>
      <c r="K4" cm="1">
        <f t="array" ref="K4">_xlfn.IFS(AND(G4=H4,G4=1),K3-K3*I4+K3*I4*A4, AND(G4=H4,G4=2), K3-K3*J4+K3*J4*B4, AND(G4&lt;&gt;H4,G4=1), K3-K3*I4,AND(G4&lt;&gt;H4,G4=2),K3-K3*J4,G4=0,K3)</f>
        <v>1155.83</v>
      </c>
      <c r="L4" t="str">
        <f>ValueWin!L4</f>
        <v>Damir Dzumhur</v>
      </c>
      <c r="M4" t="str">
        <f>ValueWin!M4</f>
        <v>Marin Cilic</v>
      </c>
    </row>
    <row r="5" spans="1:14" x14ac:dyDescent="0.25">
      <c r="A5">
        <f>ValueWin!A5</f>
        <v>1.29</v>
      </c>
      <c r="B5">
        <f>ValueWin!B5</f>
        <v>3.3</v>
      </c>
      <c r="C5">
        <f t="shared" ref="C5:D44" si="2">1/A5</f>
        <v>0.77519379844961234</v>
      </c>
      <c r="D5">
        <f t="shared" si="2"/>
        <v>0.30303030303030304</v>
      </c>
      <c r="E5">
        <f>ValueWin!E5</f>
        <v>0.87</v>
      </c>
      <c r="F5">
        <v>0.13</v>
      </c>
      <c r="G5" cm="1">
        <f t="array" ref="G5">_xlfn.IFS(AND(I5&gt;J5,I5&gt;0), 1, AND(J5&gt;I5,J5&gt;0), 2, AND(I5&lt;0,J5&lt;0), 0)</f>
        <v>1</v>
      </c>
      <c r="H5">
        <f>ValueWin!H5</f>
        <v>1</v>
      </c>
      <c r="I5">
        <f t="shared" si="0"/>
        <v>0.1</v>
      </c>
      <c r="J5">
        <f t="shared" si="1"/>
        <v>-0.24826086956521742</v>
      </c>
      <c r="K5" cm="1">
        <f t="array" ref="K5">_xlfn.IFS(AND(G5=H5,G5=1),K4-K4*I5+K4*I5*A5, AND(G5=H5,G5=2), K4-K4*J5+K4*J5*B5, AND(G5&lt;&gt;H5,G5=1), K4-K4*I5,AND(G5&lt;&gt;H5,G5=2),K4-K4*J5,G5=0,K4)</f>
        <v>1189.3490699999998</v>
      </c>
      <c r="L5" t="str">
        <f>ValueWin!L5</f>
        <v>James Duckworth</v>
      </c>
      <c r="M5" t="str">
        <f>ValueWin!M5</f>
        <v>Borna Gojo</v>
      </c>
    </row>
    <row r="6" spans="1:14" x14ac:dyDescent="0.25">
      <c r="A6">
        <f>ValueWin!A6</f>
        <v>1.47</v>
      </c>
      <c r="B6">
        <f>ValueWin!B6</f>
        <v>2.56</v>
      </c>
      <c r="C6">
        <f t="shared" si="2"/>
        <v>0.68027210884353739</v>
      </c>
      <c r="D6">
        <f t="shared" si="2"/>
        <v>0.390625</v>
      </c>
      <c r="E6">
        <f>ValueWin!E6</f>
        <v>0.55800000000000005</v>
      </c>
      <c r="F6">
        <v>0.442</v>
      </c>
      <c r="G6" cm="1">
        <f t="array" ref="G6">_xlfn.IFS(AND(I6&gt;J6,I6&gt;0), 1, AND(J6&gt;I6,J6&gt;0), 2, AND(I6&lt;0,J6&lt;0), 0)</f>
        <v>2</v>
      </c>
      <c r="H6">
        <f>ValueWin!H6</f>
        <v>2</v>
      </c>
      <c r="I6">
        <f t="shared" si="0"/>
        <v>-0.38242553191489359</v>
      </c>
      <c r="J6">
        <f t="shared" si="1"/>
        <v>8.4307692307692306E-2</v>
      </c>
      <c r="K6" cm="1">
        <f t="array" ref="K6">_xlfn.IFS(AND(G6=H6,G6=1),K5-K5*I6+K5*I6*A6, AND(G6=H6,G6=2), K5-K5*J6+K5*J6*B6, AND(G6&lt;&gt;H6,G6=1), K5-K5*I6,AND(G6&lt;&gt;H6,G6=2),K5-K5*J6,G6=0,K5)</f>
        <v>1345.7722596863998</v>
      </c>
      <c r="L6" t="str">
        <f>ValueWin!L6</f>
        <v>Richard Gasquet</v>
      </c>
      <c r="M6" t="str">
        <f>ValueWin!M6</f>
        <v>Dusan Lajovic</v>
      </c>
    </row>
    <row r="7" spans="1:14" x14ac:dyDescent="0.25">
      <c r="A7">
        <f>ValueWin!A7</f>
        <v>1.35</v>
      </c>
      <c r="B7">
        <f>ValueWin!B7</f>
        <v>3.05</v>
      </c>
      <c r="C7">
        <f t="shared" si="2"/>
        <v>0.7407407407407407</v>
      </c>
      <c r="D7">
        <f t="shared" si="2"/>
        <v>0.32786885245901642</v>
      </c>
      <c r="E7">
        <f>ValueWin!E7</f>
        <v>0.80500000000000005</v>
      </c>
      <c r="F7">
        <v>0.19500000000000001</v>
      </c>
      <c r="G7" cm="1">
        <f t="array" ref="G7">_xlfn.IFS(AND(I7&gt;J7,I7&gt;0), 1, AND(J7&gt;I7,J7&gt;0), 2, AND(I7&lt;0,J7&lt;0), 0)</f>
        <v>1</v>
      </c>
      <c r="H7">
        <f>ValueWin!H7</f>
        <v>1</v>
      </c>
      <c r="I7">
        <f t="shared" si="0"/>
        <v>0.1</v>
      </c>
      <c r="J7">
        <f t="shared" si="1"/>
        <v>-0.19768292682926836</v>
      </c>
      <c r="K7" cm="1">
        <f t="array" ref="K7">_xlfn.IFS(AND(G7=H7,G7=1),K6-K6*I7+K6*I7*A7, AND(G7=H7,G7=2), K6-K6*J7+K6*J7*B7, AND(G7&lt;&gt;H7,G7=1), K6-K6*I7,AND(G7&lt;&gt;H7,G7=2),K6-K6*J7,G7=0,K6)</f>
        <v>1392.8742887754238</v>
      </c>
      <c r="L7" t="str">
        <f>ValueWin!L7</f>
        <v>Frederico Coria</v>
      </c>
      <c r="M7" t="str">
        <f>ValueWin!M7</f>
        <v>Alibek Kachmazov</v>
      </c>
    </row>
    <row r="8" spans="1:14" x14ac:dyDescent="0.25">
      <c r="A8">
        <f>ValueWin!A8</f>
        <v>1.33</v>
      </c>
      <c r="B8">
        <f>ValueWin!B8</f>
        <v>3.14</v>
      </c>
      <c r="C8">
        <f t="shared" si="2"/>
        <v>0.75187969924812026</v>
      </c>
      <c r="D8">
        <f t="shared" si="2"/>
        <v>0.31847133757961782</v>
      </c>
      <c r="E8">
        <f>ValueWin!E8</f>
        <v>0.626</v>
      </c>
      <c r="F8">
        <v>0.374</v>
      </c>
      <c r="G8" cm="1">
        <f t="array" ref="G8">_xlfn.IFS(AND(I8&gt;J8,I8&gt;0), 1, AND(J8&gt;I8,J8&gt;0), 2, AND(I8&lt;0,J8&lt;0), 0)</f>
        <v>2</v>
      </c>
      <c r="H8">
        <f>ValueWin!H8</f>
        <v>1</v>
      </c>
      <c r="I8">
        <f t="shared" si="0"/>
        <v>-0.50733333333333308</v>
      </c>
      <c r="J8">
        <f t="shared" si="1"/>
        <v>8.147663551401868E-2</v>
      </c>
      <c r="K8" cm="1">
        <f t="array" ref="K8">_xlfn.IFS(AND(G8=H8,G8=1),K7-K7*I8+K7*I8*A8, AND(G8=H8,G8=2), K7-K7*J8+K7*J8*B8, AND(G8&lt;&gt;H8,G8=1), K7-K7*I8,AND(G8&lt;&gt;H8,G8=2),K7-K7*J8,G8=0,K7)</f>
        <v>1279.3875780320207</v>
      </c>
      <c r="L8" t="str">
        <f>ValueWin!L8</f>
        <v>Mackenzie McDonald</v>
      </c>
      <c r="M8" t="str">
        <f>ValueWin!M8</f>
        <v>Yoshihito Nishioka</v>
      </c>
    </row>
    <row r="9" spans="1:14" x14ac:dyDescent="0.25">
      <c r="A9">
        <f>ValueWin!A9</f>
        <v>1.85</v>
      </c>
      <c r="B9">
        <f>ValueWin!B9</f>
        <v>1.95</v>
      </c>
      <c r="C9">
        <f t="shared" si="2"/>
        <v>0.54054054054054046</v>
      </c>
      <c r="D9">
        <f t="shared" si="2"/>
        <v>0.51282051282051289</v>
      </c>
      <c r="E9">
        <f>ValueWin!E9</f>
        <v>0.23100000000000001</v>
      </c>
      <c r="F9">
        <v>0.76900000000000002</v>
      </c>
      <c r="G9" cm="1">
        <f t="array" ref="G9">_xlfn.IFS(AND(I9&gt;J9,I9&gt;0), 1, AND(J9&gt;I9,J9&gt;0), 2, AND(I9&lt;0,J9&lt;0), 0)</f>
        <v>2</v>
      </c>
      <c r="H9">
        <f>ValueWin!H9</f>
        <v>2</v>
      </c>
      <c r="I9">
        <f t="shared" si="0"/>
        <v>-0.67370588235294115</v>
      </c>
      <c r="J9">
        <f t="shared" si="1"/>
        <v>0.1</v>
      </c>
      <c r="K9" cm="1">
        <f t="array" ref="K9">_xlfn.IFS(AND(G9=H9,G9=1),K8-K8*I9+K8*I9*A9, AND(G9=H9,G9=2), K8-K8*J9+K8*J9*B9, AND(G9&lt;&gt;H9,G9=1), K8-K8*I9,AND(G9&lt;&gt;H9,G9=2),K8-K8*J9,G9=0,K8)</f>
        <v>1400.9293979450624</v>
      </c>
      <c r="L9" t="str">
        <f>ValueWin!L9</f>
        <v>Roman Safiullin</v>
      </c>
      <c r="M9" t="str">
        <f>ValueWin!M9</f>
        <v>Adrian Mannarino</v>
      </c>
    </row>
    <row r="10" spans="1:14" x14ac:dyDescent="0.25">
      <c r="A10">
        <f>ValueWin!A10</f>
        <v>2.1</v>
      </c>
      <c r="B10">
        <f>ValueWin!B10</f>
        <v>1.72</v>
      </c>
      <c r="C10">
        <f t="shared" si="2"/>
        <v>0.47619047619047616</v>
      </c>
      <c r="D10">
        <f t="shared" si="2"/>
        <v>0.58139534883720934</v>
      </c>
      <c r="E10">
        <f>ValueWin!E10</f>
        <v>0.51400000000000001</v>
      </c>
      <c r="F10">
        <v>0.48599999999999999</v>
      </c>
      <c r="G10" cm="1">
        <f t="array" ref="G10">_xlfn.IFS(AND(I10&gt;J10,I10&gt;0), 1, AND(J10&gt;I10,J10&gt;0), 2, AND(I10&lt;0,J10&lt;0), 0)</f>
        <v>1</v>
      </c>
      <c r="H10">
        <f>ValueWin!H10</f>
        <v>2</v>
      </c>
      <c r="I10">
        <f t="shared" si="0"/>
        <v>7.2181818181818236E-2</v>
      </c>
      <c r="J10">
        <f t="shared" si="1"/>
        <v>-0.22788888888888892</v>
      </c>
      <c r="K10" cm="1">
        <f t="array" ref="K10">_xlfn.IFS(AND(G10=H10,G10=1),K9-K9*I10+K9*I10*A10, AND(G10=H10,G10=2), K9-K9*J10+K9*J10*B10, AND(G10&lt;&gt;H10,G10=1), K9-K9*I10,AND(G10&lt;&gt;H10,G10=2),K9-K9*J10,G10=0,K9)</f>
        <v>1299.8077668570279</v>
      </c>
      <c r="L10" t="str">
        <f>ValueWin!L10</f>
        <v>Alexei Popyrin</v>
      </c>
      <c r="M10" t="str">
        <f>ValueWin!M10</f>
        <v>Botic Van De Zandschulp</v>
      </c>
    </row>
    <row r="11" spans="1:14" x14ac:dyDescent="0.25">
      <c r="A11">
        <f>ValueWin!A11</f>
        <v>1.53</v>
      </c>
      <c r="B11">
        <f>ValueWin!B11</f>
        <v>2.46</v>
      </c>
      <c r="C11">
        <f t="shared" si="2"/>
        <v>0.65359477124183007</v>
      </c>
      <c r="D11">
        <f t="shared" si="2"/>
        <v>0.4065040650406504</v>
      </c>
      <c r="E11">
        <f>ValueWin!E11</f>
        <v>0.5</v>
      </c>
      <c r="F11">
        <v>0.5</v>
      </c>
      <c r="G11" cm="1">
        <f t="array" ref="G11">_xlfn.IFS(AND(I11&gt;J11,I11&gt;0), 1, AND(J11&gt;I11,J11&gt;0), 2, AND(I11&lt;0,J11&lt;0), 0)</f>
        <v>2</v>
      </c>
      <c r="H11">
        <f>ValueWin!H11</f>
        <v>1</v>
      </c>
      <c r="I11">
        <f t="shared" si="0"/>
        <v>-0.44339622641509424</v>
      </c>
      <c r="J11">
        <f t="shared" si="1"/>
        <v>0.1</v>
      </c>
      <c r="K11" cm="1">
        <f t="array" ref="K11">_xlfn.IFS(AND(G11=H11,G11=1),K10-K10*I11+K10*I11*A11, AND(G11=H11,G11=2), K10-K10*J11+K10*J11*B11, AND(G11&lt;&gt;H11,G11=1), K10-K10*I11,AND(G11&lt;&gt;H11,G11=2),K10-K10*J11,G11=0,K10)</f>
        <v>1169.8269901713252</v>
      </c>
      <c r="L11" t="str">
        <f>ValueWin!L11</f>
        <v>Tommy Paul</v>
      </c>
      <c r="M11" t="str">
        <f>ValueWin!M11</f>
        <v>Mikael Ymer</v>
      </c>
    </row>
    <row r="12" spans="1:14" x14ac:dyDescent="0.25">
      <c r="A12">
        <f>ValueWin!A12</f>
        <v>1.37</v>
      </c>
      <c r="B12">
        <f>ValueWin!B12</f>
        <v>3.02</v>
      </c>
      <c r="C12">
        <f t="shared" si="2"/>
        <v>0.72992700729927007</v>
      </c>
      <c r="D12">
        <f t="shared" si="2"/>
        <v>0.33112582781456956</v>
      </c>
      <c r="E12">
        <f>ValueWin!E12</f>
        <v>0.72</v>
      </c>
      <c r="F12">
        <v>0.28000000000000003</v>
      </c>
      <c r="G12" cm="1">
        <f t="array" ref="G12">_xlfn.IFS(AND(I12&gt;J12,I12&gt;0), 1, AND(J12&gt;I12,J12&gt;0), 2, AND(I12&lt;0,J12&lt;0), 0)</f>
        <v>0</v>
      </c>
      <c r="H12">
        <f>ValueWin!H12</f>
        <v>2</v>
      </c>
      <c r="I12">
        <f t="shared" si="0"/>
        <v>-3.6756756756756603E-2</v>
      </c>
      <c r="J12">
        <f t="shared" si="1"/>
        <v>-7.6435643564356393E-2</v>
      </c>
      <c r="K12" cm="1">
        <f t="array" ref="K12">_xlfn.IFS(AND(G12=H12,G12=1),K11-K11*I12+K11*I12*A12, AND(G12=H12,G12=2), K11-K11*J12+K11*J12*B12, AND(G12&lt;&gt;H12,G12=1), K11-K11*I12,AND(G12&lt;&gt;H12,G12=2),K11-K11*J12,G12=0,K11)</f>
        <v>1169.8269901713252</v>
      </c>
      <c r="L12" t="str">
        <f>ValueWin!L12</f>
        <v>Alexander Bublik</v>
      </c>
      <c r="M12" t="str">
        <f>ValueWin!M12</f>
        <v>Ilya Marchenko</v>
      </c>
    </row>
    <row r="13" spans="1:14" x14ac:dyDescent="0.25">
      <c r="A13">
        <f>ValueWin!A13</f>
        <v>2.37</v>
      </c>
      <c r="B13">
        <f>ValueWin!B13</f>
        <v>1.54</v>
      </c>
      <c r="C13">
        <f t="shared" si="2"/>
        <v>0.42194092827004215</v>
      </c>
      <c r="D13">
        <f t="shared" si="2"/>
        <v>0.64935064935064934</v>
      </c>
      <c r="E13">
        <f>ValueWin!E13</f>
        <v>0.46800000000000003</v>
      </c>
      <c r="F13">
        <v>0.53200000000000003</v>
      </c>
      <c r="G13" cm="1">
        <f t="array" ref="G13">_xlfn.IFS(AND(I13&gt;J13,I13&gt;0), 1, AND(J13&gt;I13,J13&gt;0), 2, AND(I13&lt;0,J13&lt;0), 0)</f>
        <v>1</v>
      </c>
      <c r="H13">
        <f>ValueWin!H13</f>
        <v>2</v>
      </c>
      <c r="I13">
        <f t="shared" si="0"/>
        <v>7.9678832116788334E-2</v>
      </c>
      <c r="J13">
        <f t="shared" si="1"/>
        <v>-0.33466666666666667</v>
      </c>
      <c r="K13" cm="1">
        <f t="array" ref="K13">_xlfn.IFS(AND(G13=H13,G13=1),K12-K12*I13+K12*I13*A13, AND(G13=H13,G13=2), K12-K12*J13+K12*J13*B13, AND(G13&lt;&gt;H13,G13=1), K12-K12*I13,AND(G13&lt;&gt;H13,G13=2),K12-K12*J13,G13=0,K12)</f>
        <v>1076.6165418157764</v>
      </c>
      <c r="L13" t="str">
        <f>ValueWin!L13</f>
        <v>Guido Pella</v>
      </c>
      <c r="M13" t="str">
        <f>ValueWin!M13</f>
        <v>Pedro Martinez</v>
      </c>
    </row>
    <row r="14" spans="1:14" x14ac:dyDescent="0.25">
      <c r="A14">
        <f>ValueWin!A14</f>
        <v>1.88</v>
      </c>
      <c r="B14">
        <f>ValueWin!B14</f>
        <v>1.92</v>
      </c>
      <c r="C14">
        <f t="shared" si="2"/>
        <v>0.53191489361702127</v>
      </c>
      <c r="D14">
        <f t="shared" si="2"/>
        <v>0.52083333333333337</v>
      </c>
      <c r="E14">
        <f>ValueWin!E14</f>
        <v>0.504</v>
      </c>
      <c r="F14">
        <v>0.496</v>
      </c>
      <c r="G14" cm="1">
        <f t="array" ref="G14">_xlfn.IFS(AND(I14&gt;J14,I14&gt;0), 1, AND(J14&gt;I14,J14&gt;0), 2, AND(I14&lt;0,J14&lt;0), 0)</f>
        <v>0</v>
      </c>
      <c r="H14">
        <f>ValueWin!H14</f>
        <v>2</v>
      </c>
      <c r="I14">
        <f t="shared" si="0"/>
        <v>-5.963636363636371E-2</v>
      </c>
      <c r="J14">
        <f t="shared" si="1"/>
        <v>-5.18260869565218E-2</v>
      </c>
      <c r="K14" cm="1">
        <f t="array" ref="K14">_xlfn.IFS(AND(G14=H14,G14=1),K13-K13*I14+K13*I14*A14, AND(G14=H14,G14=2), K13-K13*J14+K13*J14*B14, AND(G14&lt;&gt;H14,G14=1), K13-K13*I14,AND(G14&lt;&gt;H14,G14=2),K13-K13*J14,G14=0,K13)</f>
        <v>1076.6165418157764</v>
      </c>
      <c r="L14" t="str">
        <f>ValueWin!L14</f>
        <v>Miomir Kecmanovic</v>
      </c>
      <c r="M14" t="str">
        <f>ValueWin!M14</f>
        <v>Egor Gerasimov</v>
      </c>
    </row>
    <row r="15" spans="1:14" x14ac:dyDescent="0.25">
      <c r="A15">
        <f>ValueWin!A15</f>
        <v>1.55</v>
      </c>
      <c r="B15">
        <f>ValueWin!B15</f>
        <v>2.35</v>
      </c>
      <c r="C15">
        <f t="shared" si="2"/>
        <v>0.64516129032258063</v>
      </c>
      <c r="D15">
        <f t="shared" si="2"/>
        <v>0.42553191489361702</v>
      </c>
      <c r="E15">
        <f>ValueWin!E15</f>
        <v>0.57499999999999996</v>
      </c>
      <c r="F15">
        <v>0.42499999999999999</v>
      </c>
      <c r="G15" cm="1">
        <f t="array" ref="G15">_xlfn.IFS(AND(I15&gt;J15,I15&gt;0), 1, AND(J15&gt;I15,J15&gt;0), 2, AND(I15&lt;0,J15&lt;0), 0)</f>
        <v>0</v>
      </c>
      <c r="H15">
        <f>ValueWin!H15</f>
        <v>1</v>
      </c>
      <c r="I15">
        <f t="shared" si="0"/>
        <v>-0.19772727272727264</v>
      </c>
      <c r="J15">
        <f t="shared" si="1"/>
        <v>-9.2592592592588563E-4</v>
      </c>
      <c r="K15" cm="1">
        <f t="array" ref="K15">_xlfn.IFS(AND(G15=H15,G15=1),K14-K14*I15+K14*I15*A15, AND(G15=H15,G15=2), K14-K14*J15+K14*J15*B15, AND(G15&lt;&gt;H15,G15=1), K14-K14*I15,AND(G15&lt;&gt;H15,G15=2),K14-K14*J15,G15=0,K14)</f>
        <v>1076.6165418157764</v>
      </c>
      <c r="L15" t="str">
        <f>ValueWin!L15</f>
        <v>Alejandro Davidovich Fokina</v>
      </c>
      <c r="M15" t="str">
        <f>ValueWin!M15</f>
        <v>Jordan Thompson</v>
      </c>
    </row>
    <row r="16" spans="1:14" x14ac:dyDescent="0.25">
      <c r="A16">
        <f>ValueWin!A16</f>
        <v>1.47</v>
      </c>
      <c r="B16">
        <f>ValueWin!B16</f>
        <v>2.56</v>
      </c>
      <c r="C16">
        <f t="shared" si="2"/>
        <v>0.68027210884353739</v>
      </c>
      <c r="D16">
        <f t="shared" si="2"/>
        <v>0.390625</v>
      </c>
      <c r="E16">
        <f>ValueWin!E16</f>
        <v>0.55800000000000005</v>
      </c>
      <c r="F16">
        <v>0.442</v>
      </c>
      <c r="G16" cm="1">
        <f t="array" ref="G16">_xlfn.IFS(AND(I16&gt;J16,I16&gt;0), 1, AND(J16&gt;I16,J16&gt;0), 2, AND(I16&lt;0,J16&lt;0), 0)</f>
        <v>2</v>
      </c>
      <c r="H16">
        <f>ValueWin!H16</f>
        <v>2</v>
      </c>
      <c r="I16">
        <f t="shared" si="0"/>
        <v>-0.38242553191489359</v>
      </c>
      <c r="J16">
        <f t="shared" si="1"/>
        <v>8.4307692307692306E-2</v>
      </c>
      <c r="K16" cm="1">
        <f t="array" ref="K16">_xlfn.IFS(AND(G16=H16,G16=1),K15-K15*I16+K15*I16*A16, AND(G16=H16,G16=2), K15-K15*J16+K15*J16*B16, AND(G16&lt;&gt;H16,G16=1), K15-K15*I16,AND(G16&lt;&gt;H16,G16=2),K15-K15*J16,G16=0,K15)</f>
        <v>1218.2131493953873</v>
      </c>
      <c r="L16" t="str">
        <f>ValueWin!L16</f>
        <v>Laslo Djere</v>
      </c>
      <c r="M16" t="str">
        <f>ValueWin!M16</f>
        <v>Gilles Simon</v>
      </c>
    </row>
    <row r="17" spans="1:13" x14ac:dyDescent="0.25">
      <c r="A17">
        <f>ValueWin!A17</f>
        <v>1.76</v>
      </c>
      <c r="B17">
        <f>ValueWin!B17</f>
        <v>2.0499999999999998</v>
      </c>
      <c r="C17">
        <f t="shared" si="2"/>
        <v>0.56818181818181823</v>
      </c>
      <c r="D17">
        <f t="shared" si="2"/>
        <v>0.48780487804878053</v>
      </c>
      <c r="E17">
        <f>ValueWin!E17</f>
        <v>0.56200000000000006</v>
      </c>
      <c r="F17">
        <v>0.438</v>
      </c>
      <c r="G17" cm="1">
        <f t="array" ref="G17">_xlfn.IFS(AND(I17&gt;J17,I17&gt;0), 1, AND(J17&gt;I17,J17&gt;0), 2, AND(I17&lt;0,J17&lt;0), 0)</f>
        <v>0</v>
      </c>
      <c r="H17">
        <f>ValueWin!H17</f>
        <v>2</v>
      </c>
      <c r="I17">
        <f t="shared" si="0"/>
        <v>-1.4315789473684171E-2</v>
      </c>
      <c r="J17">
        <f t="shared" si="1"/>
        <v>-9.7238095238095401E-2</v>
      </c>
      <c r="K17" cm="1">
        <f t="array" ref="K17">_xlfn.IFS(AND(G17=H17,G17=1),K16-K16*I17+K16*I17*A17, AND(G17=H17,G17=2), K16-K16*J17+K16*J17*B17, AND(G17&lt;&gt;H17,G17=1), K16-K16*I17,AND(G17&lt;&gt;H17,G17=2),K16-K16*J17,G17=0,K16)</f>
        <v>1218.2131493953873</v>
      </c>
      <c r="L17" t="str">
        <f>ValueWin!L17</f>
        <v>Alex De Minaur</v>
      </c>
      <c r="M17" t="str">
        <f>ValueWin!M17</f>
        <v>Brandon Nakashima</v>
      </c>
    </row>
    <row r="18" spans="1:13" x14ac:dyDescent="0.25">
      <c r="A18">
        <f>ValueWin!A18</f>
        <v>1.47</v>
      </c>
      <c r="B18">
        <f>ValueWin!B18</f>
        <v>2.58</v>
      </c>
      <c r="C18">
        <f t="shared" si="2"/>
        <v>0.68027210884353739</v>
      </c>
      <c r="D18">
        <f t="shared" si="2"/>
        <v>0.38759689922480617</v>
      </c>
      <c r="E18">
        <f>ValueWin!E18</f>
        <v>0.49199999999999999</v>
      </c>
      <c r="F18">
        <v>0.50800000000000001</v>
      </c>
      <c r="G18" cm="1">
        <f t="array" ref="G18">_xlfn.IFS(AND(I18&gt;J18,I18&gt;0), 1, AND(J18&gt;I18,J18&gt;0), 2, AND(I18&lt;0,J18&lt;0), 0)</f>
        <v>2</v>
      </c>
      <c r="H18">
        <f>ValueWin!H18</f>
        <v>1</v>
      </c>
      <c r="I18">
        <f t="shared" si="0"/>
        <v>-0.58885106382978725</v>
      </c>
      <c r="J18">
        <f t="shared" si="1"/>
        <v>0.1</v>
      </c>
      <c r="K18" cm="1">
        <f t="array" ref="K18">_xlfn.IFS(AND(G18=H18,G18=1),K17-K17*I18+K17*I18*A18, AND(G18=H18,G18=2), K17-K17*J18+K17*J18*B18, AND(G18&lt;&gt;H18,G18=1), K17-K17*I18,AND(G18&lt;&gt;H18,G18=2),K17-K17*J18,G18=0,K17)</f>
        <v>1096.3918344558485</v>
      </c>
      <c r="L18" t="str">
        <f>ValueWin!L18</f>
        <v>Henri Laaksonen</v>
      </c>
      <c r="M18" t="str">
        <f>ValueWin!M18</f>
        <v>Benoit Paire</v>
      </c>
    </row>
    <row r="19" spans="1:13" x14ac:dyDescent="0.25">
      <c r="A19">
        <f>ValueWin!A19</f>
        <v>2.08</v>
      </c>
      <c r="B19">
        <f>ValueWin!B19</f>
        <v>1.75</v>
      </c>
      <c r="C19">
        <f t="shared" si="2"/>
        <v>0.48076923076923073</v>
      </c>
      <c r="D19">
        <f t="shared" si="2"/>
        <v>0.5714285714285714</v>
      </c>
      <c r="E19">
        <f>ValueWin!E19</f>
        <v>0.49299999999999999</v>
      </c>
      <c r="F19">
        <v>0.50700000000000001</v>
      </c>
      <c r="G19" cm="1">
        <f t="array" ref="G19">_xlfn.IFS(AND(I19&gt;J19,I19&gt;0), 1, AND(J19&gt;I19,J19&gt;0), 2, AND(I19&lt;0,J19&lt;0), 0)</f>
        <v>1</v>
      </c>
      <c r="H19">
        <f>ValueWin!H19</f>
        <v>1</v>
      </c>
      <c r="I19">
        <f t="shared" si="0"/>
        <v>2.3555555555555552E-2</v>
      </c>
      <c r="J19">
        <f t="shared" si="1"/>
        <v>-0.15033333333333332</v>
      </c>
      <c r="K19" cm="1">
        <f t="array" ref="K19">_xlfn.IFS(AND(G19=H19,G19=1),K18-K18*I19+K18*I19*A19, AND(G19=H19,G19=2), K18-K18*J19+K18*J19*B19, AND(G19&lt;&gt;H19,G19=1), K18-K18*I19,AND(G19&lt;&gt;H19,G19=2),K18-K18*J19,G19=0,K18)</f>
        <v>1124.2840427244055</v>
      </c>
      <c r="L19" t="str">
        <f>ValueWin!L19</f>
        <v>Lorenzo Musetti</v>
      </c>
      <c r="M19" t="str">
        <f>ValueWin!M19</f>
        <v>Gianluca Mager</v>
      </c>
    </row>
    <row r="20" spans="1:13" x14ac:dyDescent="0.25">
      <c r="A20">
        <f>ValueWin!A20</f>
        <v>2.1</v>
      </c>
      <c r="B20">
        <f>ValueWin!B20</f>
        <v>1.72</v>
      </c>
      <c r="C20">
        <f t="shared" si="2"/>
        <v>0.47619047619047616</v>
      </c>
      <c r="D20">
        <f t="shared" si="2"/>
        <v>0.58139534883720934</v>
      </c>
      <c r="E20">
        <f>ValueWin!E20</f>
        <v>0.59899999999999998</v>
      </c>
      <c r="F20">
        <v>0.40100000000000002</v>
      </c>
      <c r="G20" cm="1">
        <f t="array" ref="G20">_xlfn.IFS(AND(I20&gt;J20,I20&gt;0), 1, AND(J20&gt;I20,J20&gt;0), 2, AND(I20&lt;0,J20&lt;0), 0)</f>
        <v>1</v>
      </c>
      <c r="H20">
        <f>ValueWin!H20</f>
        <v>2</v>
      </c>
      <c r="I20">
        <f t="shared" si="0"/>
        <v>0.1</v>
      </c>
      <c r="J20">
        <f t="shared" si="1"/>
        <v>-0.43094444444444446</v>
      </c>
      <c r="K20" cm="1">
        <f t="array" ref="K20">_xlfn.IFS(AND(G20=H20,G20=1),K19-K19*I20+K19*I20*A20, AND(G20=H20,G20=2), K19-K19*J20+K19*J20*B20, AND(G20&lt;&gt;H20,G20=1), K19-K19*I20,AND(G20&lt;&gt;H20,G20=2),K19-K19*J20,G20=0,K19)</f>
        <v>1011.855638451965</v>
      </c>
      <c r="L20" t="str">
        <f>ValueWin!L20</f>
        <v>Reilly Opelka</v>
      </c>
      <c r="M20" t="str">
        <f>ValueWin!M20</f>
        <v>Jenson Brooksby</v>
      </c>
    </row>
    <row r="21" spans="1:13" x14ac:dyDescent="0.25">
      <c r="A21">
        <f>ValueWin!A21</f>
        <v>1.55</v>
      </c>
      <c r="B21">
        <f>ValueWin!B21</f>
        <v>2.4</v>
      </c>
      <c r="C21">
        <f t="shared" si="2"/>
        <v>0.64516129032258063</v>
      </c>
      <c r="D21">
        <f t="shared" si="2"/>
        <v>0.41666666666666669</v>
      </c>
      <c r="E21">
        <f>ValueWin!E21</f>
        <v>0.496</v>
      </c>
      <c r="F21">
        <v>0.504</v>
      </c>
      <c r="G21" cm="1">
        <f t="array" ref="G21">_xlfn.IFS(AND(I21&gt;J21,I21&gt;0), 1, AND(J21&gt;I21,J21&gt;0), 2, AND(I21&lt;0,J21&lt;0), 0)</f>
        <v>2</v>
      </c>
      <c r="H21">
        <f>ValueWin!H21</f>
        <v>1</v>
      </c>
      <c r="I21">
        <f t="shared" si="0"/>
        <v>-0.42036363636363627</v>
      </c>
      <c r="J21">
        <f t="shared" si="1"/>
        <v>0.1</v>
      </c>
      <c r="K21" cm="1">
        <f t="array" ref="K21">_xlfn.IFS(AND(G21=H21,G21=1),K20-K20*I21+K20*I21*A21, AND(G21=H21,G21=2), K20-K20*J21+K20*J21*B21, AND(G21&lt;&gt;H21,G21=1), K20-K20*I21,AND(G21&lt;&gt;H21,G21=2),K20-K20*J21,G21=0,K20)</f>
        <v>910.67007460676848</v>
      </c>
      <c r="L21" t="str">
        <f>ValueWin!L21</f>
        <v>Jan Lennard Struff</v>
      </c>
      <c r="M21" t="str">
        <f>ValueWin!M21</f>
        <v>Albert Ramos</v>
      </c>
    </row>
    <row r="22" spans="1:13" x14ac:dyDescent="0.25">
      <c r="A22">
        <f>ValueWin!A22</f>
        <v>4.8499999999999996</v>
      </c>
      <c r="B22">
        <f>ValueWin!B22</f>
        <v>1.17</v>
      </c>
      <c r="C22">
        <f t="shared" si="2"/>
        <v>0.2061855670103093</v>
      </c>
      <c r="D22">
        <f t="shared" si="2"/>
        <v>0.85470085470085477</v>
      </c>
      <c r="E22">
        <f>ValueWin!E22</f>
        <v>0.14899999999999999</v>
      </c>
      <c r="F22">
        <v>0.85099999999999998</v>
      </c>
      <c r="G22" cm="1">
        <f t="array" ref="G22">_xlfn.IFS(AND(I22&gt;J22,I22&gt;0), 1, AND(J22&gt;I22,J22&gt;0), 2, AND(I22&lt;0,J22&lt;0), 0)</f>
        <v>0</v>
      </c>
      <c r="H22">
        <f>ValueWin!H22</f>
        <v>0</v>
      </c>
      <c r="I22">
        <f t="shared" si="0"/>
        <v>-7.2038961038961069E-2</v>
      </c>
      <c r="J22">
        <f t="shared" si="1"/>
        <v>-2.5470588235294467E-2</v>
      </c>
      <c r="K22" cm="1">
        <f t="array" ref="K22">_xlfn.IFS(AND(G22=H22,G22=1),K21-K21*I22+K21*I22*A22, AND(G22=H22,G22=2), K21-K21*J22+K21*J22*B22, AND(G22&lt;&gt;H22,G22=1), K21-K21*I22,AND(G22&lt;&gt;H22,G22=2),K21-K21*J22,G22=0,K21)</f>
        <v>910.67007460676848</v>
      </c>
      <c r="L22" t="str">
        <f>ValueWin!L22</f>
        <v>Evgeny Donskoy</v>
      </c>
      <c r="M22" t="str">
        <f>ValueWin!M22</f>
        <v>Ilya Ivashka</v>
      </c>
    </row>
    <row r="23" spans="1:13" x14ac:dyDescent="0.25">
      <c r="A23">
        <f>ValueWin!A23</f>
        <v>2.15</v>
      </c>
      <c r="B23">
        <f>ValueWin!B23</f>
        <v>1.68</v>
      </c>
      <c r="C23">
        <f t="shared" si="2"/>
        <v>0.46511627906976744</v>
      </c>
      <c r="D23">
        <f t="shared" si="2"/>
        <v>0.59523809523809523</v>
      </c>
      <c r="E23">
        <f>ValueWin!E23</f>
        <v>0.49</v>
      </c>
      <c r="F23">
        <v>0.51</v>
      </c>
      <c r="G23" cm="1">
        <f t="array" ref="G23">_xlfn.IFS(AND(I23&gt;J23,I23&gt;0), 1, AND(J23&gt;I23,J23&gt;0), 2, AND(I23&lt;0,J23&lt;0), 0)</f>
        <v>1</v>
      </c>
      <c r="H23">
        <f>ValueWin!H23</f>
        <v>2</v>
      </c>
      <c r="I23">
        <f t="shared" si="0"/>
        <v>4.6521739130434725E-2</v>
      </c>
      <c r="J23">
        <f t="shared" si="1"/>
        <v>-0.21058823529411774</v>
      </c>
      <c r="K23" cm="1">
        <f t="array" ref="K23">_xlfn.IFS(AND(G23=H23,G23=1),K22-K22*I23+K22*I23*A23, AND(G23=H23,G23=2), K22-K22*J23+K22*J23*B23, AND(G23&lt;&gt;H23,G23=1), K22-K22*I23,AND(G23&lt;&gt;H23,G23=2),K22-K22*J23,G23=0,K22)</f>
        <v>868.30411896201883</v>
      </c>
      <c r="L23" t="str">
        <f>ValueWin!L23</f>
        <v>Frances Tiafoe</v>
      </c>
      <c r="M23" t="str">
        <f>ValueWin!M23</f>
        <v>Andy Murray</v>
      </c>
    </row>
    <row r="24" spans="1:13" x14ac:dyDescent="0.25">
      <c r="A24">
        <f>ValueWin!A24</f>
        <v>2.46</v>
      </c>
      <c r="B24">
        <f>ValueWin!B24</f>
        <v>1.53</v>
      </c>
      <c r="C24">
        <f t="shared" si="2"/>
        <v>0.4065040650406504</v>
      </c>
      <c r="D24">
        <f t="shared" si="2"/>
        <v>0.65359477124183007</v>
      </c>
      <c r="E24">
        <f>ValueWin!E24</f>
        <v>0.26</v>
      </c>
      <c r="F24">
        <v>0.74</v>
      </c>
      <c r="G24" cm="1">
        <f t="array" ref="G24">_xlfn.IFS(AND(I24&gt;J24,I24&gt;0), 1, AND(J24&gt;I24,J24&gt;0), 2, AND(I24&lt;0,J24&lt;0), 0)</f>
        <v>2</v>
      </c>
      <c r="H24">
        <f>ValueWin!H24</f>
        <v>2</v>
      </c>
      <c r="I24">
        <f t="shared" si="0"/>
        <v>-0.24684931506849317</v>
      </c>
      <c r="J24">
        <f t="shared" si="1"/>
        <v>0.1</v>
      </c>
      <c r="K24" cm="1">
        <f t="array" ref="K24">_xlfn.IFS(AND(G24=H24,G24=1),K23-K23*I24+K23*I24*A24, AND(G24=H24,G24=2), K23-K23*J24+K23*J24*B24, AND(G24&lt;&gt;H24,G24=1), K23-K23*I24,AND(G24&lt;&gt;H24,G24=2),K23-K23*J24,G24=0,K23)</f>
        <v>914.32423726700586</v>
      </c>
      <c r="L24" t="str">
        <f>ValueWin!L24</f>
        <v>Dennis Novak</v>
      </c>
      <c r="M24" t="str">
        <f>ValueWin!M24</f>
        <v>Marton Fucsovics</v>
      </c>
    </row>
    <row r="25" spans="1:13" x14ac:dyDescent="0.25">
      <c r="A25">
        <f>ValueWin!A25</f>
        <v>4.4000000000000004</v>
      </c>
      <c r="B25">
        <f>ValueWin!B25</f>
        <v>1.2</v>
      </c>
      <c r="C25">
        <f t="shared" si="2"/>
        <v>0.22727272727272727</v>
      </c>
      <c r="D25">
        <f t="shared" si="2"/>
        <v>0.83333333333333337</v>
      </c>
      <c r="E25">
        <f>ValueWin!E25</f>
        <v>0.19600000000000001</v>
      </c>
      <c r="F25">
        <v>0.80400000000000005</v>
      </c>
      <c r="G25" cm="1">
        <f t="array" ref="G25">_xlfn.IFS(AND(I25&gt;J25,I25&gt;0), 1, AND(J25&gt;I25,J25&gt;0), 2, AND(I25&lt;0,J25&lt;0), 0)</f>
        <v>0</v>
      </c>
      <c r="H25">
        <f>ValueWin!H25</f>
        <v>2</v>
      </c>
      <c r="I25">
        <f t="shared" si="0"/>
        <v>-4.0470588235294092E-2</v>
      </c>
      <c r="J25">
        <f t="shared" si="1"/>
        <v>-0.17600000000000016</v>
      </c>
      <c r="K25" cm="1">
        <f t="array" ref="K25">_xlfn.IFS(AND(G25=H25,G25=1),K24-K24*I25+K24*I25*A25, AND(G25=H25,G25=2), K24-K24*J25+K24*J25*B25, AND(G25&lt;&gt;H25,G25=1), K24-K24*I25,AND(G25&lt;&gt;H25,G25=2),K24-K24*J25,G25=0,K24)</f>
        <v>914.32423726700586</v>
      </c>
      <c r="L25" t="str">
        <f>ValueWin!L25</f>
        <v>Zizou Bergs</v>
      </c>
      <c r="M25" t="str">
        <f>ValueWin!M25</f>
        <v>Lloyd Harris</v>
      </c>
    </row>
    <row r="26" spans="1:13" x14ac:dyDescent="0.25">
      <c r="A26">
        <f>ValueWin!A26</f>
        <v>1.35</v>
      </c>
      <c r="B26">
        <f>ValueWin!B26</f>
        <v>3</v>
      </c>
      <c r="C26">
        <f t="shared" si="2"/>
        <v>0.7407407407407407</v>
      </c>
      <c r="D26">
        <f t="shared" si="2"/>
        <v>0.33333333333333331</v>
      </c>
      <c r="E26">
        <f>ValueWin!E26</f>
        <v>0.54300000000000004</v>
      </c>
      <c r="F26">
        <v>0.45700000000000002</v>
      </c>
      <c r="G26" cm="1">
        <f t="array" ref="G26">_xlfn.IFS(AND(I26&gt;J26,I26&gt;0), 1, AND(J26&gt;I26,J26&gt;0), 2, AND(I26&lt;0,J26&lt;0), 0)</f>
        <v>2</v>
      </c>
      <c r="H26">
        <f>ValueWin!H26</f>
        <v>2</v>
      </c>
      <c r="I26">
        <f t="shared" si="0"/>
        <v>-0.76271428571428534</v>
      </c>
      <c r="J26">
        <f t="shared" si="1"/>
        <v>0.1</v>
      </c>
      <c r="K26" cm="1">
        <f t="array" ref="K26">_xlfn.IFS(AND(G26=H26,G26=1),K25-K25*I26+K25*I26*A26, AND(G26=H26,G26=2), K25-K25*J26+K25*J26*B26, AND(G26&lt;&gt;H26,G26=1), K25-K25*I26,AND(G26&lt;&gt;H26,G26=2),K25-K25*J26,G26=0,K25)</f>
        <v>1097.1890847204072</v>
      </c>
      <c r="L26" t="str">
        <f>ValueWin!L26</f>
        <v>Filip Krajinovic</v>
      </c>
      <c r="M26" t="str">
        <f>ValueWin!M26</f>
        <v>Pedro Martinez</v>
      </c>
    </row>
    <row r="27" spans="1:13" x14ac:dyDescent="0.25">
      <c r="A27">
        <f>ValueWin!A27</f>
        <v>4.5</v>
      </c>
      <c r="B27">
        <f>ValueWin!B27</f>
        <v>1.17</v>
      </c>
      <c r="C27">
        <f t="shared" si="2"/>
        <v>0.22222222222222221</v>
      </c>
      <c r="D27">
        <f t="shared" si="2"/>
        <v>0.85470085470085477</v>
      </c>
      <c r="E27">
        <f>ValueWin!E27</f>
        <v>0.442</v>
      </c>
      <c r="F27">
        <v>0.55800000000000005</v>
      </c>
      <c r="G27" cm="1">
        <f t="array" ref="G27">_xlfn.IFS(AND(I27&gt;J27,I27&gt;0), 1, AND(J27&gt;I27,J27&gt;0), 2, AND(I27&lt;0,J27&lt;0), 0)</f>
        <v>1</v>
      </c>
      <c r="H27">
        <f>ValueWin!H27</f>
        <v>2</v>
      </c>
      <c r="I27">
        <f t="shared" si="0"/>
        <v>0.1</v>
      </c>
      <c r="J27">
        <f t="shared" si="1"/>
        <v>-2.0420000000000007</v>
      </c>
      <c r="K27" cm="1">
        <f t="array" ref="K27">_xlfn.IFS(AND(G27=H27,G27=1),K26-K26*I27+K26*I27*A27, AND(G27=H27,G27=2), K26-K26*J27+K26*J27*B27, AND(G27&lt;&gt;H27,G27=1), K26-K26*I27,AND(G27&lt;&gt;H27,G27=2),K26-K26*J27,G27=0,K26)</f>
        <v>987.47017624836644</v>
      </c>
      <c r="L27" t="str">
        <f>ValueWin!L27</f>
        <v>Frederico Coria</v>
      </c>
      <c r="M27" t="str">
        <f>ValueWin!M27</f>
        <v>Ricardas Berankis</v>
      </c>
    </row>
    <row r="28" spans="1:13" x14ac:dyDescent="0.25">
      <c r="A28">
        <f>ValueWin!A28</f>
        <v>2.66</v>
      </c>
      <c r="B28">
        <f>ValueWin!B28</f>
        <v>1.44</v>
      </c>
      <c r="C28">
        <f t="shared" si="2"/>
        <v>0.37593984962406013</v>
      </c>
      <c r="D28">
        <f t="shared" si="2"/>
        <v>0.69444444444444442</v>
      </c>
      <c r="E28">
        <f>ValueWin!E28</f>
        <v>0.35599999999999998</v>
      </c>
      <c r="F28">
        <v>0.64400000000000002</v>
      </c>
      <c r="G28" cm="1">
        <f t="array" ref="G28">_xlfn.IFS(AND(I28&gt;J28,I28&gt;0), 1, AND(J28&gt;I28,J28&gt;0), 2, AND(I28&lt;0,J28&lt;0), 0)</f>
        <v>0</v>
      </c>
      <c r="H28">
        <f>ValueWin!H28</f>
        <v>2</v>
      </c>
      <c r="I28">
        <f t="shared" si="0"/>
        <v>-3.1951807228915663E-2</v>
      </c>
      <c r="J28">
        <f t="shared" si="1"/>
        <v>-0.16509090909090918</v>
      </c>
      <c r="K28" cm="1">
        <f t="array" ref="K28">_xlfn.IFS(AND(G28=H28,G28=1),K27-K27*I28+K27*I28*A28, AND(G28=H28,G28=2), K27-K27*J28+K27*J28*B28, AND(G28&lt;&gt;H28,G28=1), K27-K27*I28,AND(G28&lt;&gt;H28,G28=2),K27-K27*J28,G28=0,K27)</f>
        <v>987.47017624836644</v>
      </c>
      <c r="L28" t="str">
        <f>ValueWin!L28</f>
        <v>Jan Lennard Struff</v>
      </c>
      <c r="M28" t="str">
        <f>ValueWin!M28</f>
        <v>Lloyd Harris</v>
      </c>
    </row>
    <row r="29" spans="1:13" x14ac:dyDescent="0.25">
      <c r="A29">
        <f>ValueWin!A29</f>
        <v>1.05</v>
      </c>
      <c r="B29">
        <f>ValueWin!B29</f>
        <v>8.5</v>
      </c>
      <c r="C29">
        <f t="shared" si="2"/>
        <v>0.95238095238095233</v>
      </c>
      <c r="D29">
        <f t="shared" si="2"/>
        <v>0.11764705882352941</v>
      </c>
      <c r="E29">
        <f>ValueWin!E29</f>
        <v>0.81599999999999995</v>
      </c>
      <c r="F29">
        <v>0.184</v>
      </c>
      <c r="G29" cm="1">
        <f t="array" ref="G29">_xlfn.IFS(AND(I29&gt;J29,I29&gt;0), 1, AND(J29&gt;I29,J29&gt;0), 2, AND(I29&lt;0,J29&lt;0), 0)</f>
        <v>2</v>
      </c>
      <c r="H29">
        <f>ValueWin!H29</f>
        <v>2</v>
      </c>
      <c r="I29">
        <f t="shared" si="0"/>
        <v>-2.8639999999999968</v>
      </c>
      <c r="J29">
        <f t="shared" si="1"/>
        <v>7.5200000000000003E-2</v>
      </c>
      <c r="K29" cm="1">
        <f t="array" ref="K29">_xlfn.IFS(AND(G29=H29,G29=1),K28-K28*I29+K28*I29*A29, AND(G29=H29,G29=2), K28-K28*J29+K28*J29*B29, AND(G29&lt;&gt;H29,G29=1), K28-K28*I29,AND(G29&lt;&gt;H29,G29=2),K28-K28*J29,G29=0,K28)</f>
        <v>1544.403355652445</v>
      </c>
      <c r="L29" t="str">
        <f>ValueWin!L29</f>
        <v>Andrey Rublev</v>
      </c>
      <c r="M29" t="str">
        <f>ValueWin!M29</f>
        <v>Adrian Mannarino</v>
      </c>
    </row>
    <row r="30" spans="1:13" x14ac:dyDescent="0.25">
      <c r="A30">
        <f>ValueWin!A30</f>
        <v>1.51</v>
      </c>
      <c r="B30">
        <f>ValueWin!B30</f>
        <v>2.44</v>
      </c>
      <c r="C30">
        <f t="shared" si="2"/>
        <v>0.66225165562913912</v>
      </c>
      <c r="D30">
        <f t="shared" si="2"/>
        <v>0.4098360655737705</v>
      </c>
      <c r="E30">
        <f>ValueWin!E30</f>
        <v>0.63500000000000001</v>
      </c>
      <c r="F30">
        <v>0.36499999999999999</v>
      </c>
      <c r="G30" cm="1">
        <f t="array" ref="G30">_xlfn.IFS(AND(I30&gt;J30,I30&gt;0), 1, AND(J30&gt;I30,J30&gt;0), 2, AND(I30&lt;0,J30&lt;0), 0)</f>
        <v>0</v>
      </c>
      <c r="H30">
        <f>ValueWin!H30</f>
        <v>2</v>
      </c>
      <c r="I30">
        <f t="shared" si="0"/>
        <v>-8.0686274509803924E-2</v>
      </c>
      <c r="J30">
        <f t="shared" si="1"/>
        <v>-7.5972222222222274E-2</v>
      </c>
      <c r="K30" cm="1">
        <f t="array" ref="K30">_xlfn.IFS(AND(G30=H30,G30=1),K29-K29*I30+K29*I30*A30, AND(G30=H30,G30=2), K29-K29*J30+K29*J30*B30, AND(G30&lt;&gt;H30,G30=1), K29-K29*I30,AND(G30&lt;&gt;H30,G30=2),K29-K29*J30,G30=0,K29)</f>
        <v>1544.403355652445</v>
      </c>
      <c r="L30" t="str">
        <f>ValueWin!L30</f>
        <v>Roberto Bautista Agut</v>
      </c>
      <c r="M30" t="str">
        <f>ValueWin!M30</f>
        <v>Marton Fucsovics</v>
      </c>
    </row>
    <row r="31" spans="1:13" x14ac:dyDescent="0.25">
      <c r="A31">
        <f>ValueWin!A31</f>
        <v>3.02</v>
      </c>
      <c r="B31">
        <f>ValueWin!B31</f>
        <v>1.35</v>
      </c>
      <c r="C31">
        <f t="shared" si="2"/>
        <v>0.33112582781456956</v>
      </c>
      <c r="D31">
        <f t="shared" si="2"/>
        <v>0.7407407407407407</v>
      </c>
      <c r="E31">
        <f>ValueWin!E31</f>
        <v>0.313</v>
      </c>
      <c r="F31">
        <v>0.68700000000000006</v>
      </c>
      <c r="G31" cm="1">
        <f t="array" ref="G31">_xlfn.IFS(AND(I31&gt;J31,I31&gt;0), 1, AND(J31&gt;I31,J31&gt;0), 2, AND(I31&lt;0,J31&lt;0), 0)</f>
        <v>0</v>
      </c>
      <c r="H31">
        <f>ValueWin!H31</f>
        <v>2</v>
      </c>
      <c r="I31">
        <f t="shared" si="0"/>
        <v>-2.7099009900990123E-2</v>
      </c>
      <c r="J31">
        <f t="shared" si="1"/>
        <v>-0.20728571428571396</v>
      </c>
      <c r="K31" cm="1">
        <f t="array" ref="K31">_xlfn.IFS(AND(G31=H31,G31=1),K30-K30*I31+K30*I31*A31, AND(G31=H31,G31=2), K30-K30*J31+K30*J31*B31, AND(G31&lt;&gt;H31,G31=1), K30-K30*I31,AND(G31&lt;&gt;H31,G31=2),K30-K30*J31,G31=0,K30)</f>
        <v>1544.403355652445</v>
      </c>
      <c r="L31" t="str">
        <f>ValueWin!L31</f>
        <v>Egor Gerasimov</v>
      </c>
      <c r="M31" t="str">
        <f>ValueWin!M31</f>
        <v>Aslan Karatsev</v>
      </c>
    </row>
    <row r="32" spans="1:13" x14ac:dyDescent="0.25">
      <c r="A32">
        <f>ValueWin!A32</f>
        <v>1.8</v>
      </c>
      <c r="B32">
        <f>ValueWin!B32</f>
        <v>1.98</v>
      </c>
      <c r="C32">
        <f t="shared" si="2"/>
        <v>0.55555555555555558</v>
      </c>
      <c r="D32">
        <f t="shared" si="2"/>
        <v>0.50505050505050508</v>
      </c>
      <c r="E32">
        <f>ValueWin!E32</f>
        <v>0.45</v>
      </c>
      <c r="F32">
        <v>0.55000000000000004</v>
      </c>
      <c r="G32" cm="1">
        <f t="array" ref="G32">_xlfn.IFS(AND(I32&gt;J32,I32&gt;0), 1, AND(J32&gt;I32,J32&gt;0), 2, AND(I32&lt;0,J32&lt;0), 0)</f>
        <v>2</v>
      </c>
      <c r="H32">
        <f>ValueWin!H32</f>
        <v>2</v>
      </c>
      <c r="I32">
        <f t="shared" si="0"/>
        <v>-0.23749999999999999</v>
      </c>
      <c r="J32">
        <f t="shared" si="1"/>
        <v>9.0816326530612279E-2</v>
      </c>
      <c r="K32" cm="1">
        <f t="array" ref="K32">_xlfn.IFS(AND(G32=H32,G32=1),K31-K31*I32+K31*I32*A32, AND(G32=H32,G32=2), K31-K31*J32+K31*J32*B32, AND(G32&lt;&gt;H32,G32=1), K31-K31*I32,AND(G32&lt;&gt;H32,G32=2),K31-K31*J32,G32=0,K31)</f>
        <v>1681.8552543055127</v>
      </c>
      <c r="L32" t="str">
        <f>ValueWin!L32</f>
        <v>Andy Murray</v>
      </c>
      <c r="M32" t="str">
        <f>ValueWin!M32</f>
        <v>Diego Schwartzman</v>
      </c>
    </row>
    <row r="33" spans="1:16" x14ac:dyDescent="0.25">
      <c r="A33">
        <f>ValueWin!A33</f>
        <v>4</v>
      </c>
      <c r="B33">
        <f>ValueWin!B33</f>
        <v>1.22</v>
      </c>
      <c r="C33">
        <f t="shared" si="2"/>
        <v>0.25</v>
      </c>
      <c r="D33">
        <f t="shared" si="2"/>
        <v>0.81967213114754101</v>
      </c>
      <c r="E33">
        <f>ValueWin!E33</f>
        <v>0.33</v>
      </c>
      <c r="F33">
        <v>0.67</v>
      </c>
      <c r="G33" cm="1">
        <f t="array" ref="G33">_xlfn.IFS(AND(I33&gt;J33,I33&gt;0), 1, AND(J33&gt;I33,J33&gt;0), 2, AND(I33&lt;0,J33&lt;0), 0)</f>
        <v>1</v>
      </c>
      <c r="H33">
        <f>ValueWin!H33</f>
        <v>1</v>
      </c>
      <c r="I33">
        <f t="shared" si="0"/>
        <v>0.1</v>
      </c>
      <c r="J33">
        <f t="shared" si="1"/>
        <v>-0.83000000000000018</v>
      </c>
      <c r="K33" cm="1">
        <f t="array" ref="K33">_xlfn.IFS(AND(G33=H33,G33=1),K32-K32*I33+K32*I33*A33, AND(G33=H33,G33=2), K32-K32*J33+K32*J33*B33, AND(G33&lt;&gt;H33,G33=1), K32-K32*I33,AND(G33&lt;&gt;H33,G33=2),K32-K32*J33,G33=0,K32)</f>
        <v>2186.4118305971665</v>
      </c>
      <c r="L33" t="str">
        <f>ValueWin!L33</f>
        <v>Gilles Simon</v>
      </c>
      <c r="M33" t="str">
        <f>ValueWin!M33</f>
        <v>Mackenzie McDonald</v>
      </c>
      <c r="O33">
        <v>2000</v>
      </c>
      <c r="P33">
        <v>186</v>
      </c>
    </row>
    <row r="34" spans="1:16" x14ac:dyDescent="0.25">
      <c r="A34">
        <f>ValueWin!A34</f>
        <v>1.41</v>
      </c>
      <c r="B34">
        <f>ValueWin!B34</f>
        <v>2.78</v>
      </c>
      <c r="C34">
        <f t="shared" si="2"/>
        <v>0.70921985815602839</v>
      </c>
      <c r="D34">
        <f t="shared" si="2"/>
        <v>0.35971223021582738</v>
      </c>
      <c r="E34">
        <f>ValueWin!E34</f>
        <v>0.59499999999999997</v>
      </c>
      <c r="F34">
        <v>0.40500000000000003</v>
      </c>
      <c r="G34" cm="1">
        <f t="array" ref="G34">_xlfn.IFS(AND(I34&gt;J34,I34&gt;0), 1, AND(J34&gt;I34,J34&gt;0), 2, AND(I34&lt;0,J34&lt;0), 0)</f>
        <v>2</v>
      </c>
      <c r="H34">
        <f>ValueWin!H34</f>
        <v>1</v>
      </c>
      <c r="I34">
        <f t="shared" si="0"/>
        <v>-0.39280487804878073</v>
      </c>
      <c r="J34">
        <f t="shared" si="1"/>
        <v>7.0730337078651673E-2</v>
      </c>
      <c r="K34">
        <f>O33-O33*J34</f>
        <v>1858.5393258426966</v>
      </c>
      <c r="L34" t="str">
        <f>ValueWin!L34</f>
        <v>Brandon Nakashima</v>
      </c>
      <c r="M34" t="str">
        <f>ValueWin!M34</f>
        <v>Henri Laaksonen</v>
      </c>
    </row>
    <row r="35" spans="1:16" x14ac:dyDescent="0.25">
      <c r="A35">
        <f>ValueWin!A35</f>
        <v>1.1399999999999999</v>
      </c>
      <c r="B35">
        <f>ValueWin!B35</f>
        <v>5</v>
      </c>
      <c r="C35">
        <f t="shared" si="2"/>
        <v>0.87719298245614041</v>
      </c>
      <c r="D35">
        <f t="shared" si="2"/>
        <v>0.2</v>
      </c>
      <c r="E35">
        <f>ValueWin!E35</f>
        <v>0.63300000000000001</v>
      </c>
      <c r="F35">
        <v>0.36699999999999999</v>
      </c>
      <c r="G35" cm="1">
        <f t="array" ref="G35">_xlfn.IFS(AND(I35&gt;J35,I35&gt;0), 1, AND(J35&gt;I35,J35&gt;0), 2, AND(I35&lt;0,J35&lt;0), 0)</f>
        <v>2</v>
      </c>
      <c r="H35">
        <f>ValueWin!H35</f>
        <v>2</v>
      </c>
      <c r="I35">
        <f t="shared" si="0"/>
        <v>-1.9884285714285732</v>
      </c>
      <c r="J35">
        <f t="shared" si="1"/>
        <v>0.1</v>
      </c>
      <c r="K35" cm="1">
        <f t="array" ref="K35">_xlfn.IFS(AND(G35=H35,G35=1),K34-K34*I35+K34*I35*A35, AND(G35=H35,G35=2), K34-K34*J35+K34*J35*B35, AND(G35&lt;&gt;H35,G35=1), K34-K34*I35,AND(G35&lt;&gt;H35,G35=2),K34-K34*J35,G35=0,K34)</f>
        <v>2601.9550561797751</v>
      </c>
      <c r="L35" t="str">
        <f>ValueWin!L35</f>
        <v>Enzo Couacaud</v>
      </c>
      <c r="M35" t="str">
        <f>ValueWin!M35</f>
        <v>Nicolas Barrientos</v>
      </c>
      <c r="O35">
        <v>2000</v>
      </c>
      <c r="P35">
        <v>601</v>
      </c>
    </row>
    <row r="36" spans="1:16" x14ac:dyDescent="0.25">
      <c r="A36">
        <f>ValueWin!A36</f>
        <v>2.25</v>
      </c>
      <c r="B36">
        <f>ValueWin!B36</f>
        <v>1.57</v>
      </c>
      <c r="C36">
        <f t="shared" si="2"/>
        <v>0.44444444444444442</v>
      </c>
      <c r="D36">
        <f t="shared" si="2"/>
        <v>0.63694267515923564</v>
      </c>
      <c r="E36">
        <f>ValueWin!E36</f>
        <v>0.51700000000000002</v>
      </c>
      <c r="F36">
        <v>0.48299999999999998</v>
      </c>
      <c r="G36" cm="1">
        <f t="array" ref="G36">_xlfn.IFS(AND(I36&gt;J36,I36&gt;0), 1, AND(J36&gt;I36,J36&gt;0), 2, AND(I36&lt;0,J36&lt;0), 0)</f>
        <v>1</v>
      </c>
      <c r="H36">
        <f>ValueWin!H36</f>
        <v>2</v>
      </c>
      <c r="I36">
        <f t="shared" si="0"/>
        <v>0.1</v>
      </c>
      <c r="J36">
        <f t="shared" si="1"/>
        <v>-0.42401754385964907</v>
      </c>
      <c r="K36">
        <f>O35-O35*I36</f>
        <v>1800</v>
      </c>
      <c r="L36" t="str">
        <f>ValueWin!L36</f>
        <v>Goncalo Oliveira</v>
      </c>
      <c r="M36" t="str">
        <f>ValueWin!M36</f>
        <v>Oriol Roca Batalla</v>
      </c>
    </row>
    <row r="37" spans="1:16" x14ac:dyDescent="0.25">
      <c r="A37">
        <f>ValueWin!A37</f>
        <v>1.22</v>
      </c>
      <c r="B37">
        <f>ValueWin!B37</f>
        <v>3.75</v>
      </c>
      <c r="C37">
        <f t="shared" si="2"/>
        <v>0.81967213114754101</v>
      </c>
      <c r="D37">
        <f t="shared" si="2"/>
        <v>0.26666666666666666</v>
      </c>
      <c r="E37">
        <f>ValueWin!E37</f>
        <v>0.81799999999999995</v>
      </c>
      <c r="F37">
        <v>0.182</v>
      </c>
      <c r="G37" cm="1">
        <f t="array" ref="G37">_xlfn.IFS(AND(I37&gt;J37,I37&gt;0), 1, AND(J37&gt;I37,J37&gt;0), 2, AND(I37&lt;0,J37&lt;0), 0)</f>
        <v>0</v>
      </c>
      <c r="H37">
        <f>ValueWin!H37</f>
        <v>1</v>
      </c>
      <c r="I37">
        <f t="shared" si="0"/>
        <v>-9.2727272727274324E-3</v>
      </c>
      <c r="J37">
        <f t="shared" si="1"/>
        <v>-0.11545454545454542</v>
      </c>
      <c r="K37" cm="1">
        <f t="array" ref="K37">_xlfn.IFS(AND(G37=H37,G37=1),K36-K36*I37+K36*I37*A37, AND(G37=H37,G37=2), K36-K36*J37+K36*J37*B37, AND(G37&lt;&gt;H37,G37=1), K36-K36*I37,AND(G37&lt;&gt;H37,G37=2),K36-K36*J37,G37=0,K36)</f>
        <v>1800</v>
      </c>
      <c r="L37" t="str">
        <f>ValueWin!L37</f>
        <v>Facundo Mena</v>
      </c>
      <c r="M37" t="str">
        <f>ValueWin!M37</f>
        <v>Alejandro Gomez</v>
      </c>
    </row>
    <row r="38" spans="1:16" x14ac:dyDescent="0.25">
      <c r="A38">
        <f>ValueWin!A38</f>
        <v>8.5</v>
      </c>
      <c r="B38">
        <f>ValueWin!B38</f>
        <v>1.05</v>
      </c>
      <c r="C38">
        <f t="shared" si="2"/>
        <v>0.11764705882352941</v>
      </c>
      <c r="D38">
        <f t="shared" si="2"/>
        <v>0.95238095238095233</v>
      </c>
      <c r="E38">
        <f>ValueWin!E38</f>
        <v>0.15</v>
      </c>
      <c r="F38">
        <v>0.85</v>
      </c>
      <c r="G38" cm="1">
        <f t="array" ref="G38">_xlfn.IFS(AND(I38&gt;J38,I38&gt;0), 1, AND(J38&gt;I38,J38&gt;0), 2, AND(I38&lt;0,J38&lt;0), 0)</f>
        <v>1</v>
      </c>
      <c r="H38">
        <f>ValueWin!H38</f>
        <v>1</v>
      </c>
      <c r="I38">
        <f t="shared" si="0"/>
        <v>3.6666666666666667E-2</v>
      </c>
      <c r="J38">
        <f t="shared" si="1"/>
        <v>-2.1499999999999972</v>
      </c>
      <c r="K38" cm="1">
        <f t="array" ref="K38">_xlfn.IFS(AND(G38=H38,G38=1),K37-K37*I38+K37*I38*A38, AND(G38=H38,G38=2), K37-K37*J38+K37*J38*B38, AND(G38&lt;&gt;H38,G38=1), K37-K37*I38,AND(G38&lt;&gt;H38,G38=2),K37-K37*J38,G38=0,K37)</f>
        <v>2295</v>
      </c>
      <c r="L38" t="str">
        <f>ValueWin!L38</f>
        <v>Alexis Galarneau</v>
      </c>
      <c r="M38" t="str">
        <f>ValueWin!M38</f>
        <v>Daniel Altmaier</v>
      </c>
      <c r="O38">
        <v>2000</v>
      </c>
      <c r="P38">
        <v>295</v>
      </c>
    </row>
    <row r="39" spans="1:16" x14ac:dyDescent="0.25">
      <c r="A39">
        <f>ValueWin!A39</f>
        <v>4.5</v>
      </c>
      <c r="B39">
        <f>ValueWin!B39</f>
        <v>1.1599999999999999</v>
      </c>
      <c r="C39">
        <f t="shared" si="2"/>
        <v>0.22222222222222221</v>
      </c>
      <c r="D39">
        <f t="shared" si="2"/>
        <v>0.86206896551724144</v>
      </c>
      <c r="E39">
        <f>ValueWin!E39</f>
        <v>0.2</v>
      </c>
      <c r="F39">
        <v>0.8</v>
      </c>
      <c r="G39" cm="1">
        <f t="array" ref="G39">_xlfn.IFS(AND(I39&gt;J39,I39&gt;0), 1, AND(J39&gt;I39,J39&gt;0), 2, AND(I39&lt;0,J39&lt;0), 0)</f>
        <v>0</v>
      </c>
      <c r="H39">
        <f>ValueWin!H39</f>
        <v>2</v>
      </c>
      <c r="I39">
        <f t="shared" si="0"/>
        <v>-2.8571428571428581E-2</v>
      </c>
      <c r="J39">
        <f t="shared" si="1"/>
        <v>-0.45000000000000062</v>
      </c>
      <c r="K39">
        <f>O38</f>
        <v>2000</v>
      </c>
      <c r="L39" t="str">
        <f>ValueWin!L39</f>
        <v>Santiago Fa Rodriguez Taverna</v>
      </c>
      <c r="M39" t="str">
        <f>ValueWin!M39</f>
        <v>Juan Pablo Varillas</v>
      </c>
    </row>
    <row r="40" spans="1:16" x14ac:dyDescent="0.25">
      <c r="A40">
        <f>ValueWin!A40</f>
        <v>1.72</v>
      </c>
      <c r="B40">
        <f>ValueWin!B40</f>
        <v>2</v>
      </c>
      <c r="C40">
        <f t="shared" si="2"/>
        <v>0.58139534883720934</v>
      </c>
      <c r="D40">
        <f t="shared" si="2"/>
        <v>0.5</v>
      </c>
      <c r="E40">
        <f>ValueWin!E40</f>
        <v>0.66400000000000003</v>
      </c>
      <c r="F40">
        <v>0.33600000000000002</v>
      </c>
      <c r="G40" cm="1">
        <f t="array" ref="G40">_xlfn.IFS(AND(I40&gt;J40,I40&gt;0), 1, AND(J40&gt;I40,J40&gt;0), 2, AND(I40&lt;0,J40&lt;0), 0)</f>
        <v>1</v>
      </c>
      <c r="H40">
        <f>ValueWin!H40</f>
        <v>1</v>
      </c>
      <c r="I40">
        <f t="shared" si="0"/>
        <v>0.1</v>
      </c>
      <c r="J40">
        <f t="shared" si="1"/>
        <v>-0.32800000000000001</v>
      </c>
      <c r="K40" cm="1">
        <f t="array" ref="K40">_xlfn.IFS(AND(G40=H40,G40=1),K39-K39*I40+K39*I40*A40, AND(G40=H40,G40=2), K39-K39*J40+K39*J40*B40, AND(G40&lt;&gt;H40,G40=1), K39-K39*I40,AND(G40&lt;&gt;H40,G40=2),K39-K39*J40,G40=0,K39)</f>
        <v>2144</v>
      </c>
      <c r="L40" t="str">
        <f>ValueWin!L40</f>
        <v>Martin Cuevas</v>
      </c>
      <c r="M40" t="str">
        <f>ValueWin!M40</f>
        <v>Mariano Navone</v>
      </c>
      <c r="O40">
        <v>2000</v>
      </c>
      <c r="P40">
        <v>144</v>
      </c>
    </row>
    <row r="41" spans="1:16" x14ac:dyDescent="0.25">
      <c r="A41">
        <f>ValueWin!A41</f>
        <v>4.6500000000000004</v>
      </c>
      <c r="B41">
        <f>ValueWin!B41</f>
        <v>1.1599999999999999</v>
      </c>
      <c r="C41">
        <f t="shared" si="2"/>
        <v>0.21505376344086019</v>
      </c>
      <c r="D41">
        <f t="shared" si="2"/>
        <v>0.86206896551724144</v>
      </c>
      <c r="E41">
        <f>ValueWin!E41</f>
        <v>0.23799999999999999</v>
      </c>
      <c r="F41">
        <v>0.76200000000000001</v>
      </c>
      <c r="G41" cm="1">
        <f t="array" ref="G41">_xlfn.IFS(AND(I41&gt;J41,I41&gt;0), 1, AND(J41&gt;I41,J41&gt;0), 2, AND(I41&lt;0,J41&lt;0), 0)</f>
        <v>1</v>
      </c>
      <c r="H41">
        <f>ValueWin!H41</f>
        <v>2</v>
      </c>
      <c r="I41">
        <f t="shared" si="0"/>
        <v>2.923287671232877E-2</v>
      </c>
      <c r="J41">
        <f t="shared" si="1"/>
        <v>-0.7255000000000007</v>
      </c>
      <c r="K41">
        <f>O40-O40*I41</f>
        <v>1941.5342465753424</v>
      </c>
      <c r="L41" t="str">
        <f>ValueWin!L41</f>
        <v>Geoffrey Blancaneaux</v>
      </c>
      <c r="M41" t="str">
        <f>ValueWin!M41</f>
        <v>Carlos Taberner</v>
      </c>
    </row>
    <row r="42" spans="1:16" x14ac:dyDescent="0.25">
      <c r="A42">
        <f>ValueWin!A42</f>
        <v>2.2000000000000002</v>
      </c>
      <c r="B42">
        <f>ValueWin!B42</f>
        <v>1.61</v>
      </c>
      <c r="C42">
        <f t="shared" si="2"/>
        <v>0.45454545454545453</v>
      </c>
      <c r="D42">
        <f t="shared" si="2"/>
        <v>0.6211180124223602</v>
      </c>
      <c r="E42">
        <f>ValueWin!E42</f>
        <v>0.53700000000000003</v>
      </c>
      <c r="F42">
        <v>0.46300000000000002</v>
      </c>
      <c r="G42" cm="1">
        <f t="array" ref="G42">_xlfn.IFS(AND(I42&gt;J42,I42&gt;0), 1, AND(J42&gt;I42,J42&gt;0), 2, AND(I42&lt;0,J42&lt;0), 0)</f>
        <v>1</v>
      </c>
      <c r="H42">
        <f>ValueWin!H42</f>
        <v>1</v>
      </c>
      <c r="I42">
        <f t="shared" si="0"/>
        <v>0.1</v>
      </c>
      <c r="J42">
        <f t="shared" si="1"/>
        <v>-0.41732786885245893</v>
      </c>
      <c r="K42" cm="1">
        <f t="array" ref="K42">_xlfn.IFS(AND(G42=H42,G42=1),K41-K41*I42+K41*I42*A42, AND(G42=H42,G42=2), K41-K41*J42+K41*J42*B42, AND(G42&lt;&gt;H42,G42=1), K41-K41*I42,AND(G42&lt;&gt;H42,G42=2),K41-K41*J42,G42=0,K41)</f>
        <v>2174.5183561643835</v>
      </c>
      <c r="L42" t="str">
        <f>ValueWin!L42</f>
        <v>Andrea Arnaboldi</v>
      </c>
      <c r="M42" t="str">
        <f>ValueWin!M42</f>
        <v>Jonas Forejtek</v>
      </c>
      <c r="O42">
        <v>2000</v>
      </c>
      <c r="P42">
        <v>174</v>
      </c>
    </row>
    <row r="43" spans="1:16" x14ac:dyDescent="0.25">
      <c r="A43">
        <f>ValueWin!A43</f>
        <v>1.6</v>
      </c>
      <c r="B43">
        <f>ValueWin!B43</f>
        <v>2.25</v>
      </c>
      <c r="C43">
        <f t="shared" si="2"/>
        <v>0.625</v>
      </c>
      <c r="D43">
        <f t="shared" si="2"/>
        <v>0.44444444444444442</v>
      </c>
      <c r="E43">
        <f>ValueWin!E43</f>
        <v>0.499</v>
      </c>
      <c r="F43">
        <v>0.501</v>
      </c>
      <c r="G43" cm="1">
        <f t="array" ref="G43">_xlfn.IFS(AND(I43&gt;J43,I43&gt;0), 1, AND(J43&gt;I43,J43&gt;0), 2, AND(I43&lt;0,J43&lt;0), 0)</f>
        <v>2</v>
      </c>
      <c r="H43">
        <f>ValueWin!H43</f>
        <v>1</v>
      </c>
      <c r="I43">
        <f t="shared" si="0"/>
        <v>-0.33599999999999985</v>
      </c>
      <c r="J43">
        <f t="shared" si="1"/>
        <v>0.1</v>
      </c>
      <c r="K43">
        <f>O42-O42*J43</f>
        <v>1800</v>
      </c>
      <c r="L43" t="str">
        <f>ValueWin!L43</f>
        <v>Nerman Fatic</v>
      </c>
      <c r="M43" t="str">
        <f>ValueWin!M43</f>
        <v>Georgii Kravchenko</v>
      </c>
    </row>
    <row r="44" spans="1:16" x14ac:dyDescent="0.25">
      <c r="A44">
        <f>ValueWin!A44</f>
        <v>2.06</v>
      </c>
      <c r="B44">
        <f>ValueWin!B44</f>
        <v>1.71</v>
      </c>
      <c r="C44">
        <f t="shared" si="2"/>
        <v>0.4854368932038835</v>
      </c>
      <c r="D44">
        <f t="shared" si="2"/>
        <v>0.58479532163742687</v>
      </c>
      <c r="E44">
        <f>ValueWin!E44</f>
        <v>0.79100000000000004</v>
      </c>
      <c r="F44">
        <v>0.20899999999999999</v>
      </c>
      <c r="G44" cm="1">
        <f t="array" ref="G44">_xlfn.IFS(AND(I44&gt;J44,I44&gt;0), 1, AND(J44&gt;I44,J44&gt;0), 2, AND(I44&lt;0,J44&lt;0), 0)</f>
        <v>1</v>
      </c>
      <c r="H44">
        <f>ValueWin!H44</f>
        <v>2</v>
      </c>
      <c r="I44">
        <f t="shared" si="0"/>
        <v>0.1</v>
      </c>
      <c r="J44">
        <f t="shared" si="1"/>
        <v>-0.90508450704225363</v>
      </c>
      <c r="K44" cm="1">
        <f t="array" ref="K44">_xlfn.IFS(AND(G44=H44,G44=1),K43-K43*I44+K43*I44*A44, AND(G44=H44,G44=2), K43-K43*J44+K43*J44*B44, AND(G44&lt;&gt;H44,G44=1), K43-K43*I44,AND(G44&lt;&gt;H44,G44=2),K43-K43*J44,G44=0,K43)</f>
        <v>1620</v>
      </c>
      <c r="L44" t="str">
        <f>ValueWin!L44</f>
        <v>Andrej Martin</v>
      </c>
      <c r="M44" t="str">
        <f>ValueWin!M44</f>
        <v>Filip Misolic</v>
      </c>
    </row>
    <row r="45" spans="1:16" x14ac:dyDescent="0.25">
      <c r="A45">
        <f>ValueWin!A45</f>
        <v>1.64</v>
      </c>
      <c r="B45">
        <f>ValueWin!B45</f>
        <v>2.2000000000000002</v>
      </c>
      <c r="C45">
        <f t="shared" ref="C45:D64" si="3">1/A45</f>
        <v>0.6097560975609756</v>
      </c>
      <c r="D45">
        <f t="shared" si="3"/>
        <v>0.45454545454545453</v>
      </c>
      <c r="E45">
        <f>ValueWin!E45</f>
        <v>0.55900000000000005</v>
      </c>
      <c r="F45">
        <v>0.441</v>
      </c>
      <c r="G45" cm="1">
        <f t="array" ref="G45">_xlfn.IFS(AND(I45&gt;J45,I45&gt;0), 1, AND(J45&gt;I45,J45&gt;0), 2, AND(I45&lt;0,J45&lt;0), 0)</f>
        <v>0</v>
      </c>
      <c r="H45">
        <f>ValueWin!H45</f>
        <v>2</v>
      </c>
      <c r="I45">
        <f t="shared" si="0"/>
        <v>-0.13006250000000008</v>
      </c>
      <c r="J45">
        <f t="shared" si="1"/>
        <v>-2.4833333333333318E-2</v>
      </c>
      <c r="K45" cm="1">
        <f t="array" ref="K45">_xlfn.IFS(AND(G45=H45,G45=1),K44-K44*I45+K44*I45*A45, AND(G45=H45,G45=2), K44-K44*J45+K44*J45*B45, AND(G45&lt;&gt;H45,G45=1), K44-K44*I45,AND(G45&lt;&gt;H45,G45=2),K44-K44*J45,G45=0,K44)</f>
        <v>1620</v>
      </c>
      <c r="L45" t="str">
        <f>ValueWin!L45</f>
        <v>Adrian Mannarino</v>
      </c>
      <c r="M45" t="str">
        <f>ValueWin!M45</f>
        <v>Ricardas Berankis</v>
      </c>
    </row>
    <row r="46" spans="1:16" x14ac:dyDescent="0.25">
      <c r="A46">
        <f>ValueWin!A46</f>
        <v>2.91</v>
      </c>
      <c r="B46">
        <f>ValueWin!B46</f>
        <v>1.38</v>
      </c>
      <c r="C46">
        <f t="shared" si="3"/>
        <v>0.3436426116838488</v>
      </c>
      <c r="D46">
        <f t="shared" si="3"/>
        <v>0.7246376811594204</v>
      </c>
      <c r="E46">
        <f>ValueWin!E46</f>
        <v>5.8999999999999997E-2</v>
      </c>
      <c r="F46">
        <v>0.94099999999999995</v>
      </c>
      <c r="G46" cm="1">
        <f t="array" ref="G46">_xlfn.IFS(AND(I46&gt;J46,I46&gt;0), 1, AND(J46&gt;I46,J46&gt;0), 2, AND(I46&lt;0,J46&lt;0), 0)</f>
        <v>2</v>
      </c>
      <c r="H46">
        <f>ValueWin!H46</f>
        <v>2</v>
      </c>
      <c r="I46">
        <f t="shared" si="0"/>
        <v>-0.43367015706806278</v>
      </c>
      <c r="J46">
        <f t="shared" si="1"/>
        <v>0.1</v>
      </c>
      <c r="K46" cm="1">
        <f t="array" ref="K46">_xlfn.IFS(AND(G46=H46,G46=1),K45-K45*I46+K45*I46*A46, AND(G46=H46,G46=2), K45-K45*J46+K45*J46*B46, AND(G46&lt;&gt;H46,G46=1), K45-K45*I46,AND(G46&lt;&gt;H46,G46=2),K45-K45*J46,G46=0,K45)</f>
        <v>1681.56</v>
      </c>
      <c r="L46" t="str">
        <f>ValueWin!L46</f>
        <v>Pedro Martinez</v>
      </c>
      <c r="M46" t="str">
        <f>ValueWin!M46</f>
        <v>Marin Cilic</v>
      </c>
    </row>
    <row r="47" spans="1:16" x14ac:dyDescent="0.25">
      <c r="A47">
        <f>ValueWin!A47</f>
        <v>3.45</v>
      </c>
      <c r="B47">
        <f>ValueWin!B47</f>
        <v>1.28</v>
      </c>
      <c r="C47">
        <f t="shared" si="3"/>
        <v>0.28985507246376813</v>
      </c>
      <c r="D47">
        <f t="shared" si="3"/>
        <v>0.78125</v>
      </c>
      <c r="E47">
        <f>ValueWin!E47</f>
        <v>0.311</v>
      </c>
      <c r="F47">
        <v>0.68899999999999995</v>
      </c>
      <c r="G47" cm="1">
        <f t="array" ref="G47">_xlfn.IFS(AND(I47&gt;J47,I47&gt;0), 1, AND(J47&gt;I47,J47&gt;0), 2, AND(I47&lt;0,J47&lt;0), 0)</f>
        <v>1</v>
      </c>
      <c r="H47">
        <f>ValueWin!H47</f>
        <v>2</v>
      </c>
      <c r="I47">
        <f t="shared" si="0"/>
        <v>2.9775510204081701E-2</v>
      </c>
      <c r="J47">
        <f t="shared" si="1"/>
        <v>-0.4217142857142856</v>
      </c>
      <c r="K47" cm="1">
        <f t="array" ref="K47">_xlfn.IFS(AND(G47=H47,G47=1),K46-K46*I47+K46*I47*A47, AND(G47=H47,G47=2), K46-K46*J47+K46*J47*B47, AND(G47&lt;&gt;H47,G47=1), K46-K46*I47,AND(G47&lt;&gt;H47,G47=2),K46-K46*J47,G47=0,K46)</f>
        <v>1631.4906930612244</v>
      </c>
      <c r="L47" t="str">
        <f>ValueWin!L47</f>
        <v>Gilles Simon</v>
      </c>
      <c r="M47" t="str">
        <f>ValueWin!M47</f>
        <v>Aslan Karatsev</v>
      </c>
    </row>
    <row r="48" spans="1:16" x14ac:dyDescent="0.25">
      <c r="A48">
        <f>ValueWin!A48</f>
        <v>2.25</v>
      </c>
      <c r="B48">
        <f>ValueWin!B48</f>
        <v>1.61</v>
      </c>
      <c r="C48">
        <f t="shared" si="3"/>
        <v>0.44444444444444442</v>
      </c>
      <c r="D48">
        <f t="shared" si="3"/>
        <v>0.6211180124223602</v>
      </c>
      <c r="E48">
        <f>ValueWin!E48</f>
        <v>0.432</v>
      </c>
      <c r="F48">
        <v>0.56799999999999995</v>
      </c>
      <c r="G48" cm="1">
        <f t="array" ref="G48">_xlfn.IFS(AND(I48&gt;J48,I48&gt;0), 1, AND(J48&gt;I48,J48&gt;0), 2, AND(I48&lt;0,J48&lt;0), 0)</f>
        <v>0</v>
      </c>
      <c r="H48">
        <f>ValueWin!H48</f>
        <v>2</v>
      </c>
      <c r="I48">
        <f t="shared" si="0"/>
        <v>-2.2399999999999975E-2</v>
      </c>
      <c r="J48">
        <f t="shared" si="1"/>
        <v>-0.14019672131147531</v>
      </c>
      <c r="K48" cm="1">
        <f t="array" ref="K48">_xlfn.IFS(AND(G48=H48,G48=1),K47-K47*I48+K47*I48*A48, AND(G48=H48,G48=2), K47-K47*J48+K47*J48*B48, AND(G48&lt;&gt;H48,G48=1), K47-K47*I48,AND(G48&lt;&gt;H48,G48=2),K47-K47*J48,G48=0,K47)</f>
        <v>1631.4906930612244</v>
      </c>
      <c r="L48" t="str">
        <f>ValueWin!L48</f>
        <v>Marton Fucsovics</v>
      </c>
      <c r="M48" t="str">
        <f>ValueWin!M48</f>
        <v>Lloyd Harris</v>
      </c>
    </row>
    <row r="49" spans="1:13" x14ac:dyDescent="0.25">
      <c r="A49">
        <f>ValueWin!A49</f>
        <v>1.2</v>
      </c>
      <c r="B49">
        <f>ValueWin!B49</f>
        <v>4.25</v>
      </c>
      <c r="C49">
        <f t="shared" si="3"/>
        <v>0.83333333333333337</v>
      </c>
      <c r="D49">
        <f t="shared" si="3"/>
        <v>0.23529411764705882</v>
      </c>
      <c r="E49">
        <f>ValueWin!E49</f>
        <v>0.754</v>
      </c>
      <c r="F49">
        <v>0.246</v>
      </c>
      <c r="G49" cm="1">
        <f t="array" ref="G49">_xlfn.IFS(AND(I49&gt;J49,I49&gt;0), 1, AND(J49&gt;I49,J49&gt;0), 2, AND(I49&lt;0,J49&lt;0), 0)</f>
        <v>2</v>
      </c>
      <c r="H49">
        <f>ValueWin!H49</f>
        <v>1</v>
      </c>
      <c r="I49">
        <f t="shared" si="0"/>
        <v>-0.4760000000000002</v>
      </c>
      <c r="J49">
        <f t="shared" si="1"/>
        <v>1.3999999999999985E-2</v>
      </c>
      <c r="K49" cm="1">
        <f t="array" ref="K49">_xlfn.IFS(AND(G49=H49,G49=1),K48-K48*I49+K48*I49*A49, AND(G49=H49,G49=2), K48-K48*J49+K48*J49*B49, AND(G49&lt;&gt;H49,G49=1), K48-K48*I49,AND(G49&lt;&gt;H49,G49=2),K48-K48*J49,G49=0,K48)</f>
        <v>1608.6498233583673</v>
      </c>
      <c r="L49" t="str">
        <f>ValueWin!L49</f>
        <v>Jannik Sinner</v>
      </c>
      <c r="M49" t="str">
        <f>ValueWin!M49</f>
        <v>Arthur Rinderknech</v>
      </c>
    </row>
    <row r="50" spans="1:13" x14ac:dyDescent="0.25">
      <c r="A50">
        <f>ValueWin!A50</f>
        <v>2.1800000000000002</v>
      </c>
      <c r="B50">
        <f>ValueWin!B50</f>
        <v>1.65</v>
      </c>
      <c r="C50">
        <f t="shared" si="3"/>
        <v>0.4587155963302752</v>
      </c>
      <c r="D50">
        <f t="shared" si="3"/>
        <v>0.60606060606060608</v>
      </c>
      <c r="E50">
        <f>ValueWin!E50</f>
        <v>0.34200000000000003</v>
      </c>
      <c r="F50">
        <v>0.65800000000000003</v>
      </c>
      <c r="G50" cm="1">
        <f t="array" ref="G50">_xlfn.IFS(AND(I50&gt;J50,I50&gt;0), 1, AND(J50&gt;I50,J50&gt;0), 2, AND(I50&lt;0,J50&lt;0), 0)</f>
        <v>2</v>
      </c>
      <c r="H50">
        <f>ValueWin!H50</f>
        <v>2</v>
      </c>
      <c r="I50">
        <f t="shared" si="0"/>
        <v>-0.21562711864406775</v>
      </c>
      <c r="J50">
        <f t="shared" si="1"/>
        <v>0.1</v>
      </c>
      <c r="K50" cm="1">
        <f t="array" ref="K50">_xlfn.IFS(AND(G50=H50,G50=1),K49-K49*I50+K49*I50*A50, AND(G50=H50,G50=2), K49-K49*J50+K49*J50*B50, AND(G50&lt;&gt;H50,G50=1), K49-K49*I50,AND(G50&lt;&gt;H50,G50=2),K49-K49*J50,G50=0,K49)</f>
        <v>1713.2120618766612</v>
      </c>
      <c r="L50" t="str">
        <f>ValueWin!L50</f>
        <v>Brandon Nakashima</v>
      </c>
      <c r="M50" t="str">
        <f>ValueWin!M50</f>
        <v>Diego Schwartzman</v>
      </c>
    </row>
    <row r="51" spans="1:13" x14ac:dyDescent="0.25">
      <c r="A51">
        <f>ValueWin!A51</f>
        <v>1.3</v>
      </c>
      <c r="B51">
        <f>ValueWin!B51</f>
        <v>3.32</v>
      </c>
      <c r="C51">
        <f t="shared" si="3"/>
        <v>0.76923076923076916</v>
      </c>
      <c r="D51">
        <f t="shared" si="3"/>
        <v>0.30120481927710846</v>
      </c>
      <c r="E51">
        <f>ValueWin!E51</f>
        <v>0.53500000000000003</v>
      </c>
      <c r="F51">
        <v>0.46500000000000002</v>
      </c>
      <c r="G51" cm="1">
        <f t="array" ref="G51">_xlfn.IFS(AND(I51&gt;J51,I51&gt;0), 1, AND(J51&gt;I51,J51&gt;0), 2, AND(I51&lt;0,J51&lt;0), 0)</f>
        <v>2</v>
      </c>
      <c r="H51">
        <f>ValueWin!H51</f>
        <v>1</v>
      </c>
      <c r="I51">
        <f t="shared" si="0"/>
        <v>-1.0149999999999997</v>
      </c>
      <c r="J51">
        <f t="shared" si="1"/>
        <v>0.1</v>
      </c>
      <c r="K51" cm="1">
        <f t="array" ref="K51">_xlfn.IFS(AND(G51=H51,G51=1),K50-K50*I51+K50*I51*A51, AND(G51=H51,G51=2), K50-K50*J51+K50*J51*B51, AND(G51&lt;&gt;H51,G51=1), K50-K50*I51,AND(G51&lt;&gt;H51,G51=2),K50-K50*J51,G51=0,K50)</f>
        <v>1541.8908556889951</v>
      </c>
      <c r="L51" t="str">
        <f>ValueWin!L51</f>
        <v>Jenson Brooksby</v>
      </c>
      <c r="M51" t="str">
        <f>ValueWin!M51</f>
        <v>Alejandro Davidovich Fokina</v>
      </c>
    </row>
    <row r="52" spans="1:13" x14ac:dyDescent="0.25">
      <c r="A52">
        <f>ValueWin!A52</f>
        <v>1.66</v>
      </c>
      <c r="B52">
        <f>ValueWin!B52</f>
        <v>2.1</v>
      </c>
      <c r="C52">
        <f t="shared" si="3"/>
        <v>0.60240963855421692</v>
      </c>
      <c r="D52">
        <f t="shared" si="3"/>
        <v>0.47619047619047616</v>
      </c>
      <c r="E52">
        <f>ValueWin!E52</f>
        <v>0.71099999999999997</v>
      </c>
      <c r="F52">
        <v>0.28899999999999998</v>
      </c>
      <c r="G52" cm="1">
        <f t="array" ref="G52">_xlfn.IFS(AND(I52&gt;J52,I52&gt;0), 1, AND(J52&gt;I52,J52&gt;0), 2, AND(I52&lt;0,J52&lt;0), 0)</f>
        <v>1</v>
      </c>
      <c r="H52">
        <f>ValueWin!H52</f>
        <v>1</v>
      </c>
      <c r="I52">
        <f t="shared" si="0"/>
        <v>0.1</v>
      </c>
      <c r="J52">
        <f t="shared" si="1"/>
        <v>-0.35736363636363627</v>
      </c>
      <c r="K52" cm="1">
        <f t="array" ref="K52">_xlfn.IFS(AND(G52=H52,G52=1),K51-K51*I52+K51*I52*A52, AND(G52=H52,G52=2), K51-K51*J52+K51*J52*B52, AND(G52&lt;&gt;H52,G52=1), K51-K51*I52,AND(G52&lt;&gt;H52,G52=2),K51-K51*J52,G52=0,K51)</f>
        <v>1643.6556521644686</v>
      </c>
      <c r="L52" t="str">
        <f>ValueWin!L52</f>
        <v>Alessandro Giannessi</v>
      </c>
      <c r="M52" t="str">
        <f>ValueWin!M52</f>
        <v>Raul Brancaccio</v>
      </c>
    </row>
    <row r="53" spans="1:13" x14ac:dyDescent="0.25">
      <c r="A53">
        <f>ValueWin!A53</f>
        <v>1.4</v>
      </c>
      <c r="B53">
        <f>ValueWin!B53</f>
        <v>2.75</v>
      </c>
      <c r="C53">
        <f t="shared" si="3"/>
        <v>0.7142857142857143</v>
      </c>
      <c r="D53">
        <f t="shared" si="3"/>
        <v>0.36363636363636365</v>
      </c>
      <c r="E53">
        <f>ValueWin!E53</f>
        <v>0.754</v>
      </c>
      <c r="F53">
        <v>0.246</v>
      </c>
      <c r="G53" cm="1">
        <f t="array" ref="G53">_xlfn.IFS(AND(I53&gt;J53,I53&gt;0), 1, AND(J53&gt;I53,J53&gt;0), 2, AND(I53&lt;0,J53&lt;0), 0)</f>
        <v>1</v>
      </c>
      <c r="H53">
        <f>ValueWin!H53</f>
        <v>1</v>
      </c>
      <c r="I53">
        <f t="shared" si="0"/>
        <v>0.1</v>
      </c>
      <c r="J53">
        <f t="shared" si="1"/>
        <v>-0.18485714285714289</v>
      </c>
      <c r="K53" cm="1">
        <f t="array" ref="K53">_xlfn.IFS(AND(G53=H53,G53=1),K52-K52*I53+K52*I53*A53, AND(G53=H53,G53=2), K52-K52*J53+K52*J53*B53, AND(G53&lt;&gt;H53,G53=1), K52-K52*I53,AND(G53&lt;&gt;H53,G53=2),K52-K52*J53,G53=0,K52)</f>
        <v>1709.4018782510475</v>
      </c>
      <c r="L53" t="str">
        <f>ValueWin!L53</f>
        <v>Marco Cecchinato</v>
      </c>
      <c r="M53" t="str">
        <f>ValueWin!M53</f>
        <v>Mathias Bourgue</v>
      </c>
    </row>
    <row r="54" spans="1:13" x14ac:dyDescent="0.25">
      <c r="A54">
        <f>ValueWin!A54</f>
        <v>2.15</v>
      </c>
      <c r="B54">
        <f>ValueWin!B54</f>
        <v>1.67</v>
      </c>
      <c r="C54">
        <f t="shared" si="3"/>
        <v>0.46511627906976744</v>
      </c>
      <c r="D54">
        <f t="shared" si="3"/>
        <v>0.5988023952095809</v>
      </c>
      <c r="E54">
        <f>ValueWin!E54</f>
        <v>0.49299999999999999</v>
      </c>
      <c r="F54">
        <v>0.50700000000000001</v>
      </c>
      <c r="G54" cm="1">
        <f t="array" ref="G54">_xlfn.IFS(AND(I54&gt;J54,I54&gt;0), 1, AND(J54&gt;I54,J54&gt;0), 2, AND(I54&lt;0,J54&lt;0), 0)</f>
        <v>1</v>
      </c>
      <c r="H54">
        <f>ValueWin!H54</f>
        <v>2</v>
      </c>
      <c r="I54">
        <f t="shared" si="0"/>
        <v>5.2130434782608648E-2</v>
      </c>
      <c r="J54">
        <f t="shared" si="1"/>
        <v>-0.22882089552238816</v>
      </c>
      <c r="K54" cm="1">
        <f t="array" ref="K54">_xlfn.IFS(AND(G54=H54,G54=1),K53-K53*I54+K53*I54*A54, AND(G54=H54,G54=2), K53-K53*J54+K53*J54*B54, AND(G54&lt;&gt;H54,G54=1), K53-K53*I54,AND(G54&lt;&gt;H54,G54=2),K53-K53*J54,G54=0,K53)</f>
        <v>1620.2900151196125</v>
      </c>
      <c r="L54" t="str">
        <f>ValueWin!L54</f>
        <v>Marin Cilic</v>
      </c>
      <c r="M54" t="str">
        <f>ValueWin!M54</f>
        <v>Aslan Karatsev</v>
      </c>
    </row>
    <row r="55" spans="1:13" x14ac:dyDescent="0.25">
      <c r="A55">
        <f>ValueWin!A55</f>
        <v>1.37</v>
      </c>
      <c r="B55">
        <f>ValueWin!B55</f>
        <v>2.92</v>
      </c>
      <c r="C55">
        <f t="shared" si="3"/>
        <v>0.72992700729927007</v>
      </c>
      <c r="D55">
        <f t="shared" si="3"/>
        <v>0.34246575342465752</v>
      </c>
      <c r="E55">
        <f>ValueWin!E55</f>
        <v>0.54600000000000004</v>
      </c>
      <c r="F55">
        <v>0.45400000000000001</v>
      </c>
      <c r="G55" cm="1">
        <f t="array" ref="G55">_xlfn.IFS(AND(I55&gt;J55,I55&gt;0), 1, AND(J55&gt;I55,J55&gt;0), 2, AND(I55&lt;0,J55&lt;0), 0)</f>
        <v>2</v>
      </c>
      <c r="H55">
        <f>ValueWin!H55</f>
        <v>1</v>
      </c>
      <c r="I55">
        <f t="shared" si="0"/>
        <v>-0.68102702702702667</v>
      </c>
      <c r="J55">
        <f t="shared" si="1"/>
        <v>0.1</v>
      </c>
      <c r="K55" cm="1">
        <f t="array" ref="K55">_xlfn.IFS(AND(G55=H55,G55=1),K54-K54*I55+K54*I55*A55, AND(G55=H55,G55=2), K54-K54*J55+K54*J55*B55, AND(G55&lt;&gt;H55,G55=1), K54-K54*I55,AND(G55&lt;&gt;H55,G55=2),K54-K54*J55,G55=0,K54)</f>
        <v>1458.2610136076512</v>
      </c>
      <c r="L55" t="str">
        <f>ValueWin!L55</f>
        <v>Jannik Sinner</v>
      </c>
      <c r="M55" t="str">
        <f>ValueWin!M55</f>
        <v>Diego Schwartzman</v>
      </c>
    </row>
    <row r="56" spans="1:13" x14ac:dyDescent="0.25">
      <c r="A56">
        <f>ValueWin!A56</f>
        <v>2.65</v>
      </c>
      <c r="B56">
        <f>ValueWin!B56</f>
        <v>1.47</v>
      </c>
      <c r="C56">
        <f t="shared" si="3"/>
        <v>0.37735849056603776</v>
      </c>
      <c r="D56">
        <f t="shared" si="3"/>
        <v>0.68027210884353739</v>
      </c>
      <c r="E56">
        <f>ValueWin!E56</f>
        <v>0.51800000000000002</v>
      </c>
      <c r="F56">
        <v>0.48199999999999998</v>
      </c>
      <c r="G56" cm="1">
        <f t="array" ref="G56">_xlfn.IFS(AND(I56&gt;J56,I56&gt;0), 1, AND(J56&gt;I56,J56&gt;0), 2, AND(I56&lt;0,J56&lt;0), 0)</f>
        <v>1</v>
      </c>
      <c r="H56">
        <f>ValueWin!H56</f>
        <v>2</v>
      </c>
      <c r="I56">
        <f t="shared" si="0"/>
        <v>0.1</v>
      </c>
      <c r="J56">
        <f t="shared" si="1"/>
        <v>-0.62012765957446825</v>
      </c>
      <c r="K56" cm="1">
        <f t="array" ref="K56">_xlfn.IFS(AND(G56=H56,G56=1),K55-K55*I56+K55*I56*A56, AND(G56=H56,G56=2), K55-K55*J56+K55*J56*B56, AND(G56&lt;&gt;H56,G56=1), K55-K55*I56,AND(G56&lt;&gt;H56,G56=2),K55-K55*J56,G56=0,K55)</f>
        <v>1312.4349122468861</v>
      </c>
      <c r="L56" t="str">
        <f>ValueWin!L56</f>
        <v>Federico Coria</v>
      </c>
      <c r="M56" t="str">
        <f>ValueWin!M56</f>
        <v>Radu Albot</v>
      </c>
    </row>
    <row r="57" spans="1:13" x14ac:dyDescent="0.25">
      <c r="A57">
        <f>ValueWin!A57</f>
        <v>2.35</v>
      </c>
      <c r="B57">
        <f>ValueWin!B57</f>
        <v>1.57</v>
      </c>
      <c r="C57">
        <f t="shared" si="3"/>
        <v>0.42553191489361702</v>
      </c>
      <c r="D57">
        <f t="shared" si="3"/>
        <v>0.63694267515923564</v>
      </c>
      <c r="E57">
        <f>ValueWin!E57</f>
        <v>0.40300000000000002</v>
      </c>
      <c r="F57">
        <v>0.59699999999999998</v>
      </c>
      <c r="G57" cm="1">
        <f t="array" ref="G57">_xlfn.IFS(AND(I57&gt;J57,I57&gt;0), 1, AND(J57&gt;I57,J57&gt;0), 2, AND(I57&lt;0,J57&lt;0), 0)</f>
        <v>0</v>
      </c>
      <c r="H57">
        <f>ValueWin!H57</f>
        <v>2</v>
      </c>
      <c r="I57">
        <f t="shared" si="0"/>
        <v>-3.9222222222222158E-2</v>
      </c>
      <c r="J57">
        <f t="shared" si="1"/>
        <v>-0.11001754385964913</v>
      </c>
      <c r="K57" cm="1">
        <f t="array" ref="K57">_xlfn.IFS(AND(G57=H57,G57=1),K56-K56*I57+K56*I57*A57, AND(G57=H57,G57=2), K56-K56*J57+K56*J57*B57, AND(G57&lt;&gt;H57,G57=1), K56-K56*I57,AND(G57&lt;&gt;H57,G57=2),K56-K56*J57,G57=0,K56)</f>
        <v>1312.4349122468861</v>
      </c>
      <c r="L57" t="str">
        <f>ValueWin!L57</f>
        <v>Damir Dzumhur</v>
      </c>
      <c r="M57" t="str">
        <f>ValueWin!M57</f>
        <v>Egor Gerasimov</v>
      </c>
    </row>
    <row r="58" spans="1:13" x14ac:dyDescent="0.25">
      <c r="A58">
        <f>ValueWin!A58</f>
        <v>1.75</v>
      </c>
      <c r="B58">
        <f>ValueWin!B58</f>
        <v>2.04</v>
      </c>
      <c r="C58">
        <f t="shared" si="3"/>
        <v>0.5714285714285714</v>
      </c>
      <c r="D58">
        <f t="shared" si="3"/>
        <v>0.49019607843137253</v>
      </c>
      <c r="E58">
        <f>ValueWin!E58</f>
        <v>0.26600000000000001</v>
      </c>
      <c r="F58">
        <v>0.73399999999999999</v>
      </c>
      <c r="G58" cm="1">
        <f t="array" ref="G58">_xlfn.IFS(AND(I58&gt;J58,I58&gt;0), 1, AND(J58&gt;I58,J58&gt;0), 2, AND(I58&lt;0,J58&lt;0), 0)</f>
        <v>2</v>
      </c>
      <c r="H58">
        <f>ValueWin!H58</f>
        <v>2</v>
      </c>
      <c r="I58">
        <f t="shared" si="0"/>
        <v>-0.71266666666666667</v>
      </c>
      <c r="J58">
        <f t="shared" si="1"/>
        <v>0.1</v>
      </c>
      <c r="K58" cm="1">
        <f t="array" ref="K58">_xlfn.IFS(AND(G58=H58,G58=1),K57-K57*I58+K57*I58*A58, AND(G58=H58,G58=2), K57-K57*J58+K57*J58*B58, AND(G58&lt;&gt;H58,G58=1), K57-K57*I58,AND(G58&lt;&gt;H58,G58=2),K57-K57*J58,G58=0,K57)</f>
        <v>1448.9281431205623</v>
      </c>
      <c r="L58" t="str">
        <f>ValueWin!L58</f>
        <v>Roman Safiullin</v>
      </c>
      <c r="M58" t="str">
        <f>ValueWin!M58</f>
        <v>Yoshihito Nishioka</v>
      </c>
    </row>
    <row r="59" spans="1:13" x14ac:dyDescent="0.25">
      <c r="A59">
        <f>ValueWin!A59</f>
        <v>3.15</v>
      </c>
      <c r="B59">
        <f>ValueWin!B59</f>
        <v>1.35</v>
      </c>
      <c r="C59">
        <f t="shared" si="3"/>
        <v>0.31746031746031744</v>
      </c>
      <c r="D59">
        <f t="shared" si="3"/>
        <v>0.7407407407407407</v>
      </c>
      <c r="E59">
        <f>ValueWin!E59</f>
        <v>0.27700000000000002</v>
      </c>
      <c r="F59">
        <v>0.72299999999999998</v>
      </c>
      <c r="G59" cm="1">
        <f t="array" ref="G59">_xlfn.IFS(AND(I59&gt;J59,I59&gt;0), 1, AND(J59&gt;I59,J59&gt;0), 2, AND(I59&lt;0,J59&lt;0), 0)</f>
        <v>0</v>
      </c>
      <c r="H59">
        <f>ValueWin!H59</f>
        <v>1</v>
      </c>
      <c r="I59">
        <f t="shared" si="0"/>
        <v>-5.927906976744185E-2</v>
      </c>
      <c r="J59">
        <f t="shared" si="1"/>
        <v>-6.8428571428571283E-2</v>
      </c>
      <c r="K59" cm="1">
        <f t="array" ref="K59">_xlfn.IFS(AND(G59=H59,G59=1),K58-K58*I59+K58*I59*A59, AND(G59=H59,G59=2), K58-K58*J59+K58*J59*B59, AND(G59&lt;&gt;H59,G59=1), K58-K58*I59,AND(G59&lt;&gt;H59,G59=2),K58-K58*J59,G59=0,K58)</f>
        <v>1448.9281431205623</v>
      </c>
      <c r="L59" t="str">
        <f>ValueWin!L59</f>
        <v>Evgeny Donskoy</v>
      </c>
      <c r="M59" t="str">
        <f>ValueWin!M59</f>
        <v>Mikael Ymer</v>
      </c>
    </row>
    <row r="60" spans="1:13" x14ac:dyDescent="0.25">
      <c r="A60">
        <f>ValueWin!A60</f>
        <v>1.23</v>
      </c>
      <c r="B60">
        <f>ValueWin!B60</f>
        <v>4</v>
      </c>
      <c r="C60">
        <f t="shared" si="3"/>
        <v>0.81300813008130079</v>
      </c>
      <c r="D60">
        <f t="shared" si="3"/>
        <v>0.25</v>
      </c>
      <c r="E60">
        <f>ValueWin!E60</f>
        <v>0.72899999999999998</v>
      </c>
      <c r="F60">
        <v>0.27100000000000002</v>
      </c>
      <c r="G60" cm="1">
        <f t="array" ref="G60">_xlfn.IFS(AND(I60&gt;J60,I60&gt;0), 1, AND(J60&gt;I60,J60&gt;0), 2, AND(I60&lt;0,J60&lt;0), 0)</f>
        <v>2</v>
      </c>
      <c r="H60">
        <f>ValueWin!H60</f>
        <v>1</v>
      </c>
      <c r="I60">
        <f t="shared" si="0"/>
        <v>-0.44926086956521749</v>
      </c>
      <c r="J60">
        <f t="shared" si="1"/>
        <v>2.8000000000000025E-2</v>
      </c>
      <c r="K60" cm="1">
        <f t="array" ref="K60">_xlfn.IFS(AND(G60=H60,G60=1),K59-K59*I60+K59*I60*A60, AND(G60=H60,G60=2), K59-K59*J60+K59*J60*B60, AND(G60&lt;&gt;H60,G60=1), K59-K59*I60,AND(G60&lt;&gt;H60,G60=2),K59-K59*J60,G60=0,K59)</f>
        <v>1408.3581551131865</v>
      </c>
      <c r="L60" t="str">
        <f>ValueWin!L60</f>
        <v>Botic Van De Zandschulp</v>
      </c>
      <c r="M60" t="str">
        <f>ValueWin!M60</f>
        <v>Marc Polmans</v>
      </c>
    </row>
    <row r="61" spans="1:13" x14ac:dyDescent="0.25">
      <c r="A61">
        <f>ValueWin!A61</f>
        <v>3</v>
      </c>
      <c r="B61">
        <f>ValueWin!B61</f>
        <v>1.37</v>
      </c>
      <c r="C61">
        <f t="shared" si="3"/>
        <v>0.33333333333333331</v>
      </c>
      <c r="D61">
        <f t="shared" si="3"/>
        <v>0.72992700729927007</v>
      </c>
      <c r="E61">
        <f>ValueWin!E61</f>
        <v>0.36699999999999999</v>
      </c>
      <c r="F61">
        <v>0.63300000000000001</v>
      </c>
      <c r="G61" cm="1">
        <f t="array" ref="G61">_xlfn.IFS(AND(I61&gt;J61,I61&gt;0), 1, AND(J61&gt;I61,J61&gt;0), 2, AND(I61&lt;0,J61&lt;0), 0)</f>
        <v>1</v>
      </c>
      <c r="H61">
        <f>ValueWin!H61</f>
        <v>2</v>
      </c>
      <c r="I61">
        <f t="shared" si="0"/>
        <v>5.0499999999999989E-2</v>
      </c>
      <c r="J61">
        <f t="shared" si="1"/>
        <v>-0.35889189189189163</v>
      </c>
      <c r="K61" cm="1">
        <f t="array" ref="K61">_xlfn.IFS(AND(G61=H61,G61=1),K60-K60*I61+K60*I61*A61, AND(G61=H61,G61=2), K60-K60*J61+K60*J61*B61, AND(G61&lt;&gt;H61,G61=1), K60-K60*I61,AND(G61&lt;&gt;H61,G61=2),K60-K60*J61,G61=0,K60)</f>
        <v>1337.2360682799706</v>
      </c>
      <c r="L61" t="str">
        <f>ValueWin!L61</f>
        <v>Gilles Simon</v>
      </c>
      <c r="M61" t="str">
        <f>ValueWin!M61</f>
        <v>Emil Ruusuvuori</v>
      </c>
    </row>
    <row r="62" spans="1:13" x14ac:dyDescent="0.25">
      <c r="A62">
        <f>ValueWin!A62</f>
        <v>1.57</v>
      </c>
      <c r="B62">
        <f>ValueWin!B62</f>
        <v>2.25</v>
      </c>
      <c r="C62">
        <f t="shared" si="3"/>
        <v>0.63694267515923564</v>
      </c>
      <c r="D62">
        <f t="shared" si="3"/>
        <v>0.44444444444444442</v>
      </c>
      <c r="E62">
        <f>ValueWin!E62</f>
        <v>0.51600000000000001</v>
      </c>
      <c r="F62">
        <v>0.48399999999999999</v>
      </c>
      <c r="G62" cm="1">
        <f t="array" ref="G62">_xlfn.IFS(AND(I62&gt;J62,I62&gt;0), 1, AND(J62&gt;I62,J62&gt;0), 2, AND(I62&lt;0,J62&lt;0), 0)</f>
        <v>2</v>
      </c>
      <c r="H62">
        <f>ValueWin!H62</f>
        <v>2</v>
      </c>
      <c r="I62">
        <f t="shared" si="0"/>
        <v>-0.33312280701754371</v>
      </c>
      <c r="J62">
        <f t="shared" si="1"/>
        <v>7.1199999999999986E-2</v>
      </c>
      <c r="K62" cm="1">
        <f t="array" ref="K62">_xlfn.IFS(AND(G62=H62,G62=1),K61-K61*I62+K61*I62*A62, AND(G62=H62,G62=2), K61-K61*J62+K61*J62*B62, AND(G62&lt;&gt;H62,G62=1), K61-K61*I62,AND(G62&lt;&gt;H62,G62=2),K61-K61*J62,G62=0,K61)</f>
        <v>1456.250078356888</v>
      </c>
      <c r="L62" t="str">
        <f>ValueWin!L62</f>
        <v>Dominik Koepfer</v>
      </c>
      <c r="M62" t="str">
        <f>ValueWin!M62</f>
        <v>Gianluca Mager</v>
      </c>
    </row>
    <row r="63" spans="1:13" x14ac:dyDescent="0.25">
      <c r="A63">
        <f>ValueWin!A63</f>
        <v>1.07</v>
      </c>
      <c r="B63">
        <f>ValueWin!B63</f>
        <v>7</v>
      </c>
      <c r="C63">
        <f t="shared" si="3"/>
        <v>0.93457943925233644</v>
      </c>
      <c r="D63">
        <f t="shared" si="3"/>
        <v>0.14285714285714285</v>
      </c>
      <c r="E63">
        <f>ValueWin!E63</f>
        <v>0.92</v>
      </c>
      <c r="F63">
        <v>0.08</v>
      </c>
      <c r="G63" cm="1">
        <f t="array" ref="G63">_xlfn.IFS(AND(I63&gt;J63,I63&gt;0), 1, AND(J63&gt;I63,J63&gt;0), 2, AND(I63&lt;0,J63&lt;0), 0)</f>
        <v>0</v>
      </c>
      <c r="H63">
        <f>ValueWin!H63</f>
        <v>1</v>
      </c>
      <c r="I63">
        <f t="shared" si="0"/>
        <v>-0.22285714285714187</v>
      </c>
      <c r="J63">
        <f t="shared" si="1"/>
        <v>-7.3333333333333348E-2</v>
      </c>
      <c r="K63" cm="1">
        <f t="array" ref="K63">_xlfn.IFS(AND(G63=H63,G63=1),K62-K62*I63+K62*I63*A63, AND(G63=H63,G63=2), K62-K62*J63+K62*J63*B63, AND(G63&lt;&gt;H63,G63=1), K62-K62*I63,AND(G63&lt;&gt;H63,G63=2),K62-K62*J63,G63=0,K62)</f>
        <v>1456.250078356888</v>
      </c>
      <c r="L63" t="str">
        <f>ValueWin!L63</f>
        <v>Frances Tiafoe</v>
      </c>
      <c r="M63" t="str">
        <f>ValueWin!M63</f>
        <v>Lucas Miedler</v>
      </c>
    </row>
    <row r="64" spans="1:13" x14ac:dyDescent="0.25">
      <c r="A64">
        <f>ValueWin!A64</f>
        <v>1.25</v>
      </c>
      <c r="B64">
        <f>ValueWin!B64</f>
        <v>3.5</v>
      </c>
      <c r="C64">
        <f t="shared" si="3"/>
        <v>0.8</v>
      </c>
      <c r="D64">
        <f t="shared" si="3"/>
        <v>0.2857142857142857</v>
      </c>
      <c r="E64">
        <f>ValueWin!E64</f>
        <v>0.66</v>
      </c>
      <c r="F64">
        <v>0.34</v>
      </c>
      <c r="G64" cm="1">
        <f t="array" ref="G64">_xlfn.IFS(AND(I64&gt;J64,I64&gt;0), 1, AND(J64&gt;I64,J64&gt;0), 2, AND(I64&lt;0,J64&lt;0), 0)</f>
        <v>2</v>
      </c>
      <c r="H64">
        <f>ValueWin!H64</f>
        <v>2</v>
      </c>
      <c r="I64">
        <f t="shared" si="0"/>
        <v>-0.70000000000000007</v>
      </c>
      <c r="J64">
        <f t="shared" si="1"/>
        <v>7.6000000000000012E-2</v>
      </c>
      <c r="K64" cm="1">
        <f t="array" ref="K64">_xlfn.IFS(AND(G64=H64,G64=1),K63-K63*I64+K63*I64*A64, AND(G64=H64,G64=2), K63-K63*J64+K63*J64*B64, AND(G64&lt;&gt;H64,G64=1), K63-K63*I64,AND(G64&lt;&gt;H64,G64=2),K63-K63*J64,G64=0,K63)</f>
        <v>1732.9375932446969</v>
      </c>
      <c r="L64" t="str">
        <f>ValueWin!L64</f>
        <v>Kevin Anderson</v>
      </c>
      <c r="M64" t="str">
        <f>ValueWin!M64</f>
        <v>Roberto Carballes Baena</v>
      </c>
    </row>
    <row r="65" spans="1:13" x14ac:dyDescent="0.25">
      <c r="A65">
        <f>ValueWin!A65</f>
        <v>2.37</v>
      </c>
      <c r="B65">
        <f>ValueWin!B65</f>
        <v>1.53</v>
      </c>
      <c r="C65">
        <f t="shared" ref="C65:D80" si="4">1/A65</f>
        <v>0.42194092827004215</v>
      </c>
      <c r="D65">
        <f t="shared" si="4"/>
        <v>0.65359477124183007</v>
      </c>
      <c r="E65">
        <f>ValueWin!E65</f>
        <v>0.318</v>
      </c>
      <c r="F65">
        <v>0.68200000000000005</v>
      </c>
      <c r="G65" cm="1">
        <f t="array" ref="G65">_xlfn.IFS(AND(I65&gt;J65,I65&gt;0), 1, AND(J65&gt;I65,J65&gt;0), 2, AND(I65&lt;0,J65&lt;0), 0)</f>
        <v>2</v>
      </c>
      <c r="H65">
        <f>ValueWin!H65</f>
        <v>2</v>
      </c>
      <c r="I65">
        <f t="shared" si="0"/>
        <v>-0.17981021897810218</v>
      </c>
      <c r="J65">
        <f t="shared" si="1"/>
        <v>8.2000000000000073E-2</v>
      </c>
      <c r="K65" cm="1">
        <f t="array" ref="K65">_xlfn.IFS(AND(G65=H65,G65=1),K64-K64*I65+K64*I65*A65, AND(G65=H65,G65=2), K64-K64*J65+K64*J65*B65, AND(G65&lt;&gt;H65,G65=1), K64-K64*I65,AND(G65&lt;&gt;H65,G65=2),K64-K64*J65,G65=0,K64)</f>
        <v>1808.2510610471115</v>
      </c>
      <c r="L65" t="str">
        <f>ValueWin!L65</f>
        <v>Norbert Gombos</v>
      </c>
      <c r="M65" t="str">
        <f>ValueWin!M65</f>
        <v>Alexei Popyrin</v>
      </c>
    </row>
    <row r="66" spans="1:13" x14ac:dyDescent="0.25">
      <c r="A66">
        <f>ValueWin!A66</f>
        <v>3.45</v>
      </c>
      <c r="B66">
        <f>ValueWin!B66</f>
        <v>1.29</v>
      </c>
      <c r="C66">
        <f t="shared" si="4"/>
        <v>0.28985507246376813</v>
      </c>
      <c r="D66">
        <f t="shared" si="4"/>
        <v>0.77519379844961234</v>
      </c>
      <c r="E66">
        <f>ValueWin!E66</f>
        <v>0.40899999999999997</v>
      </c>
      <c r="F66">
        <v>0.59099999999999997</v>
      </c>
      <c r="G66" cm="1">
        <f t="array" ref="G66">_xlfn.IFS(AND(I66&gt;J66,I66&gt;0), 1, AND(J66&gt;I66,J66&gt;0), 2, AND(I66&lt;0,J66&lt;0), 0)</f>
        <v>1</v>
      </c>
      <c r="H66">
        <f>ValueWin!H66</f>
        <v>2</v>
      </c>
      <c r="I66">
        <f t="shared" si="0"/>
        <v>0.1</v>
      </c>
      <c r="J66">
        <f t="shared" si="1"/>
        <v>-0.81934482758620675</v>
      </c>
      <c r="K66" cm="1">
        <f t="array" ref="K66">_xlfn.IFS(AND(G66=H66,G66=1),K65-K65*I66+K65*I66*A66, AND(G66=H66,G66=2), K65-K65*J66+K65*J66*B66, AND(G66&lt;&gt;H66,G66=1), K65-K65*I66,AND(G66&lt;&gt;H66,G66=2),K65-K65*J66,G66=0,K65)</f>
        <v>1627.4259549424005</v>
      </c>
      <c r="L66" t="str">
        <f>ValueWin!L66</f>
        <v>Radu Albot</v>
      </c>
      <c r="M66" t="str">
        <f>ValueWin!M66</f>
        <v>Egor Gerasimov</v>
      </c>
    </row>
    <row r="67" spans="1:13" x14ac:dyDescent="0.25">
      <c r="A67">
        <f>ValueWin!A67</f>
        <v>1.72</v>
      </c>
      <c r="B67">
        <f>ValueWin!B67</f>
        <v>2</v>
      </c>
      <c r="C67">
        <f t="shared" si="4"/>
        <v>0.58139534883720934</v>
      </c>
      <c r="D67">
        <f t="shared" si="4"/>
        <v>0.5</v>
      </c>
      <c r="E67">
        <f>ValueWin!E67</f>
        <v>0.51300000000000001</v>
      </c>
      <c r="F67">
        <v>0.48699999999999999</v>
      </c>
      <c r="G67" cm="1">
        <f t="array" ref="G67">_xlfn.IFS(AND(I67&gt;J67,I67&gt;0), 1, AND(J67&gt;I67,J67&gt;0), 2, AND(I67&lt;0,J67&lt;0), 0)</f>
        <v>0</v>
      </c>
      <c r="H67">
        <f>ValueWin!H67</f>
        <v>2</v>
      </c>
      <c r="I67">
        <f t="shared" si="0"/>
        <v>-0.16338888888888892</v>
      </c>
      <c r="J67">
        <f t="shared" si="1"/>
        <v>-2.6000000000000023E-2</v>
      </c>
      <c r="K67" cm="1">
        <f t="array" ref="K67">_xlfn.IFS(AND(G67=H67,G67=1),K66-K66*I67+K66*I67*A67, AND(G67=H67,G67=2), K66-K66*J67+K66*J67*B67, AND(G67&lt;&gt;H67,G67=1), K66-K66*I67,AND(G67&lt;&gt;H67,G67=2),K66-K66*J67,G67=0,K66)</f>
        <v>1627.4259549424005</v>
      </c>
      <c r="L67" t="str">
        <f>ValueWin!L67</f>
        <v>Miomir Kecmanovic</v>
      </c>
      <c r="M67" t="str">
        <f>ValueWin!M67</f>
        <v>Yoshihito Nishioka</v>
      </c>
    </row>
    <row r="68" spans="1:13" x14ac:dyDescent="0.25">
      <c r="A68">
        <f>ValueWin!A68</f>
        <v>1.28</v>
      </c>
      <c r="B68">
        <f>ValueWin!B68</f>
        <v>3.25</v>
      </c>
      <c r="C68">
        <f t="shared" si="4"/>
        <v>0.78125</v>
      </c>
      <c r="D68">
        <f t="shared" si="4"/>
        <v>0.30769230769230771</v>
      </c>
      <c r="E68">
        <f>ValueWin!E68</f>
        <v>0.73799999999999999</v>
      </c>
      <c r="F68">
        <v>0.26200000000000001</v>
      </c>
      <c r="G68" cm="1">
        <f t="array" ref="G68">_xlfn.IFS(AND(I68&gt;J68,I68&gt;0), 1, AND(J68&gt;I68,J68&gt;0), 2, AND(I68&lt;0,J68&lt;0), 0)</f>
        <v>0</v>
      </c>
      <c r="H68">
        <f>ValueWin!H68</f>
        <v>1</v>
      </c>
      <c r="I68">
        <f t="shared" ref="I68:I131" si="5">IF(E68-(F68/(A68-1))&gt;0.1, 0.1, E68-(F68/(A68-1)))</f>
        <v>-0.19771428571428562</v>
      </c>
      <c r="J68">
        <f t="shared" ref="J68:J131" si="6">IF(F68-(E68/(B68-1))&gt;0.1, 0.1, F68-(E68/(B68-1)))</f>
        <v>-6.6000000000000003E-2</v>
      </c>
      <c r="K68" cm="1">
        <f t="array" ref="K68">_xlfn.IFS(AND(G68=H68,G68=1),K67-K67*I68+K67*I68*A68, AND(G68=H68,G68=2), K67-K67*J68+K67*J68*B68, AND(G68&lt;&gt;H68,G68=1), K67-K67*I68,AND(G68&lt;&gt;H68,G68=2),K67-K67*J68,G68=0,K67)</f>
        <v>1627.4259549424005</v>
      </c>
      <c r="L68" t="str">
        <f>ValueWin!L68</f>
        <v>Botic Van De Zandschulp</v>
      </c>
      <c r="M68" t="str">
        <f>ValueWin!M68</f>
        <v>Evgeny Donskoy</v>
      </c>
    </row>
    <row r="69" spans="1:13" x14ac:dyDescent="0.25">
      <c r="A69">
        <f>ValueWin!A69</f>
        <v>1.66</v>
      </c>
      <c r="B69">
        <f>ValueWin!B69</f>
        <v>2.1</v>
      </c>
      <c r="C69">
        <f t="shared" si="4"/>
        <v>0.60240963855421692</v>
      </c>
      <c r="D69">
        <f t="shared" si="4"/>
        <v>0.47619047619047616</v>
      </c>
      <c r="E69">
        <f>ValueWin!E69</f>
        <v>0.56899999999999995</v>
      </c>
      <c r="F69">
        <v>0.43099999999999999</v>
      </c>
      <c r="G69" cm="1">
        <f t="array" ref="G69">_xlfn.IFS(AND(I69&gt;J69,I69&gt;0), 1, AND(J69&gt;I69,J69&gt;0), 2, AND(I69&lt;0,J69&lt;0), 0)</f>
        <v>0</v>
      </c>
      <c r="H69">
        <f>ValueWin!H69</f>
        <v>2</v>
      </c>
      <c r="I69">
        <f t="shared" si="5"/>
        <v>-8.4030303030303122E-2</v>
      </c>
      <c r="J69">
        <f t="shared" si="6"/>
        <v>-8.6272727272727223E-2</v>
      </c>
      <c r="K69" cm="1">
        <f t="array" ref="K69">_xlfn.IFS(AND(G69=H69,G69=1),K68-K68*I69+K68*I69*A69, AND(G69=H69,G69=2), K68-K68*J69+K68*J69*B69, AND(G69&lt;&gt;H69,G69=1), K68-K68*I69,AND(G69&lt;&gt;H69,G69=2),K68-K68*J69,G69=0,K68)</f>
        <v>1627.4259549424005</v>
      </c>
      <c r="L69" t="str">
        <f>ValueWin!L69</f>
        <v>Duje Ajdukovic</v>
      </c>
      <c r="M69" t="str">
        <f>ValueWin!M69</f>
        <v>Zsombor Piros</v>
      </c>
    </row>
    <row r="70" spans="1:13" x14ac:dyDescent="0.25">
      <c r="A70">
        <f>ValueWin!A70</f>
        <v>2.2000000000000002</v>
      </c>
      <c r="B70">
        <f>ValueWin!B70</f>
        <v>1.61</v>
      </c>
      <c r="C70">
        <f t="shared" si="4"/>
        <v>0.45454545454545453</v>
      </c>
      <c r="D70">
        <f t="shared" si="4"/>
        <v>0.6211180124223602</v>
      </c>
      <c r="E70">
        <f>ValueWin!E70</f>
        <v>0.40799999999999997</v>
      </c>
      <c r="F70">
        <v>0.59199999999999997</v>
      </c>
      <c r="G70" cm="1">
        <f t="array" ref="G70">_xlfn.IFS(AND(I70&gt;J70,I70&gt;0), 1, AND(J70&gt;I70,J70&gt;0), 2, AND(I70&lt;0,J70&lt;0), 0)</f>
        <v>0</v>
      </c>
      <c r="H70">
        <f>ValueWin!H70</f>
        <v>2</v>
      </c>
      <c r="I70">
        <f t="shared" si="5"/>
        <v>-8.5333333333333261E-2</v>
      </c>
      <c r="J70">
        <f t="shared" si="6"/>
        <v>-7.6852459016393371E-2</v>
      </c>
      <c r="K70" cm="1">
        <f t="array" ref="K70">_xlfn.IFS(AND(G70=H70,G70=1),K69-K69*I70+K69*I70*A70, AND(G70=H70,G70=2), K69-K69*J70+K69*J70*B70, AND(G70&lt;&gt;H70,G70=1), K69-K69*I70,AND(G70&lt;&gt;H70,G70=2),K69-K69*J70,G70=0,K69)</f>
        <v>1627.4259549424005</v>
      </c>
      <c r="L70" t="str">
        <f>ValueWin!L70</f>
        <v>Fabien Reboul</v>
      </c>
      <c r="M70" t="str">
        <f>ValueWin!M70</f>
        <v>Aleksandr Nedovyesov</v>
      </c>
    </row>
    <row r="71" spans="1:13" x14ac:dyDescent="0.25">
      <c r="A71">
        <f>ValueWin!A71</f>
        <v>1.4</v>
      </c>
      <c r="B71">
        <f>ValueWin!B71</f>
        <v>2.75</v>
      </c>
      <c r="C71">
        <f t="shared" si="4"/>
        <v>0.7142857142857143</v>
      </c>
      <c r="D71">
        <f t="shared" si="4"/>
        <v>0.36363636363636365</v>
      </c>
      <c r="E71">
        <f>ValueWin!E71</f>
        <v>0.63100000000000001</v>
      </c>
      <c r="F71">
        <v>0.36899999999999999</v>
      </c>
      <c r="G71" cm="1">
        <f t="array" ref="G71">_xlfn.IFS(AND(I71&gt;J71,I71&gt;0), 1, AND(J71&gt;I71,J71&gt;0), 2, AND(I71&lt;0,J71&lt;0), 0)</f>
        <v>2</v>
      </c>
      <c r="H71">
        <f>ValueWin!H71</f>
        <v>1</v>
      </c>
      <c r="I71">
        <f t="shared" si="5"/>
        <v>-0.2915000000000002</v>
      </c>
      <c r="J71">
        <f t="shared" si="6"/>
        <v>8.4285714285713964E-3</v>
      </c>
      <c r="K71" cm="1">
        <f t="array" ref="K71">_xlfn.IFS(AND(G71=H71,G71=1),K70-K70*I71+K70*I71*A71, AND(G71=H71,G71=2), K70-K70*J71+K70*J71*B71, AND(G71&lt;&gt;H71,G71=1), K70-K70*I71,AND(G71&lt;&gt;H71,G71=2),K70-K70*J71,G71=0,K70)</f>
        <v>1613.7090790364575</v>
      </c>
      <c r="L71" t="str">
        <f>ValueWin!L71</f>
        <v>Matthias Bachinger</v>
      </c>
      <c r="M71" t="str">
        <f>ValueWin!M71</f>
        <v>Hiroki Moriya</v>
      </c>
    </row>
    <row r="72" spans="1:13" x14ac:dyDescent="0.25">
      <c r="A72">
        <f>ValueWin!A72</f>
        <v>1.9</v>
      </c>
      <c r="B72">
        <f>ValueWin!B72</f>
        <v>1.8</v>
      </c>
      <c r="C72">
        <f t="shared" si="4"/>
        <v>0.52631578947368418</v>
      </c>
      <c r="D72">
        <f t="shared" si="4"/>
        <v>0.55555555555555558</v>
      </c>
      <c r="E72">
        <f>ValueWin!E72</f>
        <v>0.47699999999999998</v>
      </c>
      <c r="F72">
        <v>0.52300000000000002</v>
      </c>
      <c r="G72" cm="1">
        <f t="array" ref="G72">_xlfn.IFS(AND(I72&gt;J72,I72&gt;0), 1, AND(J72&gt;I72,J72&gt;0), 2, AND(I72&lt;0,J72&lt;0), 0)</f>
        <v>0</v>
      </c>
      <c r="H72">
        <f>ValueWin!H72</f>
        <v>1</v>
      </c>
      <c r="I72">
        <f t="shared" si="5"/>
        <v>-0.10411111111111127</v>
      </c>
      <c r="J72">
        <f t="shared" si="6"/>
        <v>-7.3249999999999926E-2</v>
      </c>
      <c r="K72" cm="1">
        <f t="array" ref="K72">_xlfn.IFS(AND(G72=H72,G72=1),K71-K71*I72+K71*I72*A72, AND(G72=H72,G72=2), K71-K71*J72+K71*J72*B72, AND(G72&lt;&gt;H72,G72=1), K71-K71*I72,AND(G72&lt;&gt;H72,G72=2),K71-K71*J72,G72=0,K71)</f>
        <v>1613.7090790364575</v>
      </c>
      <c r="L72" t="str">
        <f>ValueWin!L72</f>
        <v>Jonas Forejtek</v>
      </c>
      <c r="M72" t="str">
        <f>ValueWin!M72</f>
        <v>Evan Furness</v>
      </c>
    </row>
    <row r="73" spans="1:13" x14ac:dyDescent="0.25">
      <c r="A73">
        <f>ValueWin!A73</f>
        <v>2.25</v>
      </c>
      <c r="B73">
        <f>ValueWin!B73</f>
        <v>1.57</v>
      </c>
      <c r="C73">
        <f t="shared" si="4"/>
        <v>0.44444444444444442</v>
      </c>
      <c r="D73">
        <f t="shared" si="4"/>
        <v>0.63694267515923564</v>
      </c>
      <c r="E73">
        <f>ValueWin!E73</f>
        <v>0.75</v>
      </c>
      <c r="F73">
        <v>0.25</v>
      </c>
      <c r="G73" cm="1">
        <f t="array" ref="G73">_xlfn.IFS(AND(I73&gt;J73,I73&gt;0), 1, AND(J73&gt;I73,J73&gt;0), 2, AND(I73&lt;0,J73&lt;0), 0)</f>
        <v>1</v>
      </c>
      <c r="H73">
        <f>ValueWin!H73</f>
        <v>2</v>
      </c>
      <c r="I73">
        <f t="shared" si="5"/>
        <v>0.1</v>
      </c>
      <c r="J73">
        <f t="shared" si="6"/>
        <v>-1.0657894736842104</v>
      </c>
      <c r="K73" cm="1">
        <f t="array" ref="K73">_xlfn.IFS(AND(G73=H73,G73=1),K72-K72*I73+K72*I73*A73, AND(G73=H73,G73=2), K72-K72*J73+K72*J73*B73, AND(G73&lt;&gt;H73,G73=1), K72-K72*I73,AND(G73&lt;&gt;H73,G73=2),K72-K72*J73,G73=0,K72)</f>
        <v>1452.3381711328118</v>
      </c>
      <c r="L73" t="str">
        <f>ValueWin!L73</f>
        <v>Mischa Zverev</v>
      </c>
      <c r="M73" t="str">
        <f>ValueWin!M73</f>
        <v>Julian Lenz</v>
      </c>
    </row>
    <row r="74" spans="1:13" x14ac:dyDescent="0.25">
      <c r="A74">
        <f>ValueWin!A74</f>
        <v>1.4</v>
      </c>
      <c r="B74">
        <f>ValueWin!B74</f>
        <v>2.75</v>
      </c>
      <c r="C74">
        <f t="shared" si="4"/>
        <v>0.7142857142857143</v>
      </c>
      <c r="D74">
        <f t="shared" si="4"/>
        <v>0.36363636363636365</v>
      </c>
      <c r="E74">
        <f>ValueWin!E74</f>
        <v>0.36599999999999999</v>
      </c>
      <c r="F74">
        <v>0.63400000000000001</v>
      </c>
      <c r="G74" cm="1">
        <f t="array" ref="G74">_xlfn.IFS(AND(I74&gt;J74,I74&gt;0), 1, AND(J74&gt;I74,J74&gt;0), 2, AND(I74&lt;0,J74&lt;0), 0)</f>
        <v>2</v>
      </c>
      <c r="H74">
        <f>ValueWin!H74</f>
        <v>1</v>
      </c>
      <c r="I74">
        <f t="shared" si="5"/>
        <v>-1.2190000000000003</v>
      </c>
      <c r="J74">
        <f t="shared" si="6"/>
        <v>0.1</v>
      </c>
      <c r="K74" cm="1">
        <f t="array" ref="K74">_xlfn.IFS(AND(G74=H74,G74=1),K73-K73*I74+K73*I74*A74, AND(G74=H74,G74=2), K73-K73*J74+K73*J74*B74, AND(G74&lt;&gt;H74,G74=1), K73-K73*I74,AND(G74&lt;&gt;H74,G74=2),K73-K73*J74,G74=0,K73)</f>
        <v>1307.1043540195305</v>
      </c>
      <c r="L74" t="str">
        <f>ValueWin!L74</f>
        <v>Otto Virtanen</v>
      </c>
      <c r="M74" t="str">
        <f>ValueWin!M74</f>
        <v>Johannes Haerteis</v>
      </c>
    </row>
    <row r="75" spans="1:13" x14ac:dyDescent="0.25">
      <c r="A75">
        <f>ValueWin!A75</f>
        <v>1.67</v>
      </c>
      <c r="B75">
        <f>ValueWin!B75</f>
        <v>2.15</v>
      </c>
      <c r="C75">
        <f t="shared" si="4"/>
        <v>0.5988023952095809</v>
      </c>
      <c r="D75">
        <f t="shared" si="4"/>
        <v>0.46511627906976744</v>
      </c>
      <c r="E75">
        <f>ValueWin!E75</f>
        <v>0.503</v>
      </c>
      <c r="F75">
        <v>0.497</v>
      </c>
      <c r="G75" cm="1">
        <f t="array" ref="G75">_xlfn.IFS(AND(I75&gt;J75,I75&gt;0), 1, AND(J75&gt;I75,J75&gt;0), 2, AND(I75&lt;0,J75&lt;0), 0)</f>
        <v>2</v>
      </c>
      <c r="H75">
        <f>ValueWin!H75</f>
        <v>1</v>
      </c>
      <c r="I75">
        <f t="shared" si="5"/>
        <v>-0.23879104477611945</v>
      </c>
      <c r="J75">
        <f t="shared" si="6"/>
        <v>5.960869565217386E-2</v>
      </c>
      <c r="K75" cm="1">
        <f t="array" ref="K75">_xlfn.IFS(AND(G75=H75,G75=1),K74-K74*I75+K74*I75*A75, AND(G75=H75,G75=2), K74-K74*J75+K74*J75*B75, AND(G75&lt;&gt;H75,G75=1), K74-K74*I75,AND(G75&lt;&gt;H75,G75=2),K74-K74*J75,G75=0,K74)</f>
        <v>1229.1895683951491</v>
      </c>
      <c r="L75" t="str">
        <f>ValueWin!L75</f>
        <v>Carlos Alcaraz</v>
      </c>
      <c r="M75" t="str">
        <f>ValueWin!M75</f>
        <v>Daniel Evans</v>
      </c>
    </row>
    <row r="76" spans="1:13" x14ac:dyDescent="0.25">
      <c r="A76">
        <f>ValueWin!A76</f>
        <v>2.08</v>
      </c>
      <c r="B76">
        <f>ValueWin!B76</f>
        <v>1.75</v>
      </c>
      <c r="C76">
        <f t="shared" si="4"/>
        <v>0.48076923076923073</v>
      </c>
      <c r="D76">
        <f t="shared" si="4"/>
        <v>0.5714285714285714</v>
      </c>
      <c r="E76">
        <f>ValueWin!E76</f>
        <v>0.52</v>
      </c>
      <c r="F76">
        <v>0.48</v>
      </c>
      <c r="G76" cm="1">
        <f t="array" ref="G76">_xlfn.IFS(AND(I76&gt;J76,I76&gt;0), 1, AND(J76&gt;I76,J76&gt;0), 2, AND(I76&lt;0,J76&lt;0), 0)</f>
        <v>1</v>
      </c>
      <c r="H76">
        <f>ValueWin!H76</f>
        <v>1</v>
      </c>
      <c r="I76">
        <f t="shared" si="5"/>
        <v>7.5555555555555598E-2</v>
      </c>
      <c r="J76">
        <f t="shared" si="6"/>
        <v>-0.21333333333333337</v>
      </c>
      <c r="K76" cm="1">
        <f t="array" ref="K76">_xlfn.IFS(AND(G76=H76,G76=1),K75-K75*I76+K75*I76*A76, AND(G76=H76,G76=2), K75-K75*J76+K75*J76*B76, AND(G76&lt;&gt;H76,G76=1), K75-K75*I76,AND(G76&lt;&gt;H76,G76=2),K75-K75*J76,G76=0,K75)</f>
        <v>1329.4914371761934</v>
      </c>
      <c r="L76" t="str">
        <f>ValueWin!L76</f>
        <v>Alex De Minaur</v>
      </c>
      <c r="M76" t="str">
        <f>ValueWin!M76</f>
        <v>Kevin Anderson</v>
      </c>
    </row>
    <row r="77" spans="1:13" x14ac:dyDescent="0.25">
      <c r="A77">
        <f>ValueWin!A77</f>
        <v>1.64</v>
      </c>
      <c r="B77">
        <f>ValueWin!B77</f>
        <v>2.2000000000000002</v>
      </c>
      <c r="C77">
        <f t="shared" si="4"/>
        <v>0.6097560975609756</v>
      </c>
      <c r="D77">
        <f t="shared" si="4"/>
        <v>0.45454545454545453</v>
      </c>
      <c r="E77">
        <f>ValueWin!E77</f>
        <v>0.64300000000000002</v>
      </c>
      <c r="F77">
        <v>0.35699999999999998</v>
      </c>
      <c r="G77" cm="1">
        <f t="array" ref="G77">_xlfn.IFS(AND(I77&gt;J77,I77&gt;0), 1, AND(J77&gt;I77,J77&gt;0), 2, AND(I77&lt;0,J77&lt;0), 0)</f>
        <v>1</v>
      </c>
      <c r="H77">
        <f>ValueWin!H77</f>
        <v>2</v>
      </c>
      <c r="I77">
        <f t="shared" si="5"/>
        <v>8.5187499999999972E-2</v>
      </c>
      <c r="J77">
        <f t="shared" si="6"/>
        <v>-0.17883333333333329</v>
      </c>
      <c r="K77" cm="1">
        <f t="array" ref="K77">_xlfn.IFS(AND(G77=H77,G77=1),K76-K76*I77+K76*I77*A77, AND(G77=H77,G77=2), K76-K76*J77+K76*J77*B77, AND(G77&lt;&gt;H77,G77=1), K76-K76*I77,AND(G77&lt;&gt;H77,G77=2),K76-K76*J77,G77=0,K76)</f>
        <v>1216.2353853717464</v>
      </c>
      <c r="L77" t="str">
        <f>ValueWin!L77</f>
        <v>Hubert Hurkacz</v>
      </c>
      <c r="M77" t="str">
        <f>ValueWin!M77</f>
        <v>Andy Murray</v>
      </c>
    </row>
    <row r="78" spans="1:13" x14ac:dyDescent="0.25">
      <c r="A78">
        <f>ValueWin!A78</f>
        <v>3.45</v>
      </c>
      <c r="B78">
        <f>ValueWin!B78</f>
        <v>1.28</v>
      </c>
      <c r="C78">
        <f t="shared" si="4"/>
        <v>0.28985507246376813</v>
      </c>
      <c r="D78">
        <f t="shared" si="4"/>
        <v>0.78125</v>
      </c>
      <c r="E78">
        <f>ValueWin!E78</f>
        <v>0.219</v>
      </c>
      <c r="F78">
        <v>0.78100000000000003</v>
      </c>
      <c r="G78" cm="1">
        <f t="array" ref="G78">_xlfn.IFS(AND(I78&gt;J78,I78&gt;0), 1, AND(J78&gt;I78,J78&gt;0), 2, AND(I78&lt;0,J78&lt;0), 0)</f>
        <v>0</v>
      </c>
      <c r="H78">
        <f>ValueWin!H78</f>
        <v>2</v>
      </c>
      <c r="I78">
        <f t="shared" si="5"/>
        <v>-9.9775510204081624E-2</v>
      </c>
      <c r="J78">
        <f t="shared" si="6"/>
        <v>-1.1428571428570011E-3</v>
      </c>
      <c r="K78" cm="1">
        <f t="array" ref="K78">_xlfn.IFS(AND(G78=H78,G78=1),K77-K77*I78+K77*I78*A78, AND(G78=H78,G78=2), K77-K77*J78+K77*J78*B78, AND(G78&lt;&gt;H78,G78=1), K77-K77*I78,AND(G78&lt;&gt;H78,G78=2),K77-K77*J78,G78=0,K77)</f>
        <v>1216.2353853717464</v>
      </c>
      <c r="L78" t="str">
        <f>ValueWin!L78</f>
        <v>Alexei Popyrin</v>
      </c>
      <c r="M78" t="str">
        <f>ValueWin!M78</f>
        <v>Matteo Berrettini</v>
      </c>
    </row>
    <row r="79" spans="1:13" x14ac:dyDescent="0.25">
      <c r="A79">
        <f>ValueWin!A79</f>
        <v>1.3</v>
      </c>
      <c r="B79">
        <f>ValueWin!B79</f>
        <v>3.32</v>
      </c>
      <c r="C79">
        <f t="shared" si="4"/>
        <v>0.76923076923076916</v>
      </c>
      <c r="D79">
        <f t="shared" si="4"/>
        <v>0.30120481927710846</v>
      </c>
      <c r="E79">
        <f>ValueWin!E79</f>
        <v>0.77700000000000002</v>
      </c>
      <c r="F79">
        <v>0.223</v>
      </c>
      <c r="G79" cm="1">
        <f t="array" ref="G79">_xlfn.IFS(AND(I79&gt;J79,I79&gt;0), 1, AND(J79&gt;I79,J79&gt;0), 2, AND(I79&lt;0,J79&lt;0), 0)</f>
        <v>1</v>
      </c>
      <c r="H79">
        <f>ValueWin!H79</f>
        <v>1</v>
      </c>
      <c r="I79">
        <f t="shared" si="5"/>
        <v>3.3666666666666734E-2</v>
      </c>
      <c r="J79">
        <f t="shared" si="6"/>
        <v>-0.11191379310344832</v>
      </c>
      <c r="K79" cm="1">
        <f t="array" ref="K79">_xlfn.IFS(AND(G79=H79,G79=1),K78-K78*I79+K78*I79*A79, AND(G79=H79,G79=2), K78-K78*J79+K78*J79*B79, AND(G79&lt;&gt;H79,G79=1), K78-K78*I79,AND(G79&lt;&gt;H79,G79=2),K78-K78*J79,G79=0,K78)</f>
        <v>1228.519362764001</v>
      </c>
      <c r="L79" t="str">
        <f>ValueWin!L79</f>
        <v>Felix Auger Aliassime</v>
      </c>
      <c r="M79" t="str">
        <f>ValueWin!M79</f>
        <v>Ricardas Berankis</v>
      </c>
    </row>
    <row r="80" spans="1:13" x14ac:dyDescent="0.25">
      <c r="A80">
        <f>ValueWin!A80</f>
        <v>3.32</v>
      </c>
      <c r="B80">
        <f>ValueWin!B80</f>
        <v>1.3</v>
      </c>
      <c r="C80">
        <f t="shared" si="4"/>
        <v>0.30120481927710846</v>
      </c>
      <c r="D80">
        <f t="shared" si="4"/>
        <v>0.76923076923076916</v>
      </c>
      <c r="E80">
        <f>ValueWin!E80</f>
        <v>0.34399999999999997</v>
      </c>
      <c r="F80">
        <v>0.65600000000000003</v>
      </c>
      <c r="G80" cm="1">
        <f t="array" ref="G80">_xlfn.IFS(AND(I80&gt;J80,I80&gt;0), 1, AND(J80&gt;I80,J80&gt;0), 2, AND(I80&lt;0,J80&lt;0), 0)</f>
        <v>1</v>
      </c>
      <c r="H80">
        <f>ValueWin!H80</f>
        <v>2</v>
      </c>
      <c r="I80">
        <f t="shared" si="5"/>
        <v>6.124137931034479E-2</v>
      </c>
      <c r="J80">
        <f t="shared" si="6"/>
        <v>-0.49066666666666647</v>
      </c>
      <c r="K80" cm="1">
        <f t="array" ref="K80">_xlfn.IFS(AND(G80=H80,G80=1),K79-K79*I80+K79*I80*A80, AND(G80=H80,G80=2), K79-K79*J80+K79*J80*B80, AND(G80&lt;&gt;H80,G80=1), K79-K79*I80,AND(G80&lt;&gt;H80,G80=2),K79-K79*J80,G80=0,K79)</f>
        <v>1153.2831424788678</v>
      </c>
      <c r="L80" t="str">
        <f>ValueWin!L80</f>
        <v>Fabio Fognini</v>
      </c>
      <c r="M80" t="str">
        <f>ValueWin!M80</f>
        <v>Diego Schwartzman</v>
      </c>
    </row>
    <row r="81" spans="1:13" x14ac:dyDescent="0.25">
      <c r="A81">
        <f>ValueWin!A81</f>
        <v>6</v>
      </c>
      <c r="B81">
        <f>ValueWin!B81</f>
        <v>1.1000000000000001</v>
      </c>
      <c r="C81">
        <f t="shared" ref="C81:D98" si="7">1/A81</f>
        <v>0.16666666666666666</v>
      </c>
      <c r="D81">
        <f t="shared" si="7"/>
        <v>0.90909090909090906</v>
      </c>
      <c r="E81">
        <f>ValueWin!E81</f>
        <v>0.16500000000000001</v>
      </c>
      <c r="F81">
        <v>0.83499999999999996</v>
      </c>
      <c r="G81" cm="1">
        <f t="array" ref="G81">_xlfn.IFS(AND(I81&gt;J81,I81&gt;0), 1, AND(J81&gt;I81,J81&gt;0), 2, AND(I81&lt;0,J81&lt;0), 0)</f>
        <v>0</v>
      </c>
      <c r="H81">
        <f>ValueWin!H81</f>
        <v>2</v>
      </c>
      <c r="I81">
        <f t="shared" si="5"/>
        <v>-1.999999999999974E-3</v>
      </c>
      <c r="J81">
        <f t="shared" si="6"/>
        <v>-0.81499999999999861</v>
      </c>
      <c r="K81" cm="1">
        <f t="array" ref="K81">_xlfn.IFS(AND(G81=H81,G81=1),K80-K80*I81+K80*I81*A81, AND(G81=H81,G81=2), K80-K80*J81+K80*J81*B81, AND(G81&lt;&gt;H81,G81=1), K80-K80*I81,AND(G81&lt;&gt;H81,G81=2),K80-K80*J81,G81=0,K80)</f>
        <v>1153.2831424788678</v>
      </c>
      <c r="L81" t="str">
        <f>ValueWin!L81</f>
        <v>Filip Krajinovic</v>
      </c>
      <c r="M81" t="str">
        <f>ValueWin!M81</f>
        <v>Alexander Zverev</v>
      </c>
    </row>
    <row r="82" spans="1:13" x14ac:dyDescent="0.25">
      <c r="A82">
        <f>ValueWin!A82</f>
        <v>3.45</v>
      </c>
      <c r="B82">
        <f>ValueWin!B82</f>
        <v>1.28</v>
      </c>
      <c r="C82">
        <f t="shared" si="7"/>
        <v>0.28985507246376813</v>
      </c>
      <c r="D82">
        <f t="shared" si="7"/>
        <v>0.78125</v>
      </c>
      <c r="E82">
        <f>ValueWin!E82</f>
        <v>0.308</v>
      </c>
      <c r="F82">
        <v>0.69199999999999995</v>
      </c>
      <c r="G82" cm="1">
        <f t="array" ref="G82">_xlfn.IFS(AND(I82&gt;J82,I82&gt;0), 1, AND(J82&gt;I82,J82&gt;0), 2, AND(I82&lt;0,J82&lt;0), 0)</f>
        <v>1</v>
      </c>
      <c r="H82">
        <f>ValueWin!H82</f>
        <v>2</v>
      </c>
      <c r="I82">
        <f t="shared" si="5"/>
        <v>2.5551020408163316E-2</v>
      </c>
      <c r="J82">
        <f t="shared" si="6"/>
        <v>-0.40799999999999992</v>
      </c>
      <c r="K82" cm="1">
        <f t="array" ref="K82">_xlfn.IFS(AND(G82=H82,G82=1),K81-K81*I82+K81*I82*A82, AND(G82=H82,G82=2), K81-K81*J82+K81*J82*B82, AND(G82&lt;&gt;H82,G82=1), K81-K81*I82,AND(G82&lt;&gt;H82,G82=2),K81-K81*J82,G82=0,K81)</f>
        <v>1123.8155813689996</v>
      </c>
      <c r="L82" t="str">
        <f>ValueWin!L82</f>
        <v>Dusan Lajovic</v>
      </c>
      <c r="M82" t="str">
        <f>ValueWin!M82</f>
        <v>Frances Tiafoe</v>
      </c>
    </row>
    <row r="83" spans="1:13" x14ac:dyDescent="0.25">
      <c r="A83">
        <f>ValueWin!A83</f>
        <v>1.22</v>
      </c>
      <c r="B83">
        <f>ValueWin!B83</f>
        <v>4.05</v>
      </c>
      <c r="C83">
        <f t="shared" si="7"/>
        <v>0.81967213114754101</v>
      </c>
      <c r="D83">
        <f t="shared" si="7"/>
        <v>0.24691358024691359</v>
      </c>
      <c r="E83">
        <f>ValueWin!E83</f>
        <v>0.70199999999999996</v>
      </c>
      <c r="F83">
        <v>0.29799999999999999</v>
      </c>
      <c r="G83" cm="1">
        <f t="array" ref="G83">_xlfn.IFS(AND(I83&gt;J83,I83&gt;0), 1, AND(J83&gt;I83,J83&gt;0), 2, AND(I83&lt;0,J83&lt;0), 0)</f>
        <v>2</v>
      </c>
      <c r="H83">
        <f>ValueWin!H83</f>
        <v>1</v>
      </c>
      <c r="I83">
        <f t="shared" si="5"/>
        <v>-0.65254545454545476</v>
      </c>
      <c r="J83">
        <f t="shared" si="6"/>
        <v>6.7836065573770477E-2</v>
      </c>
      <c r="K83" cm="1">
        <f t="array" ref="K83">_xlfn.IFS(AND(G83=H83,G83=1),K82-K82*I83+K82*I83*A83, AND(G83=H83,G83=2), K82-K82*J83+K82*J83*B83, AND(G83&lt;&gt;H83,G83=1), K82-K82*I83,AND(G83&lt;&gt;H83,G83=2),K82-K82*J83,G83=0,K82)</f>
        <v>1047.5803538984271</v>
      </c>
      <c r="L83" t="str">
        <f>ValueWin!L83</f>
        <v>Gael Monfils</v>
      </c>
      <c r="M83" t="str">
        <f>ValueWin!M83</f>
        <v>Lorenzo Musetti</v>
      </c>
    </row>
    <row r="84" spans="1:13" x14ac:dyDescent="0.25">
      <c r="A84">
        <f>ValueWin!A84</f>
        <v>1.52</v>
      </c>
      <c r="B84">
        <f>ValueWin!B84</f>
        <v>2.42</v>
      </c>
      <c r="C84">
        <f t="shared" si="7"/>
        <v>0.65789473684210531</v>
      </c>
      <c r="D84">
        <f t="shared" si="7"/>
        <v>0.41322314049586778</v>
      </c>
      <c r="E84">
        <f>ValueWin!E84</f>
        <v>0.67900000000000005</v>
      </c>
      <c r="F84">
        <v>0.32100000000000001</v>
      </c>
      <c r="G84" cm="1">
        <f t="array" ref="G84">_xlfn.IFS(AND(I84&gt;J84,I84&gt;0), 1, AND(J84&gt;I84,J84&gt;0), 2, AND(I84&lt;0,J84&lt;0), 0)</f>
        <v>1</v>
      </c>
      <c r="H84">
        <f>ValueWin!H84</f>
        <v>1</v>
      </c>
      <c r="I84">
        <f t="shared" si="5"/>
        <v>6.1692307692307713E-2</v>
      </c>
      <c r="J84">
        <f t="shared" si="6"/>
        <v>-0.15716901408450712</v>
      </c>
      <c r="K84" cm="1">
        <f t="array" ref="K84">_xlfn.IFS(AND(G84=H84,G84=1),K83-K83*I84+K83*I84*A84, AND(G84=H84,G84=2), K83-K83*J84+K83*J84*B84, AND(G84&lt;&gt;H84,G84=1), K83-K83*I84,AND(G84&lt;&gt;H84,G84=2),K83-K83*J84,G84=0,K83)</f>
        <v>1081.1867316514886</v>
      </c>
      <c r="L84" t="str">
        <f>ValueWin!L84</f>
        <v>Cameron Norrie</v>
      </c>
      <c r="M84" t="str">
        <f>ValueWin!M84</f>
        <v>Marton Fucsovics</v>
      </c>
    </row>
    <row r="85" spans="1:13" x14ac:dyDescent="0.25">
      <c r="A85">
        <f>ValueWin!A85</f>
        <v>1.58</v>
      </c>
      <c r="B85">
        <f>ValueWin!B85</f>
        <v>2.2799999999999998</v>
      </c>
      <c r="C85">
        <f t="shared" si="7"/>
        <v>0.63291139240506322</v>
      </c>
      <c r="D85">
        <f t="shared" si="7"/>
        <v>0.43859649122807021</v>
      </c>
      <c r="E85">
        <f>ValueWin!E85</f>
        <v>0.35299999999999998</v>
      </c>
      <c r="F85">
        <v>0.64700000000000002</v>
      </c>
      <c r="G85" cm="1">
        <f t="array" ref="G85">_xlfn.IFS(AND(I85&gt;J85,I85&gt;0), 1, AND(J85&gt;I85,J85&gt;0), 2, AND(I85&lt;0,J85&lt;0), 0)</f>
        <v>2</v>
      </c>
      <c r="H85">
        <f>ValueWin!H85</f>
        <v>1</v>
      </c>
      <c r="I85">
        <f t="shared" si="5"/>
        <v>-0.76251724137931021</v>
      </c>
      <c r="J85">
        <f t="shared" si="6"/>
        <v>0.1</v>
      </c>
      <c r="K85" cm="1">
        <f t="array" ref="K85">_xlfn.IFS(AND(G85=H85,G85=1),K84-K84*I85+K84*I85*A85, AND(G85=H85,G85=2), K84-K84*J85+K84*J85*B85, AND(G85&lt;&gt;H85,G85=1), K84-K84*I85,AND(G85&lt;&gt;H85,G85=2),K84-K84*J85,G85=0,K84)</f>
        <v>973.06805848633974</v>
      </c>
      <c r="L85" t="str">
        <f>ValueWin!L85</f>
        <v>Dennis Novak</v>
      </c>
      <c r="M85" t="str">
        <f>ValueWin!M85</f>
        <v>Gianluca Mager</v>
      </c>
    </row>
    <row r="86" spans="1:13" x14ac:dyDescent="0.25">
      <c r="A86">
        <f>ValueWin!A86</f>
        <v>3.7</v>
      </c>
      <c r="B86">
        <f>ValueWin!B86</f>
        <v>1.25</v>
      </c>
      <c r="C86">
        <f t="shared" si="7"/>
        <v>0.27027027027027023</v>
      </c>
      <c r="D86">
        <f t="shared" si="7"/>
        <v>0.8</v>
      </c>
      <c r="E86">
        <f>ValueWin!E86</f>
        <v>0.39600000000000002</v>
      </c>
      <c r="F86">
        <v>0.60399999999999998</v>
      </c>
      <c r="G86" cm="1">
        <f t="array" ref="G86">_xlfn.IFS(AND(I86&gt;J86,I86&gt;0), 1, AND(J86&gt;I86,J86&gt;0), 2, AND(I86&lt;0,J86&lt;0), 0)</f>
        <v>1</v>
      </c>
      <c r="H86">
        <f>ValueWin!H86</f>
        <v>2</v>
      </c>
      <c r="I86">
        <f t="shared" si="5"/>
        <v>0.1</v>
      </c>
      <c r="J86">
        <f t="shared" si="6"/>
        <v>-0.98000000000000009</v>
      </c>
      <c r="K86" cm="1">
        <f t="array" ref="K86">_xlfn.IFS(AND(G86=H86,G86=1),K85-K85*I86+K85*I86*A86, AND(G86=H86,G86=2), K85-K85*J86+K85*J86*B86, AND(G86&lt;&gt;H86,G86=1), K85-K85*I86,AND(G86&lt;&gt;H86,G86=2),K85-K85*J86,G86=0,K85)</f>
        <v>875.76125263770575</v>
      </c>
      <c r="L86" t="str">
        <f>ValueWin!L86</f>
        <v>Reilly Opelka</v>
      </c>
      <c r="M86" t="str">
        <f>ValueWin!M86</f>
        <v>Jannik Sinner</v>
      </c>
    </row>
    <row r="87" spans="1:13" x14ac:dyDescent="0.25">
      <c r="A87">
        <f>ValueWin!A87</f>
        <v>1.65</v>
      </c>
      <c r="B87">
        <f>ValueWin!B87</f>
        <v>2.1800000000000002</v>
      </c>
      <c r="C87">
        <f t="shared" si="7"/>
        <v>0.60606060606060608</v>
      </c>
      <c r="D87">
        <f t="shared" si="7"/>
        <v>0.4587155963302752</v>
      </c>
      <c r="E87">
        <f>ValueWin!E87</f>
        <v>0.61599999999999999</v>
      </c>
      <c r="F87">
        <v>0.38400000000000001</v>
      </c>
      <c r="G87" cm="1">
        <f t="array" ref="G87">_xlfn.IFS(AND(I87&gt;J87,I87&gt;0), 1, AND(J87&gt;I87,J87&gt;0), 2, AND(I87&lt;0,J87&lt;0), 0)</f>
        <v>1</v>
      </c>
      <c r="H87">
        <f>ValueWin!H87</f>
        <v>1</v>
      </c>
      <c r="I87">
        <f t="shared" si="5"/>
        <v>2.5230769230769168E-2</v>
      </c>
      <c r="J87">
        <f t="shared" si="6"/>
        <v>-0.13803389830508461</v>
      </c>
      <c r="K87" cm="1">
        <f t="array" ref="K87">_xlfn.IFS(AND(G87=H87,G87=1),K86-K86*I87+K86*I87*A87, AND(G87=H87,G87=2), K86-K86*J87+K86*J87*B87, AND(G87&lt;&gt;H87,G87=1), K86-K86*I87,AND(G87&lt;&gt;H87,G87=2),K86-K86*J87,G87=0,K86)</f>
        <v>890.1237371809641</v>
      </c>
      <c r="L87" t="str">
        <f>ValueWin!L87</f>
        <v>Casper Ruud</v>
      </c>
      <c r="M87" t="str">
        <f>ValueWin!M87</f>
        <v>Lloyd Harris</v>
      </c>
    </row>
    <row r="88" spans="1:13" x14ac:dyDescent="0.25">
      <c r="A88">
        <f>ValueWin!A88</f>
        <v>1.38</v>
      </c>
      <c r="B88">
        <f>ValueWin!B88</f>
        <v>2.91</v>
      </c>
      <c r="C88" s="1">
        <f t="shared" si="7"/>
        <v>0.7246376811594204</v>
      </c>
      <c r="D88" s="1">
        <f t="shared" si="7"/>
        <v>0.3436426116838488</v>
      </c>
      <c r="E88">
        <f>ValueWin!E88</f>
        <v>0.54300000000000004</v>
      </c>
      <c r="F88" s="1">
        <v>0.45700000000000002</v>
      </c>
      <c r="G88" cm="1">
        <f t="array" ref="G88">_xlfn.IFS(AND(I88&gt;J88,I88&gt;0), 1, AND(J88&gt;I88,J88&gt;0), 2, AND(I88&lt;0,J88&lt;0), 0)</f>
        <v>2</v>
      </c>
      <c r="H88">
        <f>ValueWin!H88</f>
        <v>0</v>
      </c>
      <c r="I88">
        <f t="shared" si="5"/>
        <v>-0.65963157894736868</v>
      </c>
      <c r="J88">
        <f t="shared" si="6"/>
        <v>0.1</v>
      </c>
      <c r="K88" cm="1">
        <f t="array" ref="K88">_xlfn.IFS(AND(G88=H88,G88=1),K87-K87*I88+K87*I88*A88, AND(G88=H88,G88=2), K87-K87*J88+K87*J88*B88, AND(G88&lt;&gt;H88,G88=1), K87-K87*I88,AND(G88&lt;&gt;H88,G88=2),K87-K87*J88,G88=0,K87)</f>
        <v>801.11136346286764</v>
      </c>
      <c r="L88" t="str">
        <f>ValueWin!L88</f>
        <v>Lorenzo Sonego</v>
      </c>
      <c r="M88" t="str">
        <f>ValueWin!M88</f>
        <v>Christian Garin</v>
      </c>
    </row>
    <row r="89" spans="1:13" x14ac:dyDescent="0.25">
      <c r="A89">
        <f>ValueWin!A89</f>
        <v>1.34</v>
      </c>
      <c r="B89">
        <f>ValueWin!B89</f>
        <v>3.06</v>
      </c>
      <c r="C89">
        <f t="shared" si="7"/>
        <v>0.74626865671641784</v>
      </c>
      <c r="D89">
        <f t="shared" si="7"/>
        <v>0.32679738562091504</v>
      </c>
      <c r="E89">
        <f>ValueWin!E89</f>
        <v>0.65300000000000002</v>
      </c>
      <c r="F89">
        <v>0.34699999999999998</v>
      </c>
      <c r="G89" cm="1">
        <f t="array" ref="G89">_xlfn.IFS(AND(I89&gt;J89,I89&gt;0), 1, AND(J89&gt;I89,J89&gt;0), 2, AND(I89&lt;0,J89&lt;0), 0)</f>
        <v>2</v>
      </c>
      <c r="H89">
        <f>ValueWin!H89</f>
        <v>1</v>
      </c>
      <c r="I89">
        <f t="shared" si="5"/>
        <v>-0.36758823529411733</v>
      </c>
      <c r="J89">
        <f t="shared" si="6"/>
        <v>3.0009708737864071E-2</v>
      </c>
      <c r="K89" cm="1">
        <f t="array" ref="K89">_xlfn.IFS(AND(G89=H89,G89=1),K88-K88*I89+K88*I89*A89, AND(G89=H89,G89=2), K88-K88*J89+K88*J89*B89, AND(G89&lt;&gt;H89,G89=1), K88-K88*I89,AND(G89&lt;&gt;H89,G89=2),K88-K88*J89,G89=0,K88)</f>
        <v>777.07024477875382</v>
      </c>
      <c r="L89" t="str">
        <f>ValueWin!L89</f>
        <v>Stefanos Tsitsipas</v>
      </c>
      <c r="M89" t="str">
        <f>ValueWin!M89</f>
        <v>Grigor Dimitrov</v>
      </c>
    </row>
    <row r="90" spans="1:13" x14ac:dyDescent="0.25">
      <c r="A90">
        <f>ValueWin!A90</f>
        <v>1.1399999999999999</v>
      </c>
      <c r="B90">
        <f>ValueWin!B90</f>
        <v>5.5</v>
      </c>
      <c r="C90">
        <f t="shared" si="7"/>
        <v>0.87719298245614041</v>
      </c>
      <c r="D90">
        <f t="shared" si="7"/>
        <v>0.18181818181818182</v>
      </c>
      <c r="E90">
        <f>ValueWin!E90</f>
        <v>0.93100000000000005</v>
      </c>
      <c r="F90">
        <v>6.9000000000000006E-2</v>
      </c>
      <c r="G90" cm="1">
        <f t="array" ref="G90">_xlfn.IFS(AND(I90&gt;J90,I90&gt;0), 1, AND(J90&gt;I90,J90&gt;0), 2, AND(I90&lt;0,J90&lt;0), 0)</f>
        <v>1</v>
      </c>
      <c r="H90">
        <f>ValueWin!H90</f>
        <v>1</v>
      </c>
      <c r="I90">
        <f t="shared" si="5"/>
        <v>0.1</v>
      </c>
      <c r="J90">
        <f t="shared" si="6"/>
        <v>-0.13788888888888889</v>
      </c>
      <c r="K90" cm="1">
        <f t="array" ref="K90">_xlfn.IFS(AND(G90=H90,G90=1),K89-K89*I90+K89*I90*A90, AND(G90=H90,G90=2), K89-K89*J90+K89*J90*B90, AND(G90&lt;&gt;H90,G90=1), K89-K89*I90,AND(G90&lt;&gt;H90,G90=2),K89-K89*J90,G90=0,K89)</f>
        <v>787.94922820565637</v>
      </c>
      <c r="L90" t="str">
        <f>ValueWin!L90</f>
        <v>Alexander Bublik</v>
      </c>
      <c r="M90" t="str">
        <f>ValueWin!M90</f>
        <v>Evgeny Tyurnev</v>
      </c>
    </row>
    <row r="91" spans="1:13" x14ac:dyDescent="0.25">
      <c r="A91">
        <f>ValueWin!A91</f>
        <v>1.33</v>
      </c>
      <c r="B91">
        <f>ValueWin!B91</f>
        <v>3.4</v>
      </c>
      <c r="C91">
        <f t="shared" si="7"/>
        <v>0.75187969924812026</v>
      </c>
      <c r="D91">
        <f t="shared" si="7"/>
        <v>0.29411764705882354</v>
      </c>
      <c r="E91">
        <f>ValueWin!E91</f>
        <v>0.60799999999999998</v>
      </c>
      <c r="F91">
        <v>0.39200000000000002</v>
      </c>
      <c r="G91" cm="1">
        <f t="array" ref="G91">_xlfn.IFS(AND(I91&gt;J91,I91&gt;0), 1, AND(J91&gt;I91,J91&gt;0), 2, AND(I91&lt;0,J91&lt;0), 0)</f>
        <v>2</v>
      </c>
      <c r="H91">
        <f>ValueWin!H91</f>
        <v>1</v>
      </c>
      <c r="I91">
        <f t="shared" si="5"/>
        <v>-0.57987878787878777</v>
      </c>
      <c r="J91">
        <f t="shared" si="6"/>
        <v>0.1</v>
      </c>
      <c r="K91" cm="1">
        <f t="array" ref="K91">_xlfn.IFS(AND(G91=H91,G91=1),K90-K90*I91+K90*I91*A91, AND(G91=H91,G91=2), K90-K90*J91+K90*J91*B91, AND(G91&lt;&gt;H91,G91=1), K90-K90*I91,AND(G91&lt;&gt;H91,G91=2),K90-K90*J91,G91=0,K90)</f>
        <v>709.15430538509077</v>
      </c>
      <c r="L91" t="str">
        <f>ValueWin!L91</f>
        <v>Marin Cilic</v>
      </c>
      <c r="M91" t="str">
        <f>ValueWin!M91</f>
        <v>Albert Ramos</v>
      </c>
    </row>
    <row r="92" spans="1:13" x14ac:dyDescent="0.25">
      <c r="A92">
        <f>ValueWin!A92</f>
        <v>1.72</v>
      </c>
      <c r="B92">
        <f>ValueWin!B92</f>
        <v>2.1</v>
      </c>
      <c r="C92">
        <f t="shared" si="7"/>
        <v>0.58139534883720934</v>
      </c>
      <c r="D92">
        <f t="shared" si="7"/>
        <v>0.47619047619047616</v>
      </c>
      <c r="E92">
        <f>ValueWin!E92</f>
        <v>0.50800000000000001</v>
      </c>
      <c r="F92">
        <v>0.49199999999999999</v>
      </c>
      <c r="G92" cm="1">
        <f t="array" ref="G92">_xlfn.IFS(AND(I92&gt;J92,I92&gt;0), 1, AND(J92&gt;I92,J92&gt;0), 2, AND(I92&lt;0,J92&lt;0), 0)</f>
        <v>2</v>
      </c>
      <c r="H92">
        <f>ValueWin!H92</f>
        <v>2</v>
      </c>
      <c r="I92">
        <f t="shared" si="5"/>
        <v>-0.17533333333333334</v>
      </c>
      <c r="J92">
        <f t="shared" si="6"/>
        <v>3.0181818181818199E-2</v>
      </c>
      <c r="K92" cm="1">
        <f t="array" ref="K92">_xlfn.IFS(AND(G92=H92,G92=1),K91-K91*I92+K91*I92*A92, AND(G92=H92,G92=2), K91-K91*J92+K91*J92*B92, AND(G92&lt;&gt;H92,G92=1), K91-K91*I92,AND(G92&lt;&gt;H92,G92=2),K91-K91*J92,G92=0,K91)</f>
        <v>732.69822832387581</v>
      </c>
      <c r="L92" t="str">
        <f>ValueWin!L92</f>
        <v>Frederico Delbonis</v>
      </c>
      <c r="M92" t="str">
        <f>ValueWin!M92</f>
        <v>Pablo Andujar</v>
      </c>
    </row>
    <row r="93" spans="1:13" x14ac:dyDescent="0.25">
      <c r="A93">
        <f>ValueWin!A93</f>
        <v>3.5</v>
      </c>
      <c r="B93">
        <f>ValueWin!B93</f>
        <v>1.3</v>
      </c>
      <c r="C93">
        <f t="shared" si="7"/>
        <v>0.2857142857142857</v>
      </c>
      <c r="D93">
        <f t="shared" si="7"/>
        <v>0.76923076923076916</v>
      </c>
      <c r="E93">
        <f>ValueWin!E93</f>
        <v>0.27600000000000002</v>
      </c>
      <c r="F93">
        <v>0.72399999999999998</v>
      </c>
      <c r="G93" cm="1">
        <f t="array" ref="G93">_xlfn.IFS(AND(I93&gt;J93,I93&gt;0), 1, AND(J93&gt;I93,J93&gt;0), 2, AND(I93&lt;0,J93&lt;0), 0)</f>
        <v>0</v>
      </c>
      <c r="H93">
        <f>ValueWin!H93</f>
        <v>2</v>
      </c>
      <c r="I93">
        <f t="shared" si="5"/>
        <v>-1.3599999999999945E-2</v>
      </c>
      <c r="J93">
        <f t="shared" si="6"/>
        <v>-0.19599999999999995</v>
      </c>
      <c r="K93" cm="1">
        <f t="array" ref="K93">_xlfn.IFS(AND(G93=H93,G93=1),K92-K92*I93+K92*I93*A93, AND(G93=H93,G93=2), K92-K92*J93+K92*J93*B93, AND(G93&lt;&gt;H93,G93=1), K92-K92*I93,AND(G93&lt;&gt;H93,G93=2),K92-K92*J93,G93=0,K92)</f>
        <v>732.69822832387581</v>
      </c>
      <c r="L93" t="str">
        <f>ValueWin!L93</f>
        <v>Laslo Djere</v>
      </c>
      <c r="M93" t="str">
        <f>ValueWin!M93</f>
        <v>Ilya Ivashka</v>
      </c>
    </row>
    <row r="94" spans="1:13" x14ac:dyDescent="0.25">
      <c r="A94">
        <f>ValueWin!A94</f>
        <v>4</v>
      </c>
      <c r="B94">
        <f>ValueWin!B94</f>
        <v>1.25</v>
      </c>
      <c r="C94">
        <f t="shared" si="7"/>
        <v>0.25</v>
      </c>
      <c r="D94">
        <f t="shared" si="7"/>
        <v>0.8</v>
      </c>
      <c r="E94">
        <f>ValueWin!E94</f>
        <v>0.30599999999999999</v>
      </c>
      <c r="F94">
        <v>0.69399999999999995</v>
      </c>
      <c r="G94" cm="1">
        <f t="array" ref="G94">_xlfn.IFS(AND(I94&gt;J94,I94&gt;0), 1, AND(J94&gt;I94,J94&gt;0), 2, AND(I94&lt;0,J94&lt;0), 0)</f>
        <v>1</v>
      </c>
      <c r="H94">
        <f>ValueWin!H94</f>
        <v>2</v>
      </c>
      <c r="I94">
        <f t="shared" si="5"/>
        <v>7.4666666666666687E-2</v>
      </c>
      <c r="J94">
        <f t="shared" si="6"/>
        <v>-0.53</v>
      </c>
      <c r="K94" cm="1">
        <f t="array" ref="K94">_xlfn.IFS(AND(G94=H94,G94=1),K93-K93*I94+K93*I94*A94, AND(G94=H94,G94=2), K93-K93*J94+K93*J94*B94, AND(G94&lt;&gt;H94,G94=1), K93-K93*I94,AND(G94&lt;&gt;H94,G94=2),K93-K93*J94,G94=0,K93)</f>
        <v>677.99009394235975</v>
      </c>
      <c r="L94" t="str">
        <f>ValueWin!L94</f>
        <v>Adrian Mannarino</v>
      </c>
      <c r="M94" t="str">
        <f>ValueWin!M94</f>
        <v>Karen Khachanov</v>
      </c>
    </row>
    <row r="95" spans="1:13" x14ac:dyDescent="0.25">
      <c r="A95">
        <f>ValueWin!A95</f>
        <v>2.62</v>
      </c>
      <c r="B95">
        <f>ValueWin!B95</f>
        <v>1.5</v>
      </c>
      <c r="C95">
        <f t="shared" si="7"/>
        <v>0.38167938931297707</v>
      </c>
      <c r="D95">
        <f t="shared" si="7"/>
        <v>0.66666666666666663</v>
      </c>
      <c r="E95">
        <f>ValueWin!E95</f>
        <v>0.46200000000000002</v>
      </c>
      <c r="F95">
        <v>0.53800000000000003</v>
      </c>
      <c r="G95" cm="1">
        <f t="array" ref="G95">_xlfn.IFS(AND(I95&gt;J95,I95&gt;0), 1, AND(J95&gt;I95,J95&gt;0), 2, AND(I95&lt;0,J95&lt;0), 0)</f>
        <v>1</v>
      </c>
      <c r="H95">
        <f>ValueWin!H95</f>
        <v>2</v>
      </c>
      <c r="I95">
        <f t="shared" si="5"/>
        <v>0.1</v>
      </c>
      <c r="J95">
        <f t="shared" si="6"/>
        <v>-0.38600000000000001</v>
      </c>
      <c r="K95" cm="1">
        <f t="array" ref="K95">_xlfn.IFS(AND(G95=H95,G95=1),K94-K94*I95+K94*I95*A95, AND(G95=H95,G95=2), K94-K94*J95+K94*J95*B95, AND(G95&lt;&gt;H95,G95=1), K94-K94*I95,AND(G95&lt;&gt;H95,G95=2),K94-K94*J95,G95=0,K94)</f>
        <v>610.19108454812374</v>
      </c>
      <c r="L95" t="str">
        <f>ValueWin!L95</f>
        <v>Pedro Martinez</v>
      </c>
      <c r="M95" t="str">
        <f>ValueWin!M95</f>
        <v>Tommy Paul</v>
      </c>
    </row>
    <row r="96" spans="1:13" x14ac:dyDescent="0.25">
      <c r="A96">
        <f>ValueWin!A96</f>
        <v>1.1200000000000001</v>
      </c>
      <c r="B96">
        <f>ValueWin!B96</f>
        <v>6</v>
      </c>
      <c r="C96">
        <f t="shared" si="7"/>
        <v>0.89285714285714279</v>
      </c>
      <c r="D96">
        <f t="shared" si="7"/>
        <v>0.16666666666666666</v>
      </c>
      <c r="E96">
        <f>ValueWin!E96</f>
        <v>0.88200000000000001</v>
      </c>
      <c r="F96">
        <v>0.11799999999999999</v>
      </c>
      <c r="G96" cm="1">
        <f t="array" ref="G96">_xlfn.IFS(AND(I96&gt;J96,I96&gt;0), 1, AND(J96&gt;I96,J96&gt;0), 2, AND(I96&lt;0,J96&lt;0), 0)</f>
        <v>0</v>
      </c>
      <c r="H96">
        <f>ValueWin!H96</f>
        <v>1</v>
      </c>
      <c r="I96">
        <f t="shared" si="5"/>
        <v>-0.10133333333333239</v>
      </c>
      <c r="J96">
        <f t="shared" si="6"/>
        <v>-5.8400000000000007E-2</v>
      </c>
      <c r="K96" cm="1">
        <f t="array" ref="K96">_xlfn.IFS(AND(G96=H96,G96=1),K95-K95*I96+K95*I96*A96, AND(G96=H96,G96=2), K95-K95*J96+K95*J96*B96, AND(G96&lt;&gt;H96,G96=1), K95-K95*I96,AND(G96&lt;&gt;H96,G96=2),K95-K95*J96,G96=0,K95)</f>
        <v>610.19108454812374</v>
      </c>
      <c r="L96" t="str">
        <f>ValueWin!L96</f>
        <v>John Millman</v>
      </c>
      <c r="M96" t="str">
        <f>ValueWin!M96</f>
        <v>Yshai Oliel</v>
      </c>
    </row>
    <row r="97" spans="1:14" x14ac:dyDescent="0.25">
      <c r="A97">
        <f>ValueWin!A97</f>
        <v>5.5</v>
      </c>
      <c r="B97">
        <f>ValueWin!B97</f>
        <v>1.1399999999999999</v>
      </c>
      <c r="C97">
        <f t="shared" si="7"/>
        <v>0.18181818181818182</v>
      </c>
      <c r="D97">
        <f t="shared" si="7"/>
        <v>0.87719298245614041</v>
      </c>
      <c r="E97">
        <f>ValueWin!E97</f>
        <v>9.5000000000000001E-2</v>
      </c>
      <c r="F97">
        <v>0.90500000000000003</v>
      </c>
      <c r="G97" cm="1">
        <f t="array" ref="G97">_xlfn.IFS(AND(I97&gt;J97,I97&gt;0), 1, AND(J97&gt;I97,J97&gt;0), 2, AND(I97&lt;0,J97&lt;0), 0)</f>
        <v>2</v>
      </c>
      <c r="H97">
        <f>ValueWin!H97</f>
        <v>2</v>
      </c>
      <c r="I97">
        <f t="shared" si="5"/>
        <v>-0.10611111111111113</v>
      </c>
      <c r="J97">
        <f t="shared" si="6"/>
        <v>0.1</v>
      </c>
      <c r="K97" cm="1">
        <f t="array" ref="K97">_xlfn.IFS(AND(G97=H97,G97=1),K96-K96*I97+K96*I97*A97, AND(G97=H97,G97=2), K96-K96*J97+K96*J97*B97, AND(G97&lt;&gt;H97,G97=1), K96-K96*I97,AND(G97&lt;&gt;H97,G97=2),K96-K96*J97,G97=0,K96)</f>
        <v>618.73375973179748</v>
      </c>
      <c r="L97" t="str">
        <f>ValueWin!L97</f>
        <v>Nino Serdarusic</v>
      </c>
      <c r="M97" t="str">
        <f>ValueWin!M97</f>
        <v>Sebastian Korda</v>
      </c>
    </row>
    <row r="98" spans="1:14" x14ac:dyDescent="0.25">
      <c r="A98">
        <f>ValueWin!A98</f>
        <v>1.9</v>
      </c>
      <c r="B98">
        <f>ValueWin!B98</f>
        <v>1.9</v>
      </c>
      <c r="C98">
        <f t="shared" si="7"/>
        <v>0.52631578947368418</v>
      </c>
      <c r="D98">
        <f t="shared" si="7"/>
        <v>0.52631578947368418</v>
      </c>
      <c r="E98">
        <f>ValueWin!E98</f>
        <v>0.48399999999999999</v>
      </c>
      <c r="F98">
        <v>0.51600000000000001</v>
      </c>
      <c r="G98" cm="1">
        <f t="array" ref="G98">_xlfn.IFS(AND(I98&gt;J98,I98&gt;0), 1, AND(J98&gt;I98,J98&gt;0), 2, AND(I98&lt;0,J98&lt;0), 0)</f>
        <v>0</v>
      </c>
      <c r="H98">
        <f>ValueWin!H98</f>
        <v>2</v>
      </c>
      <c r="I98">
        <f t="shared" si="5"/>
        <v>-8.9333333333333376E-2</v>
      </c>
      <c r="J98">
        <f t="shared" si="6"/>
        <v>-2.1777777777777785E-2</v>
      </c>
      <c r="K98" cm="1">
        <f t="array" ref="K98">_xlfn.IFS(AND(G98=H98,G98=1),K97-K97*I98+K97*I98*A98, AND(G98=H98,G98=2), K97-K97*J98+K97*J98*B98, AND(G98&lt;&gt;H98,G98=1), K97-K97*I98,AND(G98&lt;&gt;H98,G98=2),K97-K97*J98,G98=0,K97)</f>
        <v>618.73375973179748</v>
      </c>
      <c r="L98" t="str">
        <f>ValueWin!L98</f>
        <v>Jan Lennard Struff</v>
      </c>
      <c r="M98" t="str">
        <f>ValueWin!M98</f>
        <v>James Duckworth</v>
      </c>
    </row>
    <row r="99" spans="1:14" x14ac:dyDescent="0.25">
      <c r="A99">
        <f>ValueWin!A99</f>
        <v>7.5</v>
      </c>
      <c r="B99">
        <f>ValueWin!B99</f>
        <v>1.06</v>
      </c>
      <c r="C99">
        <f t="shared" ref="C99:D115" si="8">1/A99</f>
        <v>0.13333333333333333</v>
      </c>
      <c r="D99">
        <f t="shared" si="8"/>
        <v>0.94339622641509424</v>
      </c>
      <c r="E99">
        <f>ValueWin!E99</f>
        <v>0.27400000000000002</v>
      </c>
      <c r="F99">
        <f t="shared" ref="F99:F140" si="9">1-E99</f>
        <v>0.72599999999999998</v>
      </c>
      <c r="G99" cm="1">
        <f t="array" ref="G99">_xlfn.IFS(AND(I99&gt;J99,I99&gt;0), 1, AND(J99&gt;I99,J99&gt;0), 2, AND(I99&lt;0,J99&lt;0), 0)</f>
        <v>1</v>
      </c>
      <c r="H99">
        <f>ValueWin!H99</f>
        <v>2</v>
      </c>
      <c r="I99">
        <f t="shared" si="5"/>
        <v>0.1</v>
      </c>
      <c r="J99">
        <f t="shared" si="6"/>
        <v>-3.8406666666666629</v>
      </c>
      <c r="K99" cm="1">
        <f t="array" ref="K99">_xlfn.IFS(AND(G99=H99,G99=1),K98-K98*I99+K98*I99*A99, AND(G99=H99,G99=2), K98-K98*J99+K98*J99*B99, AND(G99&lt;&gt;H99,G99=1), K98-K98*I99,AND(G99&lt;&gt;H99,G99=2),K98-K98*J99,G99=0,K98)</f>
        <v>556.86038375861767</v>
      </c>
      <c r="L99" t="str">
        <f>ValueWin!L99</f>
        <v>Pablo Andujar</v>
      </c>
      <c r="M99" t="str">
        <f>ValueWin!M99</f>
        <v>Denis Shapovalov</v>
      </c>
    </row>
    <row r="100" spans="1:14" x14ac:dyDescent="0.25">
      <c r="A100">
        <f>ValueWin!A100</f>
        <v>1.42</v>
      </c>
      <c r="B100">
        <f>ValueWin!B100</f>
        <v>2.74</v>
      </c>
      <c r="C100">
        <f t="shared" si="8"/>
        <v>0.70422535211267612</v>
      </c>
      <c r="D100">
        <f t="shared" si="8"/>
        <v>0.36496350364963503</v>
      </c>
      <c r="E100">
        <f>ValueWin!E100</f>
        <v>0.60899999999999999</v>
      </c>
      <c r="F100">
        <f t="shared" si="9"/>
        <v>0.39100000000000001</v>
      </c>
      <c r="G100" cm="1">
        <f t="array" ref="G100">_xlfn.IFS(AND(I100&gt;J100,I100&gt;0), 1, AND(J100&gt;I100,J100&gt;0), 2, AND(I100&lt;0,J100&lt;0), 0)</f>
        <v>2</v>
      </c>
      <c r="H100">
        <f>ValueWin!H100</f>
        <v>1</v>
      </c>
      <c r="I100">
        <f t="shared" si="5"/>
        <v>-0.32195238095238121</v>
      </c>
      <c r="J100">
        <f t="shared" si="6"/>
        <v>4.1000000000000092E-2</v>
      </c>
      <c r="K100" cm="1">
        <f t="array" ref="K100">_xlfn.IFS(AND(G100=H100,G100=1),K99-K99*I100+K99*I100*A100, AND(G100=H100,G100=2), K99-K99*J100+K99*J100*B100, AND(G100&lt;&gt;H100,G100=1), K99-K99*I100,AND(G100&lt;&gt;H100,G100=2),K99-K99*J100,G100=0,K99)</f>
        <v>534.02910802451424</v>
      </c>
      <c r="L100" t="str">
        <f>ValueWin!L100</f>
        <v>Lorenzo Sonego</v>
      </c>
      <c r="M100" t="str">
        <f>ValueWin!M100</f>
        <v>Dominik Koepfer</v>
      </c>
    </row>
    <row r="101" spans="1:14" x14ac:dyDescent="0.25">
      <c r="A101">
        <f>ValueWin!A101</f>
        <v>2.2000000000000002</v>
      </c>
      <c r="B101">
        <f>ValueWin!B101</f>
        <v>1.61</v>
      </c>
      <c r="C101">
        <f t="shared" si="8"/>
        <v>0.45454545454545453</v>
      </c>
      <c r="D101">
        <f t="shared" si="8"/>
        <v>0.6211180124223602</v>
      </c>
      <c r="E101">
        <f>ValueWin!E101</f>
        <v>0.625</v>
      </c>
      <c r="F101">
        <f t="shared" si="9"/>
        <v>0.375</v>
      </c>
      <c r="G101" cm="1">
        <f t="array" ref="G101">_xlfn.IFS(AND(I101&gt;J101,I101&gt;0), 1, AND(J101&gt;I101,J101&gt;0), 2, AND(I101&lt;0,J101&lt;0), 0)</f>
        <v>1</v>
      </c>
      <c r="H101">
        <f>ValueWin!H101</f>
        <v>1</v>
      </c>
      <c r="I101">
        <f t="shared" si="5"/>
        <v>0.1</v>
      </c>
      <c r="J101">
        <f t="shared" si="6"/>
        <v>-0.64959016393442615</v>
      </c>
      <c r="K101" cm="1">
        <f t="array" ref="K101">_xlfn.IFS(AND(G101=H101,G101=1),K100-K100*I101+K100*I101*A101, AND(G101=H101,G101=2), K100-K100*J101+K100*J101*B101, AND(G101&lt;&gt;H101,G101=1), K100-K100*I101,AND(G101&lt;&gt;H101,G101=2),K100-K100*J101,G101=0,K100)</f>
        <v>598.11260098745595</v>
      </c>
      <c r="L101" t="str">
        <f>ValueWin!L101</f>
        <v>Joao Sousa</v>
      </c>
      <c r="M101" t="str">
        <f>ValueWin!M101</f>
        <v>Hugo Grenier</v>
      </c>
    </row>
    <row r="102" spans="1:14" x14ac:dyDescent="0.25">
      <c r="A102">
        <f>ValueWin!A102</f>
        <v>2.1</v>
      </c>
      <c r="B102">
        <f>ValueWin!B102</f>
        <v>1.66</v>
      </c>
      <c r="C102">
        <f t="shared" si="8"/>
        <v>0.47619047619047616</v>
      </c>
      <c r="D102">
        <f t="shared" si="8"/>
        <v>0.60240963855421692</v>
      </c>
      <c r="E102">
        <f>ValueWin!E102</f>
        <v>0.95699999999999996</v>
      </c>
      <c r="F102">
        <f t="shared" si="9"/>
        <v>4.3000000000000038E-2</v>
      </c>
      <c r="G102" cm="1">
        <f t="array" ref="G102">_xlfn.IFS(AND(I102&gt;J102,I102&gt;0), 1, AND(J102&gt;I102,J102&gt;0), 2, AND(I102&lt;0,J102&lt;0), 0)</f>
        <v>1</v>
      </c>
      <c r="H102">
        <f>ValueWin!H102</f>
        <v>2</v>
      </c>
      <c r="I102">
        <f t="shared" si="5"/>
        <v>0.1</v>
      </c>
      <c r="J102">
        <f t="shared" si="6"/>
        <v>-1.407</v>
      </c>
      <c r="K102" cm="1">
        <f t="array" ref="K102">_xlfn.IFS(AND(G102=H102,G102=1),K101-K101*I102+K101*I102*A102, AND(G102=H102,G102=2), K101-K101*J102+K101*J102*B102, AND(G102&lt;&gt;H102,G102=1), K101-K101*I102,AND(G102&lt;&gt;H102,G102=2),K101-K101*J102,G102=0,K101)</f>
        <v>538.30134088871034</v>
      </c>
      <c r="L102" t="str">
        <f>ValueWin!L102</f>
        <v>Filip Horansky</v>
      </c>
      <c r="M102" t="str">
        <f>ValueWin!M102</f>
        <v>Luca van Assche</v>
      </c>
    </row>
    <row r="103" spans="1:14" x14ac:dyDescent="0.25">
      <c r="A103">
        <f>ValueWin!A103</f>
        <v>1.25</v>
      </c>
      <c r="B103">
        <f>ValueWin!B103</f>
        <v>3.5</v>
      </c>
      <c r="C103">
        <f t="shared" si="8"/>
        <v>0.8</v>
      </c>
      <c r="D103">
        <f t="shared" si="8"/>
        <v>0.2857142857142857</v>
      </c>
      <c r="E103">
        <f>ValueWin!E103</f>
        <v>0.85399999999999998</v>
      </c>
      <c r="F103">
        <f t="shared" si="9"/>
        <v>0.14600000000000002</v>
      </c>
      <c r="G103" cm="1">
        <f t="array" ref="G103">_xlfn.IFS(AND(I103&gt;J103,I103&gt;0), 1, AND(J103&gt;I103,J103&gt;0), 2, AND(I103&lt;0,J103&lt;0), 0)</f>
        <v>1</v>
      </c>
      <c r="H103">
        <f>ValueWin!H103</f>
        <v>2</v>
      </c>
      <c r="I103">
        <f t="shared" si="5"/>
        <v>0.1</v>
      </c>
      <c r="J103">
        <f t="shared" si="6"/>
        <v>-0.1956</v>
      </c>
      <c r="K103" cm="1">
        <f t="array" ref="K103">_xlfn.IFS(AND(G103=H103,G103=1),K102-K102*I103+K102*I103*A103, AND(G103=H103,G103=2), K102-K102*J103+K102*J103*B103, AND(G103&lt;&gt;H103,G103=1), K102-K102*I103,AND(G103&lt;&gt;H103,G103=2),K102-K102*J103,G103=0,K102)</f>
        <v>484.47120679983931</v>
      </c>
      <c r="L103" t="str">
        <f>ValueWin!L103</f>
        <v>Carlos Taberner</v>
      </c>
      <c r="M103" t="str">
        <f>ValueWin!M103</f>
        <v>Kenny De Schepper</v>
      </c>
    </row>
    <row r="104" spans="1:14" x14ac:dyDescent="0.25">
      <c r="A104">
        <f>ValueWin!A104</f>
        <v>1.08</v>
      </c>
      <c r="B104">
        <f>ValueWin!B104</f>
        <v>6.5</v>
      </c>
      <c r="C104">
        <f t="shared" si="8"/>
        <v>0.92592592592592582</v>
      </c>
      <c r="D104">
        <f t="shared" si="8"/>
        <v>0.15384615384615385</v>
      </c>
      <c r="E104">
        <f>ValueWin!E104</f>
        <v>0.48799999999999999</v>
      </c>
      <c r="F104">
        <f t="shared" si="9"/>
        <v>0.51200000000000001</v>
      </c>
      <c r="G104" cm="1">
        <f t="array" ref="G104">_xlfn.IFS(AND(I104&gt;J104,I104&gt;0), 1, AND(J104&gt;I104,J104&gt;0), 2, AND(I104&lt;0,J104&lt;0), 0)</f>
        <v>2</v>
      </c>
      <c r="H104">
        <f>ValueWin!H104</f>
        <v>2</v>
      </c>
      <c r="I104">
        <f t="shared" si="5"/>
        <v>-5.9119999999999937</v>
      </c>
      <c r="J104">
        <f t="shared" si="6"/>
        <v>0.1</v>
      </c>
      <c r="K104" cm="1">
        <f t="array" ref="K104">_xlfn.IFS(AND(G104=H104,G104=1),K103-K103*I104+K103*I104*A104, AND(G104=H104,G104=2), K103-K103*J104+K103*J104*B104, AND(G104&lt;&gt;H104,G104=1), K103-K103*I104,AND(G104&lt;&gt;H104,G104=2),K103-K103*J104,G104=0,K103)</f>
        <v>750.93037053975092</v>
      </c>
      <c r="L104" t="str">
        <f>ValueWin!L104</f>
        <v>Mats Moraing</v>
      </c>
      <c r="M104" t="str">
        <f>ValueWin!M104</f>
        <v>Yannick Maden</v>
      </c>
    </row>
    <row r="105" spans="1:14" x14ac:dyDescent="0.25">
      <c r="A105">
        <f>ValueWin!A105</f>
        <v>1.3</v>
      </c>
      <c r="B105">
        <f>ValueWin!B105</f>
        <v>3.2</v>
      </c>
      <c r="C105">
        <f t="shared" si="8"/>
        <v>0.76923076923076916</v>
      </c>
      <c r="D105">
        <f t="shared" si="8"/>
        <v>0.3125</v>
      </c>
      <c r="E105">
        <f>ValueWin!E105</f>
        <v>0.58199999999999996</v>
      </c>
      <c r="F105">
        <f t="shared" si="9"/>
        <v>0.41800000000000004</v>
      </c>
      <c r="G105" cm="1">
        <f t="array" ref="G105">_xlfn.IFS(AND(I105&gt;J105,I105&gt;0), 1, AND(J105&gt;I105,J105&gt;0), 2, AND(I105&lt;0,J105&lt;0), 0)</f>
        <v>2</v>
      </c>
      <c r="H105">
        <f>ValueWin!H105</f>
        <v>1</v>
      </c>
      <c r="I105">
        <f t="shared" si="5"/>
        <v>-0.81133333333333335</v>
      </c>
      <c r="J105">
        <f t="shared" si="6"/>
        <v>0.1</v>
      </c>
      <c r="K105" cm="1">
        <f t="array" ref="K105">_xlfn.IFS(AND(G105=H105,G105=1),K104-K104*I105+K104*I105*A105, AND(G105=H105,G105=2), K104-K104*J105+K104*J105*B105, AND(G105&lt;&gt;H105,G105=1), K104-K104*I105,AND(G105&lt;&gt;H105,G105=2),K104-K104*J105,G105=0,K104)</f>
        <v>675.83733348577584</v>
      </c>
      <c r="L105" t="str">
        <f>ValueWin!L105</f>
        <v>Oscar Otte</v>
      </c>
      <c r="M105" t="str">
        <f>ValueWin!M105</f>
        <v>Robin Haase</v>
      </c>
      <c r="N105">
        <f>ValueWin!N105</f>
        <v>0.73199999999999998</v>
      </c>
    </row>
    <row r="106" spans="1:14" x14ac:dyDescent="0.25">
      <c r="A106">
        <f>ValueWin!A106</f>
        <v>2.25</v>
      </c>
      <c r="B106">
        <f>ValueWin!B106</f>
        <v>1.57</v>
      </c>
      <c r="C106">
        <f t="shared" si="8"/>
        <v>0.44444444444444442</v>
      </c>
      <c r="D106">
        <f t="shared" si="8"/>
        <v>0.63694267515923564</v>
      </c>
      <c r="E106">
        <f>ValueWin!E106</f>
        <v>6.4000000000000001E-2</v>
      </c>
      <c r="F106">
        <f t="shared" si="9"/>
        <v>0.93599999999999994</v>
      </c>
      <c r="G106" cm="1">
        <f t="array" ref="G106">_xlfn.IFS(AND(I106&gt;J106,I106&gt;0), 1, AND(J106&gt;I106,J106&gt;0), 2, AND(I106&lt;0,J106&lt;0), 0)</f>
        <v>2</v>
      </c>
      <c r="H106">
        <f>ValueWin!H106</f>
        <v>2</v>
      </c>
      <c r="I106">
        <f t="shared" si="5"/>
        <v>-0.68479999999999985</v>
      </c>
      <c r="J106">
        <f t="shared" si="6"/>
        <v>0.1</v>
      </c>
      <c r="K106" cm="1">
        <f t="array" ref="K106">_xlfn.IFS(AND(G106=H106,G106=1),K105-K105*I106+K105*I106*A106, AND(G106=H106,G106=2), K105-K105*J106+K105*J106*B106, AND(G106&lt;&gt;H106,G106=1), K105-K105*I106,AND(G106&lt;&gt;H106,G106=2),K105-K105*J106,G106=0,K105)</f>
        <v>714.36006149446507</v>
      </c>
      <c r="L106" t="str">
        <f>ValueWin!L106</f>
        <v>Henri Squire</v>
      </c>
      <c r="M106" t="str">
        <f>ValueWin!M106</f>
        <v>Ruben Bemelmans</v>
      </c>
      <c r="N106">
        <f>ValueWin!N106</f>
        <v>0.27200000000000002</v>
      </c>
    </row>
    <row r="107" spans="1:14" x14ac:dyDescent="0.25">
      <c r="A107">
        <f>ValueWin!A107</f>
        <v>1.3</v>
      </c>
      <c r="B107">
        <f>ValueWin!B107</f>
        <v>3.32</v>
      </c>
      <c r="C107">
        <f t="shared" si="8"/>
        <v>0.76923076923076916</v>
      </c>
      <c r="D107">
        <f t="shared" si="8"/>
        <v>0.30120481927710846</v>
      </c>
      <c r="E107">
        <f>ValueWin!E107</f>
        <v>0.60799999999999998</v>
      </c>
      <c r="F107">
        <f t="shared" si="9"/>
        <v>0.39200000000000002</v>
      </c>
      <c r="G107" cm="1">
        <f t="array" ref="G107">_xlfn.IFS(AND(I107&gt;J107,I107&gt;0), 1, AND(J107&gt;I107,J107&gt;0), 2, AND(I107&lt;0,J107&lt;0), 0)</f>
        <v>2</v>
      </c>
      <c r="H107">
        <f>ValueWin!H107</f>
        <v>1</v>
      </c>
      <c r="I107">
        <f t="shared" si="5"/>
        <v>-0.69866666666666644</v>
      </c>
      <c r="J107">
        <f t="shared" si="6"/>
        <v>0.1</v>
      </c>
      <c r="K107" cm="1">
        <f t="array" ref="K107">_xlfn.IFS(AND(G107=H107,G107=1),K106-K106*I107+K106*I107*A107, AND(G107=H107,G107=2), K106-K106*J107+K106*J107*B107, AND(G107&lt;&gt;H107,G107=1), K106-K106*I107,AND(G107&lt;&gt;H107,G107=2),K106-K106*J107,G107=0,K106)</f>
        <v>642.92405534501859</v>
      </c>
      <c r="L107" t="str">
        <f>ValueWin!L107</f>
        <v>Andrey Rublev</v>
      </c>
      <c r="M107" t="str">
        <f>ValueWin!M107</f>
        <v>Ilya Ivashka</v>
      </c>
      <c r="N107">
        <f>ValueWin!N107</f>
        <v>0.86199999999999999</v>
      </c>
    </row>
    <row r="108" spans="1:14" x14ac:dyDescent="0.25">
      <c r="A108">
        <f>ValueWin!A108</f>
        <v>1.76</v>
      </c>
      <c r="B108">
        <f>ValueWin!B108</f>
        <v>2.0499999999999998</v>
      </c>
      <c r="C108">
        <f t="shared" si="8"/>
        <v>0.56818181818181823</v>
      </c>
      <c r="D108">
        <f t="shared" si="8"/>
        <v>0.48780487804878053</v>
      </c>
      <c r="E108">
        <f>ValueWin!E108</f>
        <v>0.53900000000000003</v>
      </c>
      <c r="F108">
        <f t="shared" si="9"/>
        <v>0.46099999999999997</v>
      </c>
      <c r="G108" cm="1">
        <f t="array" ref="G108">_xlfn.IFS(AND(I108&gt;J108,I108&gt;0), 1, AND(J108&gt;I108,J108&gt;0), 2, AND(I108&lt;0,J108&lt;0), 0)</f>
        <v>0</v>
      </c>
      <c r="H108">
        <f>ValueWin!H108</f>
        <v>2</v>
      </c>
      <c r="I108">
        <f t="shared" si="5"/>
        <v>-6.7578947368420961E-2</v>
      </c>
      <c r="J108">
        <f t="shared" si="6"/>
        <v>-5.2333333333333454E-2</v>
      </c>
      <c r="K108" cm="1">
        <f t="array" ref="K108">_xlfn.IFS(AND(G108=H108,G108=1),K107-K107*I108+K107*I108*A108, AND(G108=H108,G108=2), K107-K107*J108+K107*J108*B108, AND(G108&lt;&gt;H108,G108=1), K107-K107*I108,AND(G108&lt;&gt;H108,G108=2),K107-K107*J108,G108=0,K107)</f>
        <v>642.92405534501859</v>
      </c>
      <c r="L108" t="str">
        <f>ValueWin!L108</f>
        <v>Alexander Bublik</v>
      </c>
      <c r="M108" t="str">
        <f>ValueWin!M108</f>
        <v>Jan Lennard Struff</v>
      </c>
      <c r="N108">
        <f>ValueWin!N108</f>
        <v>0.84499999999999997</v>
      </c>
    </row>
    <row r="109" spans="1:14" x14ac:dyDescent="0.25">
      <c r="A109">
        <f>ValueWin!A109</f>
        <v>1.61</v>
      </c>
      <c r="B109">
        <f>ValueWin!B109</f>
        <v>2.25</v>
      </c>
      <c r="C109">
        <f t="shared" si="8"/>
        <v>0.6211180124223602</v>
      </c>
      <c r="D109">
        <f t="shared" si="8"/>
        <v>0.44444444444444442</v>
      </c>
      <c r="E109">
        <f>ValueWin!E109</f>
        <v>0.59499999999999997</v>
      </c>
      <c r="F109">
        <f t="shared" si="9"/>
        <v>0.40500000000000003</v>
      </c>
      <c r="G109" cm="1">
        <f t="array" ref="G109">_xlfn.IFS(AND(I109&gt;J109,I109&gt;0), 1, AND(J109&gt;I109,J109&gt;0), 2, AND(I109&lt;0,J109&lt;0), 0)</f>
        <v>0</v>
      </c>
      <c r="H109">
        <f>ValueWin!H109</f>
        <v>1</v>
      </c>
      <c r="I109">
        <f t="shared" si="5"/>
        <v>-6.8934426229508183E-2</v>
      </c>
      <c r="J109">
        <f t="shared" si="6"/>
        <v>-7.0999999999999952E-2</v>
      </c>
      <c r="K109" cm="1">
        <f t="array" ref="K109">_xlfn.IFS(AND(G109=H109,G109=1),K108-K108*I109+K108*I109*A109, AND(G109=H109,G109=2), K108-K108*J109+K108*J109*B109, AND(G109&lt;&gt;H109,G109=1), K108-K108*I109,AND(G109&lt;&gt;H109,G109=2),K108-K108*J109,G109=0,K108)</f>
        <v>642.92405534501859</v>
      </c>
      <c r="L109" t="str">
        <f>ValueWin!L109</f>
        <v>Roberto Bautista Agut</v>
      </c>
      <c r="M109" t="str">
        <f>ValueWin!M109</f>
        <v>Mackenzie McDonald</v>
      </c>
      <c r="N109">
        <f>ValueWin!N109</f>
        <v>0.85199999999999998</v>
      </c>
    </row>
    <row r="110" spans="1:14" x14ac:dyDescent="0.25">
      <c r="A110">
        <f>ValueWin!A110</f>
        <v>1.59</v>
      </c>
      <c r="B110">
        <f>ValueWin!B110</f>
        <v>2.2599999999999998</v>
      </c>
      <c r="C110">
        <f t="shared" si="8"/>
        <v>0.62893081761006286</v>
      </c>
      <c r="D110">
        <f t="shared" si="8"/>
        <v>0.44247787610619471</v>
      </c>
      <c r="E110">
        <f>ValueWin!E110</f>
        <v>0.60699999999999998</v>
      </c>
      <c r="F110">
        <f t="shared" si="9"/>
        <v>0.39300000000000002</v>
      </c>
      <c r="G110" cm="1">
        <f t="array" ref="G110">_xlfn.IFS(AND(I110&gt;J110,I110&gt;0), 1, AND(J110&gt;I110,J110&gt;0), 2, AND(I110&lt;0,J110&lt;0), 0)</f>
        <v>0</v>
      </c>
      <c r="H110">
        <f>ValueWin!H110</f>
        <v>1</v>
      </c>
      <c r="I110">
        <f t="shared" si="5"/>
        <v>-5.9101694915254188E-2</v>
      </c>
      <c r="J110">
        <f t="shared" si="6"/>
        <v>-8.8746031746031795E-2</v>
      </c>
      <c r="K110" cm="1">
        <f t="array" ref="K110">_xlfn.IFS(AND(G110=H110,G110=1),K109-K109*I110+K109*I110*A110, AND(G110=H110,G110=2), K109-K109*J110+K109*J110*B110, AND(G110&lt;&gt;H110,G110=1), K109-K109*I110,AND(G110&lt;&gt;H110,G110=2),K109-K109*J110,G110=0,K109)</f>
        <v>642.92405534501859</v>
      </c>
      <c r="L110" t="str">
        <f>ValueWin!L110</f>
        <v>Taylor Fritz</v>
      </c>
      <c r="M110" t="str">
        <f>ValueWin!M110</f>
        <v>Tommy Paul</v>
      </c>
      <c r="N110">
        <f>ValueWin!N110</f>
        <v>0.84499999999999997</v>
      </c>
    </row>
    <row r="111" spans="1:14" x14ac:dyDescent="0.25">
      <c r="A111">
        <f>ValueWin!A111</f>
        <v>3.69</v>
      </c>
      <c r="B111">
        <f>ValueWin!B111</f>
        <v>1.25</v>
      </c>
      <c r="C111">
        <f t="shared" si="8"/>
        <v>0.2710027100271003</v>
      </c>
      <c r="D111">
        <f t="shared" si="8"/>
        <v>0.8</v>
      </c>
      <c r="E111">
        <f>ValueWin!E111</f>
        <v>0.31900000000000001</v>
      </c>
      <c r="F111">
        <f t="shared" si="9"/>
        <v>0.68100000000000005</v>
      </c>
      <c r="G111" cm="1">
        <f t="array" ref="G111">_xlfn.IFS(AND(I111&gt;J111,I111&gt;0), 1, AND(J111&gt;I111,J111&gt;0), 2, AND(I111&lt;0,J111&lt;0), 0)</f>
        <v>1</v>
      </c>
      <c r="H111">
        <f>ValueWin!H111</f>
        <v>1</v>
      </c>
      <c r="I111">
        <f t="shared" si="5"/>
        <v>6.5840148698884715E-2</v>
      </c>
      <c r="J111">
        <f t="shared" si="6"/>
        <v>-0.59499999999999997</v>
      </c>
      <c r="K111" cm="1">
        <f t="array" ref="K111">_xlfn.IFS(AND(G111=H111,G111=1),K110-K110*I111+K110*I111*A111, AND(G111=H111,G111=2), K110-K110*J111+K110*J111*B111, AND(G111&lt;&gt;H111,G111=1), K110-K110*I111,AND(G111&lt;&gt;H111,G111=2),K110-K110*J111,G111=0,K110)</f>
        <v>756.7923347871747</v>
      </c>
      <c r="L111" t="str">
        <f>ValueWin!L111</f>
        <v>John Millman</v>
      </c>
      <c r="M111" t="str">
        <f>ValueWin!M111</f>
        <v>Aslan Karatsev</v>
      </c>
      <c r="N111">
        <f>ValueWin!N111</f>
        <v>0.84499999999999997</v>
      </c>
    </row>
    <row r="112" spans="1:14" x14ac:dyDescent="0.25">
      <c r="A112">
        <f>ValueWin!A112</f>
        <v>1.96</v>
      </c>
      <c r="B112">
        <f>ValueWin!B112</f>
        <v>1.84</v>
      </c>
      <c r="C112">
        <f t="shared" si="8"/>
        <v>0.51020408163265307</v>
      </c>
      <c r="D112">
        <f t="shared" si="8"/>
        <v>0.54347826086956519</v>
      </c>
      <c r="E112">
        <f>ValueWin!E112</f>
        <v>0.41299999999999998</v>
      </c>
      <c r="F112">
        <f t="shared" si="9"/>
        <v>0.58699999999999997</v>
      </c>
      <c r="G112" cm="1">
        <f t="array" ref="G112">_xlfn.IFS(AND(I112&gt;J112,I112&gt;0), 1, AND(J112&gt;I112,J112&gt;0), 2, AND(I112&lt;0,J112&lt;0), 0)</f>
        <v>2</v>
      </c>
      <c r="H112">
        <f>ValueWin!H112</f>
        <v>1</v>
      </c>
      <c r="I112">
        <f t="shared" si="5"/>
        <v>-0.19845833333333335</v>
      </c>
      <c r="J112">
        <f t="shared" si="6"/>
        <v>9.5333333333333381E-2</v>
      </c>
      <c r="K112" cm="1">
        <f t="array" ref="K112">_xlfn.IFS(AND(G112=H112,G112=1),K111-K111*I112+K111*I112*A112, AND(G112=H112,G112=2), K111-K111*J112+K111*J112*B112, AND(G112&lt;&gt;H112,G112=1), K111-K111*I112,AND(G112&lt;&gt;H112,G112=2),K111-K111*J112,G112=0,K111)</f>
        <v>684.64479887079733</v>
      </c>
      <c r="L112" t="str">
        <f>ValueWin!L112</f>
        <v>Botic Van De Zandschulp</v>
      </c>
      <c r="M112" t="str">
        <f>ValueWin!M112</f>
        <v>Sebastian Korda</v>
      </c>
      <c r="N112">
        <f>ValueWin!N112</f>
        <v>0.83799999999999997</v>
      </c>
    </row>
    <row r="113" spans="1:14" x14ac:dyDescent="0.25">
      <c r="A113">
        <f>ValueWin!A113</f>
        <v>1.72</v>
      </c>
      <c r="B113">
        <f>ValueWin!B113</f>
        <v>2.1</v>
      </c>
      <c r="C113">
        <f t="shared" si="8"/>
        <v>0.58139534883720934</v>
      </c>
      <c r="D113">
        <f t="shared" si="8"/>
        <v>0.47619047619047616</v>
      </c>
      <c r="E113">
        <f>ValueWin!E113</f>
        <v>0.51200000000000001</v>
      </c>
      <c r="F113">
        <f t="shared" si="9"/>
        <v>0.48799999999999999</v>
      </c>
      <c r="G113" cm="1">
        <f t="array" ref="G113">_xlfn.IFS(AND(I113&gt;J113,I113&gt;0), 1, AND(J113&gt;I113,J113&gt;0), 2, AND(I113&lt;0,J113&lt;0), 0)</f>
        <v>2</v>
      </c>
      <c r="H113">
        <f>ValueWin!H113</f>
        <v>2</v>
      </c>
      <c r="I113">
        <f t="shared" si="5"/>
        <v>-0.1657777777777778</v>
      </c>
      <c r="J113">
        <f t="shared" si="6"/>
        <v>2.2545454545454535E-2</v>
      </c>
      <c r="K113" cm="1">
        <f t="array" ref="K113">_xlfn.IFS(AND(G113=H113,G113=1),K112-K112*I113+K112*I113*A113, AND(G113=H113,G113=2), K112-K112*J113+K112*J113*B113, AND(G113&lt;&gt;H113,G113=1), K112-K112*I113,AND(G113&lt;&gt;H113,G113=2),K112-K112*J113,G113=0,K112)</f>
        <v>701.62398988279301</v>
      </c>
      <c r="L113" t="str">
        <f>ValueWin!L113</f>
        <v>Andy Murray</v>
      </c>
      <c r="M113" t="str">
        <f>ValueWin!M113</f>
        <v>Carlos Alcaraz</v>
      </c>
      <c r="N113">
        <f>ValueWin!N113</f>
        <v>0.86099999999999999</v>
      </c>
    </row>
    <row r="114" spans="1:14" x14ac:dyDescent="0.25">
      <c r="A114">
        <f>ValueWin!A114</f>
        <v>3.14</v>
      </c>
      <c r="B114">
        <f>ValueWin!B114</f>
        <v>1.33</v>
      </c>
      <c r="C114">
        <f t="shared" si="8"/>
        <v>0.31847133757961782</v>
      </c>
      <c r="D114">
        <f t="shared" si="8"/>
        <v>0.75187969924812026</v>
      </c>
      <c r="E114">
        <f>ValueWin!E114</f>
        <v>0.30299999999999999</v>
      </c>
      <c r="F114">
        <f t="shared" si="9"/>
        <v>0.69700000000000006</v>
      </c>
      <c r="G114" cm="1">
        <f t="array" ref="G114">_xlfn.IFS(AND(I114&gt;J114,I114&gt;0), 1, AND(J114&gt;I114,J114&gt;0), 2, AND(I114&lt;0,J114&lt;0), 0)</f>
        <v>0</v>
      </c>
      <c r="H114">
        <f>ValueWin!H114</f>
        <v>2</v>
      </c>
      <c r="I114">
        <f t="shared" si="5"/>
        <v>-2.270093457943928E-2</v>
      </c>
      <c r="J114">
        <f t="shared" si="6"/>
        <v>-0.22118181818181792</v>
      </c>
      <c r="K114" cm="1">
        <f t="array" ref="K114">_xlfn.IFS(AND(G114=H114,G114=1),K113-K113*I114+K113*I114*A114, AND(G114=H114,G114=2), K113-K113*J114+K113*J114*B114, AND(G114&lt;&gt;H114,G114=1), K113-K113*I114,AND(G114&lt;&gt;H114,G114=2),K113-K113*J114,G114=0,K113)</f>
        <v>701.62398988279301</v>
      </c>
      <c r="L114" t="str">
        <f>ValueWin!L114</f>
        <v>Nikoloz Basilashvili</v>
      </c>
      <c r="M114" t="str">
        <f>ValueWin!M114</f>
        <v>Matteo Berrettini</v>
      </c>
      <c r="N114">
        <f>ValueWin!N114</f>
        <v>0.86299999999999999</v>
      </c>
    </row>
    <row r="115" spans="1:14" x14ac:dyDescent="0.25">
      <c r="A115">
        <f>ValueWin!A115</f>
        <v>1.1599999999999999</v>
      </c>
      <c r="B115">
        <f>ValueWin!B115</f>
        <v>4.5</v>
      </c>
      <c r="C115">
        <f t="shared" si="8"/>
        <v>0.86206896551724144</v>
      </c>
      <c r="D115">
        <f t="shared" si="8"/>
        <v>0.22222222222222221</v>
      </c>
      <c r="E115">
        <f>ValueWin!E115</f>
        <v>0.746</v>
      </c>
      <c r="F115">
        <f t="shared" si="9"/>
        <v>0.254</v>
      </c>
      <c r="G115" cm="1">
        <f t="array" ref="G115">_xlfn.IFS(AND(I115&gt;J115,I115&gt;0), 1, AND(J115&gt;I115,J115&gt;0), 2, AND(I115&lt;0,J115&lt;0), 0)</f>
        <v>2</v>
      </c>
      <c r="H115">
        <f>ValueWin!H115</f>
        <v>1</v>
      </c>
      <c r="I115">
        <f t="shared" si="5"/>
        <v>-0.8415000000000008</v>
      </c>
      <c r="J115">
        <f t="shared" si="6"/>
        <v>4.085714285714287E-2</v>
      </c>
      <c r="K115" cm="1">
        <f t="array" ref="K115">_xlfn.IFS(AND(G115=H115,G115=1),K114-K114*I115+K114*I115*A115, AND(G115=H115,G115=2), K114-K114*J115+K114*J115*B115, AND(G115&lt;&gt;H115,G115=1), K114-K114*I115,AND(G115&lt;&gt;H115,G115=2),K114-K114*J115,G115=0,K114)</f>
        <v>672.95763829615316</v>
      </c>
      <c r="L115" t="str">
        <f>ValueWin!L115</f>
        <v>Brandon Nakashima</v>
      </c>
      <c r="M115" t="str">
        <f>ValueWin!M115</f>
        <v>Bernabe Zapata Miralles</v>
      </c>
      <c r="N115">
        <f>ValueWin!N115</f>
        <v>0.754</v>
      </c>
    </row>
    <row r="116" spans="1:14" x14ac:dyDescent="0.25">
      <c r="A116">
        <f>ValueWin!A116</f>
        <v>2.37</v>
      </c>
      <c r="B116">
        <f>ValueWin!B116</f>
        <v>1.53</v>
      </c>
      <c r="C116">
        <f t="shared" ref="C116:D140" si="10">1/A116</f>
        <v>0.42194092827004215</v>
      </c>
      <c r="D116">
        <f t="shared" si="10"/>
        <v>0.65359477124183007</v>
      </c>
      <c r="E116">
        <f>ValueWin!E116</f>
        <v>0.249</v>
      </c>
      <c r="F116">
        <f t="shared" si="9"/>
        <v>0.751</v>
      </c>
      <c r="G116" cm="1">
        <f t="array" ref="G116">_xlfn.IFS(AND(I116&gt;J116,I116&gt;0), 1, AND(J116&gt;I116,J116&gt;0), 2, AND(I116&lt;0,J116&lt;0), 0)</f>
        <v>2</v>
      </c>
      <c r="H116">
        <f>ValueWin!H116</f>
        <v>1</v>
      </c>
      <c r="I116">
        <f t="shared" si="5"/>
        <v>-0.29917518248175179</v>
      </c>
      <c r="J116">
        <f t="shared" si="6"/>
        <v>0.1</v>
      </c>
      <c r="K116" cm="1">
        <f t="array" ref="K116">_xlfn.IFS(AND(G116=H116,G116=1),K115-K115*I116+K115*I116*A116, AND(G116=H116,G116=2), K115-K115*J116+K115*J116*B116, AND(G116&lt;&gt;H116,G116=1), K115-K115*I116,AND(G116&lt;&gt;H116,G116=2),K115-K115*J116,G116=0,K115)</f>
        <v>605.66187446653782</v>
      </c>
      <c r="L116" t="str">
        <f>ValueWin!L116</f>
        <v>Alexandre Muller</v>
      </c>
      <c r="M116" t="str">
        <f>ValueWin!M116</f>
        <v>Stefano Travaglia</v>
      </c>
      <c r="N116">
        <f>ValueWin!N116</f>
        <v>0.48699999999999999</v>
      </c>
    </row>
    <row r="117" spans="1:14" x14ac:dyDescent="0.25">
      <c r="A117">
        <f>ValueWin!A117</f>
        <v>1.28</v>
      </c>
      <c r="B117">
        <f>ValueWin!B117</f>
        <v>3.25</v>
      </c>
      <c r="C117">
        <f t="shared" si="10"/>
        <v>0.78125</v>
      </c>
      <c r="D117">
        <f t="shared" si="10"/>
        <v>0.30769230769230771</v>
      </c>
      <c r="E117">
        <f>ValueWin!E117</f>
        <v>0.82199999999999995</v>
      </c>
      <c r="F117">
        <f t="shared" si="9"/>
        <v>0.17800000000000005</v>
      </c>
      <c r="G117" cm="1">
        <f t="array" ref="G117">_xlfn.IFS(AND(I117&gt;J117,I117&gt;0), 1, AND(J117&gt;I117,J117&gt;0), 2, AND(I117&lt;0,J117&lt;0), 0)</f>
        <v>1</v>
      </c>
      <c r="H117">
        <f>ValueWin!H117</f>
        <v>1</v>
      </c>
      <c r="I117">
        <f t="shared" si="5"/>
        <v>0.1</v>
      </c>
      <c r="J117">
        <f t="shared" si="6"/>
        <v>-0.18733333333333324</v>
      </c>
      <c r="K117" cm="1">
        <f t="array" ref="K117">_xlfn.IFS(AND(G117=H117,G117=1),K116-K116*I117+K116*I117*A117, AND(G117=H117,G117=2), K116-K116*J117+K116*J117*B117, AND(G117&lt;&gt;H117,G117=1), K116-K116*I117,AND(G117&lt;&gt;H117,G117=2),K116-K116*J117,G117=0,K116)</f>
        <v>622.6204069516009</v>
      </c>
      <c r="L117" t="str">
        <f>ValueWin!L117</f>
        <v>Maxime Cressy</v>
      </c>
      <c r="M117" t="str">
        <f>ValueWin!M117</f>
        <v>Otto Virtanen</v>
      </c>
      <c r="N117">
        <f>ValueWin!N117</f>
        <v>0.35699999999999998</v>
      </c>
    </row>
    <row r="118" spans="1:14" x14ac:dyDescent="0.25">
      <c r="A118">
        <f>ValueWin!A118</f>
        <v>1.1599999999999999</v>
      </c>
      <c r="B118">
        <f>ValueWin!B118</f>
        <v>4.5</v>
      </c>
      <c r="C118">
        <f t="shared" si="10"/>
        <v>0.86206896551724144</v>
      </c>
      <c r="D118">
        <f t="shared" si="10"/>
        <v>0.22222222222222221</v>
      </c>
      <c r="E118">
        <f>ValueWin!E118</f>
        <v>0.85899999999999999</v>
      </c>
      <c r="F118">
        <f t="shared" si="9"/>
        <v>0.14100000000000001</v>
      </c>
      <c r="G118" cm="1">
        <f t="array" ref="G118">_xlfn.IFS(AND(I118&gt;J118,I118&gt;0), 1, AND(J118&gt;I118,J118&gt;0), 2, AND(I118&lt;0,J118&lt;0), 0)</f>
        <v>0</v>
      </c>
      <c r="H118">
        <f>ValueWin!H118</f>
        <v>1</v>
      </c>
      <c r="I118">
        <f t="shared" si="5"/>
        <v>-2.2250000000000547E-2</v>
      </c>
      <c r="J118">
        <f t="shared" si="6"/>
        <v>-0.1044285714285714</v>
      </c>
      <c r="K118" cm="1">
        <f t="array" ref="K118">_xlfn.IFS(AND(G118=H118,G118=1),K117-K117*I118+K117*I118*A118, AND(G118=H118,G118=2), K117-K117*J118+K117*J118*B118, AND(G118&lt;&gt;H118,G118=1), K117-K117*I118,AND(G118&lt;&gt;H118,G118=2),K117-K117*J118,G118=0,K117)</f>
        <v>622.6204069516009</v>
      </c>
      <c r="L118" t="str">
        <f>ValueWin!L118</f>
        <v>Oscar Otte</v>
      </c>
      <c r="M118" t="str">
        <f>ValueWin!M118</f>
        <v>Julian Lenz</v>
      </c>
      <c r="N118">
        <f>ValueWin!N118</f>
        <v>0.36599999999999999</v>
      </c>
    </row>
    <row r="119" spans="1:14" x14ac:dyDescent="0.25">
      <c r="A119">
        <f>ValueWin!A119</f>
        <v>2.25</v>
      </c>
      <c r="B119">
        <f>ValueWin!B119</f>
        <v>1.57</v>
      </c>
      <c r="C119">
        <f t="shared" si="10"/>
        <v>0.44444444444444442</v>
      </c>
      <c r="D119">
        <f t="shared" si="10"/>
        <v>0.63694267515923564</v>
      </c>
      <c r="E119">
        <f>ValueWin!E119</f>
        <v>0.498</v>
      </c>
      <c r="F119">
        <f t="shared" si="9"/>
        <v>0.502</v>
      </c>
      <c r="G119" cm="1">
        <f t="array" ref="G119">_xlfn.IFS(AND(I119&gt;J119,I119&gt;0), 1, AND(J119&gt;I119,J119&gt;0), 2, AND(I119&lt;0,J119&lt;0), 0)</f>
        <v>1</v>
      </c>
      <c r="H119">
        <f>ValueWin!H119</f>
        <v>2</v>
      </c>
      <c r="I119">
        <f t="shared" si="5"/>
        <v>9.6399999999999986E-2</v>
      </c>
      <c r="J119">
        <f t="shared" si="6"/>
        <v>-0.37168421052631573</v>
      </c>
      <c r="K119" cm="1">
        <f t="array" ref="K119">_xlfn.IFS(AND(G119=H119,G119=1),K118-K118*I119+K118*I119*A119, AND(G119=H119,G119=2), K118-K118*J119+K118*J119*B119, AND(G119&lt;&gt;H119,G119=1), K118-K118*I119,AND(G119&lt;&gt;H119,G119=2),K118-K118*J119,G119=0,K118)</f>
        <v>562.59979972146652</v>
      </c>
      <c r="L119" t="str">
        <f>ValueWin!L119</f>
        <v>Ruben Bemelmans</v>
      </c>
      <c r="M119" t="str">
        <f>ValueWin!M119</f>
        <v>Quentin Halys</v>
      </c>
      <c r="N119">
        <f>ValueWin!N119</f>
        <v>0.623</v>
      </c>
    </row>
    <row r="120" spans="1:14" x14ac:dyDescent="0.25">
      <c r="A120">
        <f>ValueWin!A120</f>
        <v>3</v>
      </c>
      <c r="B120">
        <f>ValueWin!B120</f>
        <v>1.33</v>
      </c>
      <c r="C120">
        <f t="shared" si="10"/>
        <v>0.33333333333333331</v>
      </c>
      <c r="D120">
        <f t="shared" si="10"/>
        <v>0.75187969924812026</v>
      </c>
      <c r="E120">
        <f>ValueWin!E120</f>
        <v>0.23499999999999999</v>
      </c>
      <c r="F120">
        <f t="shared" si="9"/>
        <v>0.76500000000000001</v>
      </c>
      <c r="G120" cm="1">
        <f t="array" ref="G120">_xlfn.IFS(AND(I120&gt;J120,I120&gt;0), 1, AND(J120&gt;I120,J120&gt;0), 2, AND(I120&lt;0,J120&lt;0), 0)</f>
        <v>2</v>
      </c>
      <c r="H120">
        <f>ValueWin!H120</f>
        <v>2</v>
      </c>
      <c r="I120">
        <f t="shared" si="5"/>
        <v>-0.14750000000000002</v>
      </c>
      <c r="J120">
        <f t="shared" si="6"/>
        <v>5.2878787878788081E-2</v>
      </c>
      <c r="K120" cm="1">
        <f t="array" ref="K120">_xlfn.IFS(AND(G120=H120,G120=1),K119-K119*I120+K119*I120*A120, AND(G120=H120,G120=2), K119-K119*J120+K119*J120*B120, AND(G120&lt;&gt;H120,G120=1), K119-K119*I120,AND(G120&lt;&gt;H120,G120=2),K119-K119*J120,G120=0,K119)</f>
        <v>572.41716622660613</v>
      </c>
      <c r="L120" t="str">
        <f>ValueWin!L120</f>
        <v>Mats Rosenkranz</v>
      </c>
      <c r="M120" t="str">
        <f>ValueWin!M120</f>
        <v>Maximilian Marterer</v>
      </c>
      <c r="N120">
        <f>ValueWin!N120</f>
        <v>0.28299999999999997</v>
      </c>
    </row>
    <row r="121" spans="1:14" x14ac:dyDescent="0.25">
      <c r="A121">
        <f>ValueWin!A121</f>
        <v>2.31</v>
      </c>
      <c r="B121">
        <f>ValueWin!B121</f>
        <v>1.57</v>
      </c>
      <c r="C121">
        <f t="shared" si="10"/>
        <v>0.4329004329004329</v>
      </c>
      <c r="D121">
        <f t="shared" si="10"/>
        <v>0.63694267515923564</v>
      </c>
      <c r="E121">
        <f>ValueWin!E121</f>
        <v>0.46600000000000003</v>
      </c>
      <c r="F121">
        <f t="shared" si="9"/>
        <v>0.53400000000000003</v>
      </c>
      <c r="G121" cm="1">
        <f t="array" ref="G121">_xlfn.IFS(AND(I121&gt;J121,I121&gt;0), 1, AND(J121&gt;I121,J121&gt;0), 2, AND(I121&lt;0,J121&lt;0), 0)</f>
        <v>1</v>
      </c>
      <c r="H121">
        <f>ValueWin!H121</f>
        <v>1</v>
      </c>
      <c r="I121">
        <f t="shared" si="5"/>
        <v>5.8366412213740504E-2</v>
      </c>
      <c r="J121">
        <f t="shared" si="6"/>
        <v>-0.28354385964912276</v>
      </c>
      <c r="K121" cm="1">
        <f t="array" ref="K121">_xlfn.IFS(AND(G121=H121,G121=1),K120-K120*I121+K120*I121*A121, AND(G121=H121,G121=2), K120-K120*J121+K120*J121*B121, AND(G121&lt;&gt;H121,G121=1), K120-K120*I121,AND(G121&lt;&gt;H121,G121=2),K120-K120*J121,G121=0,K120)</f>
        <v>616.18418275629256</v>
      </c>
      <c r="L121" t="str">
        <f>ValueWin!L121</f>
        <v>Marin Cilic</v>
      </c>
      <c r="M121" t="str">
        <f>ValueWin!M121</f>
        <v>Karen Khachanov</v>
      </c>
      <c r="N121">
        <f>ValueWin!N121</f>
        <v>0.85899999999999999</v>
      </c>
    </row>
    <row r="122" spans="1:14" x14ac:dyDescent="0.25">
      <c r="A122">
        <f>ValueWin!A122</f>
        <v>1.61</v>
      </c>
      <c r="B122">
        <f>ValueWin!B122</f>
        <v>2.25</v>
      </c>
      <c r="C122">
        <f t="shared" si="10"/>
        <v>0.6211180124223602</v>
      </c>
      <c r="D122">
        <f t="shared" si="10"/>
        <v>0.44444444444444442</v>
      </c>
      <c r="E122">
        <f>ValueWin!E122</f>
        <v>0.59399999999999997</v>
      </c>
      <c r="F122">
        <f t="shared" si="9"/>
        <v>0.40600000000000003</v>
      </c>
      <c r="G122" cm="1">
        <f t="array" ref="G122">_xlfn.IFS(AND(I122&gt;J122,I122&gt;0), 1, AND(J122&gt;I122,J122&gt;0), 2, AND(I122&lt;0,J122&lt;0), 0)</f>
        <v>0</v>
      </c>
      <c r="H122">
        <f>ValueWin!H122</f>
        <v>1</v>
      </c>
      <c r="I122">
        <f t="shared" si="5"/>
        <v>-7.1573770491803246E-2</v>
      </c>
      <c r="J122">
        <f t="shared" si="6"/>
        <v>-6.9199999999999928E-2</v>
      </c>
      <c r="K122" cm="1">
        <f t="array" ref="K122">_xlfn.IFS(AND(G122=H122,G122=1),K121-K121*I122+K121*I122*A122, AND(G122=H122,G122=2), K121-K121*J122+K121*J122*B122, AND(G122&lt;&gt;H122,G122=1), K121-K121*I122,AND(G122&lt;&gt;H122,G122=2),K121-K121*J122,G122=0,K121)</f>
        <v>616.18418275629256</v>
      </c>
      <c r="L122" t="str">
        <f>ValueWin!L122</f>
        <v>Roberto Bautista Agut</v>
      </c>
      <c r="M122" t="str">
        <f>ValueWin!M122</f>
        <v>Mackenzie McDonald</v>
      </c>
      <c r="N122">
        <f>ValueWin!N122</f>
        <v>0.85699999999999998</v>
      </c>
    </row>
    <row r="123" spans="1:14" x14ac:dyDescent="0.25">
      <c r="A123">
        <f>ValueWin!A123</f>
        <v>2.67</v>
      </c>
      <c r="B123">
        <f>ValueWin!B123</f>
        <v>1.44</v>
      </c>
      <c r="C123">
        <f t="shared" si="10"/>
        <v>0.37453183520599254</v>
      </c>
      <c r="D123">
        <f t="shared" si="10"/>
        <v>0.69444444444444442</v>
      </c>
      <c r="E123">
        <f>ValueWin!E123</f>
        <v>0.38800000000000001</v>
      </c>
      <c r="F123">
        <f t="shared" si="9"/>
        <v>0.61199999999999999</v>
      </c>
      <c r="G123" cm="1">
        <f t="array" ref="G123">_xlfn.IFS(AND(I123&gt;J123,I123&gt;0), 1, AND(J123&gt;I123,J123&gt;0), 2, AND(I123&lt;0,J123&lt;0), 0)</f>
        <v>1</v>
      </c>
      <c r="H123">
        <f>ValueWin!H123</f>
        <v>1</v>
      </c>
      <c r="I123">
        <f t="shared" si="5"/>
        <v>2.1532934131736514E-2</v>
      </c>
      <c r="J123">
        <f t="shared" si="6"/>
        <v>-0.26981818181818196</v>
      </c>
      <c r="K123" cm="1">
        <f t="array" ref="K123">_xlfn.IFS(AND(G123=H123,G123=1),K122-K122*I123+K122*I123*A123, AND(G123=H123,G123=2), K122-K122*J123+K122*J123*B123, AND(G123&lt;&gt;H123,G123=1), K122-K122*I123,AND(G123&lt;&gt;H123,G123=2),K122-K122*J123,G123=0,K122)</f>
        <v>638.34216596820875</v>
      </c>
      <c r="L123" t="str">
        <f>ValueWin!L123</f>
        <v>Jan Lennard Struff</v>
      </c>
      <c r="M123" t="str">
        <f>ValueWin!M123</f>
        <v>Denis Shapovalov</v>
      </c>
      <c r="N123">
        <f>ValueWin!N123</f>
        <v>0.90900000000000003</v>
      </c>
    </row>
    <row r="124" spans="1:14" x14ac:dyDescent="0.25">
      <c r="A124">
        <f>ValueWin!A124</f>
        <v>7</v>
      </c>
      <c r="B124">
        <f>ValueWin!B124</f>
        <v>1.1000000000000001</v>
      </c>
      <c r="C124">
        <f t="shared" si="10"/>
        <v>0.14285714285714285</v>
      </c>
      <c r="D124">
        <f t="shared" si="10"/>
        <v>0.90909090909090906</v>
      </c>
      <c r="E124">
        <f>ValueWin!E124</f>
        <v>0.123</v>
      </c>
      <c r="F124">
        <f t="shared" si="9"/>
        <v>0.877</v>
      </c>
      <c r="G124" cm="1">
        <f t="array" ref="G124">_xlfn.IFS(AND(I124&gt;J124,I124&gt;0), 1, AND(J124&gt;I124,J124&gt;0), 2, AND(I124&lt;0,J124&lt;0), 0)</f>
        <v>0</v>
      </c>
      <c r="H124">
        <f>ValueWin!H124</f>
        <v>2</v>
      </c>
      <c r="I124">
        <f t="shared" si="5"/>
        <v>-2.3166666666666669E-2</v>
      </c>
      <c r="J124">
        <f t="shared" si="6"/>
        <v>-0.35299999999999887</v>
      </c>
      <c r="K124" cm="1">
        <f t="array" ref="K124">_xlfn.IFS(AND(G124=H124,G124=1),K123-K123*I124+K123*I124*A124, AND(G124=H124,G124=2), K123-K123*J124+K123*J124*B124, AND(G124&lt;&gt;H124,G124=1), K123-K123*I124,AND(G124&lt;&gt;H124,G124=2),K123-K123*J124,G124=0,K123)</f>
        <v>638.34216596820875</v>
      </c>
      <c r="L124" t="str">
        <f>ValueWin!L124</f>
        <v>Dennis Novak</v>
      </c>
      <c r="M124" t="str">
        <f>ValueWin!M124</f>
        <v>Jannik Sinner</v>
      </c>
      <c r="N124">
        <f>ValueWin!N124</f>
        <v>0.84499999999999997</v>
      </c>
    </row>
    <row r="125" spans="1:14" x14ac:dyDescent="0.25">
      <c r="A125">
        <f>ValueWin!A125</f>
        <v>5.2</v>
      </c>
      <c r="B125">
        <f>ValueWin!B125</f>
        <v>1.1399999999999999</v>
      </c>
      <c r="C125">
        <f t="shared" si="10"/>
        <v>0.19230769230769229</v>
      </c>
      <c r="D125">
        <f t="shared" si="10"/>
        <v>0.87719298245614041</v>
      </c>
      <c r="E125">
        <f>ValueWin!E125</f>
        <v>0.17100000000000001</v>
      </c>
      <c r="F125">
        <f t="shared" si="9"/>
        <v>0.82899999999999996</v>
      </c>
      <c r="G125" cm="1">
        <f t="array" ref="G125">_xlfn.IFS(AND(I125&gt;J125,I125&gt;0), 1, AND(J125&gt;I125,J125&gt;0), 2, AND(I125&lt;0,J125&lt;0), 0)</f>
        <v>0</v>
      </c>
      <c r="H125">
        <f>ValueWin!H125</f>
        <v>2</v>
      </c>
      <c r="I125">
        <f t="shared" si="5"/>
        <v>-2.6380952380952338E-2</v>
      </c>
      <c r="J125">
        <f t="shared" si="6"/>
        <v>-0.39242857142857246</v>
      </c>
      <c r="K125" cm="1">
        <f t="array" ref="K125">_xlfn.IFS(AND(G125=H125,G125=1),K124-K124*I125+K124*I125*A125, AND(G125=H125,G125=2), K124-K124*J125+K124*J125*B125, AND(G125&lt;&gt;H125,G125=1), K124-K124*I125,AND(G125&lt;&gt;H125,G125=2),K124-K124*J125,G125=0,K124)</f>
        <v>638.34216596820875</v>
      </c>
      <c r="L125" t="str">
        <f>ValueWin!L125</f>
        <v>Alex De Minaur</v>
      </c>
      <c r="M125" t="str">
        <f>ValueWin!M125</f>
        <v>Alexander Zverev</v>
      </c>
      <c r="N125">
        <f>ValueWin!N125</f>
        <v>0.89100000000000001</v>
      </c>
    </row>
    <row r="126" spans="1:14" x14ac:dyDescent="0.25">
      <c r="A126">
        <f>ValueWin!A126</f>
        <v>1.22</v>
      </c>
      <c r="B126">
        <f>ValueWin!B126</f>
        <v>4</v>
      </c>
      <c r="C126">
        <f t="shared" si="10"/>
        <v>0.81967213114754101</v>
      </c>
      <c r="D126">
        <f t="shared" si="10"/>
        <v>0.25</v>
      </c>
      <c r="E126">
        <f>ValueWin!E126</f>
        <v>0.73399999999999999</v>
      </c>
      <c r="F126">
        <f t="shared" si="9"/>
        <v>0.26600000000000001</v>
      </c>
      <c r="G126" cm="1">
        <f t="array" ref="G126">_xlfn.IFS(AND(I126&gt;J126,I126&gt;0), 1, AND(J126&gt;I126,J126&gt;0), 2, AND(I126&lt;0,J126&lt;0), 0)</f>
        <v>2</v>
      </c>
      <c r="H126">
        <f>ValueWin!H126</f>
        <v>2</v>
      </c>
      <c r="I126">
        <f t="shared" si="5"/>
        <v>-0.47509090909090923</v>
      </c>
      <c r="J126">
        <f t="shared" si="6"/>
        <v>2.1333333333333343E-2</v>
      </c>
      <c r="K126" cm="1">
        <f t="array" ref="K126">_xlfn.IFS(AND(G126=H126,G126=1),K125-K125*I126+K125*I126*A126, AND(G126=H126,G126=2), K125-K125*J126+K125*J126*B126, AND(G126&lt;&gt;H126,G126=1), K125-K125*I126,AND(G126&lt;&gt;H126,G126=2),K125-K125*J126,G126=0,K125)</f>
        <v>679.19606459017405</v>
      </c>
      <c r="L126" t="str">
        <f>ValueWin!L126</f>
        <v>Stefanos Tsitsipas</v>
      </c>
      <c r="M126" t="str">
        <f>ValueWin!M126</f>
        <v>Frances Tiafoe</v>
      </c>
      <c r="N126">
        <f>ValueWin!N126</f>
        <v>0.86699999999999999</v>
      </c>
    </row>
    <row r="127" spans="1:14" x14ac:dyDescent="0.25">
      <c r="A127">
        <f>ValueWin!A127</f>
        <v>2.75</v>
      </c>
      <c r="B127">
        <f>ValueWin!B127</f>
        <v>1.44</v>
      </c>
      <c r="C127">
        <f t="shared" si="10"/>
        <v>0.36363636363636365</v>
      </c>
      <c r="D127">
        <f t="shared" si="10"/>
        <v>0.69444444444444442</v>
      </c>
      <c r="E127">
        <f>ValueWin!E127</f>
        <v>0.29499999999999998</v>
      </c>
      <c r="F127">
        <f t="shared" si="9"/>
        <v>0.70500000000000007</v>
      </c>
      <c r="G127" cm="1">
        <f t="array" ref="G127">_xlfn.IFS(AND(I127&gt;J127,I127&gt;0), 1, AND(J127&gt;I127,J127&gt;0), 2, AND(I127&lt;0,J127&lt;0), 0)</f>
        <v>2</v>
      </c>
      <c r="H127">
        <f>ValueWin!H127</f>
        <v>1</v>
      </c>
      <c r="I127">
        <f t="shared" si="5"/>
        <v>-0.10785714285714293</v>
      </c>
      <c r="J127">
        <f t="shared" si="6"/>
        <v>3.4545454545454546E-2</v>
      </c>
      <c r="K127" cm="1">
        <f t="array" ref="K127">_xlfn.IFS(AND(G127=H127,G127=1),K126-K126*I127+K126*I127*A127, AND(G127=H127,G127=2), K126-K126*J127+K126*J127*B127, AND(G127&lt;&gt;H127,G127=1), K126-K126*I127,AND(G127&lt;&gt;H127,G127=2),K126-K126*J127,G127=0,K126)</f>
        <v>655.73292781342252</v>
      </c>
      <c r="L127" t="str">
        <f>ValueWin!L127</f>
        <v>Carlos Alcaraz</v>
      </c>
      <c r="M127" t="str">
        <f>ValueWin!M127</f>
        <v>Matteo Berrettini</v>
      </c>
      <c r="N127">
        <f>ValueWin!N127</f>
        <v>0.84699999999999998</v>
      </c>
    </row>
    <row r="128" spans="1:14" x14ac:dyDescent="0.25">
      <c r="A128">
        <f>ValueWin!A128</f>
        <v>1.5</v>
      </c>
      <c r="B128">
        <f>ValueWin!B128</f>
        <v>2.5</v>
      </c>
      <c r="C128">
        <f t="shared" si="10"/>
        <v>0.66666666666666663</v>
      </c>
      <c r="D128">
        <f t="shared" si="10"/>
        <v>0.4</v>
      </c>
      <c r="E128">
        <f>ValueWin!E128</f>
        <v>0.78500000000000003</v>
      </c>
      <c r="F128">
        <f t="shared" si="9"/>
        <v>0.21499999999999997</v>
      </c>
      <c r="G128" cm="1">
        <f t="array" ref="G128">_xlfn.IFS(AND(I128&gt;J128,I128&gt;0), 1, AND(J128&gt;I128,J128&gt;0), 2, AND(I128&lt;0,J128&lt;0), 0)</f>
        <v>1</v>
      </c>
      <c r="H128">
        <f>ValueWin!H128</f>
        <v>1</v>
      </c>
      <c r="I128">
        <f t="shared" si="5"/>
        <v>0.1</v>
      </c>
      <c r="J128">
        <f t="shared" si="6"/>
        <v>-0.30833333333333335</v>
      </c>
      <c r="K128" cm="1">
        <f t="array" ref="K128">_xlfn.IFS(AND(G128=H128,G128=1),K127-K127*I128+K127*I128*A128, AND(G128=H128,G128=2), K127-K127*J128+K127*J128*B128, AND(G128&lt;&gt;H128,G128=1), K127-K127*I128,AND(G128&lt;&gt;H128,G128=2),K127-K127*J128,G128=0,K127)</f>
        <v>688.5195742040936</v>
      </c>
      <c r="L128" t="str">
        <f>ValueWin!L128</f>
        <v>Joao Sousa</v>
      </c>
      <c r="M128" t="str">
        <f>ValueWin!M128</f>
        <v>Kenny De Schepper</v>
      </c>
      <c r="N128">
        <f>ValueWin!N128</f>
        <v>0.47799999999999998</v>
      </c>
    </row>
    <row r="129" spans="1:14" x14ac:dyDescent="0.25">
      <c r="A129">
        <f>ValueWin!A129</f>
        <v>1.33</v>
      </c>
      <c r="B129">
        <f>ValueWin!B129</f>
        <v>3</v>
      </c>
      <c r="C129">
        <f t="shared" si="10"/>
        <v>0.75187969924812026</v>
      </c>
      <c r="D129">
        <f t="shared" si="10"/>
        <v>0.33333333333333331</v>
      </c>
      <c r="E129">
        <f>ValueWin!E129</f>
        <v>0.80500000000000005</v>
      </c>
      <c r="F129">
        <f t="shared" si="9"/>
        <v>0.19499999999999995</v>
      </c>
      <c r="G129" cm="1">
        <f t="array" ref="G129">_xlfn.IFS(AND(I129&gt;J129,I129&gt;0), 1, AND(J129&gt;I129,J129&gt;0), 2, AND(I129&lt;0,J129&lt;0), 0)</f>
        <v>1</v>
      </c>
      <c r="H129">
        <f>ValueWin!H129</f>
        <v>2</v>
      </c>
      <c r="I129">
        <f t="shared" si="5"/>
        <v>0.1</v>
      </c>
      <c r="J129">
        <f t="shared" si="6"/>
        <v>-0.20750000000000007</v>
      </c>
      <c r="K129" cm="1">
        <f t="array" ref="K129">_xlfn.IFS(AND(G129=H129,G129=1),K128-K128*I129+K128*I129*A129, AND(G129=H129,G129=2), K128-K128*J129+K128*J129*B129, AND(G129&lt;&gt;H129,G129=1), K128-K128*I129,AND(G129&lt;&gt;H129,G129=2),K128-K128*J129,G129=0,K128)</f>
        <v>619.66761678368425</v>
      </c>
      <c r="L129" t="str">
        <f>ValueWin!L129</f>
        <v>Hugo Gaston</v>
      </c>
      <c r="M129" t="str">
        <f>ValueWin!M129</f>
        <v>Maxime Janvier</v>
      </c>
      <c r="N129">
        <f>ValueWin!N129</f>
        <v>0.48199999999999998</v>
      </c>
    </row>
    <row r="130" spans="1:14" x14ac:dyDescent="0.25">
      <c r="A130">
        <f>ValueWin!A130</f>
        <v>1.66</v>
      </c>
      <c r="B130">
        <f>ValueWin!B130</f>
        <v>2.1</v>
      </c>
      <c r="C130">
        <f t="shared" si="10"/>
        <v>0.60240963855421692</v>
      </c>
      <c r="D130">
        <f t="shared" si="10"/>
        <v>0.47619047619047616</v>
      </c>
      <c r="E130">
        <f>ValueWin!E130</f>
        <v>0.94599999999999995</v>
      </c>
      <c r="F130">
        <f t="shared" si="9"/>
        <v>5.4000000000000048E-2</v>
      </c>
      <c r="G130" cm="1">
        <f t="array" ref="G130">_xlfn.IFS(AND(I130&gt;J130,I130&gt;0), 1, AND(J130&gt;I130,J130&gt;0), 2, AND(I130&lt;0,J130&lt;0), 0)</f>
        <v>1</v>
      </c>
      <c r="H130">
        <f>ValueWin!H130</f>
        <v>2</v>
      </c>
      <c r="I130">
        <f t="shared" si="5"/>
        <v>0.1</v>
      </c>
      <c r="J130">
        <f t="shared" si="6"/>
        <v>-0.80599999999999983</v>
      </c>
      <c r="K130" cm="1">
        <f t="array" ref="K130">_xlfn.IFS(AND(G130=H130,G130=1),K129-K129*I130+K129*I130*A130, AND(G130=H130,G130=2), K129-K129*J130+K129*J130*B130, AND(G130&lt;&gt;H130,G130=1), K129-K129*I130,AND(G130&lt;&gt;H130,G130=2),K129-K129*J130,G130=0,K129)</f>
        <v>557.70085510531578</v>
      </c>
      <c r="L130" t="str">
        <f>ValueWin!L130</f>
        <v>Manuel Guinard</v>
      </c>
      <c r="M130" t="str">
        <f>ValueWin!M130</f>
        <v>Luca van Assche</v>
      </c>
      <c r="N130">
        <f>ValueWin!N130</f>
        <v>0.17599999999999999</v>
      </c>
    </row>
    <row r="131" spans="1:14" x14ac:dyDescent="0.25">
      <c r="A131">
        <f>ValueWin!A131</f>
        <v>1.46</v>
      </c>
      <c r="B131">
        <f>ValueWin!B131</f>
        <v>2.58</v>
      </c>
      <c r="C131">
        <f t="shared" si="10"/>
        <v>0.68493150684931503</v>
      </c>
      <c r="D131">
        <f t="shared" si="10"/>
        <v>0.38759689922480617</v>
      </c>
      <c r="E131">
        <f>ValueWin!E131</f>
        <v>0.61399999999999999</v>
      </c>
      <c r="F131">
        <f t="shared" si="9"/>
        <v>0.38600000000000001</v>
      </c>
      <c r="G131" cm="1">
        <f t="array" ref="G131">_xlfn.IFS(AND(I131&gt;J131,I131&gt;0), 1, AND(J131&gt;I131,J131&gt;0), 2, AND(I131&lt;0,J131&lt;0), 0)</f>
        <v>0</v>
      </c>
      <c r="H131">
        <f>ValueWin!H131</f>
        <v>1</v>
      </c>
      <c r="I131">
        <f t="shared" si="5"/>
        <v>-0.22513043478260875</v>
      </c>
      <c r="J131">
        <f t="shared" si="6"/>
        <v>-2.6075949367088125E-3</v>
      </c>
      <c r="K131" cm="1">
        <f t="array" ref="K131">_xlfn.IFS(AND(G131=H131,G131=1),K130-K130*I131+K130*I131*A131, AND(G131=H131,G131=2), K130-K130*J131+K130*J131*B131, AND(G131&lt;&gt;H131,G131=1), K130-K130*I131,AND(G131&lt;&gt;H131,G131=2),K130-K130*J131,G131=0,K130)</f>
        <v>557.70085510531578</v>
      </c>
      <c r="L131" t="str">
        <f>ValueWin!L131</f>
        <v>Taylor Fritz</v>
      </c>
      <c r="M131" t="str">
        <f>ValueWin!M131</f>
        <v>Jan Lennard Struff</v>
      </c>
      <c r="N131">
        <f>ValueWin!N131</f>
        <v>0.84499999999999997</v>
      </c>
    </row>
    <row r="132" spans="1:14" x14ac:dyDescent="0.25">
      <c r="A132">
        <f>ValueWin!A132</f>
        <v>1.86</v>
      </c>
      <c r="B132">
        <f>ValueWin!B132</f>
        <v>1.92</v>
      </c>
      <c r="C132">
        <f t="shared" si="10"/>
        <v>0.5376344086021505</v>
      </c>
      <c r="D132">
        <f t="shared" si="10"/>
        <v>0.52083333333333337</v>
      </c>
      <c r="E132">
        <f>ValueWin!E132</f>
        <v>0.42</v>
      </c>
      <c r="F132">
        <f t="shared" si="9"/>
        <v>0.58000000000000007</v>
      </c>
      <c r="G132" cm="1">
        <f t="array" ref="G132">_xlfn.IFS(AND(I132&gt;J132,I132&gt;0), 1, AND(J132&gt;I132,J132&gt;0), 2, AND(I132&lt;0,J132&lt;0), 0)</f>
        <v>2</v>
      </c>
      <c r="H132">
        <f>ValueWin!H132</f>
        <v>2</v>
      </c>
      <c r="I132">
        <f t="shared" ref="I132:I140" si="11">IF(E132-(F132/(A132-1))&gt;0.1, 0.1, E132-(F132/(A132-1)))</f>
        <v>-0.25441860465116278</v>
      </c>
      <c r="J132">
        <f t="shared" ref="J132:J140" si="12">IF(F132-(E132/(B132-1))&gt;0.1, 0.1, F132-(E132/(B132-1)))</f>
        <v>0.1</v>
      </c>
      <c r="K132" cm="1">
        <f t="array" ref="K132">_xlfn.IFS(AND(G132=H132,G132=1),K131-K131*I132+K131*I132*A132, AND(G132=H132,G132=2), K131-K131*J132+K131*J132*B132, AND(G132&lt;&gt;H132,G132=1), K131-K131*I132,AND(G132&lt;&gt;H132,G132=2),K131-K131*J132,G132=0,K131)</f>
        <v>609.00933377500485</v>
      </c>
      <c r="L132" t="str">
        <f>ValueWin!L132</f>
        <v>Botic Van De Zandschulp</v>
      </c>
      <c r="M132" t="str">
        <f>ValueWin!M132</f>
        <v>Marin Cilic</v>
      </c>
      <c r="N132">
        <f>ValueWin!N132</f>
        <v>0.83499999999999996</v>
      </c>
    </row>
    <row r="133" spans="1:14" x14ac:dyDescent="0.25">
      <c r="A133">
        <f>ValueWin!A133</f>
        <v>4.05</v>
      </c>
      <c r="B133">
        <f>ValueWin!B133</f>
        <v>1.22</v>
      </c>
      <c r="C133">
        <f t="shared" si="10"/>
        <v>0.24691358024691359</v>
      </c>
      <c r="D133">
        <f t="shared" si="10"/>
        <v>0.81967213114754101</v>
      </c>
      <c r="E133">
        <f>ValueWin!E133</f>
        <v>0.21199999999999999</v>
      </c>
      <c r="F133">
        <f t="shared" si="9"/>
        <v>0.78800000000000003</v>
      </c>
      <c r="G133" cm="1">
        <f t="array" ref="G133">_xlfn.IFS(AND(I133&gt;J133,I133&gt;0), 1, AND(J133&gt;I133,J133&gt;0), 2, AND(I133&lt;0,J133&lt;0), 0)</f>
        <v>0</v>
      </c>
      <c r="H133">
        <f>ValueWin!H133</f>
        <v>2</v>
      </c>
      <c r="I133">
        <f t="shared" si="11"/>
        <v>-4.6360655737704953E-2</v>
      </c>
      <c r="J133">
        <f t="shared" si="12"/>
        <v>-0.1756363636363637</v>
      </c>
      <c r="K133" cm="1">
        <f t="array" ref="K133">_xlfn.IFS(AND(G133=H133,G133=1),K132-K132*I133+K132*I133*A133, AND(G133=H133,G133=2), K132-K132*J133+K132*J133*B133, AND(G133&lt;&gt;H133,G133=1), K132-K132*I133,AND(G133&lt;&gt;H133,G133=2),K132-K132*J133,G133=0,K132)</f>
        <v>609.00933377500485</v>
      </c>
      <c r="L133" t="str">
        <f>ValueWin!L133</f>
        <v>Carlos Alcaraz</v>
      </c>
      <c r="M133" t="str">
        <f>ValueWin!M133</f>
        <v>Alexander Zverev</v>
      </c>
      <c r="N133">
        <f>ValueWin!N133</f>
        <v>0.86499999999999999</v>
      </c>
    </row>
    <row r="134" spans="1:14" x14ac:dyDescent="0.25">
      <c r="A134">
        <f>ValueWin!A134</f>
        <v>2.2000000000000002</v>
      </c>
      <c r="B134">
        <f>ValueWin!B134</f>
        <v>1.61</v>
      </c>
      <c r="C134">
        <f t="shared" si="10"/>
        <v>0.45454545454545453</v>
      </c>
      <c r="D134">
        <f t="shared" si="10"/>
        <v>0.6211180124223602</v>
      </c>
      <c r="E134">
        <f>ValueWin!E134</f>
        <v>0.19900000000000001</v>
      </c>
      <c r="F134">
        <f t="shared" si="9"/>
        <v>0.80099999999999993</v>
      </c>
      <c r="G134" cm="1">
        <f t="array" ref="G134">_xlfn.IFS(AND(I134&gt;J134,I134&gt;0), 1, AND(J134&gt;I134,J134&gt;0), 2, AND(I134&lt;0,J134&lt;0), 0)</f>
        <v>2</v>
      </c>
      <c r="H134">
        <f>ValueWin!H134</f>
        <v>2</v>
      </c>
      <c r="I134">
        <f t="shared" si="11"/>
        <v>-0.46849999999999986</v>
      </c>
      <c r="J134">
        <f t="shared" si="12"/>
        <v>0.1</v>
      </c>
      <c r="K134" cm="1">
        <f t="array" ref="K134">_xlfn.IFS(AND(G134=H134,G134=1),K133-K133*I134+K133*I134*A134, AND(G134=H134,G134=2), K133-K133*J134+K133*J134*B134, AND(G134&lt;&gt;H134,G134=1), K133-K133*I134,AND(G134&lt;&gt;H134,G134=2),K133-K133*J134,G134=0,K133)</f>
        <v>646.15890313528018</v>
      </c>
      <c r="L134" t="str">
        <f>ValueWin!L134</f>
        <v>Maxime Janvier</v>
      </c>
      <c r="M134" t="str">
        <f>ValueWin!M134</f>
        <v>Joao Sousa</v>
      </c>
      <c r="N134">
        <f>ValueWin!N134</f>
        <v>0.47099999999999997</v>
      </c>
    </row>
    <row r="135" spans="1:14" x14ac:dyDescent="0.25">
      <c r="A135">
        <f>ValueWin!A135</f>
        <v>2.2000000000000002</v>
      </c>
      <c r="B135">
        <f>ValueWin!B135</f>
        <v>1.61</v>
      </c>
      <c r="C135">
        <f t="shared" si="10"/>
        <v>0.45454545454545453</v>
      </c>
      <c r="D135">
        <f t="shared" si="10"/>
        <v>0.6211180124223602</v>
      </c>
      <c r="E135">
        <f>ValueWin!E135</f>
        <v>0.45900000000000002</v>
      </c>
      <c r="F135">
        <f t="shared" si="9"/>
        <v>0.54099999999999993</v>
      </c>
      <c r="G135" cm="1">
        <f t="array" ref="G135">_xlfn.IFS(AND(I135&gt;J135,I135&gt;0), 1, AND(J135&gt;I135,J135&gt;0), 2, AND(I135&lt;0,J135&lt;0), 0)</f>
        <v>1</v>
      </c>
      <c r="H135">
        <f>ValueWin!H135</f>
        <v>1</v>
      </c>
      <c r="I135">
        <f t="shared" si="11"/>
        <v>8.1666666666668219E-3</v>
      </c>
      <c r="J135">
        <f t="shared" si="12"/>
        <v>-0.21145901639344256</v>
      </c>
      <c r="K135" cm="1">
        <f t="array" ref="K135">_xlfn.IFS(AND(G135=H135,G135=1),K134-K134*I135+K134*I135*A135, AND(G135=H135,G135=2), K134-K134*J135+K134*J135*B135, AND(G135&lt;&gt;H135,G135=1), K134-K134*I135,AND(G135&lt;&gt;H135,G135=2),K134-K134*J135,G135=0,K134)</f>
        <v>652.49126038600605</v>
      </c>
      <c r="L135" t="str">
        <f>ValueWin!L135</f>
        <v>Maxime Cressy</v>
      </c>
      <c r="M135" t="str">
        <f>ValueWin!M135</f>
        <v>Oscar Otte</v>
      </c>
      <c r="N135">
        <f>ValueWin!N135</f>
        <v>0.75700000000000001</v>
      </c>
    </row>
    <row r="136" spans="1:14" x14ac:dyDescent="0.25">
      <c r="A136">
        <f>ValueWin!A136</f>
        <v>4</v>
      </c>
      <c r="B136">
        <f>ValueWin!B136</f>
        <v>1.22</v>
      </c>
      <c r="C136">
        <f t="shared" si="10"/>
        <v>0.25</v>
      </c>
      <c r="D136">
        <f t="shared" si="10"/>
        <v>0.81967213114754101</v>
      </c>
      <c r="E136">
        <f>ValueWin!E136</f>
        <v>0.33300000000000002</v>
      </c>
      <c r="F136">
        <f t="shared" si="9"/>
        <v>0.66700000000000004</v>
      </c>
      <c r="G136" cm="1">
        <f t="array" ref="G136">_xlfn.IFS(AND(I136&gt;J136,I136&gt;0), 1, AND(J136&gt;I136,J136&gt;0), 2, AND(I136&lt;0,J136&lt;0), 0)</f>
        <v>1</v>
      </c>
      <c r="H136">
        <f>ValueWin!H136</f>
        <v>1</v>
      </c>
      <c r="I136">
        <f t="shared" si="11"/>
        <v>0.1</v>
      </c>
      <c r="J136">
        <f t="shared" si="12"/>
        <v>-0.84663636363636385</v>
      </c>
      <c r="K136" cm="1">
        <f t="array" ref="K136">_xlfn.IFS(AND(G136=H136,G136=1),K135-K135*I136+K135*I136*A136, AND(G136=H136,G136=2), K135-K135*J136+K135*J136*B136, AND(G136&lt;&gt;H136,G136=1), K135-K135*I136,AND(G136&lt;&gt;H136,G136=2),K135-K135*J136,G136=0,K135)</f>
        <v>848.23863850180783</v>
      </c>
      <c r="L136" t="str">
        <f>ValueWin!L136</f>
        <v>Frances Tiafoe</v>
      </c>
      <c r="M136" t="str">
        <f>ValueWin!M136</f>
        <v>Jannik Sinner</v>
      </c>
      <c r="N136">
        <f>ValueWin!N136</f>
        <v>0.86</v>
      </c>
    </row>
    <row r="137" spans="1:14" x14ac:dyDescent="0.25">
      <c r="A137">
        <f>ValueWin!A137</f>
        <v>1.4</v>
      </c>
      <c r="B137">
        <f>ValueWin!B137</f>
        <v>2.75</v>
      </c>
      <c r="C137">
        <f t="shared" si="10"/>
        <v>0.7142857142857143</v>
      </c>
      <c r="D137">
        <f t="shared" si="10"/>
        <v>0.36363636363636365</v>
      </c>
      <c r="E137">
        <f>ValueWin!E137</f>
        <v>0.61599999999999999</v>
      </c>
      <c r="F137">
        <f t="shared" si="9"/>
        <v>0.38400000000000001</v>
      </c>
      <c r="G137" cm="1">
        <f t="array" ref="G137">_xlfn.IFS(AND(I137&gt;J137,I137&gt;0), 1, AND(J137&gt;I137,J137&gt;0), 2, AND(I137&lt;0,J137&lt;0), 0)</f>
        <v>2</v>
      </c>
      <c r="H137">
        <f>ValueWin!H137</f>
        <v>2</v>
      </c>
      <c r="I137">
        <f t="shared" si="11"/>
        <v>-0.34400000000000019</v>
      </c>
      <c r="J137">
        <f t="shared" si="12"/>
        <v>3.2000000000000028E-2</v>
      </c>
      <c r="K137" cm="1">
        <f t="array" ref="K137">_xlfn.IFS(AND(G137=H137,G137=1),K136-K136*I137+K136*I137*A137, AND(G137=H137,G137=2), K136-K136*J137+K136*J137*B137, AND(G137&lt;&gt;H137,G137=1), K136-K136*I137,AND(G137&lt;&gt;H137,G137=2),K136-K136*J137,G137=0,K136)</f>
        <v>895.74000225790917</v>
      </c>
      <c r="L137" t="str">
        <f>ValueWin!L137</f>
        <v>Quentin Halys</v>
      </c>
      <c r="M137" t="str">
        <f>ValueWin!M137</f>
        <v>Lukas Lacko</v>
      </c>
      <c r="N137">
        <f>ValueWin!N137</f>
        <v>0.47</v>
      </c>
    </row>
    <row r="138" spans="1:14" x14ac:dyDescent="0.25">
      <c r="A138">
        <f>ValueWin!A138</f>
        <v>4.5</v>
      </c>
      <c r="B138">
        <f>ValueWin!B138</f>
        <v>1.18</v>
      </c>
      <c r="C138">
        <f t="shared" si="10"/>
        <v>0.22222222222222221</v>
      </c>
      <c r="D138">
        <f t="shared" si="10"/>
        <v>0.84745762711864414</v>
      </c>
      <c r="E138">
        <f>ValueWin!E138</f>
        <v>0.161</v>
      </c>
      <c r="F138">
        <f t="shared" si="9"/>
        <v>0.83899999999999997</v>
      </c>
      <c r="G138" cm="1">
        <f t="array" ref="G138">_xlfn.IFS(AND(I138&gt;J138,I138&gt;0), 1, AND(J138&gt;I138,J138&gt;0), 2, AND(I138&lt;0,J138&lt;0), 0)</f>
        <v>0</v>
      </c>
      <c r="H138">
        <f>ValueWin!H138</f>
        <v>2</v>
      </c>
      <c r="I138">
        <f t="shared" si="11"/>
        <v>-7.8714285714285709E-2</v>
      </c>
      <c r="J138">
        <f t="shared" si="12"/>
        <v>-5.5444444444444851E-2</v>
      </c>
      <c r="K138" cm="1">
        <f t="array" ref="K138">_xlfn.IFS(AND(G138=H138,G138=1),K137-K137*I138+K137*I138*A138, AND(G138=H138,G138=2), K137-K137*J138+K137*J138*B138, AND(G138&lt;&gt;H138,G138=1), K137-K137*I138,AND(G138&lt;&gt;H138,G138=2),K137-K137*J138,G138=0,K137)</f>
        <v>895.74000225790917</v>
      </c>
      <c r="L138" t="str">
        <f>ValueWin!L138</f>
        <v>Alexandre Muller</v>
      </c>
      <c r="M138" t="str">
        <f>ValueWin!M138</f>
        <v>Brandon Nakashima</v>
      </c>
      <c r="N138">
        <f>ValueWin!N138</f>
        <v>0.499</v>
      </c>
    </row>
    <row r="139" spans="1:14" x14ac:dyDescent="0.25">
      <c r="A139">
        <f>ValueWin!A139</f>
        <v>1.53</v>
      </c>
      <c r="B139">
        <f>ValueWin!B139</f>
        <v>2.37</v>
      </c>
      <c r="C139">
        <f t="shared" si="10"/>
        <v>0.65359477124183007</v>
      </c>
      <c r="D139">
        <f t="shared" si="10"/>
        <v>0.42194092827004215</v>
      </c>
      <c r="E139">
        <f>ValueWin!E139</f>
        <v>0.47499999999999998</v>
      </c>
      <c r="F139">
        <f t="shared" si="9"/>
        <v>0.52500000000000002</v>
      </c>
      <c r="G139" cm="1">
        <f t="array" ref="G139">_xlfn.IFS(AND(I139&gt;J139,I139&gt;0), 1, AND(J139&gt;I139,J139&gt;0), 2, AND(I139&lt;0,J139&lt;0), 0)</f>
        <v>2</v>
      </c>
      <c r="H139">
        <f>ValueWin!H139</f>
        <v>2</v>
      </c>
      <c r="I139">
        <f t="shared" si="11"/>
        <v>-0.51556603773584908</v>
      </c>
      <c r="J139">
        <f t="shared" si="12"/>
        <v>0.1</v>
      </c>
      <c r="K139" cm="1">
        <f t="array" ref="K139">_xlfn.IFS(AND(G139=H139,G139=1),K138-K138*I139+K138*I139*A139, AND(G139=H139,G139=2), K138-K138*J139+K138*J139*B139, AND(G139&lt;&gt;H139,G139=1), K138-K138*I139,AND(G139&lt;&gt;H139,G139=2),K138-K138*J139,G139=0,K138)</f>
        <v>1018.4563825672428</v>
      </c>
      <c r="L139" t="str">
        <f>ValueWin!L139</f>
        <v>Yoshihito Nishioka</v>
      </c>
      <c r="M139" t="str">
        <f>ValueWin!M139</f>
        <v>Gianluca Mager</v>
      </c>
      <c r="N139">
        <f>ValueWin!N139</f>
        <v>0.80300000000000005</v>
      </c>
    </row>
    <row r="140" spans="1:14" x14ac:dyDescent="0.25">
      <c r="A140">
        <f>ValueWin!A140</f>
        <v>2.62</v>
      </c>
      <c r="B140">
        <f>ValueWin!B140</f>
        <v>1.5</v>
      </c>
      <c r="C140">
        <f t="shared" si="10"/>
        <v>0.38167938931297707</v>
      </c>
      <c r="D140">
        <f t="shared" si="10"/>
        <v>0.66666666666666663</v>
      </c>
      <c r="E140">
        <f>ValueWin!E140</f>
        <v>0.35299999999999998</v>
      </c>
      <c r="F140">
        <f t="shared" si="9"/>
        <v>0.64700000000000002</v>
      </c>
      <c r="G140" cm="1">
        <f t="array" ref="G140">_xlfn.IFS(AND(I140&gt;J140,I140&gt;0), 1, AND(J140&gt;I140,J140&gt;0), 2, AND(I140&lt;0,J140&lt;0), 0)</f>
        <v>0</v>
      </c>
      <c r="H140">
        <f>ValueWin!H140</f>
        <v>1</v>
      </c>
      <c r="I140">
        <f t="shared" si="11"/>
        <v>-4.6382716049382711E-2</v>
      </c>
      <c r="J140">
        <f t="shared" si="12"/>
        <v>-5.8999999999999941E-2</v>
      </c>
      <c r="K140" cm="1">
        <f t="array" ref="K140">_xlfn.IFS(AND(G140=H140,G140=1),K139-K139*I140+K139*I140*A140, AND(G140=H140,G140=2), K139-K139*J140+K139*J140*B140, AND(G140&lt;&gt;H140,G140=1), K139-K139*I140,AND(G140&lt;&gt;H140,G140=2),K139-K139*J140,G140=0,K139)</f>
        <v>1018.4563825672428</v>
      </c>
      <c r="L140" t="str">
        <f>ValueWin!L140</f>
        <v>Adrian Mannarino</v>
      </c>
      <c r="M140" t="str">
        <f>ValueWin!M140</f>
        <v>Nikoloz Basilashvili</v>
      </c>
      <c r="N140">
        <f>ValueWin!N140</f>
        <v>0.85599999999999998</v>
      </c>
    </row>
    <row r="141" spans="1:14" x14ac:dyDescent="0.25">
      <c r="A141">
        <f>ValueWin!A141</f>
        <v>2.2000000000000002</v>
      </c>
      <c r="B141">
        <f>ValueWin!B141</f>
        <v>1.66</v>
      </c>
      <c r="C141">
        <f t="shared" ref="C141:C179" si="13">1/A141</f>
        <v>0.45454545454545453</v>
      </c>
      <c r="D141">
        <f t="shared" ref="D141:D179" si="14">1/B141</f>
        <v>0.60240963855421692</v>
      </c>
      <c r="E141">
        <f>ValueWin!E141</f>
        <v>0.438</v>
      </c>
      <c r="F141">
        <f t="shared" ref="F141:F179" si="15">1-E141</f>
        <v>0.56200000000000006</v>
      </c>
      <c r="G141" cm="1">
        <f t="array" ref="G141">_xlfn.IFS(AND(I141&gt;J141,I141&gt;0), 1, AND(J141&gt;I141,J141&gt;0), 2, AND(I141&lt;0,J141&lt;0), 0)</f>
        <v>0</v>
      </c>
      <c r="H141">
        <f>ValueWin!H141</f>
        <v>1</v>
      </c>
      <c r="I141">
        <f t="shared" ref="I141:I179" si="16">IF(E141-(F141/(A141-1))&gt;0.1, 0.1, E141-(F141/(A141-1)))</f>
        <v>-3.0333333333333323E-2</v>
      </c>
      <c r="J141">
        <f t="shared" ref="J141:J179" si="17">IF(F141-(E141/(B141-1))&gt;0.1, 0.1, F141-(E141/(B141-1)))</f>
        <v>-0.10163636363636364</v>
      </c>
      <c r="K141" cm="1">
        <f t="array" ref="K141">_xlfn.IFS(AND(G141=H141,G141=1),K140-K140*I141+K140*I141*A141, AND(G141=H141,G141=2), K140-K140*J141+K140*J141*B141, AND(G141&lt;&gt;H141,G141=1), K140-K140*I141,AND(G141&lt;&gt;H141,G141=2),K140-K140*J141,G141=0,K140)</f>
        <v>1018.4563825672428</v>
      </c>
      <c r="L141" t="str">
        <f>ValueWin!L141</f>
        <v>Alexander Bublik</v>
      </c>
      <c r="M141" t="str">
        <f>ValueWin!M141</f>
        <v>Daniel Evans</v>
      </c>
      <c r="N141">
        <f>ValueWin!N141</f>
        <v>0.89200000000000002</v>
      </c>
    </row>
    <row r="142" spans="1:14" x14ac:dyDescent="0.25">
      <c r="A142">
        <f>ValueWin!A142</f>
        <v>1.57</v>
      </c>
      <c r="B142">
        <f>ValueWin!B142</f>
        <v>2.37</v>
      </c>
      <c r="C142">
        <f t="shared" si="13"/>
        <v>0.63694267515923564</v>
      </c>
      <c r="D142">
        <f t="shared" si="14"/>
        <v>0.42194092827004215</v>
      </c>
      <c r="E142">
        <f>ValueWin!E142</f>
        <v>0.55700000000000005</v>
      </c>
      <c r="F142">
        <f t="shared" si="15"/>
        <v>0.44299999999999995</v>
      </c>
      <c r="G142" cm="1">
        <f t="array" ref="G142">_xlfn.IFS(AND(I142&gt;J142,I142&gt;0), 1, AND(J142&gt;I142,J142&gt;0), 2, AND(I142&lt;0,J142&lt;0), 0)</f>
        <v>2</v>
      </c>
      <c r="H142">
        <f>ValueWin!H142</f>
        <v>2</v>
      </c>
      <c r="I142">
        <f t="shared" si="16"/>
        <v>-0.22019298245614016</v>
      </c>
      <c r="J142">
        <f t="shared" si="17"/>
        <v>3.6430656934306527E-2</v>
      </c>
      <c r="K142" cm="1">
        <f t="array" ref="K142">_xlfn.IFS(AND(G142=H142,G142=1),K141-K141*I142+K141*I142*A142, AND(G142=H142,G142=2), K141-K141*J142+K141*J142*B142, AND(G142&lt;&gt;H142,G142=1), K141-K141*I142,AND(G142&lt;&gt;H142,G142=2),K141-K141*J142,G142=0,K141)</f>
        <v>1069.2875406211738</v>
      </c>
      <c r="L142" t="str">
        <f>ValueWin!L142</f>
        <v>Aslan Karatsev</v>
      </c>
      <c r="M142" t="str">
        <f>ValueWin!M142</f>
        <v>Sebastian Korda</v>
      </c>
      <c r="N142">
        <f>ValueWin!N142</f>
        <v>0.86</v>
      </c>
    </row>
    <row r="143" spans="1:14" x14ac:dyDescent="0.25">
      <c r="A143">
        <f>ValueWin!A143</f>
        <v>4</v>
      </c>
      <c r="B143">
        <f>ValueWin!B143</f>
        <v>1.25</v>
      </c>
      <c r="C143">
        <f t="shared" si="13"/>
        <v>0.25</v>
      </c>
      <c r="D143">
        <f t="shared" si="14"/>
        <v>0.8</v>
      </c>
      <c r="E143">
        <f>ValueWin!E143</f>
        <v>0.23599999999999999</v>
      </c>
      <c r="F143">
        <f t="shared" si="15"/>
        <v>0.76400000000000001</v>
      </c>
      <c r="G143" cm="1">
        <f t="array" ref="G143">_xlfn.IFS(AND(I143&gt;J143,I143&gt;0), 1, AND(J143&gt;I143,J143&gt;0), 2, AND(I143&lt;0,J143&lt;0), 0)</f>
        <v>0</v>
      </c>
      <c r="H143">
        <f>ValueWin!H143</f>
        <v>2</v>
      </c>
      <c r="I143">
        <f t="shared" si="16"/>
        <v>-1.8666666666666665E-2</v>
      </c>
      <c r="J143">
        <f t="shared" si="17"/>
        <v>-0.17999999999999994</v>
      </c>
      <c r="K143" cm="1">
        <f t="array" ref="K143">_xlfn.IFS(AND(G143=H143,G143=1),K142-K142*I143+K142*I143*A143, AND(G143=H143,G143=2), K142-K142*J143+K142*J143*B143, AND(G143&lt;&gt;H143,G143=1), K142-K142*I143,AND(G143&lt;&gt;H143,G143=2),K142-K142*J143,G143=0,K142)</f>
        <v>1069.2875406211738</v>
      </c>
      <c r="L143" t="str">
        <f>ValueWin!L143</f>
        <v>Benoit Paire</v>
      </c>
      <c r="M143" t="str">
        <f>ValueWin!M143</f>
        <v>Pablo Carreno Busta</v>
      </c>
      <c r="N143">
        <f>ValueWin!N143</f>
        <v>0.89700000000000002</v>
      </c>
    </row>
    <row r="144" spans="1:14" x14ac:dyDescent="0.25">
      <c r="A144">
        <f>ValueWin!A144</f>
        <v>1.1100000000000001</v>
      </c>
      <c r="B144">
        <f>ValueWin!B144</f>
        <v>6.5</v>
      </c>
      <c r="C144">
        <f t="shared" si="13"/>
        <v>0.9009009009009008</v>
      </c>
      <c r="D144">
        <f t="shared" si="14"/>
        <v>0.15384615384615385</v>
      </c>
      <c r="E144">
        <f>ValueWin!E144</f>
        <v>0.81200000000000006</v>
      </c>
      <c r="F144">
        <f t="shared" si="15"/>
        <v>0.18799999999999994</v>
      </c>
      <c r="G144" cm="1">
        <f t="array" ref="G144">_xlfn.IFS(AND(I144&gt;J144,I144&gt;0), 1, AND(J144&gt;I144,J144&gt;0), 2, AND(I144&lt;0,J144&lt;0), 0)</f>
        <v>2</v>
      </c>
      <c r="H144">
        <f>ValueWin!H144</f>
        <v>1</v>
      </c>
      <c r="I144">
        <f t="shared" si="16"/>
        <v>-0.89709090909090694</v>
      </c>
      <c r="J144">
        <f t="shared" si="17"/>
        <v>4.0363636363636296E-2</v>
      </c>
      <c r="K144" cm="1">
        <f t="array" ref="K144">_xlfn.IFS(AND(G144=H144,G144=1),K143-K143*I144+K143*I144*A144, AND(G144=H144,G144=2), K143-K143*J144+K143*J144*B144, AND(G144&lt;&gt;H144,G144=1), K143-K143*I144,AND(G144&lt;&gt;H144,G144=2),K143-K143*J144,G144=0,K143)</f>
        <v>1026.1272071633737</v>
      </c>
      <c r="L144" t="str">
        <f>ValueWin!L144</f>
        <v>Cameron Norrie</v>
      </c>
      <c r="M144" t="str">
        <f>ValueWin!M144</f>
        <v>Federico Delbonis</v>
      </c>
      <c r="N144">
        <f>ValueWin!N144</f>
        <v>0.84499999999999997</v>
      </c>
    </row>
    <row r="145" spans="1:14" x14ac:dyDescent="0.25">
      <c r="A145">
        <f>ValueWin!A145</f>
        <v>3</v>
      </c>
      <c r="B145">
        <f>ValueWin!B145</f>
        <v>1.4</v>
      </c>
      <c r="C145">
        <f t="shared" si="13"/>
        <v>0.33333333333333331</v>
      </c>
      <c r="D145">
        <f t="shared" si="14"/>
        <v>0.7142857142857143</v>
      </c>
      <c r="E145">
        <f>ValueWin!E145</f>
        <v>0.38500000000000001</v>
      </c>
      <c r="F145">
        <f t="shared" si="15"/>
        <v>0.61499999999999999</v>
      </c>
      <c r="G145" cm="1">
        <f t="array" ref="G145">_xlfn.IFS(AND(I145&gt;J145,I145&gt;0), 1, AND(J145&gt;I145,J145&gt;0), 2, AND(I145&lt;0,J145&lt;0), 0)</f>
        <v>1</v>
      </c>
      <c r="H145">
        <f>ValueWin!H145</f>
        <v>1</v>
      </c>
      <c r="I145">
        <f t="shared" si="16"/>
        <v>7.7500000000000013E-2</v>
      </c>
      <c r="J145">
        <f t="shared" si="17"/>
        <v>-0.34750000000000025</v>
      </c>
      <c r="K145" cm="1">
        <f t="array" ref="K145">_xlfn.IFS(AND(G145=H145,G145=1),K144-K144*I145+K144*I145*A145, AND(G145=H145,G145=2), K144-K144*J145+K144*J145*B145, AND(G145&lt;&gt;H145,G145=1), K144-K144*I145,AND(G145&lt;&gt;H145,G145=2),K144-K144*J145,G145=0,K144)</f>
        <v>1185.1769242736966</v>
      </c>
      <c r="L145" t="str">
        <f>ValueWin!L145</f>
        <v>Dusan Lajovic</v>
      </c>
      <c r="M145" t="str">
        <f>ValueWin!M145</f>
        <v>Mackenzie McDonald</v>
      </c>
      <c r="N145">
        <f>ValueWin!N145</f>
        <v>0.84399999999999997</v>
      </c>
    </row>
    <row r="146" spans="1:14" x14ac:dyDescent="0.25">
      <c r="A146">
        <f>ValueWin!A146</f>
        <v>1.9</v>
      </c>
      <c r="B146">
        <f>ValueWin!B146</f>
        <v>1.9</v>
      </c>
      <c r="C146">
        <f t="shared" si="13"/>
        <v>0.52631578947368418</v>
      </c>
      <c r="D146">
        <f t="shared" si="14"/>
        <v>0.52631578947368418</v>
      </c>
      <c r="E146">
        <f>ValueWin!E146</f>
        <v>0.373</v>
      </c>
      <c r="F146">
        <f t="shared" si="15"/>
        <v>0.627</v>
      </c>
      <c r="G146" cm="1">
        <f t="array" ref="G146">_xlfn.IFS(AND(I146&gt;J146,I146&gt;0), 1, AND(J146&gt;I146,J146&gt;0), 2, AND(I146&lt;0,J146&lt;0), 0)</f>
        <v>2</v>
      </c>
      <c r="H146">
        <f>ValueWin!H146</f>
        <v>2</v>
      </c>
      <c r="I146">
        <f t="shared" si="16"/>
        <v>-0.32366666666666677</v>
      </c>
      <c r="J146">
        <f t="shared" si="17"/>
        <v>0.1</v>
      </c>
      <c r="K146" cm="1">
        <f t="array" ref="K146">_xlfn.IFS(AND(G146=H146,G146=1),K145-K145*I146+K145*I146*A146, AND(G146=H146,G146=2), K145-K145*J146+K145*J146*B146, AND(G146&lt;&gt;H146,G146=1), K145-K145*I146,AND(G146&lt;&gt;H146,G146=2),K145-K145*J146,G146=0,K145)</f>
        <v>1291.8428474583293</v>
      </c>
      <c r="L146" t="str">
        <f>ValueWin!L146</f>
        <v>Filip Krajinovic</v>
      </c>
      <c r="M146" t="str">
        <f>ValueWin!M146</f>
        <v>Reilly Opelka</v>
      </c>
      <c r="N146">
        <f>ValueWin!N146</f>
        <v>0.84499999999999997</v>
      </c>
    </row>
    <row r="147" spans="1:14" x14ac:dyDescent="0.25">
      <c r="A147">
        <f>ValueWin!A147</f>
        <v>1.28</v>
      </c>
      <c r="B147">
        <f>ValueWin!B147</f>
        <v>3.75</v>
      </c>
      <c r="C147">
        <f t="shared" si="13"/>
        <v>0.78125</v>
      </c>
      <c r="D147">
        <f t="shared" si="14"/>
        <v>0.26666666666666666</v>
      </c>
      <c r="E147">
        <f>ValueWin!E147</f>
        <v>0.68700000000000006</v>
      </c>
      <c r="F147">
        <f t="shared" si="15"/>
        <v>0.31299999999999994</v>
      </c>
      <c r="G147" cm="1">
        <f t="array" ref="G147">_xlfn.IFS(AND(I147&gt;J147,I147&gt;0), 1, AND(J147&gt;I147,J147&gt;0), 2, AND(I147&lt;0,J147&lt;0), 0)</f>
        <v>2</v>
      </c>
      <c r="H147">
        <f>ValueWin!H147</f>
        <v>1</v>
      </c>
      <c r="I147">
        <f t="shared" si="16"/>
        <v>-0.43085714285714261</v>
      </c>
      <c r="J147">
        <f t="shared" si="17"/>
        <v>6.3181818181818117E-2</v>
      </c>
      <c r="K147" cm="1">
        <f t="array" ref="K147">_xlfn.IFS(AND(G147=H147,G147=1),K146-K146*I147+K146*I147*A147, AND(G147=H147,G147=2), K146-K146*J147+K146*J147*B147, AND(G147&lt;&gt;H147,G147=1), K146-K146*I147,AND(G147&lt;&gt;H147,G147=2),K146-K146*J147,G147=0,K146)</f>
        <v>1210.2218675507349</v>
      </c>
      <c r="L147" t="str">
        <f>ValueWin!L147</f>
        <v>Grigor Dimitrov</v>
      </c>
      <c r="M147" t="str">
        <f>ValueWin!M147</f>
        <v>Richard Gasquet</v>
      </c>
      <c r="N147">
        <f>ValueWin!N147</f>
        <v>0.86299999999999999</v>
      </c>
    </row>
    <row r="148" spans="1:14" x14ac:dyDescent="0.25">
      <c r="A148">
        <f>ValueWin!A148</f>
        <v>1.2</v>
      </c>
      <c r="B148">
        <f>ValueWin!B148</f>
        <v>4.5</v>
      </c>
      <c r="C148">
        <f t="shared" si="13"/>
        <v>0.83333333333333337</v>
      </c>
      <c r="D148">
        <f t="shared" si="14"/>
        <v>0.22222222222222221</v>
      </c>
      <c r="E148">
        <f>ValueWin!E148</f>
        <v>0.68700000000000006</v>
      </c>
      <c r="F148">
        <f t="shared" si="15"/>
        <v>0.31299999999999994</v>
      </c>
      <c r="G148" cm="1">
        <f t="array" ref="G148">_xlfn.IFS(AND(I148&gt;J148,I148&gt;0), 1, AND(J148&gt;I148,J148&gt;0), 2, AND(I148&lt;0,J148&lt;0), 0)</f>
        <v>2</v>
      </c>
      <c r="H148">
        <f>ValueWin!H148</f>
        <v>1</v>
      </c>
      <c r="I148">
        <f t="shared" si="16"/>
        <v>-0.87800000000000011</v>
      </c>
      <c r="J148">
        <f t="shared" si="17"/>
        <v>0.1</v>
      </c>
      <c r="K148" cm="1">
        <f t="array" ref="K148">_xlfn.IFS(AND(G148=H148,G148=1),K147-K147*I148+K147*I148*A148, AND(G148=H148,G148=2), K147-K147*J148+K147*J148*B148, AND(G148&lt;&gt;H148,G148=1), K147-K147*I148,AND(G148&lt;&gt;H148,G148=2),K147-K147*J148,G148=0,K147)</f>
        <v>1089.1996807956614</v>
      </c>
      <c r="L148" t="str">
        <f>ValueWin!L148</f>
        <v>Ilya Ivashka</v>
      </c>
      <c r="M148" t="str">
        <f>ValueWin!M148</f>
        <v>Albert Ramos</v>
      </c>
      <c r="N148">
        <f>ValueWin!N148</f>
        <v>0.82099999999999995</v>
      </c>
    </row>
    <row r="149" spans="1:14" x14ac:dyDescent="0.25">
      <c r="A149">
        <f>ValueWin!A149</f>
        <v>3.4</v>
      </c>
      <c r="B149">
        <f>ValueWin!B149</f>
        <v>1.33</v>
      </c>
      <c r="C149">
        <f t="shared" si="13"/>
        <v>0.29411764705882354</v>
      </c>
      <c r="D149">
        <f t="shared" si="14"/>
        <v>0.75187969924812026</v>
      </c>
      <c r="E149">
        <f>ValueWin!E149</f>
        <v>0.32900000000000001</v>
      </c>
      <c r="F149">
        <f t="shared" si="15"/>
        <v>0.67100000000000004</v>
      </c>
      <c r="G149" cm="1">
        <f t="array" ref="G149">_xlfn.IFS(AND(I149&gt;J149,I149&gt;0), 1, AND(J149&gt;I149,J149&gt;0), 2, AND(I149&lt;0,J149&lt;0), 0)</f>
        <v>1</v>
      </c>
      <c r="H149">
        <f>ValueWin!H149</f>
        <v>1</v>
      </c>
      <c r="I149">
        <f t="shared" si="16"/>
        <v>4.9416666666666664E-2</v>
      </c>
      <c r="J149">
        <f t="shared" si="17"/>
        <v>-0.3259696969696968</v>
      </c>
      <c r="K149" cm="1">
        <f t="array" ref="K149">_xlfn.IFS(AND(G149=H149,G149=1),K148-K148*I149+K148*I149*A149, AND(G149=H149,G149=2), K148-K148*J149+K148*J149*B149, AND(G149&lt;&gt;H149,G149=1), K148-K148*I149,AND(G149&lt;&gt;H149,G149=2),K148-K148*J149,G149=0,K148)</f>
        <v>1218.3787629380267</v>
      </c>
      <c r="L149" t="str">
        <f>ValueWin!L149</f>
        <v>James Duckworth</v>
      </c>
      <c r="M149" t="str">
        <f>ValueWin!M149</f>
        <v>Roberto Bautista Agut</v>
      </c>
      <c r="N149">
        <f>ValueWin!N149</f>
        <v>0.84199999999999997</v>
      </c>
    </row>
    <row r="150" spans="1:14" x14ac:dyDescent="0.25">
      <c r="A150">
        <f>ValueWin!A150</f>
        <v>3.5</v>
      </c>
      <c r="B150">
        <f>ValueWin!B150</f>
        <v>1.3</v>
      </c>
      <c r="C150">
        <f t="shared" si="13"/>
        <v>0.2857142857142857</v>
      </c>
      <c r="D150">
        <f t="shared" si="14"/>
        <v>0.76923076923076916</v>
      </c>
      <c r="E150">
        <f>ValueWin!E150</f>
        <v>0.27500000000000002</v>
      </c>
      <c r="F150">
        <f t="shared" si="15"/>
        <v>0.72499999999999998</v>
      </c>
      <c r="G150" cm="1">
        <f t="array" ref="G150">_xlfn.IFS(AND(I150&gt;J150,I150&gt;0), 1, AND(J150&gt;I150,J150&gt;0), 2, AND(I150&lt;0,J150&lt;0), 0)</f>
        <v>0</v>
      </c>
      <c r="H150">
        <f>ValueWin!H150</f>
        <v>2</v>
      </c>
      <c r="I150">
        <f t="shared" si="16"/>
        <v>-1.4999999999999958E-2</v>
      </c>
      <c r="J150">
        <f t="shared" si="17"/>
        <v>-0.19166666666666665</v>
      </c>
      <c r="K150" cm="1">
        <f t="array" ref="K150">_xlfn.IFS(AND(G150=H150,G150=1),K149-K149*I150+K149*I150*A150, AND(G150=H150,G150=2), K149-K149*J150+K149*J150*B150, AND(G150&lt;&gt;H150,G150=1), K149-K149*I150,AND(G150&lt;&gt;H150,G150=2),K149-K149*J150,G150=0,K149)</f>
        <v>1218.3787629380267</v>
      </c>
      <c r="L150" t="str">
        <f>ValueWin!L150</f>
        <v>John Millman</v>
      </c>
      <c r="M150" t="str">
        <f>ValueWin!M150</f>
        <v>Diego Schwartzman</v>
      </c>
      <c r="N150">
        <f>ValueWin!N150</f>
        <v>0.86599999999999999</v>
      </c>
    </row>
    <row r="151" spans="1:14" x14ac:dyDescent="0.25">
      <c r="A151">
        <f>ValueWin!A151</f>
        <v>1.66</v>
      </c>
      <c r="B151">
        <f>ValueWin!B151</f>
        <v>2.2000000000000002</v>
      </c>
      <c r="C151">
        <f t="shared" si="13"/>
        <v>0.60240963855421692</v>
      </c>
      <c r="D151">
        <f t="shared" si="14"/>
        <v>0.45454545454545453</v>
      </c>
      <c r="E151">
        <f>ValueWin!E151</f>
        <v>0.60199999999999998</v>
      </c>
      <c r="F151">
        <f t="shared" si="15"/>
        <v>0.39800000000000002</v>
      </c>
      <c r="G151" cm="1">
        <f t="array" ref="G151">_xlfn.IFS(AND(I151&gt;J151,I151&gt;0), 1, AND(J151&gt;I151,J151&gt;0), 2, AND(I151&lt;0,J151&lt;0), 0)</f>
        <v>0</v>
      </c>
      <c r="H151">
        <f>ValueWin!H151</f>
        <v>0</v>
      </c>
      <c r="I151">
        <f t="shared" si="16"/>
        <v>-1.0303030303031591E-3</v>
      </c>
      <c r="J151">
        <f t="shared" si="17"/>
        <v>-0.10366666666666657</v>
      </c>
      <c r="K151" cm="1">
        <f t="array" ref="K151">_xlfn.IFS(AND(G151=H151,G151=1),K150-K150*I151+K150*I151*A151, AND(G151=H151,G151=2), K150-K150*J151+K150*J151*B151, AND(G151&lt;&gt;H151,G151=1), K150-K150*I151,AND(G151&lt;&gt;H151,G151=2),K150-K150*J151,G151=0,K150)</f>
        <v>1218.3787629380267</v>
      </c>
      <c r="L151" t="str">
        <f>ValueWin!L151</f>
        <v>Lloyd Harris</v>
      </c>
      <c r="M151" t="str">
        <f>ValueWin!M151</f>
        <v>Alex De Minaur</v>
      </c>
      <c r="N151">
        <f>ValueWin!N151</f>
        <v>0.86699999999999999</v>
      </c>
    </row>
    <row r="152" spans="1:14" x14ac:dyDescent="0.25">
      <c r="A152">
        <f>ValueWin!A152</f>
        <v>1.57</v>
      </c>
      <c r="B152">
        <f>ValueWin!B152</f>
        <v>2.37</v>
      </c>
      <c r="C152">
        <f t="shared" si="13"/>
        <v>0.63694267515923564</v>
      </c>
      <c r="D152">
        <f t="shared" si="14"/>
        <v>0.42194092827004215</v>
      </c>
      <c r="E152">
        <f>ValueWin!E152</f>
        <v>0.48799999999999999</v>
      </c>
      <c r="F152">
        <f t="shared" si="15"/>
        <v>0.51200000000000001</v>
      </c>
      <c r="G152" cm="1">
        <f t="array" ref="G152">_xlfn.IFS(AND(I152&gt;J152,I152&gt;0), 1, AND(J152&gt;I152,J152&gt;0), 2, AND(I152&lt;0,J152&lt;0), 0)</f>
        <v>2</v>
      </c>
      <c r="H152">
        <f>ValueWin!H152</f>
        <v>1</v>
      </c>
      <c r="I152">
        <f t="shared" si="16"/>
        <v>-0.41024561403508764</v>
      </c>
      <c r="J152">
        <f t="shared" si="17"/>
        <v>0.1</v>
      </c>
      <c r="K152" cm="1">
        <f t="array" ref="K152">_xlfn.IFS(AND(G152=H152,G152=1),K151-K151*I152+K151*I152*A152, AND(G152=H152,G152=2), K151-K151*J152+K151*J152*B152, AND(G152&lt;&gt;H152,G152=1), K151-K151*I152,AND(G152&lt;&gt;H152,G152=2),K151-K151*J152,G152=0,K151)</f>
        <v>1096.540886644224</v>
      </c>
      <c r="L152" t="str">
        <f>ValueWin!L152</f>
        <v>Marton Fucsovics</v>
      </c>
      <c r="M152" t="str">
        <f>ValueWin!M152</f>
        <v>Fabio Fognini</v>
      </c>
      <c r="N152">
        <f>ValueWin!N152</f>
        <v>0.871</v>
      </c>
    </row>
    <row r="153" spans="1:14" x14ac:dyDescent="0.25">
      <c r="A153">
        <f>ValueWin!A153</f>
        <v>3.5</v>
      </c>
      <c r="B153">
        <f>ValueWin!B153</f>
        <v>1.3</v>
      </c>
      <c r="C153">
        <f t="shared" si="13"/>
        <v>0.2857142857142857</v>
      </c>
      <c r="D153">
        <f t="shared" si="14"/>
        <v>0.76923076923076916</v>
      </c>
      <c r="E153">
        <f>ValueWin!E153</f>
        <v>0.40600000000000003</v>
      </c>
      <c r="F153">
        <f t="shared" si="15"/>
        <v>0.59399999999999997</v>
      </c>
      <c r="G153" cm="1">
        <f t="array" ref="G153">_xlfn.IFS(AND(I153&gt;J153,I153&gt;0), 1, AND(J153&gt;I153,J153&gt;0), 2, AND(I153&lt;0,J153&lt;0), 0)</f>
        <v>1</v>
      </c>
      <c r="H153">
        <f>ValueWin!H153</f>
        <v>0</v>
      </c>
      <c r="I153">
        <f t="shared" si="16"/>
        <v>0.1</v>
      </c>
      <c r="J153">
        <f t="shared" si="17"/>
        <v>-0.7593333333333333</v>
      </c>
      <c r="K153" cm="1">
        <f t="array" ref="K153">_xlfn.IFS(AND(G153=H153,G153=1),K152-K152*I153+K152*I153*A153, AND(G153=H153,G153=2), K152-K152*J153+K152*J153*B153, AND(G153&lt;&gt;H153,G153=1), K152-K152*I153,AND(G153&lt;&gt;H153,G153=2),K152-K152*J153,G153=0,K152)</f>
        <v>986.8867979798016</v>
      </c>
      <c r="L153" t="str">
        <f>ValueWin!L153</f>
        <v>Pierre Herbert</v>
      </c>
      <c r="M153" t="str">
        <f>ValueWin!M153</f>
        <v>Carlos Garfia</v>
      </c>
      <c r="N153">
        <f>ValueWin!N153</f>
        <v>0.81200000000000006</v>
      </c>
    </row>
    <row r="154" spans="1:14" x14ac:dyDescent="0.25">
      <c r="A154">
        <f>ValueWin!A154</f>
        <v>2.2999999999999998</v>
      </c>
      <c r="B154">
        <f>ValueWin!B154</f>
        <v>1.61</v>
      </c>
      <c r="C154">
        <f t="shared" si="13"/>
        <v>0.43478260869565222</v>
      </c>
      <c r="D154">
        <f t="shared" si="14"/>
        <v>0.6211180124223602</v>
      </c>
      <c r="E154">
        <f>ValueWin!E154</f>
        <v>0.439</v>
      </c>
      <c r="F154">
        <f t="shared" si="15"/>
        <v>0.56099999999999994</v>
      </c>
      <c r="G154" cm="1">
        <f t="array" ref="G154">_xlfn.IFS(AND(I154&gt;J154,I154&gt;0), 1, AND(J154&gt;I154,J154&gt;0), 2, AND(I154&lt;0,J154&lt;0), 0)</f>
        <v>1</v>
      </c>
      <c r="H154">
        <f>ValueWin!H154</f>
        <v>1</v>
      </c>
      <c r="I154">
        <f t="shared" si="16"/>
        <v>7.4615384615384639E-3</v>
      </c>
      <c r="J154">
        <f t="shared" si="17"/>
        <v>-0.15867213114754097</v>
      </c>
      <c r="K154" cm="1">
        <f t="array" ref="K154">_xlfn.IFS(AND(G154=H154,G154=1),K153-K153*I154+K153*I154*A154, AND(G154=H154,G154=2), K153-K153*J154+K153*J154*B154, AND(G154&lt;&gt;H154,G154=1), K153-K153*I154,AND(G154&lt;&gt;H154,G154=2),K153-K153*J154,G154=0,K153)</f>
        <v>996.45959992020573</v>
      </c>
      <c r="L154" t="str">
        <f>ValueWin!L154</f>
        <v>Hugo Gaston</v>
      </c>
      <c r="M154" t="str">
        <f>ValueWin!M154</f>
        <v>Arthur Rinderknech</v>
      </c>
      <c r="N154">
        <f>ValueWin!N154</f>
        <v>0.754</v>
      </c>
    </row>
    <row r="155" spans="1:14" x14ac:dyDescent="0.25">
      <c r="A155">
        <f>ValueWin!A155</f>
        <v>2.2000000000000002</v>
      </c>
      <c r="B155">
        <f>ValueWin!B155</f>
        <v>1.66</v>
      </c>
      <c r="C155">
        <f t="shared" si="13"/>
        <v>0.45454545454545453</v>
      </c>
      <c r="D155">
        <f t="shared" si="14"/>
        <v>0.60240963855421692</v>
      </c>
      <c r="E155">
        <f>ValueWin!E155</f>
        <v>0.45400000000000001</v>
      </c>
      <c r="F155">
        <f t="shared" si="15"/>
        <v>0.54600000000000004</v>
      </c>
      <c r="G155" cm="1">
        <f t="array" ref="G155">_xlfn.IFS(AND(I155&gt;J155,I155&gt;0), 1, AND(J155&gt;I155,J155&gt;0), 2, AND(I155&lt;0,J155&lt;0), 0)</f>
        <v>0</v>
      </c>
      <c r="H155">
        <f>ValueWin!H155</f>
        <v>2</v>
      </c>
      <c r="I155">
        <f t="shared" si="16"/>
        <v>-9.9999999999994538E-4</v>
      </c>
      <c r="J155">
        <f t="shared" si="17"/>
        <v>-0.14187878787878794</v>
      </c>
      <c r="K155" cm="1">
        <f t="array" ref="K155">_xlfn.IFS(AND(G155=H155,G155=1),K154-K154*I155+K154*I155*A155, AND(G155=H155,G155=2), K154-K154*J155+K154*J155*B155, AND(G155&lt;&gt;H155,G155=1), K154-K154*I155,AND(G155&lt;&gt;H155,G155=2),K154-K154*J155,G155=0,K154)</f>
        <v>996.45959992020573</v>
      </c>
      <c r="L155" t="str">
        <f>ValueWin!L155</f>
        <v>Laslo Djere</v>
      </c>
      <c r="M155" t="str">
        <f>ValueWin!M155</f>
        <v>Lorenzo Musetti</v>
      </c>
      <c r="N155">
        <f>ValueWin!N155</f>
        <v>0.86099999999999999</v>
      </c>
    </row>
    <row r="156" spans="1:14" x14ac:dyDescent="0.25">
      <c r="A156">
        <f>ValueWin!A156</f>
        <v>1.57</v>
      </c>
      <c r="B156">
        <f>ValueWin!B156</f>
        <v>2.37</v>
      </c>
      <c r="C156">
        <f t="shared" si="13"/>
        <v>0.63694267515923564</v>
      </c>
      <c r="D156">
        <f t="shared" si="14"/>
        <v>0.42194092827004215</v>
      </c>
      <c r="E156">
        <f>ValueWin!E156</f>
        <v>0.52900000000000003</v>
      </c>
      <c r="F156">
        <f t="shared" si="15"/>
        <v>0.47099999999999997</v>
      </c>
      <c r="G156" cm="1">
        <f t="array" ref="G156">_xlfn.IFS(AND(I156&gt;J156,I156&gt;0), 1, AND(J156&gt;I156,J156&gt;0), 2, AND(I156&lt;0,J156&lt;0), 0)</f>
        <v>2</v>
      </c>
      <c r="H156">
        <f>ValueWin!H156</f>
        <v>0</v>
      </c>
      <c r="I156">
        <f t="shared" si="16"/>
        <v>-0.29731578947368409</v>
      </c>
      <c r="J156">
        <f t="shared" si="17"/>
        <v>8.48686131386861E-2</v>
      </c>
      <c r="K156" cm="1">
        <f t="array" ref="K156">_xlfn.IFS(AND(G156=H156,G156=1),K155-K155*I156+K155*I156*A156, AND(G156=H156,G156=2), K155-K155*J156+K155*J156*B156, AND(G156&lt;&gt;H156,G156=1), K155-K155*I156,AND(G156&lt;&gt;H156,G156=2),K155-K155*J156,G156=0,K155)</f>
        <v>911.89145562624788</v>
      </c>
      <c r="L156" t="str">
        <f>ValueWin!L156</f>
        <v>Andy Murray</v>
      </c>
      <c r="M156" t="str">
        <f>ValueWin!M156</f>
        <v>Jenson Brooksby</v>
      </c>
      <c r="N156">
        <f>ValueWin!N156</f>
        <v>0.81</v>
      </c>
    </row>
    <row r="157" spans="1:14" x14ac:dyDescent="0.25">
      <c r="A157">
        <f>ValueWin!A157</f>
        <v>1.1599999999999999</v>
      </c>
      <c r="B157">
        <f>ValueWin!B157</f>
        <v>5</v>
      </c>
      <c r="C157">
        <f t="shared" si="13"/>
        <v>0.86206896551724144</v>
      </c>
      <c r="D157">
        <f t="shared" si="14"/>
        <v>0.2</v>
      </c>
      <c r="E157">
        <f>ValueWin!E157</f>
        <v>0.78</v>
      </c>
      <c r="F157">
        <f t="shared" si="15"/>
        <v>0.21999999999999997</v>
      </c>
      <c r="G157" cm="1">
        <f t="array" ref="G157">_xlfn.IFS(AND(I157&gt;J157,I157&gt;0), 1, AND(J157&gt;I157,J157&gt;0), 2, AND(I157&lt;0,J157&lt;0), 0)</f>
        <v>2</v>
      </c>
      <c r="H157">
        <f>ValueWin!H157</f>
        <v>1</v>
      </c>
      <c r="I157">
        <f t="shared" si="16"/>
        <v>-0.59500000000000042</v>
      </c>
      <c r="J157">
        <f t="shared" si="17"/>
        <v>2.4999999999999967E-2</v>
      </c>
      <c r="K157" cm="1">
        <f t="array" ref="K157">_xlfn.IFS(AND(G157=H157,G157=1),K156-K156*I157+K156*I157*A157, AND(G157=H157,G157=2), K156-K156*J157+K156*J157*B157, AND(G157&lt;&gt;H157,G157=1), K156-K156*I157,AND(G157&lt;&gt;H157,G157=2),K156-K156*J157,G157=0,K156)</f>
        <v>889.09416923559172</v>
      </c>
      <c r="L157" t="str">
        <f>ValueWin!L157</f>
        <v>Felix Auger Aliassime</v>
      </c>
      <c r="M157" t="str">
        <f>ValueWin!M157</f>
        <v>Gianluca Mager</v>
      </c>
      <c r="N157">
        <f>ValueWin!N157</f>
        <v>0.82499999999999996</v>
      </c>
    </row>
    <row r="158" spans="1:14" x14ac:dyDescent="0.25">
      <c r="A158">
        <f>ValueWin!A158</f>
        <v>1.72</v>
      </c>
      <c r="B158">
        <f>ValueWin!B158</f>
        <v>2.1</v>
      </c>
      <c r="C158">
        <f t="shared" si="13"/>
        <v>0.58139534883720934</v>
      </c>
      <c r="D158">
        <f t="shared" si="14"/>
        <v>0.47619047619047616</v>
      </c>
      <c r="E158">
        <f>ValueWin!E158</f>
        <v>0.48899999999999999</v>
      </c>
      <c r="F158">
        <f t="shared" si="15"/>
        <v>0.51100000000000001</v>
      </c>
      <c r="G158" cm="1">
        <f t="array" ref="G158">_xlfn.IFS(AND(I158&gt;J158,I158&gt;0), 1, AND(J158&gt;I158,J158&gt;0), 2, AND(I158&lt;0,J158&lt;0), 0)</f>
        <v>2</v>
      </c>
      <c r="H158">
        <f>ValueWin!H158</f>
        <v>1</v>
      </c>
      <c r="I158">
        <f t="shared" si="16"/>
        <v>-0.22072222222222226</v>
      </c>
      <c r="J158">
        <f t="shared" si="17"/>
        <v>6.6454545454545488E-2</v>
      </c>
      <c r="K158" cm="1">
        <f t="array" ref="K158">_xlfn.IFS(AND(G158=H158,G158=1),K157-K157*I158+K157*I158*A158, AND(G158=H158,G158=2), K157-K157*J158+K157*J158*B158, AND(G158&lt;&gt;H158,G158=1), K157-K157*I158,AND(G158&lt;&gt;H158,G158=2),K157-K157*J158,G158=0,K157)</f>
        <v>830.00982035275376</v>
      </c>
      <c r="L158" t="str">
        <f>ValueWin!L158</f>
        <v>Tommy Paul</v>
      </c>
      <c r="M158" t="str">
        <f>ValueWin!M158</f>
        <v>Jan Lennard Struff</v>
      </c>
      <c r="N158">
        <f>ValueWin!N158</f>
        <v>0.85499999999999998</v>
      </c>
    </row>
    <row r="159" spans="1:14" x14ac:dyDescent="0.25">
      <c r="A159">
        <f>ValueWin!A159</f>
        <v>1.28</v>
      </c>
      <c r="B159">
        <f>ValueWin!B159</f>
        <v>3.75</v>
      </c>
      <c r="C159">
        <f t="shared" si="13"/>
        <v>0.78125</v>
      </c>
      <c r="D159">
        <f t="shared" si="14"/>
        <v>0.26666666666666666</v>
      </c>
      <c r="E159">
        <f>ValueWin!E159</f>
        <v>0.68200000000000005</v>
      </c>
      <c r="F159">
        <f t="shared" si="15"/>
        <v>0.31799999999999995</v>
      </c>
      <c r="G159" cm="1">
        <f t="array" ref="G159">_xlfn.IFS(AND(I159&gt;J159,I159&gt;0), 1, AND(J159&gt;I159,J159&gt;0), 2, AND(I159&lt;0,J159&lt;0), 0)</f>
        <v>2</v>
      </c>
      <c r="H159">
        <f>ValueWin!H159</f>
        <v>1</v>
      </c>
      <c r="I159">
        <f t="shared" si="16"/>
        <v>-0.4537142857142854</v>
      </c>
      <c r="J159">
        <f t="shared" si="17"/>
        <v>6.9999999999999923E-2</v>
      </c>
      <c r="K159" cm="1">
        <f t="array" ref="K159">_xlfn.IFS(AND(G159=H159,G159=1),K158-K158*I159+K158*I159*A159, AND(G159=H159,G159=2), K158-K158*J159+K158*J159*B159, AND(G159&lt;&gt;H159,G159=1), K158-K158*I159,AND(G159&lt;&gt;H159,G159=2),K158-K158*J159,G159=0,K158)</f>
        <v>771.90913292806101</v>
      </c>
      <c r="L159" t="str">
        <f>ValueWin!L159</f>
        <v>Karen Khachanov</v>
      </c>
      <c r="M159" t="str">
        <f>ValueWin!M159</f>
        <v>Mikael Ymer</v>
      </c>
      <c r="N159">
        <f>ValueWin!N159</f>
        <v>0.83799999999999997</v>
      </c>
    </row>
    <row r="160" spans="1:14" x14ac:dyDescent="0.25">
      <c r="A160">
        <f>ValueWin!A160</f>
        <v>2.2999999999999998</v>
      </c>
      <c r="B160">
        <f>ValueWin!B160</f>
        <v>1.61</v>
      </c>
      <c r="C160">
        <f t="shared" si="13"/>
        <v>0.43478260869565222</v>
      </c>
      <c r="D160">
        <f t="shared" si="14"/>
        <v>0.6211180124223602</v>
      </c>
      <c r="E160">
        <f>ValueWin!E160</f>
        <v>0.43</v>
      </c>
      <c r="F160">
        <f t="shared" si="15"/>
        <v>0.57000000000000006</v>
      </c>
      <c r="G160" cm="1">
        <f t="array" ref="G160">_xlfn.IFS(AND(I160&gt;J160,I160&gt;0), 1, AND(J160&gt;I160,J160&gt;0), 2, AND(I160&lt;0,J160&lt;0), 0)</f>
        <v>0</v>
      </c>
      <c r="H160">
        <f>ValueWin!H160</f>
        <v>2</v>
      </c>
      <c r="I160">
        <f t="shared" si="16"/>
        <v>-8.4615384615385758E-3</v>
      </c>
      <c r="J160">
        <f t="shared" si="17"/>
        <v>-0.13491803278688508</v>
      </c>
      <c r="K160" cm="1">
        <f t="array" ref="K160">_xlfn.IFS(AND(G160=H160,G160=1),K159-K159*I160+K159*I160*A160, AND(G160=H160,G160=2), K159-K159*J160+K159*J160*B160, AND(G160&lt;&gt;H160,G160=1), K159-K159*I160,AND(G160&lt;&gt;H160,G160=2),K159-K159*J160,G160=0,K159)</f>
        <v>771.90913292806101</v>
      </c>
      <c r="L160" t="str">
        <f>ValueWin!L160</f>
        <v>Lorenzo Sonego</v>
      </c>
      <c r="M160" t="str">
        <f>ValueWin!M160</f>
        <v>Taylor Fritz</v>
      </c>
      <c r="N160">
        <f>ValueWin!N160</f>
        <v>0.86899999999999999</v>
      </c>
    </row>
    <row r="161" spans="1:14" x14ac:dyDescent="0.25">
      <c r="A161">
        <f>ValueWin!A161</f>
        <v>3.5</v>
      </c>
      <c r="B161">
        <f>ValueWin!B161</f>
        <v>1.3</v>
      </c>
      <c r="C161">
        <f t="shared" si="13"/>
        <v>0.2857142857142857</v>
      </c>
      <c r="D161">
        <f t="shared" si="14"/>
        <v>0.76923076923076916</v>
      </c>
      <c r="E161">
        <f>ValueWin!E161</f>
        <v>0.36199999999999999</v>
      </c>
      <c r="F161">
        <f t="shared" si="15"/>
        <v>0.63800000000000001</v>
      </c>
      <c r="G161" cm="1">
        <f t="array" ref="G161">_xlfn.IFS(AND(I161&gt;J161,I161&gt;0), 1, AND(J161&gt;I161,J161&gt;0), 2, AND(I161&lt;0,J161&lt;0), 0)</f>
        <v>1</v>
      </c>
      <c r="H161">
        <f>ValueWin!H161</f>
        <v>2</v>
      </c>
      <c r="I161">
        <f t="shared" si="16"/>
        <v>0.1</v>
      </c>
      <c r="J161">
        <f t="shared" si="17"/>
        <v>-0.56866666666666654</v>
      </c>
      <c r="K161" cm="1">
        <f t="array" ref="K161">_xlfn.IFS(AND(G161=H161,G161=1),K160-K160*I161+K160*I161*A161, AND(G161=H161,G161=2), K160-K160*J161+K160*J161*B161, AND(G161&lt;&gt;H161,G161=1), K160-K160*I161,AND(G161&lt;&gt;H161,G161=2),K160-K160*J161,G161=0,K160)</f>
        <v>694.71821963525485</v>
      </c>
      <c r="L161" t="str">
        <f>ValueWin!L161</f>
        <v>Pierre Hubert</v>
      </c>
      <c r="M161" t="str">
        <f>ValueWin!M161</f>
        <v>Carlos Alcaraz</v>
      </c>
      <c r="N161">
        <f>ValueWin!N161</f>
        <v>0.81200000000000006</v>
      </c>
    </row>
    <row r="162" spans="1:14" x14ac:dyDescent="0.25">
      <c r="A162">
        <f>ValueWin!A162</f>
        <v>1.53</v>
      </c>
      <c r="B162">
        <f>ValueWin!B162</f>
        <v>2.5</v>
      </c>
      <c r="C162">
        <f t="shared" si="13"/>
        <v>0.65359477124183007</v>
      </c>
      <c r="D162">
        <f t="shared" si="14"/>
        <v>0.4</v>
      </c>
      <c r="E162">
        <f>ValueWin!E162</f>
        <v>0.62</v>
      </c>
      <c r="F162">
        <f t="shared" si="15"/>
        <v>0.38</v>
      </c>
      <c r="G162" cm="1">
        <f t="array" ref="G162">_xlfn.IFS(AND(I162&gt;J162,I162&gt;0), 1, AND(J162&gt;I162,J162&gt;0), 2, AND(I162&lt;0,J162&lt;0), 0)</f>
        <v>0</v>
      </c>
      <c r="H162">
        <f>ValueWin!H162</f>
        <v>1</v>
      </c>
      <c r="I162">
        <f t="shared" si="16"/>
        <v>-9.6981132075471654E-2</v>
      </c>
      <c r="J162">
        <f t="shared" si="17"/>
        <v>-3.3333333333333326E-2</v>
      </c>
      <c r="K162" cm="1">
        <f t="array" ref="K162">_xlfn.IFS(AND(G162=H162,G162=1),K161-K161*I162+K161*I162*A162, AND(G162=H162,G162=2), K161-K161*J162+K161*J162*B162, AND(G162&lt;&gt;H162,G162=1), K161-K161*I162,AND(G162&lt;&gt;H162,G162=2),K161-K161*J162,G162=0,K161)</f>
        <v>694.71821963525485</v>
      </c>
      <c r="L162" t="str">
        <f>ValueWin!L162</f>
        <v>Marin Cilic</v>
      </c>
      <c r="M162" t="str">
        <f>ValueWin!M162</f>
        <v>Alejandro Davidovich Fokina</v>
      </c>
      <c r="N162">
        <f>ValueWin!N162</f>
        <v>0.86599999999999999</v>
      </c>
    </row>
    <row r="163" spans="1:14" x14ac:dyDescent="0.25">
      <c r="A163">
        <f>ValueWin!A163</f>
        <v>3.4</v>
      </c>
      <c r="B163">
        <f>ValueWin!B163</f>
        <v>1.33</v>
      </c>
      <c r="C163">
        <f t="shared" si="13"/>
        <v>0.29411764705882354</v>
      </c>
      <c r="D163">
        <f t="shared" si="14"/>
        <v>0.75187969924812026</v>
      </c>
      <c r="E163">
        <f>ValueWin!E163</f>
        <v>0.252</v>
      </c>
      <c r="F163">
        <f t="shared" si="15"/>
        <v>0.748</v>
      </c>
      <c r="G163" cm="1">
        <f t="array" ref="G163">_xlfn.IFS(AND(I163&gt;J163,I163&gt;0), 1, AND(J163&gt;I163,J163&gt;0), 2, AND(I163&lt;0,J163&lt;0), 0)</f>
        <v>0</v>
      </c>
      <c r="H163">
        <f>ValueWin!H163</f>
        <v>2</v>
      </c>
      <c r="I163">
        <f t="shared" si="16"/>
        <v>-5.9666666666666701E-2</v>
      </c>
      <c r="J163">
        <f t="shared" si="17"/>
        <v>-1.5636363636363448E-2</v>
      </c>
      <c r="K163" cm="1">
        <f t="array" ref="K163">_xlfn.IFS(AND(G163=H163,G163=1),K162-K162*I163+K162*I163*A163, AND(G163=H163,G163=2), K162-K162*J163+K162*J163*B163, AND(G163&lt;&gt;H163,G163=1), K162-K162*I163,AND(G163&lt;&gt;H163,G163=2),K162-K162*J163,G163=0,K162)</f>
        <v>694.71821963525485</v>
      </c>
      <c r="L163" t="str">
        <f>ValueWin!L163</f>
        <v>Miomir Kecmanovic</v>
      </c>
      <c r="M163" t="str">
        <f>ValueWin!M163</f>
        <v>Gael Monfils</v>
      </c>
      <c r="N163">
        <f>ValueWin!N163</f>
        <v>0.84899999999999998</v>
      </c>
    </row>
    <row r="164" spans="1:14" x14ac:dyDescent="0.25">
      <c r="A164">
        <f>ValueWin!A164</f>
        <v>1.5</v>
      </c>
      <c r="B164">
        <f>ValueWin!B164</f>
        <v>2.62</v>
      </c>
      <c r="C164">
        <f t="shared" si="13"/>
        <v>0.66666666666666663</v>
      </c>
      <c r="D164">
        <f t="shared" si="14"/>
        <v>0.38167938931297707</v>
      </c>
      <c r="E164">
        <f>ValueWin!E164</f>
        <v>0.64700000000000002</v>
      </c>
      <c r="F164">
        <f t="shared" si="15"/>
        <v>0.35299999999999998</v>
      </c>
      <c r="G164" cm="1">
        <f t="array" ref="G164">_xlfn.IFS(AND(I164&gt;J164,I164&gt;0), 1, AND(J164&gt;I164,J164&gt;0), 2, AND(I164&lt;0,J164&lt;0), 0)</f>
        <v>0</v>
      </c>
      <c r="H164">
        <f>ValueWin!H164</f>
        <v>2</v>
      </c>
      <c r="I164">
        <f t="shared" si="16"/>
        <v>-5.8999999999999941E-2</v>
      </c>
      <c r="J164">
        <f t="shared" si="17"/>
        <v>-4.6382716049382711E-2</v>
      </c>
      <c r="K164" cm="1">
        <f t="array" ref="K164">_xlfn.IFS(AND(G164=H164,G164=1),K163-K163*I164+K163*I164*A164, AND(G164=H164,G164=2), K163-K163*J164+K163*J164*B164, AND(G164&lt;&gt;H164,G164=1), K163-K163*I164,AND(G164&lt;&gt;H164,G164=2),K163-K163*J164,G164=0,K163)</f>
        <v>694.71821963525485</v>
      </c>
      <c r="L164" t="str">
        <f>ValueWin!L164</f>
        <v>Frances Tiafoe</v>
      </c>
      <c r="M164" t="str">
        <f>ValueWin!M164</f>
        <v>Marcos Giron</v>
      </c>
      <c r="N164">
        <f>ValueWin!N164</f>
        <v>0.85</v>
      </c>
    </row>
    <row r="165" spans="1:14" x14ac:dyDescent="0.25">
      <c r="A165">
        <f>ValueWin!A165</f>
        <v>1.083</v>
      </c>
      <c r="B165">
        <f>ValueWin!B165</f>
        <v>8</v>
      </c>
      <c r="C165">
        <f t="shared" si="13"/>
        <v>0.92336103416435833</v>
      </c>
      <c r="D165">
        <f t="shared" si="14"/>
        <v>0.125</v>
      </c>
      <c r="E165">
        <f>ValueWin!E165</f>
        <v>0.89600000000000002</v>
      </c>
      <c r="F165">
        <f t="shared" si="15"/>
        <v>0.10399999999999998</v>
      </c>
      <c r="G165" cm="1">
        <f t="array" ref="G165">_xlfn.IFS(AND(I165&gt;J165,I165&gt;0), 1, AND(J165&gt;I165,J165&gt;0), 2, AND(I165&lt;0,J165&lt;0), 0)</f>
        <v>0</v>
      </c>
      <c r="H165">
        <f>ValueWin!H165</f>
        <v>1</v>
      </c>
      <c r="I165">
        <f t="shared" si="16"/>
        <v>-0.35701204819277133</v>
      </c>
      <c r="J165">
        <f t="shared" si="17"/>
        <v>-2.4000000000000021E-2</v>
      </c>
      <c r="K165" cm="1">
        <f t="array" ref="K165">_xlfn.IFS(AND(G165=H165,G165=1),K164-K164*I165+K164*I165*A165, AND(G165=H165,G165=2), K164-K164*J165+K164*J165*B165, AND(G165&lt;&gt;H165,G165=1), K164-K164*I165,AND(G165&lt;&gt;H165,G165=2),K164-K164*J165,G165=0,K164)</f>
        <v>694.71821963525485</v>
      </c>
      <c r="L165" t="str">
        <f>ValueWin!L165</f>
        <v>Novak Djokovic</v>
      </c>
      <c r="M165" t="str">
        <f>ValueWin!M165</f>
        <v>Marton Fucsovics</v>
      </c>
      <c r="N165">
        <f>ValueWin!N165</f>
        <v>0.879</v>
      </c>
    </row>
    <row r="166" spans="1:14" x14ac:dyDescent="0.25">
      <c r="A166">
        <f>ValueWin!A166</f>
        <v>1.3</v>
      </c>
      <c r="B166">
        <f>ValueWin!B166</f>
        <v>3.5</v>
      </c>
      <c r="C166">
        <f t="shared" si="13"/>
        <v>0.76923076923076916</v>
      </c>
      <c r="D166">
        <f t="shared" si="14"/>
        <v>0.2857142857142857</v>
      </c>
      <c r="E166">
        <f>ValueWin!E166</f>
        <v>0.71799999999999997</v>
      </c>
      <c r="F166">
        <f t="shared" si="15"/>
        <v>0.28200000000000003</v>
      </c>
      <c r="G166" cm="1">
        <f t="array" ref="G166">_xlfn.IFS(AND(I166&gt;J166,I166&gt;0), 1, AND(J166&gt;I166,J166&gt;0), 2, AND(I166&lt;0,J166&lt;0), 0)</f>
        <v>0</v>
      </c>
      <c r="H166">
        <f>ValueWin!H166</f>
        <v>1</v>
      </c>
      <c r="I166">
        <f t="shared" si="16"/>
        <v>-0.22199999999999998</v>
      </c>
      <c r="J166">
        <f t="shared" si="17"/>
        <v>-5.1999999999999824E-3</v>
      </c>
      <c r="K166" cm="1">
        <f t="array" ref="K166">_xlfn.IFS(AND(G166=H166,G166=1),K165-K165*I166+K165*I166*A166, AND(G166=H166,G166=2), K165-K165*J166+K165*J166*B166, AND(G166&lt;&gt;H166,G166=1), K165-K165*I166,AND(G166&lt;&gt;H166,G166=2),K165-K165*J166,G166=0,K165)</f>
        <v>694.71821963525485</v>
      </c>
      <c r="L166" t="str">
        <f>ValueWin!L166</f>
        <v>Casper Ruud</v>
      </c>
      <c r="M166" t="str">
        <f>ValueWin!M166</f>
        <v>Alexander Bublik</v>
      </c>
      <c r="N166">
        <f>ValueWin!N166</f>
        <v>0.872</v>
      </c>
    </row>
    <row r="167" spans="1:14" x14ac:dyDescent="0.25">
      <c r="A167">
        <f>ValueWin!A167</f>
        <v>3</v>
      </c>
      <c r="B167">
        <f>ValueWin!B167</f>
        <v>1.4</v>
      </c>
      <c r="C167">
        <f t="shared" si="13"/>
        <v>0.33333333333333331</v>
      </c>
      <c r="D167">
        <f t="shared" si="14"/>
        <v>0.7142857142857143</v>
      </c>
      <c r="E167">
        <f>ValueWin!E167</f>
        <v>0.28399999999999997</v>
      </c>
      <c r="F167">
        <f t="shared" si="15"/>
        <v>0.71599999999999997</v>
      </c>
      <c r="G167" cm="1">
        <f t="array" ref="G167">_xlfn.IFS(AND(I167&gt;J167,I167&gt;0), 1, AND(J167&gt;I167,J167&gt;0), 2, AND(I167&lt;0,J167&lt;0), 0)</f>
        <v>2</v>
      </c>
      <c r="H167">
        <f>ValueWin!H167</f>
        <v>2</v>
      </c>
      <c r="I167">
        <f t="shared" si="16"/>
        <v>-7.400000000000001E-2</v>
      </c>
      <c r="J167">
        <f t="shared" si="17"/>
        <v>5.9999999999998943E-3</v>
      </c>
      <c r="K167" cm="1">
        <f t="array" ref="K167">_xlfn.IFS(AND(G167=H167,G167=1),K166-K166*I167+K166*I167*A167, AND(G167=H167,G167=2), K166-K166*J167+K166*J167*B167, AND(G167&lt;&gt;H167,G167=1), K166-K166*I167,AND(G167&lt;&gt;H167,G167=2),K166-K166*J167,G167=0,K166)</f>
        <v>696.38554336237939</v>
      </c>
      <c r="L167" t="str">
        <f>ValueWin!L167</f>
        <v>Tommy Paul</v>
      </c>
      <c r="M167" t="str">
        <f>ValueWin!M167</f>
        <v>Hubert Hurkacz</v>
      </c>
      <c r="N167">
        <f>ValueWin!N167</f>
        <v>0.84899999999999998</v>
      </c>
    </row>
    <row r="168" spans="1:14" x14ac:dyDescent="0.25">
      <c r="A168">
        <f>ValueWin!A168</f>
        <v>1.8</v>
      </c>
      <c r="B168">
        <f>ValueWin!B168</f>
        <v>2</v>
      </c>
      <c r="C168">
        <f t="shared" si="13"/>
        <v>0.55555555555555558</v>
      </c>
      <c r="D168">
        <f t="shared" si="14"/>
        <v>0.5</v>
      </c>
      <c r="E168">
        <f>ValueWin!E168</f>
        <v>0.51200000000000001</v>
      </c>
      <c r="F168">
        <f t="shared" si="15"/>
        <v>0.48799999999999999</v>
      </c>
      <c r="G168" cm="1">
        <f t="array" ref="G168">_xlfn.IFS(AND(I168&gt;J168,I168&gt;0), 1, AND(J168&gt;I168,J168&gt;0), 2, AND(I168&lt;0,J168&lt;0), 0)</f>
        <v>0</v>
      </c>
      <c r="H168">
        <f>ValueWin!H168</f>
        <v>1</v>
      </c>
      <c r="I168">
        <f t="shared" si="16"/>
        <v>-9.7999999999999976E-2</v>
      </c>
      <c r="J168">
        <f t="shared" si="17"/>
        <v>-2.4000000000000021E-2</v>
      </c>
      <c r="K168" cm="1">
        <f t="array" ref="K168">_xlfn.IFS(AND(G168=H168,G168=1),K167-K167*I168+K167*I168*A168, AND(G168=H168,G168=2), K167-K167*J168+K167*J168*B168, AND(G168&lt;&gt;H168,G168=1), K167-K167*I168,AND(G168&lt;&gt;H168,G168=2),K167-K167*J168,G168=0,K167)</f>
        <v>696.38554336237939</v>
      </c>
      <c r="L168" t="str">
        <f>ValueWin!L168</f>
        <v>Grigor Dimitrov</v>
      </c>
      <c r="M168" t="str">
        <f>ValueWin!M168</f>
        <v>Karen Khachanov</v>
      </c>
      <c r="N168">
        <f>ValueWin!N168</f>
        <v>0.86399999999999999</v>
      </c>
    </row>
    <row r="169" spans="1:14" x14ac:dyDescent="0.25">
      <c r="A169">
        <f>ValueWin!A169</f>
        <v>1.44</v>
      </c>
      <c r="B169">
        <f>ValueWin!B169</f>
        <v>2.75</v>
      </c>
      <c r="C169">
        <f t="shared" si="13"/>
        <v>0.69444444444444442</v>
      </c>
      <c r="D169">
        <f t="shared" si="14"/>
        <v>0.36363636363636365</v>
      </c>
      <c r="E169">
        <f>ValueWin!E169</f>
        <v>0.59699999999999998</v>
      </c>
      <c r="F169">
        <f t="shared" si="15"/>
        <v>0.40300000000000002</v>
      </c>
      <c r="G169" cm="1">
        <f t="array" ref="G169">_xlfn.IFS(AND(I169&gt;J169,I169&gt;0), 1, AND(J169&gt;I169,J169&gt;0), 2, AND(I169&lt;0,J169&lt;0), 0)</f>
        <v>2</v>
      </c>
      <c r="H169">
        <f>ValueWin!H169</f>
        <v>1</v>
      </c>
      <c r="I169">
        <f t="shared" si="16"/>
        <v>-0.31890909090909114</v>
      </c>
      <c r="J169">
        <f t="shared" si="17"/>
        <v>6.1857142857142888E-2</v>
      </c>
      <c r="K169" cm="1">
        <f t="array" ref="K169">_xlfn.IFS(AND(G169=H169,G169=1),K168-K168*I169+K168*I169*A169, AND(G169=H169,G169=2), K168-K168*J169+K168*J169*B169, AND(G169&lt;&gt;H169,G169=1), K168-K168*I169,AND(G169&lt;&gt;H169,G169=2),K168-K168*J169,G169=0,K168)</f>
        <v>653.30912332296361</v>
      </c>
      <c r="L169" t="str">
        <f>ValueWin!L169</f>
        <v>Cameron Norrie</v>
      </c>
      <c r="M169" t="str">
        <f>ValueWin!M169</f>
        <v>Reilly Opelka</v>
      </c>
      <c r="N169">
        <f>ValueWin!N169</f>
        <v>0.86199999999999999</v>
      </c>
    </row>
    <row r="170" spans="1:14" x14ac:dyDescent="0.25">
      <c r="A170">
        <f>ValueWin!A170</f>
        <v>1.1599999999999999</v>
      </c>
      <c r="B170">
        <f>ValueWin!B170</f>
        <v>5</v>
      </c>
      <c r="C170">
        <f t="shared" si="13"/>
        <v>0.86206896551724144</v>
      </c>
      <c r="D170">
        <f t="shared" si="14"/>
        <v>0.2</v>
      </c>
      <c r="E170">
        <f>ValueWin!E170</f>
        <v>0.79200000000000004</v>
      </c>
      <c r="F170">
        <f t="shared" si="15"/>
        <v>0.20799999999999996</v>
      </c>
      <c r="G170" cm="1">
        <f t="array" ref="G170">_xlfn.IFS(AND(I170&gt;J170,I170&gt;0), 1, AND(J170&gt;I170,J170&gt;0), 2, AND(I170&lt;0,J170&lt;0), 0)</f>
        <v>2</v>
      </c>
      <c r="H170">
        <f>ValueWin!H170</f>
        <v>2</v>
      </c>
      <c r="I170">
        <f t="shared" si="16"/>
        <v>-0.50800000000000045</v>
      </c>
      <c r="J170">
        <f t="shared" si="17"/>
        <v>9.9999999999999534E-3</v>
      </c>
      <c r="K170" cm="1">
        <f t="array" ref="K170">_xlfn.IFS(AND(G170=H170,G170=1),K169-K169*I170+K169*I170*A170, AND(G170=H170,G170=2), K169-K169*J170+K169*J170*B170, AND(G170&lt;&gt;H170,G170=1), K169-K169*I170,AND(G170&lt;&gt;H170,G170=2),K169-K169*J170,G170=0,K169)</f>
        <v>679.44148825588206</v>
      </c>
      <c r="L170" t="str">
        <f>ValueWin!L170</f>
        <v>Stefanos Tsitsipas</v>
      </c>
      <c r="M170" t="str">
        <f>ValueWin!M170</f>
        <v>Alexei Popyrin</v>
      </c>
      <c r="N170">
        <f>ValueWin!N170</f>
        <v>0.84799999999999998</v>
      </c>
    </row>
    <row r="171" spans="1:14" x14ac:dyDescent="0.25">
      <c r="A171">
        <f>ValueWin!A171</f>
        <v>1.36</v>
      </c>
      <c r="B171">
        <f>ValueWin!B171</f>
        <v>3.2</v>
      </c>
      <c r="C171">
        <f t="shared" si="13"/>
        <v>0.73529411764705876</v>
      </c>
      <c r="D171">
        <f t="shared" si="14"/>
        <v>0.3125</v>
      </c>
      <c r="E171">
        <f>ValueWin!E171</f>
        <v>0.66600000000000004</v>
      </c>
      <c r="F171">
        <f t="shared" si="15"/>
        <v>0.33399999999999996</v>
      </c>
      <c r="G171" cm="1">
        <f t="array" ref="G171">_xlfn.IFS(AND(I171&gt;J171,I171&gt;0), 1, AND(J171&gt;I171,J171&gt;0), 2, AND(I171&lt;0,J171&lt;0), 0)</f>
        <v>2</v>
      </c>
      <c r="H171">
        <f>ValueWin!H171</f>
        <v>2</v>
      </c>
      <c r="I171">
        <f t="shared" si="16"/>
        <v>-0.26177777777777744</v>
      </c>
      <c r="J171">
        <f t="shared" si="17"/>
        <v>3.127272727272723E-2</v>
      </c>
      <c r="K171" cm="1">
        <f t="array" ref="K171">_xlfn.IFS(AND(G171=H171,G171=1),K170-K170*I171+K170*I171*A171, AND(G171=H171,G171=2), K170-K170*J171+K170*J171*B171, AND(G171&lt;&gt;H171,G171=1), K170-K170*I171,AND(G171&lt;&gt;H171,G171=2),K170-K170*J171,G171=0,K170)</f>
        <v>726.18706264788671</v>
      </c>
      <c r="L171" t="str">
        <f>ValueWin!L171</f>
        <v>Jannik Sinner</v>
      </c>
      <c r="M171" t="str">
        <f>ValueWin!M171</f>
        <v>Carlos Alcaraz</v>
      </c>
      <c r="N171">
        <f>ValueWin!N171</f>
        <v>0.82899999999999996</v>
      </c>
    </row>
    <row r="172" spans="1:14" x14ac:dyDescent="0.25">
      <c r="A172">
        <f>ValueWin!A172</f>
        <v>3.5</v>
      </c>
      <c r="B172">
        <f>ValueWin!B172</f>
        <v>1.3</v>
      </c>
      <c r="C172">
        <f t="shared" si="13"/>
        <v>0.2857142857142857</v>
      </c>
      <c r="D172">
        <f t="shared" si="14"/>
        <v>0.76923076923076916</v>
      </c>
      <c r="E172">
        <f>ValueWin!E172</f>
        <v>0.309</v>
      </c>
      <c r="F172">
        <f t="shared" si="15"/>
        <v>0.69100000000000006</v>
      </c>
      <c r="G172" cm="1">
        <f t="array" ref="G172">_xlfn.IFS(AND(I172&gt;J172,I172&gt;0), 1, AND(J172&gt;I172,J172&gt;0), 2, AND(I172&lt;0,J172&lt;0), 0)</f>
        <v>1</v>
      </c>
      <c r="H172">
        <f>ValueWin!H172</f>
        <v>2</v>
      </c>
      <c r="I172">
        <f t="shared" si="16"/>
        <v>3.2599999999999962E-2</v>
      </c>
      <c r="J172">
        <f t="shared" si="17"/>
        <v>-0.33899999999999975</v>
      </c>
      <c r="K172" cm="1">
        <f t="array" ref="K172">_xlfn.IFS(AND(G172=H172,G172=1),K171-K171*I172+K171*I172*A172, AND(G172=H172,G172=2), K171-K171*J172+K171*J172*B172, AND(G172&lt;&gt;H172,G172=1), K171-K171*I172,AND(G172&lt;&gt;H172,G172=2),K171-K171*J172,G172=0,K171)</f>
        <v>702.51336440556565</v>
      </c>
      <c r="L172" t="str">
        <f>ValueWin!L172</f>
        <v>Adrian Mannarino</v>
      </c>
      <c r="M172" t="str">
        <f>ValueWin!M172</f>
        <v>Gael Monfils</v>
      </c>
      <c r="N172">
        <f>ValueWin!N172</f>
        <v>0.86399999999999999</v>
      </c>
    </row>
    <row r="173" spans="1:14" x14ac:dyDescent="0.25">
      <c r="A173">
        <f>ValueWin!A173</f>
        <v>3.2</v>
      </c>
      <c r="B173">
        <f>ValueWin!B173</f>
        <v>1.36</v>
      </c>
      <c r="C173">
        <f t="shared" si="13"/>
        <v>0.3125</v>
      </c>
      <c r="D173">
        <f t="shared" si="14"/>
        <v>0.73529411764705876</v>
      </c>
      <c r="E173">
        <f>ValueWin!E173</f>
        <v>0.32</v>
      </c>
      <c r="F173">
        <f t="shared" si="15"/>
        <v>0.67999999999999994</v>
      </c>
      <c r="G173" cm="1">
        <f t="array" ref="G173">_xlfn.IFS(AND(I173&gt;J173,I173&gt;0), 1, AND(J173&gt;I173,J173&gt;0), 2, AND(I173&lt;0,J173&lt;0), 0)</f>
        <v>1</v>
      </c>
      <c r="H173">
        <f>ValueWin!H173</f>
        <v>1</v>
      </c>
      <c r="I173">
        <f t="shared" si="16"/>
        <v>1.0909090909090979E-2</v>
      </c>
      <c r="J173">
        <f t="shared" si="17"/>
        <v>-0.20888888888888868</v>
      </c>
      <c r="K173" cm="1">
        <f t="array" ref="K173">_xlfn.IFS(AND(G173=H173,G173=1),K172-K172*I173+K172*I173*A173, AND(G173=H173,G173=2), K172-K172*J173+K172*J173*B173, AND(G173&lt;&gt;H173,G173=1), K172-K172*I173,AND(G173&lt;&gt;H173,G173=2),K172-K172*J173,G173=0,K172)</f>
        <v>719.37368515129936</v>
      </c>
      <c r="L173" t="str">
        <f>ValueWin!L173</f>
        <v>Marcos Giron</v>
      </c>
      <c r="M173" t="str">
        <f>ValueWin!M173</f>
        <v>Diego Schwartzman</v>
      </c>
      <c r="N173">
        <f>ValueWin!N173</f>
        <v>0.85199999999999998</v>
      </c>
    </row>
    <row r="174" spans="1:14" x14ac:dyDescent="0.25">
      <c r="A174">
        <f>ValueWin!A174</f>
        <v>2</v>
      </c>
      <c r="B174">
        <f>ValueWin!B174</f>
        <v>1.8</v>
      </c>
      <c r="C174">
        <f t="shared" si="13"/>
        <v>0.5</v>
      </c>
      <c r="D174">
        <f t="shared" si="14"/>
        <v>0.55555555555555558</v>
      </c>
      <c r="E174">
        <f>ValueWin!E174</f>
        <v>0.42899999999999999</v>
      </c>
      <c r="F174">
        <f t="shared" si="15"/>
        <v>0.57099999999999995</v>
      </c>
      <c r="G174" cm="1">
        <f t="array" ref="G174">_xlfn.IFS(AND(I174&gt;J174,I174&gt;0), 1, AND(J174&gt;I174,J174&gt;0), 2, AND(I174&lt;0,J174&lt;0), 0)</f>
        <v>2</v>
      </c>
      <c r="H174">
        <f>ValueWin!H174</f>
        <v>1</v>
      </c>
      <c r="I174">
        <f t="shared" si="16"/>
        <v>-0.14199999999999996</v>
      </c>
      <c r="J174">
        <f t="shared" si="17"/>
        <v>3.4749999999999948E-2</v>
      </c>
      <c r="K174" cm="1">
        <f t="array" ref="K174">_xlfn.IFS(AND(G174=H174,G174=1),K173-K173*I174+K173*I174*A174, AND(G174=H174,G174=2), K173-K173*J174+K173*J174*B174, AND(G174&lt;&gt;H174,G174=1), K173-K173*I174,AND(G174&lt;&gt;H174,G174=2),K173-K173*J174,G174=0,K173)</f>
        <v>694.37544959229172</v>
      </c>
      <c r="L174" t="str">
        <f>ValueWin!L174</f>
        <v>Sebastian Korda</v>
      </c>
      <c r="M174" t="str">
        <f>ValueWin!M174</f>
        <v>Marin Cilic</v>
      </c>
      <c r="N174">
        <f>ValueWin!N174</f>
        <v>0.86099999999999999</v>
      </c>
    </row>
    <row r="175" spans="1:14" x14ac:dyDescent="0.25">
      <c r="A175">
        <f>ValueWin!A175</f>
        <v>10</v>
      </c>
      <c r="B175">
        <f>ValueWin!B175</f>
        <v>1.06</v>
      </c>
      <c r="C175">
        <f t="shared" si="13"/>
        <v>0.1</v>
      </c>
      <c r="D175">
        <f t="shared" si="14"/>
        <v>0.94339622641509424</v>
      </c>
      <c r="E175">
        <f>ValueWin!E175</f>
        <v>9.5000000000000001E-2</v>
      </c>
      <c r="F175">
        <f t="shared" si="15"/>
        <v>0.90500000000000003</v>
      </c>
      <c r="G175" cm="1">
        <f t="array" ref="G175">_xlfn.IFS(AND(I175&gt;J175,I175&gt;0), 1, AND(J175&gt;I175,J175&gt;0), 2, AND(I175&lt;0,J175&lt;0), 0)</f>
        <v>0</v>
      </c>
      <c r="H175">
        <f>ValueWin!H175</f>
        <v>2</v>
      </c>
      <c r="I175">
        <f t="shared" si="16"/>
        <v>-5.5555555555555636E-3</v>
      </c>
      <c r="J175">
        <f t="shared" si="17"/>
        <v>-0.6783333333333319</v>
      </c>
      <c r="K175" cm="1">
        <f t="array" ref="K175">_xlfn.IFS(AND(G175=H175,G175=1),K174-K174*I175+K174*I175*A175, AND(G175=H175,G175=2), K174-K174*J175+K174*J175*B175, AND(G175&lt;&gt;H175,G175=1), K174-K174*I175,AND(G175&lt;&gt;H175,G175=2),K174-K174*J175,G175=0,K174)</f>
        <v>694.37544959229172</v>
      </c>
      <c r="L175" t="str">
        <f>ValueWin!L175</f>
        <v>Dusan Lajovic</v>
      </c>
      <c r="M175" t="str">
        <f>ValueWin!M175</f>
        <v>Alexander Zverev</v>
      </c>
      <c r="N175">
        <f>ValueWin!N175</f>
        <v>0.871</v>
      </c>
    </row>
    <row r="176" spans="1:14" x14ac:dyDescent="0.25">
      <c r="A176">
        <f>ValueWin!A176</f>
        <v>6</v>
      </c>
      <c r="B176">
        <f>ValueWin!B176</f>
        <v>1.1200000000000001</v>
      </c>
      <c r="C176">
        <f t="shared" si="13"/>
        <v>0.16666666666666666</v>
      </c>
      <c r="D176">
        <f t="shared" si="14"/>
        <v>0.89285714285714279</v>
      </c>
      <c r="E176">
        <f>ValueWin!E176</f>
        <v>0.20499999999999999</v>
      </c>
      <c r="F176">
        <f t="shared" si="15"/>
        <v>0.79500000000000004</v>
      </c>
      <c r="G176" cm="1">
        <f t="array" ref="G176">_xlfn.IFS(AND(I176&gt;J176,I176&gt;0), 1, AND(J176&gt;I176,J176&gt;0), 2, AND(I176&lt;0,J176&lt;0), 0)</f>
        <v>1</v>
      </c>
      <c r="H176">
        <f>ValueWin!H176</f>
        <v>2</v>
      </c>
      <c r="I176">
        <f t="shared" si="16"/>
        <v>4.5999999999999985E-2</v>
      </c>
      <c r="J176">
        <f t="shared" si="17"/>
        <v>-0.91333333333333167</v>
      </c>
      <c r="K176" cm="1">
        <f t="array" ref="K176">_xlfn.IFS(AND(G176=H176,G176=1),K175-K175*I176+K175*I176*A176, AND(G176=H176,G176=2), K175-K175*J176+K175*J176*B176, AND(G176&lt;&gt;H176,G176=1), K175-K175*I176,AND(G176&lt;&gt;H176,G176=2),K175-K175*J176,G176=0,K175)</f>
        <v>662.43417891104627</v>
      </c>
      <c r="L176" t="str">
        <f>ValueWin!L176</f>
        <v>Ilya Ivashka</v>
      </c>
      <c r="M176" t="str">
        <f>ValueWin!M176</f>
        <v>Daniil Medvedev</v>
      </c>
      <c r="N176">
        <f>ValueWin!N176</f>
        <v>0.83299999999999996</v>
      </c>
    </row>
    <row r="177" spans="1:14" x14ac:dyDescent="0.25">
      <c r="A177">
        <f>ValueWin!A177</f>
        <v>1.57</v>
      </c>
      <c r="B177">
        <f>ValueWin!B177</f>
        <v>2.37</v>
      </c>
      <c r="C177">
        <f t="shared" si="13"/>
        <v>0.63694267515923564</v>
      </c>
      <c r="D177">
        <f t="shared" si="14"/>
        <v>0.42194092827004215</v>
      </c>
      <c r="E177">
        <f>ValueWin!E177</f>
        <v>0.52300000000000002</v>
      </c>
      <c r="F177">
        <f t="shared" si="15"/>
        <v>0.47699999999999998</v>
      </c>
      <c r="G177" cm="1">
        <f t="array" ref="G177">_xlfn.IFS(AND(I177&gt;J177,I177&gt;0), 1, AND(J177&gt;I177,J177&gt;0), 2, AND(I177&lt;0,J177&lt;0), 0)</f>
        <v>2</v>
      </c>
      <c r="H177">
        <f>ValueWin!H177</f>
        <v>2</v>
      </c>
      <c r="I177">
        <f t="shared" si="16"/>
        <v>-0.3138421052631577</v>
      </c>
      <c r="J177">
        <f t="shared" si="17"/>
        <v>9.5248175182481742E-2</v>
      </c>
      <c r="K177" cm="1">
        <f t="array" ref="K177">_xlfn.IFS(AND(G177=H177,G177=1),K176-K176*I177+K176*I177*A177, AND(G177=H177,G177=2), K176-K176*J177+K176*J177*B177, AND(G177&lt;&gt;H177,G177=1), K176-K176*I177,AND(G177&lt;&gt;H177,G177=2),K176-K176*J177,G177=0,K176)</f>
        <v>748.8752149171487</v>
      </c>
      <c r="L177" t="str">
        <f>ValueWin!L177</f>
        <v>Alexei Popyrin</v>
      </c>
      <c r="M177" t="str">
        <f>ValueWin!M177</f>
        <v>James Duckworth</v>
      </c>
      <c r="N177">
        <f>ValueWin!N177</f>
        <v>0.84799999999999998</v>
      </c>
    </row>
    <row r="178" spans="1:14" x14ac:dyDescent="0.25">
      <c r="A178">
        <f>ValueWin!A178</f>
        <v>4</v>
      </c>
      <c r="B178">
        <f>ValueWin!B178</f>
        <v>1.25</v>
      </c>
      <c r="C178">
        <f t="shared" si="13"/>
        <v>0.25</v>
      </c>
      <c r="D178">
        <f t="shared" si="14"/>
        <v>0.8</v>
      </c>
      <c r="E178">
        <f>ValueWin!E178</f>
        <v>0.26900000000000002</v>
      </c>
      <c r="F178">
        <f t="shared" si="15"/>
        <v>0.73099999999999998</v>
      </c>
      <c r="G178" cm="1">
        <f t="array" ref="G178">_xlfn.IFS(AND(I178&gt;J178,I178&gt;0), 1, AND(J178&gt;I178,J178&gt;0), 2, AND(I178&lt;0,J178&lt;0), 0)</f>
        <v>1</v>
      </c>
      <c r="H178">
        <f>ValueWin!H178</f>
        <v>2</v>
      </c>
      <c r="I178">
        <f t="shared" si="16"/>
        <v>2.5333333333333347E-2</v>
      </c>
      <c r="J178">
        <f t="shared" si="17"/>
        <v>-0.34500000000000008</v>
      </c>
      <c r="K178" cm="1">
        <f t="array" ref="K178">_xlfn.IFS(AND(G178=H178,G178=1),K177-K177*I178+K177*I178*A178, AND(G178=H178,G178=2), K177-K177*J178+K177*J178*B178, AND(G178&lt;&gt;H178,G178=1), K177-K177*I178,AND(G178&lt;&gt;H178,G178=2),K177-K177*J178,G178=0,K177)</f>
        <v>729.90370947258089</v>
      </c>
      <c r="L178" t="str">
        <f>ValueWin!L178</f>
        <v>Dominik Koepfer</v>
      </c>
      <c r="M178" t="str">
        <f>ValueWin!M178</f>
        <v>Hubert Hurkacz</v>
      </c>
      <c r="N178">
        <f>ValueWin!N178</f>
        <v>0.84899999999999998</v>
      </c>
    </row>
    <row r="179" spans="1:14" x14ac:dyDescent="0.25">
      <c r="A179">
        <f>ValueWin!A179</f>
        <v>1.61</v>
      </c>
      <c r="B179">
        <f>ValueWin!B179</f>
        <v>2.2999999999999998</v>
      </c>
      <c r="C179">
        <f t="shared" si="13"/>
        <v>0.6211180124223602</v>
      </c>
      <c r="D179">
        <f t="shared" si="14"/>
        <v>0.43478260869565222</v>
      </c>
      <c r="E179">
        <f>ValueWin!E179</f>
        <v>0.60199999999999998</v>
      </c>
      <c r="F179">
        <f t="shared" si="15"/>
        <v>0.39800000000000002</v>
      </c>
      <c r="G179" cm="1">
        <f t="array" ref="G179">_xlfn.IFS(AND(I179&gt;J179,I179&gt;0), 1, AND(J179&gt;I179,J179&gt;0), 2, AND(I179&lt;0,J179&lt;0), 0)</f>
        <v>0</v>
      </c>
      <c r="H179">
        <f>ValueWin!H179</f>
        <v>2</v>
      </c>
      <c r="I179">
        <f t="shared" si="16"/>
        <v>-5.0459016393442524E-2</v>
      </c>
      <c r="J179">
        <f t="shared" si="17"/>
        <v>-6.5076923076923088E-2</v>
      </c>
      <c r="K179" cm="1">
        <f t="array" ref="K179">_xlfn.IFS(AND(G179=H179,G179=1),K178-K178*I179+K178*I179*A179, AND(G179=H179,G179=2), K178-K178*J179+K178*J179*B179, AND(G179&lt;&gt;H179,G179=1), K178-K178*I179,AND(G179&lt;&gt;H179,G179=2),K178-K178*J179,G179=0,K178)</f>
        <v>729.90370947258089</v>
      </c>
      <c r="L179" t="str">
        <f>ValueWin!L179</f>
        <v>Cameron Norrie</v>
      </c>
      <c r="M179" t="str">
        <f>ValueWin!M179</f>
        <v>Taylor Fritz</v>
      </c>
      <c r="N179">
        <f>ValueWin!N179</f>
        <v>0.93300000000000005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D63C9-8626-4267-A7A9-FD37C29927A4}">
  <dimension ref="A1:O189"/>
  <sheetViews>
    <sheetView topLeftCell="A143" zoomScale="77" workbookViewId="0">
      <selection activeCell="Q185" sqref="Q185"/>
    </sheetView>
  </sheetViews>
  <sheetFormatPr defaultRowHeight="15" x14ac:dyDescent="0.25"/>
  <cols>
    <col min="12" max="12" width="26.28515625" customWidth="1"/>
    <col min="13" max="13" width="25.42578125" customWidth="1"/>
  </cols>
  <sheetData>
    <row r="1" spans="1:15" x14ac:dyDescent="0.25">
      <c r="A1" t="s">
        <v>0</v>
      </c>
      <c r="B1" t="s">
        <v>1</v>
      </c>
      <c r="C1" t="s">
        <v>3</v>
      </c>
      <c r="D1" t="s">
        <v>4</v>
      </c>
      <c r="E1" t="s">
        <v>2</v>
      </c>
      <c r="F1" t="s">
        <v>5</v>
      </c>
      <c r="G1" t="s">
        <v>7</v>
      </c>
      <c r="H1" t="s">
        <v>8</v>
      </c>
      <c r="I1" t="s">
        <v>57</v>
      </c>
      <c r="J1" t="s">
        <v>58</v>
      </c>
      <c r="K1" t="s">
        <v>6</v>
      </c>
      <c r="L1" t="s">
        <v>9</v>
      </c>
      <c r="M1" t="s">
        <v>10</v>
      </c>
    </row>
    <row r="2" spans="1:15" x14ac:dyDescent="0.25">
      <c r="K2">
        <v>100</v>
      </c>
    </row>
    <row r="3" spans="1:15" x14ac:dyDescent="0.25">
      <c r="A3">
        <f>ValueWin!A3</f>
        <v>2.0499999999999998</v>
      </c>
      <c r="B3">
        <f>ValueWin!B3</f>
        <v>1.8</v>
      </c>
      <c r="C3">
        <f>1/A3</f>
        <v>0.48780487804878053</v>
      </c>
      <c r="D3">
        <f>1/B3</f>
        <v>0.55555555555555558</v>
      </c>
      <c r="E3">
        <f>ValueWin!E3</f>
        <v>0.67500000000000004</v>
      </c>
      <c r="F3">
        <v>0.32500000000000001</v>
      </c>
      <c r="G3" cm="1">
        <f t="array" ref="G3">_xlfn.IFS(AND(I3&gt;J3,I3&gt;0), 1, AND(J3&gt;I3,J3&gt;0), 2, AND(I3&lt;0,J3&lt;0), 0)</f>
        <v>1</v>
      </c>
      <c r="H3">
        <f>ValueWin!H3</f>
        <v>1</v>
      </c>
      <c r="I3">
        <f>E3-(F3/(A3-1))</f>
        <v>0.36547619047619045</v>
      </c>
      <c r="J3">
        <f>F3-(E3/(B3-1))</f>
        <v>-0.51875000000000004</v>
      </c>
      <c r="K3" cm="1">
        <f t="array" ref="K3">_xlfn.IFS(AND(G3=H3,G3=1),K2-K2*I3+K2*I3*A3, AND(G3=H3,G3=2), K2-K2*J3+K2*J3*B3, AND(G3&lt;&gt;H3,G3=1), K2-K2*I3,AND(G3&lt;&gt;H3,G3=2),K2-K2*J3,G3=0,K2)</f>
        <v>138.375</v>
      </c>
      <c r="L3" t="str">
        <f>ValueWin!L3</f>
        <v>John Millman</v>
      </c>
      <c r="M3" t="str">
        <f>ValueWin!M3</f>
        <v>Benjamin Bonzi</v>
      </c>
      <c r="O3">
        <v>1</v>
      </c>
    </row>
    <row r="4" spans="1:15" x14ac:dyDescent="0.25">
      <c r="A4">
        <f>ValueWin!A4</f>
        <v>2.61</v>
      </c>
      <c r="B4">
        <f>ValueWin!B4</f>
        <v>1.46</v>
      </c>
      <c r="C4">
        <f>1/A4</f>
        <v>0.38314176245210729</v>
      </c>
      <c r="D4">
        <f>1/B4</f>
        <v>0.68493150684931503</v>
      </c>
      <c r="E4">
        <f>ValueWin!E4</f>
        <v>0.24099999999999999</v>
      </c>
      <c r="F4">
        <v>0.75900000000000001</v>
      </c>
      <c r="G4" cm="1">
        <f t="array" ref="G4">_xlfn.IFS(AND(I4&gt;J4,I4&gt;0), 1, AND(J4&gt;I4,J4&gt;0), 2, AND(I4&lt;0,J4&lt;0), 0)</f>
        <v>2</v>
      </c>
      <c r="H4">
        <f>ValueWin!H4</f>
        <v>2</v>
      </c>
      <c r="I4">
        <f t="shared" ref="I4:I67" si="0">E4-(F4/(A4-1))</f>
        <v>-0.23042857142857148</v>
      </c>
      <c r="J4">
        <f t="shared" ref="J4:J67" si="1">F4-(E4/(B4-1))</f>
        <v>0.23508695652173917</v>
      </c>
      <c r="K4" cm="1">
        <f t="array" ref="K4">_xlfn.IFS(AND(G4=H4,G4=1),K3-K3*I4+K3*I4*A4, AND(G4=H4,G4=2), K3-K3*J4+K3*J4*B4, AND(G4&lt;&gt;H4,G4=1), K3-K3*I4,AND(G4&lt;&gt;H4,G4=2),K3-K3*J4,G4=0,K3)</f>
        <v>153.33887250000001</v>
      </c>
      <c r="L4" t="str">
        <f>ValueWin!L4</f>
        <v>Damir Dzumhur</v>
      </c>
      <c r="M4" t="str">
        <f>ValueWin!M4</f>
        <v>Marin Cilic</v>
      </c>
      <c r="O4">
        <v>1</v>
      </c>
    </row>
    <row r="5" spans="1:15" x14ac:dyDescent="0.25">
      <c r="A5">
        <f>ValueWin!A5</f>
        <v>1.29</v>
      </c>
      <c r="B5">
        <f>ValueWin!B5</f>
        <v>3.3</v>
      </c>
      <c r="C5">
        <f t="shared" ref="C5:D44" si="2">1/A5</f>
        <v>0.77519379844961234</v>
      </c>
      <c r="D5">
        <f t="shared" si="2"/>
        <v>0.30303030303030304</v>
      </c>
      <c r="E5">
        <f>ValueWin!E5</f>
        <v>0.87</v>
      </c>
      <c r="F5">
        <v>0.13</v>
      </c>
      <c r="G5" cm="1">
        <f t="array" ref="G5">_xlfn.IFS(AND(I5&gt;J5,I5&gt;0), 1, AND(J5&gt;I5,J5&gt;0), 2, AND(I5&lt;0,J5&lt;0), 0)</f>
        <v>1</v>
      </c>
      <c r="H5">
        <f>ValueWin!H5</f>
        <v>1</v>
      </c>
      <c r="I5">
        <f t="shared" si="0"/>
        <v>0.42172413793103453</v>
      </c>
      <c r="J5">
        <f t="shared" si="1"/>
        <v>-0.24826086956521742</v>
      </c>
      <c r="K5" cm="1">
        <f t="array" ref="K5">_xlfn.IFS(AND(G5=H5,G5=1),K4-K4*I5+K4*I5*A5, AND(G5=H5,G5=2), K4-K4*J5+K4*J5*B5, AND(G5&lt;&gt;H5,G5=1), K4-K4*I5,AND(G5&lt;&gt;H5,G5=2),K4-K4*J5,G5=0,K4)</f>
        <v>172.09221660675001</v>
      </c>
      <c r="L5" t="str">
        <f>ValueWin!L5</f>
        <v>James Duckworth</v>
      </c>
      <c r="M5" t="str">
        <f>ValueWin!M5</f>
        <v>Borna Gojo</v>
      </c>
      <c r="O5">
        <v>1</v>
      </c>
    </row>
    <row r="6" spans="1:15" x14ac:dyDescent="0.25">
      <c r="A6">
        <f>ValueWin!A6</f>
        <v>1.47</v>
      </c>
      <c r="B6">
        <f>ValueWin!B6</f>
        <v>2.56</v>
      </c>
      <c r="C6">
        <f t="shared" si="2"/>
        <v>0.68027210884353739</v>
      </c>
      <c r="D6">
        <f t="shared" si="2"/>
        <v>0.390625</v>
      </c>
      <c r="E6">
        <f>ValueWin!E6</f>
        <v>0.55800000000000005</v>
      </c>
      <c r="F6">
        <v>0.442</v>
      </c>
      <c r="G6" cm="1">
        <f t="array" ref="G6">_xlfn.IFS(AND(I6&gt;J6,I6&gt;0), 1, AND(J6&gt;I6,J6&gt;0), 2, AND(I6&lt;0,J6&lt;0), 0)</f>
        <v>2</v>
      </c>
      <c r="H6">
        <f>ValueWin!H6</f>
        <v>2</v>
      </c>
      <c r="I6">
        <f t="shared" si="0"/>
        <v>-0.38242553191489359</v>
      </c>
      <c r="J6">
        <f t="shared" si="1"/>
        <v>8.4307692307692306E-2</v>
      </c>
      <c r="K6" cm="1">
        <f t="array" ref="K6">_xlfn.IFS(AND(G6=H6,G6=1),K5-K5*I6+K5*I6*A6, AND(G6=H6,G6=2), K5-K5*J6+K5*J6*B6, AND(G6&lt;&gt;H6,G6=1), K5-K5*I6,AND(G6&lt;&gt;H6,G6=2),K5-K5*J6,G6=0,K5)</f>
        <v>194.72578493486978</v>
      </c>
      <c r="L6" t="str">
        <f>ValueWin!L6</f>
        <v>Richard Gasquet</v>
      </c>
      <c r="M6" t="str">
        <f>ValueWin!M6</f>
        <v>Dusan Lajovic</v>
      </c>
      <c r="O6">
        <v>0</v>
      </c>
    </row>
    <row r="7" spans="1:15" x14ac:dyDescent="0.25">
      <c r="A7">
        <f>ValueWin!A7</f>
        <v>1.35</v>
      </c>
      <c r="B7">
        <f>ValueWin!B7</f>
        <v>3.05</v>
      </c>
      <c r="C7">
        <f t="shared" si="2"/>
        <v>0.7407407407407407</v>
      </c>
      <c r="D7">
        <f t="shared" si="2"/>
        <v>0.32786885245901642</v>
      </c>
      <c r="E7">
        <f>ValueWin!E7</f>
        <v>0.80500000000000005</v>
      </c>
      <c r="F7">
        <v>0.19500000000000001</v>
      </c>
      <c r="G7" cm="1">
        <f t="array" ref="G7">_xlfn.IFS(AND(I7&gt;J7,I7&gt;0), 1, AND(J7&gt;I7,J7&gt;0), 2, AND(I7&lt;0,J7&lt;0), 0)</f>
        <v>1</v>
      </c>
      <c r="H7">
        <f>ValueWin!H7</f>
        <v>1</v>
      </c>
      <c r="I7">
        <f t="shared" si="0"/>
        <v>0.247857142857143</v>
      </c>
      <c r="J7">
        <f t="shared" si="1"/>
        <v>-0.19768292682926836</v>
      </c>
      <c r="K7" cm="1">
        <f t="array" ref="K7">_xlfn.IFS(AND(G7=H7,G7=1),K6-K6*I7+K6*I7*A7, AND(G7=H7,G7=2), K6-K6*J7+K6*J7*B7, AND(G7&lt;&gt;H7,G7=1), K6-K6*I7,AND(G7&lt;&gt;H7,G7=2),K6-K6*J7,G7=0,K6)</f>
        <v>211.61824677796977</v>
      </c>
      <c r="L7" t="str">
        <f>ValueWin!L7</f>
        <v>Frederico Coria</v>
      </c>
      <c r="M7" t="str">
        <f>ValueWin!M7</f>
        <v>Alibek Kachmazov</v>
      </c>
      <c r="O7">
        <v>1</v>
      </c>
    </row>
    <row r="8" spans="1:15" x14ac:dyDescent="0.25">
      <c r="A8">
        <f>ValueWin!A8</f>
        <v>1.33</v>
      </c>
      <c r="B8">
        <f>ValueWin!B8</f>
        <v>3.14</v>
      </c>
      <c r="C8">
        <f t="shared" si="2"/>
        <v>0.75187969924812026</v>
      </c>
      <c r="D8">
        <f t="shared" si="2"/>
        <v>0.31847133757961782</v>
      </c>
      <c r="E8">
        <f>ValueWin!E8</f>
        <v>0.626</v>
      </c>
      <c r="F8">
        <v>0.374</v>
      </c>
      <c r="G8" cm="1">
        <f t="array" ref="G8">_xlfn.IFS(AND(I8&gt;J8,I8&gt;0), 1, AND(J8&gt;I8,J8&gt;0), 2, AND(I8&lt;0,J8&lt;0), 0)</f>
        <v>2</v>
      </c>
      <c r="H8">
        <f>ValueWin!H8</f>
        <v>1</v>
      </c>
      <c r="I8">
        <f t="shared" si="0"/>
        <v>-0.50733333333333308</v>
      </c>
      <c r="J8">
        <f t="shared" si="1"/>
        <v>8.147663551401868E-2</v>
      </c>
      <c r="K8" cm="1">
        <f t="array" ref="K8">_xlfn.IFS(AND(G8=H8,G8=1),K7-K7*I8+K7*I8*A8, AND(G8=H8,G8=2), K7-K7*J8+K7*J8*B8, AND(G8&lt;&gt;H8,G8=1), K7-K7*I8,AND(G8&lt;&gt;H8,G8=2),K7-K7*J8,G8=0,K7)</f>
        <v>194.37630401712548</v>
      </c>
      <c r="L8" t="str">
        <f>ValueWin!L8</f>
        <v>Mackenzie McDonald</v>
      </c>
      <c r="M8" t="str">
        <f>ValueWin!M8</f>
        <v>Yoshihito Nishioka</v>
      </c>
      <c r="O8">
        <v>1</v>
      </c>
    </row>
    <row r="9" spans="1:15" x14ac:dyDescent="0.25">
      <c r="A9">
        <f>ValueWin!A9</f>
        <v>1.85</v>
      </c>
      <c r="B9">
        <f>ValueWin!B9</f>
        <v>1.95</v>
      </c>
      <c r="C9">
        <f t="shared" si="2"/>
        <v>0.54054054054054046</v>
      </c>
      <c r="D9">
        <f t="shared" si="2"/>
        <v>0.51282051282051289</v>
      </c>
      <c r="E9">
        <f>ValueWin!E9</f>
        <v>0.23100000000000001</v>
      </c>
      <c r="F9">
        <v>0.76900000000000002</v>
      </c>
      <c r="G9" cm="1">
        <f t="array" ref="G9">_xlfn.IFS(AND(I9&gt;J9,I9&gt;0), 1, AND(J9&gt;I9,J9&gt;0), 2, AND(I9&lt;0,J9&lt;0), 0)</f>
        <v>2</v>
      </c>
      <c r="H9">
        <f>ValueWin!H9</f>
        <v>2</v>
      </c>
      <c r="I9">
        <f t="shared" si="0"/>
        <v>-0.67370588235294115</v>
      </c>
      <c r="J9">
        <f t="shared" si="1"/>
        <v>0.52584210526315789</v>
      </c>
      <c r="K9" cm="1">
        <f t="array" ref="K9">_xlfn.IFS(AND(G9=H9,G9=1),K8-K8*I9+K8*I9*A9, AND(G9=H9,G9=2), K8-K8*J9+K8*J9*B9, AND(G9&lt;&gt;H9,G9=1), K8-K8*I9,AND(G9&lt;&gt;H9,G9=2),K8-K8*J9,G9=0,K8)</f>
        <v>291.47698668888052</v>
      </c>
      <c r="L9" t="str">
        <f>ValueWin!L9</f>
        <v>Roman Safiullin</v>
      </c>
      <c r="M9" t="str">
        <f>ValueWin!M9</f>
        <v>Adrian Mannarino</v>
      </c>
      <c r="O9">
        <v>1</v>
      </c>
    </row>
    <row r="10" spans="1:15" x14ac:dyDescent="0.25">
      <c r="A10">
        <f>ValueWin!A10</f>
        <v>2.1</v>
      </c>
      <c r="B10">
        <f>ValueWin!B10</f>
        <v>1.72</v>
      </c>
      <c r="C10">
        <f t="shared" si="2"/>
        <v>0.47619047619047616</v>
      </c>
      <c r="D10">
        <f t="shared" si="2"/>
        <v>0.58139534883720934</v>
      </c>
      <c r="E10">
        <f>ValueWin!E10</f>
        <v>0.51400000000000001</v>
      </c>
      <c r="F10">
        <v>0.48599999999999999</v>
      </c>
      <c r="G10" cm="1">
        <f t="array" ref="G10">_xlfn.IFS(AND(I10&gt;J10,I10&gt;0), 1, AND(J10&gt;I10,J10&gt;0), 2, AND(I10&lt;0,J10&lt;0), 0)</f>
        <v>1</v>
      </c>
      <c r="H10">
        <f>ValueWin!H10</f>
        <v>2</v>
      </c>
      <c r="I10">
        <f t="shared" si="0"/>
        <v>7.2181818181818236E-2</v>
      </c>
      <c r="J10">
        <f t="shared" si="1"/>
        <v>-0.22788888888888892</v>
      </c>
      <c r="K10" cm="1">
        <f t="array" ref="K10">_xlfn.IFS(AND(G10=H10,G10=1),K9-K9*I10+K9*I10*A10, AND(G10=H10,G10=2), K9-K9*J10+K9*J10*B10, AND(G10&lt;&gt;H10,G10=1), K9-K9*I10,AND(G10&lt;&gt;H10,G10=2),K9-K9*J10,G10=0,K9)</f>
        <v>270.43764783151948</v>
      </c>
      <c r="L10" t="str">
        <f>ValueWin!L10</f>
        <v>Alexei Popyrin</v>
      </c>
      <c r="M10" t="str">
        <f>ValueWin!M10</f>
        <v>Botic Van De Zandschulp</v>
      </c>
      <c r="O10">
        <v>0</v>
      </c>
    </row>
    <row r="11" spans="1:15" x14ac:dyDescent="0.25">
      <c r="A11">
        <f>ValueWin!A11</f>
        <v>1.53</v>
      </c>
      <c r="B11">
        <f>ValueWin!B11</f>
        <v>2.46</v>
      </c>
      <c r="C11">
        <f t="shared" si="2"/>
        <v>0.65359477124183007</v>
      </c>
      <c r="D11">
        <f t="shared" si="2"/>
        <v>0.4065040650406504</v>
      </c>
      <c r="E11">
        <f>ValueWin!E11</f>
        <v>0.5</v>
      </c>
      <c r="F11">
        <v>0.5</v>
      </c>
      <c r="G11" cm="1">
        <f t="array" ref="G11">_xlfn.IFS(AND(I11&gt;J11,I11&gt;0), 1, AND(J11&gt;I11,J11&gt;0), 2, AND(I11&lt;0,J11&lt;0), 0)</f>
        <v>2</v>
      </c>
      <c r="H11">
        <f>ValueWin!H11</f>
        <v>1</v>
      </c>
      <c r="I11">
        <f t="shared" si="0"/>
        <v>-0.44339622641509424</v>
      </c>
      <c r="J11">
        <f t="shared" si="1"/>
        <v>0.15753424657534248</v>
      </c>
      <c r="K11" cm="1">
        <f t="array" ref="K11">_xlfn.IFS(AND(G11=H11,G11=1),K10-K10*I11+K10*I11*A11, AND(G11=H11,G11=2), K10-K10*J11+K10*J11*B11, AND(G11&lt;&gt;H11,G11=1), K10-K10*I11,AND(G11&lt;&gt;H11,G11=2),K10-K10*J11,G11=0,K10)</f>
        <v>227.83445673477325</v>
      </c>
      <c r="L11" t="str">
        <f>ValueWin!L11</f>
        <v>Tommy Paul</v>
      </c>
      <c r="M11" t="str">
        <f>ValueWin!M11</f>
        <v>Mikael Ymer</v>
      </c>
      <c r="O11">
        <v>1</v>
      </c>
    </row>
    <row r="12" spans="1:15" x14ac:dyDescent="0.25">
      <c r="A12">
        <f>ValueWin!A12</f>
        <v>1.37</v>
      </c>
      <c r="B12">
        <f>ValueWin!B12</f>
        <v>3.02</v>
      </c>
      <c r="C12">
        <f t="shared" si="2"/>
        <v>0.72992700729927007</v>
      </c>
      <c r="D12">
        <f t="shared" si="2"/>
        <v>0.33112582781456956</v>
      </c>
      <c r="E12">
        <f>ValueWin!E12</f>
        <v>0.72</v>
      </c>
      <c r="F12">
        <v>0.28000000000000003</v>
      </c>
      <c r="G12" cm="1">
        <f t="array" ref="G12">_xlfn.IFS(AND(I12&gt;J12,I12&gt;0), 1, AND(J12&gt;I12,J12&gt;0), 2, AND(I12&lt;0,J12&lt;0), 0)</f>
        <v>0</v>
      </c>
      <c r="H12">
        <f>ValueWin!H12</f>
        <v>2</v>
      </c>
      <c r="I12">
        <f t="shared" si="0"/>
        <v>-3.6756756756756603E-2</v>
      </c>
      <c r="J12">
        <f t="shared" si="1"/>
        <v>-7.6435643564356393E-2</v>
      </c>
      <c r="K12" cm="1">
        <f t="array" ref="K12">_xlfn.IFS(AND(G12=H12,G12=1),K11-K11*I12+K11*I12*A12, AND(G12=H12,G12=2), K11-K11*J12+K11*J12*B12, AND(G12&lt;&gt;H12,G12=1), K11-K11*I12,AND(G12&lt;&gt;H12,G12=2),K11-K11*J12,G12=0,K11)</f>
        <v>227.83445673477325</v>
      </c>
      <c r="L12" t="str">
        <f>ValueWin!L12</f>
        <v>Alexander Bublik</v>
      </c>
      <c r="M12" t="str">
        <f>ValueWin!M12</f>
        <v>Ilya Marchenko</v>
      </c>
      <c r="O12">
        <v>0</v>
      </c>
    </row>
    <row r="13" spans="1:15" x14ac:dyDescent="0.25">
      <c r="A13">
        <f>ValueWin!A13</f>
        <v>2.37</v>
      </c>
      <c r="B13">
        <f>ValueWin!B13</f>
        <v>1.54</v>
      </c>
      <c r="C13">
        <f t="shared" si="2"/>
        <v>0.42194092827004215</v>
      </c>
      <c r="D13">
        <f t="shared" si="2"/>
        <v>0.64935064935064934</v>
      </c>
      <c r="E13">
        <f>ValueWin!E13</f>
        <v>0.46800000000000003</v>
      </c>
      <c r="F13">
        <v>0.53200000000000003</v>
      </c>
      <c r="G13" cm="1">
        <f t="array" ref="G13">_xlfn.IFS(AND(I13&gt;J13,I13&gt;0), 1, AND(J13&gt;I13,J13&gt;0), 2, AND(I13&lt;0,J13&lt;0), 0)</f>
        <v>1</v>
      </c>
      <c r="H13">
        <f>ValueWin!H13</f>
        <v>2</v>
      </c>
      <c r="I13">
        <f t="shared" si="0"/>
        <v>7.9678832116788334E-2</v>
      </c>
      <c r="J13">
        <f t="shared" si="1"/>
        <v>-0.33466666666666667</v>
      </c>
      <c r="K13" cm="1">
        <f t="array" ref="K13">_xlfn.IFS(AND(G13=H13,G13=1),K12-K12*I13+K12*I13*A13, AND(G13=H13,G13=2), K12-K12*J13+K12*J13*B13, AND(G13&lt;&gt;H13,G13=1), K12-K12*I13,AND(G13&lt;&gt;H13,G13=2),K12-K12*J13,G13=0,K12)</f>
        <v>209.68087330618357</v>
      </c>
      <c r="L13" t="str">
        <f>ValueWin!L13</f>
        <v>Guido Pella</v>
      </c>
      <c r="M13" t="str">
        <f>ValueWin!M13</f>
        <v>Pedro Martinez</v>
      </c>
      <c r="O13">
        <v>1</v>
      </c>
    </row>
    <row r="14" spans="1:15" x14ac:dyDescent="0.25">
      <c r="A14">
        <f>ValueWin!A14</f>
        <v>1.88</v>
      </c>
      <c r="B14">
        <f>ValueWin!B14</f>
        <v>1.92</v>
      </c>
      <c r="C14">
        <f t="shared" si="2"/>
        <v>0.53191489361702127</v>
      </c>
      <c r="D14">
        <f t="shared" si="2"/>
        <v>0.52083333333333337</v>
      </c>
      <c r="E14">
        <f>ValueWin!E14</f>
        <v>0.504</v>
      </c>
      <c r="F14">
        <v>0.496</v>
      </c>
      <c r="G14" cm="1">
        <f t="array" ref="G14">_xlfn.IFS(AND(I14&gt;J14,I14&gt;0), 1, AND(J14&gt;I14,J14&gt;0), 2, AND(I14&lt;0,J14&lt;0), 0)</f>
        <v>0</v>
      </c>
      <c r="H14">
        <f>ValueWin!H14</f>
        <v>2</v>
      </c>
      <c r="I14">
        <f t="shared" si="0"/>
        <v>-5.963636363636371E-2</v>
      </c>
      <c r="J14">
        <f t="shared" si="1"/>
        <v>-5.18260869565218E-2</v>
      </c>
      <c r="K14" cm="1">
        <f t="array" ref="K14">_xlfn.IFS(AND(G14=H14,G14=1),K13-K13*I14+K13*I14*A14, AND(G14=H14,G14=2), K13-K13*J14+K13*J14*B14, AND(G14&lt;&gt;H14,G14=1), K13-K13*I14,AND(G14&lt;&gt;H14,G14=2),K13-K13*J14,G14=0,K13)</f>
        <v>209.68087330618357</v>
      </c>
      <c r="L14" t="str">
        <f>ValueWin!L14</f>
        <v>Miomir Kecmanovic</v>
      </c>
      <c r="M14" t="str">
        <f>ValueWin!M14</f>
        <v>Egor Gerasimov</v>
      </c>
      <c r="O14">
        <v>0</v>
      </c>
    </row>
    <row r="15" spans="1:15" x14ac:dyDescent="0.25">
      <c r="A15">
        <f>ValueWin!A15</f>
        <v>1.55</v>
      </c>
      <c r="B15">
        <f>ValueWin!B15</f>
        <v>2.35</v>
      </c>
      <c r="C15">
        <f t="shared" si="2"/>
        <v>0.64516129032258063</v>
      </c>
      <c r="D15">
        <f t="shared" si="2"/>
        <v>0.42553191489361702</v>
      </c>
      <c r="E15">
        <f>ValueWin!E15</f>
        <v>0.57499999999999996</v>
      </c>
      <c r="F15">
        <v>0.42499999999999999</v>
      </c>
      <c r="G15" cm="1">
        <f t="array" ref="G15">_xlfn.IFS(AND(I15&gt;J15,I15&gt;0), 1, AND(J15&gt;I15,J15&gt;0), 2, AND(I15&lt;0,J15&lt;0), 0)</f>
        <v>0</v>
      </c>
      <c r="H15">
        <f>ValueWin!H15</f>
        <v>1</v>
      </c>
      <c r="I15">
        <f t="shared" si="0"/>
        <v>-0.19772727272727264</v>
      </c>
      <c r="J15">
        <f t="shared" si="1"/>
        <v>-9.2592592592588563E-4</v>
      </c>
      <c r="K15" cm="1">
        <f t="array" ref="K15">_xlfn.IFS(AND(G15=H15,G15=1),K14-K14*I15+K14*I15*A15, AND(G15=H15,G15=2), K14-K14*J15+K14*J15*B15, AND(G15&lt;&gt;H15,G15=1), K14-K14*I15,AND(G15&lt;&gt;H15,G15=2),K14-K14*J15,G15=0,K14)</f>
        <v>209.68087330618357</v>
      </c>
      <c r="L15" t="str">
        <f>ValueWin!L15</f>
        <v>Alejandro Davidovich Fokina</v>
      </c>
      <c r="M15" t="str">
        <f>ValueWin!M15</f>
        <v>Jordan Thompson</v>
      </c>
      <c r="O15">
        <v>1</v>
      </c>
    </row>
    <row r="16" spans="1:15" x14ac:dyDescent="0.25">
      <c r="A16">
        <f>ValueWin!A16</f>
        <v>1.47</v>
      </c>
      <c r="B16">
        <f>ValueWin!B16</f>
        <v>2.56</v>
      </c>
      <c r="C16">
        <f t="shared" si="2"/>
        <v>0.68027210884353739</v>
      </c>
      <c r="D16">
        <f t="shared" si="2"/>
        <v>0.390625</v>
      </c>
      <c r="E16">
        <f>ValueWin!E16</f>
        <v>0.55800000000000005</v>
      </c>
      <c r="F16">
        <v>0.442</v>
      </c>
      <c r="G16" cm="1">
        <f t="array" ref="G16">_xlfn.IFS(AND(I16&gt;J16,I16&gt;0), 1, AND(J16&gt;I16,J16&gt;0), 2, AND(I16&lt;0,J16&lt;0), 0)</f>
        <v>2</v>
      </c>
      <c r="H16">
        <f>ValueWin!H16</f>
        <v>2</v>
      </c>
      <c r="I16">
        <f t="shared" si="0"/>
        <v>-0.38242553191489359</v>
      </c>
      <c r="J16">
        <f t="shared" si="1"/>
        <v>8.4307692307692306E-2</v>
      </c>
      <c r="K16" cm="1">
        <f t="array" ref="K16">_xlfn.IFS(AND(G16=H16,G16=1),K15-K15*I16+K15*I16*A16, AND(G16=H16,G16=2), K15-K15*J16+K15*J16*B16, AND(G16&lt;&gt;H16,G16=1), K15-K15*I16,AND(G16&lt;&gt;H16,G16=2),K15-K15*J16,G16=0,K15)</f>
        <v>237.25810176341284</v>
      </c>
      <c r="L16" t="str">
        <f>ValueWin!L16</f>
        <v>Laslo Djere</v>
      </c>
      <c r="M16" t="str">
        <f>ValueWin!M16</f>
        <v>Gilles Simon</v>
      </c>
      <c r="O16">
        <v>0</v>
      </c>
    </row>
    <row r="17" spans="1:15" x14ac:dyDescent="0.25">
      <c r="A17">
        <f>ValueWin!A17</f>
        <v>1.76</v>
      </c>
      <c r="B17">
        <f>ValueWin!B17</f>
        <v>2.0499999999999998</v>
      </c>
      <c r="C17">
        <f t="shared" si="2"/>
        <v>0.56818181818181823</v>
      </c>
      <c r="D17">
        <f t="shared" si="2"/>
        <v>0.48780487804878053</v>
      </c>
      <c r="E17">
        <f>ValueWin!E17</f>
        <v>0.56200000000000006</v>
      </c>
      <c r="F17">
        <v>0.438</v>
      </c>
      <c r="G17" cm="1">
        <f t="array" ref="G17">_xlfn.IFS(AND(I17&gt;J17,I17&gt;0), 1, AND(J17&gt;I17,J17&gt;0), 2, AND(I17&lt;0,J17&lt;0), 0)</f>
        <v>0</v>
      </c>
      <c r="H17">
        <f>ValueWin!H17</f>
        <v>2</v>
      </c>
      <c r="I17">
        <f t="shared" si="0"/>
        <v>-1.4315789473684171E-2</v>
      </c>
      <c r="J17">
        <f t="shared" si="1"/>
        <v>-9.7238095238095401E-2</v>
      </c>
      <c r="K17" cm="1">
        <f t="array" ref="K17">_xlfn.IFS(AND(G17=H17,G17=1),K16-K16*I17+K16*I17*A17, AND(G17=H17,G17=2), K16-K16*J17+K16*J17*B17, AND(G17&lt;&gt;H17,G17=1), K16-K16*I17,AND(G17&lt;&gt;H17,G17=2),K16-K16*J17,G17=0,K16)</f>
        <v>237.25810176341284</v>
      </c>
      <c r="L17" t="str">
        <f>ValueWin!L17</f>
        <v>Alex De Minaur</v>
      </c>
      <c r="M17" t="str">
        <f>ValueWin!M17</f>
        <v>Brandon Nakashima</v>
      </c>
      <c r="O17">
        <v>0</v>
      </c>
    </row>
    <row r="18" spans="1:15" x14ac:dyDescent="0.25">
      <c r="A18">
        <f>ValueWin!A18</f>
        <v>1.47</v>
      </c>
      <c r="B18">
        <f>ValueWin!B18</f>
        <v>2.58</v>
      </c>
      <c r="C18">
        <f t="shared" si="2"/>
        <v>0.68027210884353739</v>
      </c>
      <c r="D18">
        <f t="shared" si="2"/>
        <v>0.38759689922480617</v>
      </c>
      <c r="E18">
        <f>ValueWin!E18</f>
        <v>0.49199999999999999</v>
      </c>
      <c r="F18">
        <v>0.50800000000000001</v>
      </c>
      <c r="G18" cm="1">
        <f t="array" ref="G18">_xlfn.IFS(AND(I18&gt;J18,I18&gt;0), 1, AND(J18&gt;I18,J18&gt;0), 2, AND(I18&lt;0,J18&lt;0), 0)</f>
        <v>2</v>
      </c>
      <c r="H18">
        <f>ValueWin!H18</f>
        <v>1</v>
      </c>
      <c r="I18">
        <f t="shared" si="0"/>
        <v>-0.58885106382978725</v>
      </c>
      <c r="J18">
        <f t="shared" si="1"/>
        <v>0.19660759493670887</v>
      </c>
      <c r="K18" cm="1">
        <f t="array" ref="K18">_xlfn.IFS(AND(G18=H18,G18=1),K17-K17*I18+K17*I18*A18, AND(G18=H18,G18=2), K17-K17*J18+K17*J18*B18, AND(G18&lt;&gt;H18,G18=1), K17-K17*I18,AND(G18&lt;&gt;H18,G18=2),K17-K17*J18,G18=0,K17)</f>
        <v>190.61135699645931</v>
      </c>
      <c r="L18" t="str">
        <f>ValueWin!L18</f>
        <v>Henri Laaksonen</v>
      </c>
      <c r="M18" t="str">
        <f>ValueWin!M18</f>
        <v>Benoit Paire</v>
      </c>
      <c r="O18">
        <v>0</v>
      </c>
    </row>
    <row r="19" spans="1:15" x14ac:dyDescent="0.25">
      <c r="A19">
        <f>ValueWin!A19</f>
        <v>2.08</v>
      </c>
      <c r="B19">
        <f>ValueWin!B19</f>
        <v>1.75</v>
      </c>
      <c r="C19">
        <f t="shared" si="2"/>
        <v>0.48076923076923073</v>
      </c>
      <c r="D19">
        <f t="shared" si="2"/>
        <v>0.5714285714285714</v>
      </c>
      <c r="E19">
        <f>ValueWin!E19</f>
        <v>0.49299999999999999</v>
      </c>
      <c r="F19">
        <v>0.50700000000000001</v>
      </c>
      <c r="G19" cm="1">
        <f t="array" ref="G19">_xlfn.IFS(AND(I19&gt;J19,I19&gt;0), 1, AND(J19&gt;I19,J19&gt;0), 2, AND(I19&lt;0,J19&lt;0), 0)</f>
        <v>1</v>
      </c>
      <c r="H19">
        <f>ValueWin!H19</f>
        <v>1</v>
      </c>
      <c r="I19">
        <f t="shared" si="0"/>
        <v>2.3555555555555552E-2</v>
      </c>
      <c r="J19">
        <f t="shared" si="1"/>
        <v>-0.15033333333333332</v>
      </c>
      <c r="K19" cm="1">
        <f t="array" ref="K19">_xlfn.IFS(AND(G19=H19,G19=1),K18-K18*I19+K18*I19*A19, AND(G19=H19,G19=2), K18-K18*J19+K18*J19*B19, AND(G19&lt;&gt;H19,G19=1), K18-K18*I19,AND(G19&lt;&gt;H19,G19=2),K18-K18*J19,G19=0,K18)</f>
        <v>195.46050991844922</v>
      </c>
      <c r="L19" t="str">
        <f>ValueWin!L19</f>
        <v>Lorenzo Musetti</v>
      </c>
      <c r="M19" t="str">
        <f>ValueWin!M19</f>
        <v>Gianluca Mager</v>
      </c>
      <c r="O19">
        <v>0</v>
      </c>
    </row>
    <row r="20" spans="1:15" x14ac:dyDescent="0.25">
      <c r="A20">
        <f>ValueWin!A20</f>
        <v>2.1</v>
      </c>
      <c r="B20">
        <f>ValueWin!B20</f>
        <v>1.72</v>
      </c>
      <c r="C20">
        <f t="shared" si="2"/>
        <v>0.47619047619047616</v>
      </c>
      <c r="D20">
        <f t="shared" si="2"/>
        <v>0.58139534883720934</v>
      </c>
      <c r="E20">
        <f>ValueWin!E20</f>
        <v>0.59899999999999998</v>
      </c>
      <c r="F20">
        <v>0.40100000000000002</v>
      </c>
      <c r="G20" cm="1">
        <f t="array" ref="G20">_xlfn.IFS(AND(I20&gt;J20,I20&gt;0), 1, AND(J20&gt;I20,J20&gt;0), 2, AND(I20&lt;0,J20&lt;0), 0)</f>
        <v>1</v>
      </c>
      <c r="H20">
        <f>ValueWin!H20</f>
        <v>2</v>
      </c>
      <c r="I20">
        <f t="shared" si="0"/>
        <v>0.23445454545454542</v>
      </c>
      <c r="J20">
        <f t="shared" si="1"/>
        <v>-0.43094444444444446</v>
      </c>
      <c r="K20" cm="1">
        <f t="array" ref="K20">_xlfn.IFS(AND(G20=H20,G20=1),K19-K19*I20+K19*I20*A20, AND(G20=H20,G20=2), K19-K19*J20+K19*J20*B20, AND(G20&lt;&gt;H20,G20=1), K19-K19*I20,AND(G20&lt;&gt;H20,G20=2),K19-K19*J20,G20=0,K19)</f>
        <v>149.63390491120555</v>
      </c>
      <c r="L20" t="str">
        <f>ValueWin!L20</f>
        <v>Reilly Opelka</v>
      </c>
      <c r="M20" t="str">
        <f>ValueWin!M20</f>
        <v>Jenson Brooksby</v>
      </c>
      <c r="O20">
        <v>0</v>
      </c>
    </row>
    <row r="21" spans="1:15" x14ac:dyDescent="0.25">
      <c r="A21">
        <f>ValueWin!A21</f>
        <v>1.55</v>
      </c>
      <c r="B21">
        <f>ValueWin!B21</f>
        <v>2.4</v>
      </c>
      <c r="C21">
        <f t="shared" si="2"/>
        <v>0.64516129032258063</v>
      </c>
      <c r="D21">
        <f t="shared" si="2"/>
        <v>0.41666666666666669</v>
      </c>
      <c r="E21">
        <f>ValueWin!E21</f>
        <v>0.496</v>
      </c>
      <c r="F21">
        <v>0.504</v>
      </c>
      <c r="G21" cm="1">
        <f t="array" ref="G21">_xlfn.IFS(AND(I21&gt;J21,I21&gt;0), 1, AND(J21&gt;I21,J21&gt;0), 2, AND(I21&lt;0,J21&lt;0), 0)</f>
        <v>2</v>
      </c>
      <c r="H21">
        <f>ValueWin!H21</f>
        <v>1</v>
      </c>
      <c r="I21">
        <f t="shared" si="0"/>
        <v>-0.42036363636363627</v>
      </c>
      <c r="J21">
        <f t="shared" si="1"/>
        <v>0.14971428571428569</v>
      </c>
      <c r="K21" cm="1">
        <f t="array" ref="K21">_xlfn.IFS(AND(G21=H21,G21=1),K20-K20*I21+K20*I21*A21, AND(G21=H21,G21=2), K20-K20*J21+K20*J21*B21, AND(G21&lt;&gt;H21,G21=1), K20-K20*I21,AND(G21&lt;&gt;H21,G21=2),K20-K20*J21,G21=0,K20)</f>
        <v>127.23157171878506</v>
      </c>
      <c r="L21" t="str">
        <f>ValueWin!L21</f>
        <v>Jan Lennard Struff</v>
      </c>
      <c r="M21" t="str">
        <f>ValueWin!M21</f>
        <v>Albert Ramos</v>
      </c>
      <c r="O21">
        <v>0</v>
      </c>
    </row>
    <row r="22" spans="1:15" x14ac:dyDescent="0.25">
      <c r="A22">
        <f>ValueWin!A22</f>
        <v>4.8499999999999996</v>
      </c>
      <c r="B22">
        <f>ValueWin!B22</f>
        <v>1.17</v>
      </c>
      <c r="C22">
        <f t="shared" si="2"/>
        <v>0.2061855670103093</v>
      </c>
      <c r="D22">
        <f t="shared" si="2"/>
        <v>0.85470085470085477</v>
      </c>
      <c r="E22">
        <f>ValueWin!E22</f>
        <v>0.14899999999999999</v>
      </c>
      <c r="F22">
        <v>0.85099999999999998</v>
      </c>
      <c r="G22" cm="1">
        <f t="array" ref="G22">_xlfn.IFS(AND(I22&gt;J22,I22&gt;0), 1, AND(J22&gt;I22,J22&gt;0), 2, AND(I22&lt;0,J22&lt;0), 0)</f>
        <v>0</v>
      </c>
      <c r="H22">
        <f>ValueWin!H22</f>
        <v>0</v>
      </c>
      <c r="I22">
        <f t="shared" si="0"/>
        <v>-7.2038961038961069E-2</v>
      </c>
      <c r="J22">
        <f t="shared" si="1"/>
        <v>-2.5470588235294467E-2</v>
      </c>
      <c r="K22" cm="1">
        <f t="array" ref="K22">_xlfn.IFS(AND(G22=H22,G22=1),K21-K21*I22+K21*I22*A22, AND(G22=H22,G22=2), K21-K21*J22+K21*J22*B22, AND(G22&lt;&gt;H22,G22=1), K21-K21*I22,AND(G22&lt;&gt;H22,G22=2),K21-K21*J22,G22=0,K21)</f>
        <v>127.23157171878506</v>
      </c>
      <c r="L22" t="str">
        <f>ValueWin!L22</f>
        <v>Evgeny Donskoy</v>
      </c>
      <c r="M22" t="str">
        <f>ValueWin!M22</f>
        <v>Ilya Ivashka</v>
      </c>
    </row>
    <row r="23" spans="1:15" x14ac:dyDescent="0.25">
      <c r="A23">
        <f>ValueWin!A23</f>
        <v>2.15</v>
      </c>
      <c r="B23">
        <f>ValueWin!B23</f>
        <v>1.68</v>
      </c>
      <c r="C23">
        <f t="shared" si="2"/>
        <v>0.46511627906976744</v>
      </c>
      <c r="D23">
        <f t="shared" si="2"/>
        <v>0.59523809523809523</v>
      </c>
      <c r="E23">
        <f>ValueWin!E23</f>
        <v>0.49</v>
      </c>
      <c r="F23">
        <v>0.51</v>
      </c>
      <c r="G23" cm="1">
        <f t="array" ref="G23">_xlfn.IFS(AND(I23&gt;J23,I23&gt;0), 1, AND(J23&gt;I23,J23&gt;0), 2, AND(I23&lt;0,J23&lt;0), 0)</f>
        <v>1</v>
      </c>
      <c r="H23">
        <f>ValueWin!H23</f>
        <v>2</v>
      </c>
      <c r="I23">
        <f t="shared" si="0"/>
        <v>4.6521739130434725E-2</v>
      </c>
      <c r="J23">
        <f t="shared" si="1"/>
        <v>-0.21058823529411774</v>
      </c>
      <c r="K23" cm="1">
        <f t="array" ref="K23">_xlfn.IFS(AND(G23=H23,G23=1),K22-K22*I23+K22*I23*A23, AND(G23=H23,G23=2), K22-K22*J23+K22*J23*B23, AND(G23&lt;&gt;H23,G23=1), K22-K22*I23,AND(G23&lt;&gt;H23,G23=2),K22-K22*J23,G23=0,K22)</f>
        <v>121.31253773012855</v>
      </c>
      <c r="L23" t="str">
        <f>ValueWin!L23</f>
        <v>Frances Tiafoe</v>
      </c>
      <c r="M23" t="str">
        <f>ValueWin!M23</f>
        <v>Andy Murray</v>
      </c>
      <c r="O23">
        <v>1</v>
      </c>
    </row>
    <row r="24" spans="1:15" x14ac:dyDescent="0.25">
      <c r="A24">
        <f>ValueWin!A24</f>
        <v>2.46</v>
      </c>
      <c r="B24">
        <f>ValueWin!B24</f>
        <v>1.53</v>
      </c>
      <c r="C24">
        <f t="shared" si="2"/>
        <v>0.4065040650406504</v>
      </c>
      <c r="D24">
        <f t="shared" si="2"/>
        <v>0.65359477124183007</v>
      </c>
      <c r="E24">
        <f>ValueWin!E24</f>
        <v>0.26</v>
      </c>
      <c r="F24">
        <v>0.74</v>
      </c>
      <c r="G24" cm="1">
        <f t="array" ref="G24">_xlfn.IFS(AND(I24&gt;J24,I24&gt;0), 1, AND(J24&gt;I24,J24&gt;0), 2, AND(I24&lt;0,J24&lt;0), 0)</f>
        <v>2</v>
      </c>
      <c r="H24">
        <f>ValueWin!H24</f>
        <v>2</v>
      </c>
      <c r="I24">
        <f t="shared" si="0"/>
        <v>-0.24684931506849317</v>
      </c>
      <c r="J24">
        <f t="shared" si="1"/>
        <v>0.24943396226415093</v>
      </c>
      <c r="K24" cm="1">
        <f t="array" ref="K24">_xlfn.IFS(AND(G24=H24,G24=1),K23-K23*I24+K23*I24*A24, AND(G24=H24,G24=2), K23-K23*J24+K23*J24*B24, AND(G24&lt;&gt;H24,G24=1), K23-K23*I24,AND(G24&lt;&gt;H24,G24=2),K23-K23*J24,G24=0,K23)</f>
        <v>137.35005521805155</v>
      </c>
      <c r="L24" t="str">
        <f>ValueWin!L24</f>
        <v>Dennis Novak</v>
      </c>
      <c r="M24" t="str">
        <f>ValueWin!M24</f>
        <v>Marton Fucsovics</v>
      </c>
      <c r="O24">
        <v>1</v>
      </c>
    </row>
    <row r="25" spans="1:15" x14ac:dyDescent="0.25">
      <c r="A25">
        <f>ValueWin!A25</f>
        <v>4.4000000000000004</v>
      </c>
      <c r="B25">
        <f>ValueWin!B25</f>
        <v>1.2</v>
      </c>
      <c r="C25">
        <f t="shared" si="2"/>
        <v>0.22727272727272727</v>
      </c>
      <c r="D25">
        <f t="shared" si="2"/>
        <v>0.83333333333333337</v>
      </c>
      <c r="E25">
        <f>ValueWin!E25</f>
        <v>0.19600000000000001</v>
      </c>
      <c r="F25">
        <v>0.80400000000000005</v>
      </c>
      <c r="G25" cm="1">
        <f t="array" ref="G25">_xlfn.IFS(AND(I25&gt;J25,I25&gt;0), 1, AND(J25&gt;I25,J25&gt;0), 2, AND(I25&lt;0,J25&lt;0), 0)</f>
        <v>0</v>
      </c>
      <c r="H25">
        <f>ValueWin!H25</f>
        <v>2</v>
      </c>
      <c r="I25">
        <f t="shared" si="0"/>
        <v>-4.0470588235294092E-2</v>
      </c>
      <c r="J25">
        <f t="shared" si="1"/>
        <v>-0.17600000000000016</v>
      </c>
      <c r="K25" cm="1">
        <f t="array" ref="K25">_xlfn.IFS(AND(G25=H25,G25=1),K24-K24*I25+K24*I25*A25, AND(G25=H25,G25=2), K24-K24*J25+K24*J25*B25, AND(G25&lt;&gt;H25,G25=1), K24-K24*I25,AND(G25&lt;&gt;H25,G25=2),K24-K24*J25,G25=0,K24)</f>
        <v>137.35005521805155</v>
      </c>
      <c r="L25" t="str">
        <f>ValueWin!L25</f>
        <v>Zizou Bergs</v>
      </c>
      <c r="M25" t="str">
        <f>ValueWin!M25</f>
        <v>Lloyd Harris</v>
      </c>
      <c r="O25">
        <v>1</v>
      </c>
    </row>
    <row r="26" spans="1:15" x14ac:dyDescent="0.25">
      <c r="A26">
        <f>ValueWin!A26</f>
        <v>1.35</v>
      </c>
      <c r="B26">
        <f>ValueWin!B26</f>
        <v>3</v>
      </c>
      <c r="C26">
        <f t="shared" si="2"/>
        <v>0.7407407407407407</v>
      </c>
      <c r="D26">
        <f t="shared" si="2"/>
        <v>0.33333333333333331</v>
      </c>
      <c r="E26">
        <f>ValueWin!E26</f>
        <v>0.54300000000000004</v>
      </c>
      <c r="F26">
        <v>0.45700000000000002</v>
      </c>
      <c r="G26" cm="1">
        <f t="array" ref="G26">_xlfn.IFS(AND(I26&gt;J26,I26&gt;0), 1, AND(J26&gt;I26,J26&gt;0), 2, AND(I26&lt;0,J26&lt;0), 0)</f>
        <v>2</v>
      </c>
      <c r="H26">
        <f>ValueWin!H26</f>
        <v>2</v>
      </c>
      <c r="I26">
        <f t="shared" si="0"/>
        <v>-0.76271428571428534</v>
      </c>
      <c r="J26">
        <f t="shared" si="1"/>
        <v>0.1855</v>
      </c>
      <c r="K26" cm="1">
        <f t="array" ref="K26">_xlfn.IFS(AND(G26=H26,G26=1),K25-K25*I26+K25*I26*A26, AND(G26=H26,G26=2), K25-K25*J26+K25*J26*B26, AND(G26&lt;&gt;H26,G26=1), K25-K25*I26,AND(G26&lt;&gt;H26,G26=2),K25-K25*J26,G26=0,K25)</f>
        <v>188.30692570394868</v>
      </c>
      <c r="L26" t="str">
        <f>ValueWin!L26</f>
        <v>Filip Krajinovic</v>
      </c>
      <c r="M26" t="str">
        <f>ValueWin!M26</f>
        <v>Pedro Martinez</v>
      </c>
      <c r="O26">
        <v>0</v>
      </c>
    </row>
    <row r="27" spans="1:15" x14ac:dyDescent="0.25">
      <c r="A27">
        <f>ValueWin!A27</f>
        <v>4.5</v>
      </c>
      <c r="B27">
        <f>ValueWin!B27</f>
        <v>1.17</v>
      </c>
      <c r="C27">
        <f t="shared" si="2"/>
        <v>0.22222222222222221</v>
      </c>
      <c r="D27">
        <f t="shared" si="2"/>
        <v>0.85470085470085477</v>
      </c>
      <c r="E27">
        <f>ValueWin!E27</f>
        <v>0.442</v>
      </c>
      <c r="F27">
        <v>0.55800000000000005</v>
      </c>
      <c r="G27" cm="1">
        <f t="array" ref="G27">_xlfn.IFS(AND(I27&gt;J27,I27&gt;0), 1, AND(J27&gt;I27,J27&gt;0), 2, AND(I27&lt;0,J27&lt;0), 0)</f>
        <v>1</v>
      </c>
      <c r="H27">
        <f>ValueWin!H27</f>
        <v>2</v>
      </c>
      <c r="I27">
        <f t="shared" si="0"/>
        <v>0.28257142857142858</v>
      </c>
      <c r="J27">
        <f t="shared" si="1"/>
        <v>-2.0420000000000007</v>
      </c>
      <c r="K27" cm="1">
        <f t="array" ref="K27">_xlfn.IFS(AND(G27=H27,G27=1),K26-K26*I27+K26*I27*A27, AND(G27=H27,G27=2), K26-K26*J27+K26*J27*B27, AND(G27&lt;&gt;H27,G27=1), K26-K26*I27,AND(G27&lt;&gt;H27,G27=2),K26-K26*J27,G27=0,K26)</f>
        <v>135.09676869789004</v>
      </c>
      <c r="L27" t="str">
        <f>ValueWin!L27</f>
        <v>Frederico Coria</v>
      </c>
      <c r="M27" t="str">
        <f>ValueWin!M27</f>
        <v>Ricardas Berankis</v>
      </c>
      <c r="O27">
        <v>1</v>
      </c>
    </row>
    <row r="28" spans="1:15" x14ac:dyDescent="0.25">
      <c r="A28">
        <f>ValueWin!A28</f>
        <v>2.66</v>
      </c>
      <c r="B28">
        <f>ValueWin!B28</f>
        <v>1.44</v>
      </c>
      <c r="C28">
        <f t="shared" si="2"/>
        <v>0.37593984962406013</v>
      </c>
      <c r="D28">
        <f t="shared" si="2"/>
        <v>0.69444444444444442</v>
      </c>
      <c r="E28">
        <f>ValueWin!E28</f>
        <v>0.35599999999999998</v>
      </c>
      <c r="F28">
        <v>0.64400000000000002</v>
      </c>
      <c r="G28" cm="1">
        <f t="array" ref="G28">_xlfn.IFS(AND(I28&gt;J28,I28&gt;0), 1, AND(J28&gt;I28,J28&gt;0), 2, AND(I28&lt;0,J28&lt;0), 0)</f>
        <v>0</v>
      </c>
      <c r="H28">
        <f>ValueWin!H28</f>
        <v>2</v>
      </c>
      <c r="I28">
        <f t="shared" si="0"/>
        <v>-3.1951807228915663E-2</v>
      </c>
      <c r="J28">
        <f t="shared" si="1"/>
        <v>-0.16509090909090918</v>
      </c>
      <c r="K28" cm="1">
        <f t="array" ref="K28">_xlfn.IFS(AND(G28=H28,G28=1),K27-K27*I28+K27*I28*A28, AND(G28=H28,G28=2), K27-K27*J28+K27*J28*B28, AND(G28&lt;&gt;H28,G28=1), K27-K27*I28,AND(G28&lt;&gt;H28,G28=2),K27-K27*J28,G28=0,K27)</f>
        <v>135.09676869789004</v>
      </c>
      <c r="L28" t="str">
        <f>ValueWin!L28</f>
        <v>Jan Lennard Struff</v>
      </c>
      <c r="M28" t="str">
        <f>ValueWin!M28</f>
        <v>Lloyd Harris</v>
      </c>
      <c r="O28">
        <v>1</v>
      </c>
    </row>
    <row r="29" spans="1:15" x14ac:dyDescent="0.25">
      <c r="A29">
        <f>ValueWin!A29</f>
        <v>1.05</v>
      </c>
      <c r="B29">
        <f>ValueWin!B29</f>
        <v>8.5</v>
      </c>
      <c r="C29">
        <f t="shared" si="2"/>
        <v>0.95238095238095233</v>
      </c>
      <c r="D29">
        <f t="shared" si="2"/>
        <v>0.11764705882352941</v>
      </c>
      <c r="E29">
        <f>ValueWin!E29</f>
        <v>0.81599999999999995</v>
      </c>
      <c r="F29">
        <v>0.184</v>
      </c>
      <c r="G29" cm="1">
        <f t="array" ref="G29">_xlfn.IFS(AND(I29&gt;J29,I29&gt;0), 1, AND(J29&gt;I29,J29&gt;0), 2, AND(I29&lt;0,J29&lt;0), 0)</f>
        <v>2</v>
      </c>
      <c r="H29">
        <f>ValueWin!H29</f>
        <v>2</v>
      </c>
      <c r="I29">
        <f t="shared" si="0"/>
        <v>-2.8639999999999968</v>
      </c>
      <c r="J29">
        <f t="shared" si="1"/>
        <v>7.5200000000000003E-2</v>
      </c>
      <c r="K29" cm="1">
        <f t="array" ref="K29">_xlfn.IFS(AND(G29=H29,G29=1),K28-K28*I29+K28*I29*A29, AND(G29=H29,G29=2), K28-K28*J29+K28*J29*B29, AND(G29&lt;&gt;H29,G29=1), K28-K28*I29,AND(G29&lt;&gt;H29,G29=2),K28-K28*J29,G29=0,K28)</f>
        <v>211.29134624350002</v>
      </c>
      <c r="L29" t="str">
        <f>ValueWin!L29</f>
        <v>Andrey Rublev</v>
      </c>
      <c r="M29" t="str">
        <f>ValueWin!M29</f>
        <v>Adrian Mannarino</v>
      </c>
      <c r="O29">
        <v>0</v>
      </c>
    </row>
    <row r="30" spans="1:15" x14ac:dyDescent="0.25">
      <c r="A30">
        <f>ValueWin!A30</f>
        <v>1.51</v>
      </c>
      <c r="B30">
        <f>ValueWin!B30</f>
        <v>2.44</v>
      </c>
      <c r="C30">
        <f t="shared" si="2"/>
        <v>0.66225165562913912</v>
      </c>
      <c r="D30">
        <f t="shared" si="2"/>
        <v>0.4098360655737705</v>
      </c>
      <c r="E30">
        <f>ValueWin!E30</f>
        <v>0.63500000000000001</v>
      </c>
      <c r="F30">
        <v>0.36499999999999999</v>
      </c>
      <c r="G30" cm="1">
        <f t="array" ref="G30">_xlfn.IFS(AND(I30&gt;J30,I30&gt;0), 1, AND(J30&gt;I30,J30&gt;0), 2, AND(I30&lt;0,J30&lt;0), 0)</f>
        <v>0</v>
      </c>
      <c r="H30">
        <f>ValueWin!H30</f>
        <v>2</v>
      </c>
      <c r="I30">
        <f t="shared" si="0"/>
        <v>-8.0686274509803924E-2</v>
      </c>
      <c r="J30">
        <f t="shared" si="1"/>
        <v>-7.5972222222222274E-2</v>
      </c>
      <c r="K30" cm="1">
        <f t="array" ref="K30">_xlfn.IFS(AND(G30=H30,G30=1),K29-K29*I30+K29*I30*A30, AND(G30=H30,G30=2), K29-K29*J30+K29*J30*B30, AND(G30&lt;&gt;H30,G30=1), K29-K29*I30,AND(G30&lt;&gt;H30,G30=2),K29-K29*J30,G30=0,K29)</f>
        <v>211.29134624350002</v>
      </c>
      <c r="L30" t="str">
        <f>ValueWin!L30</f>
        <v>Roberto Bautista Agut</v>
      </c>
      <c r="M30" t="str">
        <f>ValueWin!M30</f>
        <v>Marton Fucsovics</v>
      </c>
      <c r="O30">
        <v>0</v>
      </c>
    </row>
    <row r="31" spans="1:15" x14ac:dyDescent="0.25">
      <c r="A31">
        <f>ValueWin!A31</f>
        <v>3.02</v>
      </c>
      <c r="B31">
        <f>ValueWin!B31</f>
        <v>1.35</v>
      </c>
      <c r="C31">
        <f t="shared" si="2"/>
        <v>0.33112582781456956</v>
      </c>
      <c r="D31">
        <f t="shared" si="2"/>
        <v>0.7407407407407407</v>
      </c>
      <c r="E31">
        <f>ValueWin!E31</f>
        <v>0.313</v>
      </c>
      <c r="F31">
        <v>0.68700000000000006</v>
      </c>
      <c r="G31" cm="1">
        <f t="array" ref="G31">_xlfn.IFS(AND(I31&gt;J31,I31&gt;0), 1, AND(J31&gt;I31,J31&gt;0), 2, AND(I31&lt;0,J31&lt;0), 0)</f>
        <v>0</v>
      </c>
      <c r="H31">
        <f>ValueWin!H31</f>
        <v>2</v>
      </c>
      <c r="I31">
        <f t="shared" si="0"/>
        <v>-2.7099009900990123E-2</v>
      </c>
      <c r="J31">
        <f t="shared" si="1"/>
        <v>-0.20728571428571396</v>
      </c>
      <c r="K31" cm="1">
        <f t="array" ref="K31">_xlfn.IFS(AND(G31=H31,G31=1),K30-K30*I31+K30*I31*A31, AND(G31=H31,G31=2), K30-K30*J31+K30*J31*B31, AND(G31&lt;&gt;H31,G31=1), K30-K30*I31,AND(G31&lt;&gt;H31,G31=2),K30-K30*J31,G31=0,K30)</f>
        <v>211.29134624350002</v>
      </c>
      <c r="L31" t="str">
        <f>ValueWin!L31</f>
        <v>Egor Gerasimov</v>
      </c>
      <c r="M31" t="str">
        <f>ValueWin!M31</f>
        <v>Aslan Karatsev</v>
      </c>
      <c r="O31">
        <v>1</v>
      </c>
    </row>
    <row r="32" spans="1:15" x14ac:dyDescent="0.25">
      <c r="A32">
        <f>ValueWin!A32</f>
        <v>1.8</v>
      </c>
      <c r="B32">
        <f>ValueWin!B32</f>
        <v>1.98</v>
      </c>
      <c r="C32">
        <f t="shared" si="2"/>
        <v>0.55555555555555558</v>
      </c>
      <c r="D32">
        <f t="shared" si="2"/>
        <v>0.50505050505050508</v>
      </c>
      <c r="E32">
        <f>ValueWin!E32</f>
        <v>0.45</v>
      </c>
      <c r="F32">
        <v>0.55000000000000004</v>
      </c>
      <c r="G32" cm="1">
        <f t="array" ref="G32">_xlfn.IFS(AND(I32&gt;J32,I32&gt;0), 1, AND(J32&gt;I32,J32&gt;0), 2, AND(I32&lt;0,J32&lt;0), 0)</f>
        <v>2</v>
      </c>
      <c r="H32">
        <f>ValueWin!H32</f>
        <v>2</v>
      </c>
      <c r="I32">
        <f t="shared" si="0"/>
        <v>-0.23749999999999999</v>
      </c>
      <c r="J32">
        <f t="shared" si="1"/>
        <v>9.0816326530612279E-2</v>
      </c>
      <c r="K32" cm="1">
        <f t="array" ref="K32">_xlfn.IFS(AND(G32=H32,G32=1),K31-K31*I32+K31*I32*A32, AND(G32=H32,G32=2), K31-K31*J32+K31*J32*B32, AND(G32&lt;&gt;H32,G32=1), K31-K31*I32,AND(G32&lt;&gt;H32,G32=2),K31-K31*J32,G32=0,K31)</f>
        <v>230.09627605917152</v>
      </c>
      <c r="L32" t="str">
        <f>ValueWin!L32</f>
        <v>Andy Murray</v>
      </c>
      <c r="M32" t="str">
        <f>ValueWin!M32</f>
        <v>Diego Schwartzman</v>
      </c>
      <c r="O32">
        <v>1</v>
      </c>
    </row>
    <row r="33" spans="1:15" x14ac:dyDescent="0.25">
      <c r="A33">
        <f>ValueWin!A33</f>
        <v>4</v>
      </c>
      <c r="B33">
        <f>ValueWin!B33</f>
        <v>1.22</v>
      </c>
      <c r="C33">
        <f t="shared" si="2"/>
        <v>0.25</v>
      </c>
      <c r="D33">
        <f t="shared" si="2"/>
        <v>0.81967213114754101</v>
      </c>
      <c r="E33">
        <f>ValueWin!E33</f>
        <v>0.33</v>
      </c>
      <c r="F33">
        <v>0.67</v>
      </c>
      <c r="G33" cm="1">
        <f t="array" ref="G33">_xlfn.IFS(AND(I33&gt;J33,I33&gt;0), 1, AND(J33&gt;I33,J33&gt;0), 2, AND(I33&lt;0,J33&lt;0), 0)</f>
        <v>1</v>
      </c>
      <c r="H33">
        <f>ValueWin!H33</f>
        <v>1</v>
      </c>
      <c r="I33">
        <f t="shared" si="0"/>
        <v>0.10666666666666666</v>
      </c>
      <c r="J33">
        <f t="shared" si="1"/>
        <v>-0.83000000000000018</v>
      </c>
      <c r="K33" cm="1">
        <f t="array" ref="K33">_xlfn.IFS(AND(G33=H33,G33=1),K32-K32*I33+K32*I33*A33, AND(G33=H33,G33=2), K32-K32*J33+K32*J33*B33, AND(G33&lt;&gt;H33,G33=1), K32-K32*I33,AND(G33&lt;&gt;H33,G33=2),K32-K32*J33,G33=0,K32)</f>
        <v>303.7270843981064</v>
      </c>
      <c r="L33" t="str">
        <f>ValueWin!L33</f>
        <v>Gilles Simon</v>
      </c>
      <c r="M33" t="str">
        <f>ValueWin!M33</f>
        <v>Mackenzie McDonald</v>
      </c>
      <c r="O33">
        <v>0</v>
      </c>
    </row>
    <row r="34" spans="1:15" x14ac:dyDescent="0.25">
      <c r="A34">
        <f>ValueWin!A34</f>
        <v>1.41</v>
      </c>
      <c r="B34">
        <f>ValueWin!B34</f>
        <v>2.78</v>
      </c>
      <c r="C34">
        <f t="shared" si="2"/>
        <v>0.70921985815602839</v>
      </c>
      <c r="D34">
        <f t="shared" si="2"/>
        <v>0.35971223021582738</v>
      </c>
      <c r="E34">
        <f>ValueWin!E34</f>
        <v>0.59499999999999997</v>
      </c>
      <c r="F34">
        <v>0.40500000000000003</v>
      </c>
      <c r="G34" cm="1">
        <f t="array" ref="G34">_xlfn.IFS(AND(I34&gt;J34,I34&gt;0), 1, AND(J34&gt;I34,J34&gt;0), 2, AND(I34&lt;0,J34&lt;0), 0)</f>
        <v>2</v>
      </c>
      <c r="H34">
        <f>ValueWin!H34</f>
        <v>1</v>
      </c>
      <c r="I34">
        <f t="shared" si="0"/>
        <v>-0.39280487804878073</v>
      </c>
      <c r="J34">
        <f t="shared" si="1"/>
        <v>7.0730337078651673E-2</v>
      </c>
      <c r="K34" cm="1">
        <f t="array" ref="K34">_xlfn.IFS(AND(G34=H34,G34=1),K33-K33*I34+K33*I34*A34, AND(G34=H34,G34=2), K33-K33*J34+K33*J34*B34, AND(G34&lt;&gt;H34,G34=1), K33-K33*I34,AND(G34&lt;&gt;H34,G34=2),K33-K33*J34,G34=0,K33)</f>
        <v>282.24436533871227</v>
      </c>
      <c r="L34" t="str">
        <f>ValueWin!L34</f>
        <v>Brandon Nakashima</v>
      </c>
      <c r="M34" t="str">
        <f>ValueWin!M34</f>
        <v>Henri Laaksonen</v>
      </c>
      <c r="O34">
        <v>1</v>
      </c>
    </row>
    <row r="35" spans="1:15" x14ac:dyDescent="0.25">
      <c r="A35">
        <f>ValueWin!A35</f>
        <v>1.1399999999999999</v>
      </c>
      <c r="B35">
        <f>ValueWin!B35</f>
        <v>5</v>
      </c>
      <c r="C35">
        <f t="shared" si="2"/>
        <v>0.87719298245614041</v>
      </c>
      <c r="D35">
        <f t="shared" si="2"/>
        <v>0.2</v>
      </c>
      <c r="E35">
        <f>ValueWin!E35</f>
        <v>0.63300000000000001</v>
      </c>
      <c r="F35">
        <v>0.36699999999999999</v>
      </c>
      <c r="G35" cm="1">
        <f t="array" ref="G35">_xlfn.IFS(AND(I35&gt;J35,I35&gt;0), 1, AND(J35&gt;I35,J35&gt;0), 2, AND(I35&lt;0,J35&lt;0), 0)</f>
        <v>2</v>
      </c>
      <c r="H35">
        <f>ValueWin!H35</f>
        <v>2</v>
      </c>
      <c r="I35">
        <f t="shared" si="0"/>
        <v>-1.9884285714285732</v>
      </c>
      <c r="J35">
        <f t="shared" si="1"/>
        <v>0.20874999999999999</v>
      </c>
      <c r="K35" cm="1">
        <f t="array" ref="K35">_xlfn.IFS(AND(G35=H35,G35=1),K34-K34*I35+K34*I35*A35, AND(G35=H35,G35=2), K34-K34*J35+K34*J35*B35, AND(G35&lt;&gt;H35,G35=1), K34-K34*I35,AND(G35&lt;&gt;H35,G35=2),K34-K34*J35,G35=0,K34)</f>
        <v>517.91841039653696</v>
      </c>
      <c r="L35" t="str">
        <f>ValueWin!L35</f>
        <v>Enzo Couacaud</v>
      </c>
      <c r="M35" t="str">
        <f>ValueWin!M35</f>
        <v>Nicolas Barrientos</v>
      </c>
      <c r="O35">
        <v>0</v>
      </c>
    </row>
    <row r="36" spans="1:15" x14ac:dyDescent="0.25">
      <c r="A36">
        <f>ValueWin!A36</f>
        <v>2.25</v>
      </c>
      <c r="B36">
        <f>ValueWin!B36</f>
        <v>1.57</v>
      </c>
      <c r="C36">
        <f t="shared" si="2"/>
        <v>0.44444444444444442</v>
      </c>
      <c r="D36">
        <f t="shared" si="2"/>
        <v>0.63694267515923564</v>
      </c>
      <c r="E36">
        <f>ValueWin!E36</f>
        <v>0.51700000000000002</v>
      </c>
      <c r="F36">
        <v>0.48299999999999998</v>
      </c>
      <c r="G36" cm="1">
        <f t="array" ref="G36">_xlfn.IFS(AND(I36&gt;J36,I36&gt;0), 1, AND(J36&gt;I36,J36&gt;0), 2, AND(I36&lt;0,J36&lt;0), 0)</f>
        <v>1</v>
      </c>
      <c r="H36">
        <f>ValueWin!H36</f>
        <v>2</v>
      </c>
      <c r="I36">
        <f t="shared" si="0"/>
        <v>0.13060000000000005</v>
      </c>
      <c r="J36">
        <f t="shared" si="1"/>
        <v>-0.42401754385964907</v>
      </c>
      <c r="K36" cm="1">
        <f t="array" ref="K36">_xlfn.IFS(AND(G36=H36,G36=1),K35-K35*I36+K35*I36*A36, AND(G36=H36,G36=2), K35-K35*J36+K35*J36*B36, AND(G36&lt;&gt;H36,G36=1), K35-K35*I36,AND(G36&lt;&gt;H36,G36=2),K35-K35*J36,G36=0,K35)</f>
        <v>450.27826599874919</v>
      </c>
      <c r="L36" t="str">
        <f>ValueWin!L36</f>
        <v>Goncalo Oliveira</v>
      </c>
      <c r="M36" t="str">
        <f>ValueWin!M36</f>
        <v>Oriol Roca Batalla</v>
      </c>
      <c r="O36">
        <v>0</v>
      </c>
    </row>
    <row r="37" spans="1:15" x14ac:dyDescent="0.25">
      <c r="A37">
        <f>ValueWin!A37</f>
        <v>1.22</v>
      </c>
      <c r="B37">
        <f>ValueWin!B37</f>
        <v>3.75</v>
      </c>
      <c r="C37">
        <f t="shared" si="2"/>
        <v>0.81967213114754101</v>
      </c>
      <c r="D37">
        <f t="shared" si="2"/>
        <v>0.26666666666666666</v>
      </c>
      <c r="E37">
        <f>ValueWin!E37</f>
        <v>0.81799999999999995</v>
      </c>
      <c r="F37">
        <v>0.182</v>
      </c>
      <c r="G37" cm="1">
        <f t="array" ref="G37">_xlfn.IFS(AND(I37&gt;J37,I37&gt;0), 1, AND(J37&gt;I37,J37&gt;0), 2, AND(I37&lt;0,J37&lt;0), 0)</f>
        <v>0</v>
      </c>
      <c r="H37">
        <f>ValueWin!H37</f>
        <v>1</v>
      </c>
      <c r="I37">
        <f t="shared" si="0"/>
        <v>-9.2727272727274324E-3</v>
      </c>
      <c r="J37">
        <f t="shared" si="1"/>
        <v>-0.11545454545454542</v>
      </c>
      <c r="K37" cm="1">
        <f t="array" ref="K37">_xlfn.IFS(AND(G37=H37,G37=1),K36-K36*I37+K36*I37*A37, AND(G37=H37,G37=2), K36-K36*J37+K36*J37*B37, AND(G37&lt;&gt;H37,G37=1), K36-K36*I37,AND(G37&lt;&gt;H37,G37=2),K36-K36*J37,G37=0,K36)</f>
        <v>450.27826599874919</v>
      </c>
      <c r="L37" t="str">
        <f>ValueWin!L37</f>
        <v>Facundo Mena</v>
      </c>
      <c r="M37" t="str">
        <f>ValueWin!M37</f>
        <v>Alejandro Gomez</v>
      </c>
      <c r="O37">
        <v>1</v>
      </c>
    </row>
    <row r="38" spans="1:15" x14ac:dyDescent="0.25">
      <c r="A38">
        <f>ValueWin!A38</f>
        <v>8.5</v>
      </c>
      <c r="B38">
        <f>ValueWin!B38</f>
        <v>1.05</v>
      </c>
      <c r="C38">
        <f t="shared" si="2"/>
        <v>0.11764705882352941</v>
      </c>
      <c r="D38">
        <f t="shared" si="2"/>
        <v>0.95238095238095233</v>
      </c>
      <c r="E38">
        <f>ValueWin!E38</f>
        <v>0.15</v>
      </c>
      <c r="F38">
        <v>0.85</v>
      </c>
      <c r="G38" cm="1">
        <f t="array" ref="G38">_xlfn.IFS(AND(I38&gt;J38,I38&gt;0), 1, AND(J38&gt;I38,J38&gt;0), 2, AND(I38&lt;0,J38&lt;0), 0)</f>
        <v>1</v>
      </c>
      <c r="H38">
        <f>ValueWin!H38</f>
        <v>1</v>
      </c>
      <c r="I38">
        <f t="shared" si="0"/>
        <v>3.6666666666666667E-2</v>
      </c>
      <c r="J38">
        <f t="shared" si="1"/>
        <v>-2.1499999999999972</v>
      </c>
      <c r="K38" cm="1">
        <f t="array" ref="K38">_xlfn.IFS(AND(G38=H38,G38=1),K37-K37*I38+K37*I38*A38, AND(G38=H38,G38=2), K37-K37*J38+K37*J38*B38, AND(G38&lt;&gt;H38,G38=1), K37-K37*I38,AND(G38&lt;&gt;H38,G38=2),K37-K37*J38,G38=0,K37)</f>
        <v>574.10478914840519</v>
      </c>
      <c r="L38" t="str">
        <f>ValueWin!L38</f>
        <v>Alexis Galarneau</v>
      </c>
      <c r="M38" t="str">
        <f>ValueWin!M38</f>
        <v>Daniel Altmaier</v>
      </c>
      <c r="O38">
        <v>0</v>
      </c>
    </row>
    <row r="39" spans="1:15" x14ac:dyDescent="0.25">
      <c r="A39">
        <f>ValueWin!A39</f>
        <v>4.5</v>
      </c>
      <c r="B39">
        <f>ValueWin!B39</f>
        <v>1.1599999999999999</v>
      </c>
      <c r="C39">
        <f t="shared" si="2"/>
        <v>0.22222222222222221</v>
      </c>
      <c r="D39">
        <f t="shared" si="2"/>
        <v>0.86206896551724144</v>
      </c>
      <c r="E39">
        <f>ValueWin!E39</f>
        <v>0.2</v>
      </c>
      <c r="F39">
        <v>0.8</v>
      </c>
      <c r="G39" cm="1">
        <f t="array" ref="G39">_xlfn.IFS(AND(I39&gt;J39,I39&gt;0), 1, AND(J39&gt;I39,J39&gt;0), 2, AND(I39&lt;0,J39&lt;0), 0)</f>
        <v>0</v>
      </c>
      <c r="H39">
        <f>ValueWin!H39</f>
        <v>2</v>
      </c>
      <c r="I39">
        <f t="shared" si="0"/>
        <v>-2.8571428571428581E-2</v>
      </c>
      <c r="J39">
        <f t="shared" si="1"/>
        <v>-0.45000000000000062</v>
      </c>
      <c r="K39" cm="1">
        <f t="array" ref="K39">_xlfn.IFS(AND(G39=H39,G39=1),K38-K38*I39+K38*I39*A39, AND(G39=H39,G39=2), K38-K38*J39+K38*J39*B39, AND(G39&lt;&gt;H39,G39=1), K38-K38*I39,AND(G39&lt;&gt;H39,G39=2),K38-K38*J39,G39=0,K38)</f>
        <v>574.10478914840519</v>
      </c>
      <c r="L39" t="str">
        <f>ValueWin!L39</f>
        <v>Santiago Fa Rodriguez Taverna</v>
      </c>
      <c r="M39" t="str">
        <f>ValueWin!M39</f>
        <v>Juan Pablo Varillas</v>
      </c>
      <c r="O39">
        <v>1</v>
      </c>
    </row>
    <row r="40" spans="1:15" x14ac:dyDescent="0.25">
      <c r="A40">
        <f>ValueWin!A40</f>
        <v>1.72</v>
      </c>
      <c r="B40">
        <f>ValueWin!B40</f>
        <v>2</v>
      </c>
      <c r="C40">
        <f t="shared" si="2"/>
        <v>0.58139534883720934</v>
      </c>
      <c r="D40">
        <f t="shared" si="2"/>
        <v>0.5</v>
      </c>
      <c r="E40">
        <f>ValueWin!E40</f>
        <v>0.66400000000000003</v>
      </c>
      <c r="F40">
        <v>0.33600000000000002</v>
      </c>
      <c r="G40" cm="1">
        <f t="array" ref="G40">_xlfn.IFS(AND(I40&gt;J40,I40&gt;0), 1, AND(J40&gt;I40,J40&gt;0), 2, AND(I40&lt;0,J40&lt;0), 0)</f>
        <v>1</v>
      </c>
      <c r="H40">
        <f>ValueWin!H40</f>
        <v>1</v>
      </c>
      <c r="I40">
        <f t="shared" si="0"/>
        <v>0.19733333333333331</v>
      </c>
      <c r="J40">
        <f t="shared" si="1"/>
        <v>-0.32800000000000001</v>
      </c>
      <c r="K40" cm="1">
        <f t="array" ref="K40">_xlfn.IFS(AND(G40=H40,G40=1),K39-K39*I40+K39*I40*A40, AND(G40=H40,G40=2), K39-K39*J40+K39*J40*B40, AND(G40&lt;&gt;H40,G40=1), K39-K39*I40,AND(G40&lt;&gt;H40,G40=2),K39-K39*J40,G40=0,K39)</f>
        <v>655.6735975906106</v>
      </c>
      <c r="L40" t="str">
        <f>ValueWin!L40</f>
        <v>Martin Cuevas</v>
      </c>
      <c r="M40" t="str">
        <f>ValueWin!M40</f>
        <v>Mariano Navone</v>
      </c>
      <c r="O40">
        <v>1</v>
      </c>
    </row>
    <row r="41" spans="1:15" x14ac:dyDescent="0.25">
      <c r="A41">
        <f>ValueWin!A41</f>
        <v>4.6500000000000004</v>
      </c>
      <c r="B41">
        <f>ValueWin!B41</f>
        <v>1.1599999999999999</v>
      </c>
      <c r="C41">
        <f t="shared" si="2"/>
        <v>0.21505376344086019</v>
      </c>
      <c r="D41">
        <f t="shared" si="2"/>
        <v>0.86206896551724144</v>
      </c>
      <c r="E41">
        <f>ValueWin!E41</f>
        <v>0.23799999999999999</v>
      </c>
      <c r="F41">
        <v>0.76200000000000001</v>
      </c>
      <c r="G41" cm="1">
        <f t="array" ref="G41">_xlfn.IFS(AND(I41&gt;J41,I41&gt;0), 1, AND(J41&gt;I41,J41&gt;0), 2, AND(I41&lt;0,J41&lt;0), 0)</f>
        <v>1</v>
      </c>
      <c r="H41">
        <f>ValueWin!H41</f>
        <v>2</v>
      </c>
      <c r="I41">
        <f t="shared" si="0"/>
        <v>2.923287671232877E-2</v>
      </c>
      <c r="J41">
        <f t="shared" si="1"/>
        <v>-0.7255000000000007</v>
      </c>
      <c r="K41" cm="1">
        <f t="array" ref="K41">_xlfn.IFS(AND(G41=H41,G41=1),K40-K40*I41+K40*I41*A41, AND(G41=H41,G41=2), K40-K40*J41+K40*J41*B41, AND(G41&lt;&gt;H41,G41=1), K40-K40*I41,AND(G41&lt;&gt;H41,G41=2),K40-K40*J41,G41=0,K40)</f>
        <v>636.50637214871517</v>
      </c>
      <c r="L41" t="str">
        <f>ValueWin!L41</f>
        <v>Geoffrey Blancaneaux</v>
      </c>
      <c r="M41" t="str">
        <f>ValueWin!M41</f>
        <v>Carlos Taberner</v>
      </c>
      <c r="O41">
        <v>1</v>
      </c>
    </row>
    <row r="42" spans="1:15" x14ac:dyDescent="0.25">
      <c r="A42">
        <f>ValueWin!A42</f>
        <v>2.2000000000000002</v>
      </c>
      <c r="B42">
        <f>ValueWin!B42</f>
        <v>1.61</v>
      </c>
      <c r="C42">
        <f t="shared" si="2"/>
        <v>0.45454545454545453</v>
      </c>
      <c r="D42">
        <f t="shared" si="2"/>
        <v>0.6211180124223602</v>
      </c>
      <c r="E42">
        <f>ValueWin!E42</f>
        <v>0.53700000000000003</v>
      </c>
      <c r="F42">
        <v>0.46300000000000002</v>
      </c>
      <c r="G42" cm="1">
        <f t="array" ref="G42">_xlfn.IFS(AND(I42&gt;J42,I42&gt;0), 1, AND(J42&gt;I42,J42&gt;0), 2, AND(I42&lt;0,J42&lt;0), 0)</f>
        <v>1</v>
      </c>
      <c r="H42">
        <f>ValueWin!H42</f>
        <v>1</v>
      </c>
      <c r="I42">
        <f t="shared" si="0"/>
        <v>0.15116666666666673</v>
      </c>
      <c r="J42">
        <f t="shared" si="1"/>
        <v>-0.41732786885245893</v>
      </c>
      <c r="K42" cm="1">
        <f t="array" ref="K42">_xlfn.IFS(AND(G42=H42,G42=1),K41-K41*I42+K41*I42*A42, AND(G42=H42,G42=2), K41-K41*J42+K41*J42*B42, AND(G42&lt;&gt;H42,G42=1), K41-K41*I42,AND(G42&lt;&gt;H42,G42=2),K41-K41*J42,G42=0,K41)</f>
        <v>751.96862805649209</v>
      </c>
      <c r="L42" t="str">
        <f>ValueWin!L42</f>
        <v>Andrea Arnaboldi</v>
      </c>
      <c r="M42" t="str">
        <f>ValueWin!M42</f>
        <v>Jonas Forejtek</v>
      </c>
      <c r="O42">
        <v>1</v>
      </c>
    </row>
    <row r="43" spans="1:15" x14ac:dyDescent="0.25">
      <c r="A43">
        <f>ValueWin!A43</f>
        <v>1.6</v>
      </c>
      <c r="B43">
        <f>ValueWin!B43</f>
        <v>2.25</v>
      </c>
      <c r="C43">
        <f t="shared" si="2"/>
        <v>0.625</v>
      </c>
      <c r="D43">
        <f t="shared" si="2"/>
        <v>0.44444444444444442</v>
      </c>
      <c r="E43">
        <f>ValueWin!E43</f>
        <v>0.499</v>
      </c>
      <c r="F43">
        <v>0.501</v>
      </c>
      <c r="G43" cm="1">
        <f t="array" ref="G43">_xlfn.IFS(AND(I43&gt;J43,I43&gt;0), 1, AND(J43&gt;I43,J43&gt;0), 2, AND(I43&lt;0,J43&lt;0), 0)</f>
        <v>2</v>
      </c>
      <c r="H43">
        <f>ValueWin!H43</f>
        <v>1</v>
      </c>
      <c r="I43">
        <f t="shared" si="0"/>
        <v>-0.33599999999999985</v>
      </c>
      <c r="J43">
        <f t="shared" si="1"/>
        <v>0.1018</v>
      </c>
      <c r="K43" cm="1">
        <f t="array" ref="K43">_xlfn.IFS(AND(G43=H43,G43=1),K42-K42*I43+K42*I43*A43, AND(G43=H43,G43=2), K42-K42*J43+K42*J43*B43, AND(G43&lt;&gt;H43,G43=1), K42-K42*I43,AND(G43&lt;&gt;H43,G43=2),K42-K42*J43,G43=0,K42)</f>
        <v>675.41822172034119</v>
      </c>
      <c r="L43" t="str">
        <f>ValueWin!L43</f>
        <v>Nerman Fatic</v>
      </c>
      <c r="M43" t="str">
        <f>ValueWin!M43</f>
        <v>Georgii Kravchenko</v>
      </c>
      <c r="O43">
        <v>0</v>
      </c>
    </row>
    <row r="44" spans="1:15" x14ac:dyDescent="0.25">
      <c r="A44">
        <f>ValueWin!A44</f>
        <v>2.06</v>
      </c>
      <c r="B44">
        <f>ValueWin!B44</f>
        <v>1.71</v>
      </c>
      <c r="C44">
        <f t="shared" si="2"/>
        <v>0.4854368932038835</v>
      </c>
      <c r="D44">
        <f t="shared" si="2"/>
        <v>0.58479532163742687</v>
      </c>
      <c r="E44">
        <f>ValueWin!E44</f>
        <v>0.79100000000000004</v>
      </c>
      <c r="F44">
        <v>0.20899999999999999</v>
      </c>
      <c r="G44" cm="1">
        <f t="array" ref="G44">_xlfn.IFS(AND(I44&gt;J44,I44&gt;0), 1, AND(J44&gt;I44,J44&gt;0), 2, AND(I44&lt;0,J44&lt;0), 0)</f>
        <v>1</v>
      </c>
      <c r="H44">
        <f>ValueWin!H44</f>
        <v>2</v>
      </c>
      <c r="I44">
        <f t="shared" si="0"/>
        <v>0.59383018867924531</v>
      </c>
      <c r="J44">
        <f t="shared" si="1"/>
        <v>-0.90508450704225363</v>
      </c>
      <c r="K44" cm="1">
        <f t="array" ref="K44">_xlfn.IFS(AND(G44=H44,G44=1),K43-K43*I44+K43*I44*A44, AND(G44=H44,G44=2), K43-K43*J44+K43*J44*B44, AND(G44&lt;&gt;H44,G44=1), K43-K43*I44,AND(G44&lt;&gt;H44,G44=2),K43-K43*J44,G44=0,K43)</f>
        <v>274.33449167875062</v>
      </c>
      <c r="L44" t="str">
        <f>ValueWin!L44</f>
        <v>Andrej Martin</v>
      </c>
      <c r="M44" t="str">
        <f>ValueWin!M44</f>
        <v>Filip Misolic</v>
      </c>
      <c r="O44">
        <v>0</v>
      </c>
    </row>
    <row r="45" spans="1:15" x14ac:dyDescent="0.25">
      <c r="A45">
        <f>ValueWin!A45</f>
        <v>1.64</v>
      </c>
      <c r="B45">
        <f>ValueWin!B45</f>
        <v>2.2000000000000002</v>
      </c>
      <c r="C45">
        <f t="shared" ref="C45:D64" si="3">1/A45</f>
        <v>0.6097560975609756</v>
      </c>
      <c r="D45">
        <f t="shared" si="3"/>
        <v>0.45454545454545453</v>
      </c>
      <c r="E45">
        <f>ValueWin!E45</f>
        <v>0.55900000000000005</v>
      </c>
      <c r="F45">
        <v>0.441</v>
      </c>
      <c r="G45" cm="1">
        <f t="array" ref="G45">_xlfn.IFS(AND(I45&gt;J45,I45&gt;0), 1, AND(J45&gt;I45,J45&gt;0), 2, AND(I45&lt;0,J45&lt;0), 0)</f>
        <v>0</v>
      </c>
      <c r="H45">
        <f>ValueWin!H45</f>
        <v>2</v>
      </c>
      <c r="I45">
        <f t="shared" si="0"/>
        <v>-0.13006250000000008</v>
      </c>
      <c r="J45">
        <f t="shared" si="1"/>
        <v>-2.4833333333333318E-2</v>
      </c>
      <c r="K45" cm="1">
        <f t="array" ref="K45">_xlfn.IFS(AND(G45=H45,G45=1),K44-K44*I45+K44*I45*A45, AND(G45=H45,G45=2), K44-K44*J45+K44*J45*B45, AND(G45&lt;&gt;H45,G45=1), K44-K44*I45,AND(G45&lt;&gt;H45,G45=2),K44-K44*J45,G45=0,K44)</f>
        <v>274.33449167875062</v>
      </c>
      <c r="L45" t="str">
        <f>ValueWin!L45</f>
        <v>Adrian Mannarino</v>
      </c>
      <c r="M45" t="str">
        <f>ValueWin!M45</f>
        <v>Ricardas Berankis</v>
      </c>
      <c r="O45">
        <v>0</v>
      </c>
    </row>
    <row r="46" spans="1:15" x14ac:dyDescent="0.25">
      <c r="A46">
        <f>ValueWin!A46</f>
        <v>2.91</v>
      </c>
      <c r="B46">
        <f>ValueWin!B46</f>
        <v>1.38</v>
      </c>
      <c r="C46">
        <f t="shared" si="3"/>
        <v>0.3436426116838488</v>
      </c>
      <c r="D46">
        <f t="shared" si="3"/>
        <v>0.7246376811594204</v>
      </c>
      <c r="E46">
        <f>ValueWin!E46</f>
        <v>5.8999999999999997E-2</v>
      </c>
      <c r="F46">
        <v>0.94099999999999995</v>
      </c>
      <c r="G46" cm="1">
        <f t="array" ref="G46">_xlfn.IFS(AND(I46&gt;J46,I46&gt;0), 1, AND(J46&gt;I46,J46&gt;0), 2, AND(I46&lt;0,J46&lt;0), 0)</f>
        <v>2</v>
      </c>
      <c r="H46">
        <f>ValueWin!H46</f>
        <v>2</v>
      </c>
      <c r="I46">
        <f t="shared" si="0"/>
        <v>-0.43367015706806278</v>
      </c>
      <c r="J46">
        <f t="shared" si="1"/>
        <v>0.78573684210526307</v>
      </c>
      <c r="K46" cm="1">
        <f t="array" ref="K46">_xlfn.IFS(AND(G46=H46,G46=1),K45-K45*I46+K45*I46*A46, AND(G46=H46,G46=2), K45-K45*J46+K45*J46*B46, AND(G46&lt;&gt;H46,G46=1), K45-K45*I46,AND(G46&lt;&gt;H46,G46=2),K45-K45*J46,G46=0,K45)</f>
        <v>356.24528420419199</v>
      </c>
      <c r="L46" t="str">
        <f>ValueWin!L46</f>
        <v>Pedro Martinez</v>
      </c>
      <c r="M46" t="str">
        <f>ValueWin!M46</f>
        <v>Marin Cilic</v>
      </c>
      <c r="O46">
        <v>1</v>
      </c>
    </row>
    <row r="47" spans="1:15" x14ac:dyDescent="0.25">
      <c r="A47">
        <f>ValueWin!A47</f>
        <v>3.45</v>
      </c>
      <c r="B47">
        <f>ValueWin!B47</f>
        <v>1.28</v>
      </c>
      <c r="C47">
        <f t="shared" si="3"/>
        <v>0.28985507246376813</v>
      </c>
      <c r="D47">
        <f t="shared" si="3"/>
        <v>0.78125</v>
      </c>
      <c r="E47">
        <f>ValueWin!E47</f>
        <v>0.311</v>
      </c>
      <c r="F47">
        <v>0.68899999999999995</v>
      </c>
      <c r="G47" cm="1">
        <f t="array" ref="G47">_xlfn.IFS(AND(I47&gt;J47,I47&gt;0), 1, AND(J47&gt;I47,J47&gt;0), 2, AND(I47&lt;0,J47&lt;0), 0)</f>
        <v>1</v>
      </c>
      <c r="H47">
        <f>ValueWin!H47</f>
        <v>2</v>
      </c>
      <c r="I47">
        <f t="shared" si="0"/>
        <v>2.9775510204081701E-2</v>
      </c>
      <c r="J47">
        <f t="shared" si="1"/>
        <v>-0.4217142857142856</v>
      </c>
      <c r="K47" cm="1">
        <f t="array" ref="K47">_xlfn.IFS(AND(G47=H47,G47=1),K46-K46*I47+K46*I47*A47, AND(G47=H47,G47=2), K46-K46*J47+K46*J47*B47, AND(G47&lt;&gt;H47,G47=1), K46-K46*I47,AND(G47&lt;&gt;H47,G47=2),K46-K46*J47,G47=0,K46)</f>
        <v>345.63789910921406</v>
      </c>
      <c r="L47" t="str">
        <f>ValueWin!L47</f>
        <v>Gilles Simon</v>
      </c>
      <c r="M47" t="str">
        <f>ValueWin!M47</f>
        <v>Aslan Karatsev</v>
      </c>
      <c r="O47">
        <v>1</v>
      </c>
    </row>
    <row r="48" spans="1:15" x14ac:dyDescent="0.25">
      <c r="A48">
        <f>ValueWin!A48</f>
        <v>2.25</v>
      </c>
      <c r="B48">
        <f>ValueWin!B48</f>
        <v>1.61</v>
      </c>
      <c r="C48">
        <f t="shared" si="3"/>
        <v>0.44444444444444442</v>
      </c>
      <c r="D48">
        <f t="shared" si="3"/>
        <v>0.6211180124223602</v>
      </c>
      <c r="E48">
        <f>ValueWin!E48</f>
        <v>0.432</v>
      </c>
      <c r="F48">
        <v>0.56799999999999995</v>
      </c>
      <c r="G48" cm="1">
        <f t="array" ref="G48">_xlfn.IFS(AND(I48&gt;J48,I48&gt;0), 1, AND(J48&gt;I48,J48&gt;0), 2, AND(I48&lt;0,J48&lt;0), 0)</f>
        <v>0</v>
      </c>
      <c r="H48">
        <f>ValueWin!H48</f>
        <v>2</v>
      </c>
      <c r="I48">
        <f t="shared" si="0"/>
        <v>-2.2399999999999975E-2</v>
      </c>
      <c r="J48">
        <f t="shared" si="1"/>
        <v>-0.14019672131147531</v>
      </c>
      <c r="K48" cm="1">
        <f t="array" ref="K48">_xlfn.IFS(AND(G48=H48,G48=1),K47-K47*I48+K47*I48*A48, AND(G48=H48,G48=2), K47-K47*J48+K47*J48*B48, AND(G48&lt;&gt;H48,G48=1), K47-K47*I48,AND(G48&lt;&gt;H48,G48=2),K47-K47*J48,G48=0,K47)</f>
        <v>345.63789910921406</v>
      </c>
      <c r="L48" t="str">
        <f>ValueWin!L48</f>
        <v>Marton Fucsovics</v>
      </c>
      <c r="M48" t="str">
        <f>ValueWin!M48</f>
        <v>Lloyd Harris</v>
      </c>
      <c r="O48">
        <v>1</v>
      </c>
    </row>
    <row r="49" spans="1:15" x14ac:dyDescent="0.25">
      <c r="A49">
        <f>ValueWin!A49</f>
        <v>1.2</v>
      </c>
      <c r="B49">
        <f>ValueWin!B49</f>
        <v>4.25</v>
      </c>
      <c r="C49">
        <f t="shared" si="3"/>
        <v>0.83333333333333337</v>
      </c>
      <c r="D49">
        <f t="shared" si="3"/>
        <v>0.23529411764705882</v>
      </c>
      <c r="E49">
        <f>ValueWin!E49</f>
        <v>0.754</v>
      </c>
      <c r="F49">
        <v>0.246</v>
      </c>
      <c r="G49" cm="1">
        <f t="array" ref="G49">_xlfn.IFS(AND(I49&gt;J49,I49&gt;0), 1, AND(J49&gt;I49,J49&gt;0), 2, AND(I49&lt;0,J49&lt;0), 0)</f>
        <v>2</v>
      </c>
      <c r="H49">
        <f>ValueWin!H49</f>
        <v>1</v>
      </c>
      <c r="I49">
        <f t="shared" si="0"/>
        <v>-0.4760000000000002</v>
      </c>
      <c r="J49">
        <f t="shared" si="1"/>
        <v>1.3999999999999985E-2</v>
      </c>
      <c r="K49" cm="1">
        <f t="array" ref="K49">_xlfn.IFS(AND(G49=H49,G49=1),K48-K48*I49+K48*I49*A49, AND(G49=H49,G49=2), K48-K48*J49+K48*J49*B49, AND(G49&lt;&gt;H49,G49=1), K48-K48*I49,AND(G49&lt;&gt;H49,G49=2),K48-K48*J49,G49=0,K48)</f>
        <v>340.79896852168508</v>
      </c>
      <c r="L49" t="str">
        <f>ValueWin!L49</f>
        <v>Jannik Sinner</v>
      </c>
      <c r="M49" t="str">
        <f>ValueWin!M49</f>
        <v>Arthur Rinderknech</v>
      </c>
      <c r="O49">
        <v>1</v>
      </c>
    </row>
    <row r="50" spans="1:15" x14ac:dyDescent="0.25">
      <c r="A50">
        <f>ValueWin!A50</f>
        <v>2.1800000000000002</v>
      </c>
      <c r="B50">
        <f>ValueWin!B50</f>
        <v>1.65</v>
      </c>
      <c r="C50">
        <f t="shared" si="3"/>
        <v>0.4587155963302752</v>
      </c>
      <c r="D50">
        <f t="shared" si="3"/>
        <v>0.60606060606060608</v>
      </c>
      <c r="E50">
        <f>ValueWin!E50</f>
        <v>0.34200000000000003</v>
      </c>
      <c r="F50">
        <v>0.65800000000000003</v>
      </c>
      <c r="G50" cm="1">
        <f t="array" ref="G50">_xlfn.IFS(AND(I50&gt;J50,I50&gt;0), 1, AND(J50&gt;I50,J50&gt;0), 2, AND(I50&lt;0,J50&lt;0), 0)</f>
        <v>2</v>
      </c>
      <c r="H50">
        <f>ValueWin!H50</f>
        <v>2</v>
      </c>
      <c r="I50">
        <f t="shared" si="0"/>
        <v>-0.21562711864406775</v>
      </c>
      <c r="J50">
        <f t="shared" si="1"/>
        <v>0.13184615384615372</v>
      </c>
      <c r="K50" cm="1">
        <f t="array" ref="K50">_xlfn.IFS(AND(G50=H50,G50=1),K49-K49*I50+K49*I50*A50, AND(G50=H50,G50=2), K49-K49*J50+K49*J50*B50, AND(G50&lt;&gt;H50,G50=1), K49-K49*I50,AND(G50&lt;&gt;H50,G50=2),K49-K49*J50,G50=0,K49)</f>
        <v>370.00544012399348</v>
      </c>
      <c r="L50" t="str">
        <f>ValueWin!L50</f>
        <v>Brandon Nakashima</v>
      </c>
      <c r="M50" t="str">
        <f>ValueWin!M50</f>
        <v>Diego Schwartzman</v>
      </c>
      <c r="O50">
        <v>1</v>
      </c>
    </row>
    <row r="51" spans="1:15" x14ac:dyDescent="0.25">
      <c r="A51">
        <f>ValueWin!A51</f>
        <v>1.3</v>
      </c>
      <c r="B51">
        <f>ValueWin!B51</f>
        <v>3.32</v>
      </c>
      <c r="C51">
        <f t="shared" si="3"/>
        <v>0.76923076923076916</v>
      </c>
      <c r="D51">
        <f t="shared" si="3"/>
        <v>0.30120481927710846</v>
      </c>
      <c r="E51">
        <f>ValueWin!E51</f>
        <v>0.53500000000000003</v>
      </c>
      <c r="F51">
        <v>0.46500000000000002</v>
      </c>
      <c r="G51" cm="1">
        <f t="array" ref="G51">_xlfn.IFS(AND(I51&gt;J51,I51&gt;0), 1, AND(J51&gt;I51,J51&gt;0), 2, AND(I51&lt;0,J51&lt;0), 0)</f>
        <v>2</v>
      </c>
      <c r="H51">
        <f>ValueWin!H51</f>
        <v>1</v>
      </c>
      <c r="I51">
        <f t="shared" si="0"/>
        <v>-1.0149999999999997</v>
      </c>
      <c r="J51">
        <f t="shared" si="1"/>
        <v>0.23439655172413792</v>
      </c>
      <c r="K51" cm="1">
        <f t="array" ref="K51">_xlfn.IFS(AND(G51=H51,G51=1),K50-K50*I51+K50*I51*A51, AND(G51=H51,G51=2), K50-K50*J51+K50*J51*B51, AND(G51&lt;&gt;H51,G51=1), K50-K50*I51,AND(G51&lt;&gt;H51,G51=2),K50-K50*J51,G51=0,K50)</f>
        <v>283.27744083975745</v>
      </c>
      <c r="L51" t="str">
        <f>ValueWin!L51</f>
        <v>Jenson Brooksby</v>
      </c>
      <c r="M51" t="str">
        <f>ValueWin!M51</f>
        <v>Alejandro Davidovich Fokina</v>
      </c>
      <c r="O51">
        <v>1</v>
      </c>
    </row>
    <row r="52" spans="1:15" x14ac:dyDescent="0.25">
      <c r="A52">
        <f>ValueWin!A52</f>
        <v>1.66</v>
      </c>
      <c r="B52">
        <f>ValueWin!B52</f>
        <v>2.1</v>
      </c>
      <c r="C52">
        <f t="shared" si="3"/>
        <v>0.60240963855421692</v>
      </c>
      <c r="D52">
        <f t="shared" si="3"/>
        <v>0.47619047619047616</v>
      </c>
      <c r="E52">
        <f>ValueWin!E52</f>
        <v>0.71099999999999997</v>
      </c>
      <c r="F52">
        <v>0.28899999999999998</v>
      </c>
      <c r="G52" cm="1">
        <f t="array" ref="G52">_xlfn.IFS(AND(I52&gt;J52,I52&gt;0), 1, AND(J52&gt;I52,J52&gt;0), 2, AND(I52&lt;0,J52&lt;0), 0)</f>
        <v>1</v>
      </c>
      <c r="H52">
        <f>ValueWin!H52</f>
        <v>1</v>
      </c>
      <c r="I52">
        <f t="shared" si="0"/>
        <v>0.27312121212121204</v>
      </c>
      <c r="J52">
        <f t="shared" si="1"/>
        <v>-0.35736363636363627</v>
      </c>
      <c r="K52" cm="1">
        <f t="array" ref="K52">_xlfn.IFS(AND(G52=H52,G52=1),K51-K51*I52+K51*I52*A52, AND(G52=H52,G52=2), K51-K51*J52+K51*J52*B52, AND(G52&lt;&gt;H52,G52=1), K51-K51*I52,AND(G52&lt;&gt;H52,G52=2),K51-K51*J52,G52=0,K51)</f>
        <v>334.34103232553207</v>
      </c>
      <c r="L52" t="str">
        <f>ValueWin!L52</f>
        <v>Alessandro Giannessi</v>
      </c>
      <c r="M52" t="str">
        <f>ValueWin!M52</f>
        <v>Raul Brancaccio</v>
      </c>
      <c r="O52">
        <v>1</v>
      </c>
    </row>
    <row r="53" spans="1:15" x14ac:dyDescent="0.25">
      <c r="A53">
        <f>ValueWin!A53</f>
        <v>1.4</v>
      </c>
      <c r="B53">
        <f>ValueWin!B53</f>
        <v>2.75</v>
      </c>
      <c r="C53">
        <f t="shared" si="3"/>
        <v>0.7142857142857143</v>
      </c>
      <c r="D53">
        <f t="shared" si="3"/>
        <v>0.36363636363636365</v>
      </c>
      <c r="E53">
        <f>ValueWin!E53</f>
        <v>0.754</v>
      </c>
      <c r="F53">
        <v>0.246</v>
      </c>
      <c r="G53" cm="1">
        <f t="array" ref="G53">_xlfn.IFS(AND(I53&gt;J53,I53&gt;0), 1, AND(J53&gt;I53,J53&gt;0), 2, AND(I53&lt;0,J53&lt;0), 0)</f>
        <v>1</v>
      </c>
      <c r="H53">
        <f>ValueWin!H53</f>
        <v>1</v>
      </c>
      <c r="I53">
        <f t="shared" si="0"/>
        <v>0.1389999999999999</v>
      </c>
      <c r="J53">
        <f t="shared" si="1"/>
        <v>-0.18485714285714289</v>
      </c>
      <c r="K53" cm="1">
        <f t="array" ref="K53">_xlfn.IFS(AND(G53=H53,G53=1),K52-K52*I53+K52*I53*A53, AND(G53=H53,G53=2), K52-K52*J53+K52*J53*B53, AND(G53&lt;&gt;H53,G53=1), K52-K52*I53,AND(G53&lt;&gt;H53,G53=2),K52-K52*J53,G53=0,K52)</f>
        <v>352.93039372283158</v>
      </c>
      <c r="L53" t="str">
        <f>ValueWin!L53</f>
        <v>Marco Cecchinato</v>
      </c>
      <c r="M53" t="str">
        <f>ValueWin!M53</f>
        <v>Mathias Bourgue</v>
      </c>
      <c r="O53">
        <v>1</v>
      </c>
    </row>
    <row r="54" spans="1:15" x14ac:dyDescent="0.25">
      <c r="A54">
        <f>ValueWin!A54</f>
        <v>2.15</v>
      </c>
      <c r="B54">
        <f>ValueWin!B54</f>
        <v>1.67</v>
      </c>
      <c r="C54">
        <f t="shared" si="3"/>
        <v>0.46511627906976744</v>
      </c>
      <c r="D54">
        <f t="shared" si="3"/>
        <v>0.5988023952095809</v>
      </c>
      <c r="E54">
        <f>ValueWin!E54</f>
        <v>0.49299999999999999</v>
      </c>
      <c r="F54">
        <v>0.50700000000000001</v>
      </c>
      <c r="G54" cm="1">
        <f t="array" ref="G54">_xlfn.IFS(AND(I54&gt;J54,I54&gt;0), 1, AND(J54&gt;I54,J54&gt;0), 2, AND(I54&lt;0,J54&lt;0), 0)</f>
        <v>1</v>
      </c>
      <c r="H54">
        <f>ValueWin!H54</f>
        <v>2</v>
      </c>
      <c r="I54">
        <f t="shared" si="0"/>
        <v>5.2130434782608648E-2</v>
      </c>
      <c r="J54">
        <f t="shared" si="1"/>
        <v>-0.22882089552238816</v>
      </c>
      <c r="K54" cm="1">
        <f t="array" ref="K54">_xlfn.IFS(AND(G54=H54,G54=1),K53-K53*I54+K53*I54*A54, AND(G54=H54,G54=2), K53-K53*J54+K53*J54*B54, AND(G54&lt;&gt;H54,G54=1), K53-K53*I54,AND(G54&lt;&gt;H54,G54=2),K53-K53*J54,G54=0,K53)</f>
        <v>334.53197885006313</v>
      </c>
      <c r="L54" t="str">
        <f>ValueWin!L54</f>
        <v>Marin Cilic</v>
      </c>
      <c r="M54" t="str">
        <f>ValueWin!M54</f>
        <v>Aslan Karatsev</v>
      </c>
      <c r="O54">
        <v>1</v>
      </c>
    </row>
    <row r="55" spans="1:15" x14ac:dyDescent="0.25">
      <c r="A55">
        <f>ValueWin!A55</f>
        <v>1.37</v>
      </c>
      <c r="B55">
        <f>ValueWin!B55</f>
        <v>2.92</v>
      </c>
      <c r="C55">
        <f t="shared" si="3"/>
        <v>0.72992700729927007</v>
      </c>
      <c r="D55">
        <f t="shared" si="3"/>
        <v>0.34246575342465752</v>
      </c>
      <c r="E55">
        <f>ValueWin!E55</f>
        <v>0.54600000000000004</v>
      </c>
      <c r="F55">
        <v>0.45400000000000001</v>
      </c>
      <c r="G55" cm="1">
        <f t="array" ref="G55">_xlfn.IFS(AND(I55&gt;J55,I55&gt;0), 1, AND(J55&gt;I55,J55&gt;0), 2, AND(I55&lt;0,J55&lt;0), 0)</f>
        <v>2</v>
      </c>
      <c r="H55">
        <f>ValueWin!H55</f>
        <v>1</v>
      </c>
      <c r="I55">
        <f t="shared" si="0"/>
        <v>-0.68102702702702667</v>
      </c>
      <c r="J55">
        <f t="shared" si="1"/>
        <v>0.16962499999999997</v>
      </c>
      <c r="K55" cm="1">
        <f t="array" ref="K55">_xlfn.IFS(AND(G55=H55,G55=1),K54-K54*I55+K54*I55*A55, AND(G55=H55,G55=2), K54-K54*J55+K54*J55*B55, AND(G55&lt;&gt;H55,G55=1), K54-K54*I55,AND(G55&lt;&gt;H55,G55=2),K54-K54*J55,G55=0,K54)</f>
        <v>277.78699193762117</v>
      </c>
      <c r="L55" t="str">
        <f>ValueWin!L55</f>
        <v>Jannik Sinner</v>
      </c>
      <c r="M55" t="str">
        <f>ValueWin!M55</f>
        <v>Diego Schwartzman</v>
      </c>
      <c r="O55">
        <v>1</v>
      </c>
    </row>
    <row r="56" spans="1:15" x14ac:dyDescent="0.25">
      <c r="A56">
        <f>ValueWin!A56</f>
        <v>2.65</v>
      </c>
      <c r="B56">
        <f>ValueWin!B56</f>
        <v>1.47</v>
      </c>
      <c r="C56">
        <f t="shared" si="3"/>
        <v>0.37735849056603776</v>
      </c>
      <c r="D56">
        <f t="shared" si="3"/>
        <v>0.68027210884353739</v>
      </c>
      <c r="E56">
        <f>ValueWin!E56</f>
        <v>0.51800000000000002</v>
      </c>
      <c r="F56">
        <v>0.48199999999999998</v>
      </c>
      <c r="G56" cm="1">
        <f t="array" ref="G56">_xlfn.IFS(AND(I56&gt;J56,I56&gt;0), 1, AND(J56&gt;I56,J56&gt;0), 2, AND(I56&lt;0,J56&lt;0), 0)</f>
        <v>1</v>
      </c>
      <c r="H56">
        <f>ValueWin!H56</f>
        <v>2</v>
      </c>
      <c r="I56">
        <f t="shared" si="0"/>
        <v>0.2258787878787879</v>
      </c>
      <c r="J56">
        <f t="shared" si="1"/>
        <v>-0.62012765957446825</v>
      </c>
      <c r="K56" cm="1">
        <f t="array" ref="K56">_xlfn.IFS(AND(G56=H56,G56=1),K55-K55*I56+K55*I56*A56, AND(G56=H56,G56=2), K55-K55*J56+K55*J56*B56, AND(G56&lt;&gt;H56,G56=1), K55-K55*I56,AND(G56&lt;&gt;H56,G56=2),K55-K55*J56,G56=0,K55)</f>
        <v>215.04080291025667</v>
      </c>
      <c r="L56" t="str">
        <f>ValueWin!L56</f>
        <v>Federico Coria</v>
      </c>
      <c r="M56" t="str">
        <f>ValueWin!M56</f>
        <v>Radu Albot</v>
      </c>
      <c r="O56">
        <v>0</v>
      </c>
    </row>
    <row r="57" spans="1:15" x14ac:dyDescent="0.25">
      <c r="A57">
        <f>ValueWin!A57</f>
        <v>2.35</v>
      </c>
      <c r="B57">
        <f>ValueWin!B57</f>
        <v>1.57</v>
      </c>
      <c r="C57">
        <f t="shared" si="3"/>
        <v>0.42553191489361702</v>
      </c>
      <c r="D57">
        <f t="shared" si="3"/>
        <v>0.63694267515923564</v>
      </c>
      <c r="E57">
        <f>ValueWin!E57</f>
        <v>0.40300000000000002</v>
      </c>
      <c r="F57">
        <v>0.59699999999999998</v>
      </c>
      <c r="G57" cm="1">
        <f t="array" ref="G57">_xlfn.IFS(AND(I57&gt;J57,I57&gt;0), 1, AND(J57&gt;I57,J57&gt;0), 2, AND(I57&lt;0,J57&lt;0), 0)</f>
        <v>0</v>
      </c>
      <c r="H57">
        <f>ValueWin!H57</f>
        <v>2</v>
      </c>
      <c r="I57">
        <f t="shared" si="0"/>
        <v>-3.9222222222222158E-2</v>
      </c>
      <c r="J57">
        <f t="shared" si="1"/>
        <v>-0.11001754385964913</v>
      </c>
      <c r="K57" cm="1">
        <f t="array" ref="K57">_xlfn.IFS(AND(G57=H57,G57=1),K56-K56*I57+K56*I57*A57, AND(G57=H57,G57=2), K56-K56*J57+K56*J57*B57, AND(G57&lt;&gt;H57,G57=1), K56-K56*I57,AND(G57&lt;&gt;H57,G57=2),K56-K56*J57,G57=0,K56)</f>
        <v>215.04080291025667</v>
      </c>
      <c r="L57" t="str">
        <f>ValueWin!L57</f>
        <v>Damir Dzumhur</v>
      </c>
      <c r="M57" t="str">
        <f>ValueWin!M57</f>
        <v>Egor Gerasimov</v>
      </c>
      <c r="O57">
        <v>1</v>
      </c>
    </row>
    <row r="58" spans="1:15" x14ac:dyDescent="0.25">
      <c r="A58">
        <f>ValueWin!A58</f>
        <v>1.75</v>
      </c>
      <c r="B58">
        <f>ValueWin!B58</f>
        <v>2.04</v>
      </c>
      <c r="C58">
        <f t="shared" si="3"/>
        <v>0.5714285714285714</v>
      </c>
      <c r="D58">
        <f t="shared" si="3"/>
        <v>0.49019607843137253</v>
      </c>
      <c r="E58">
        <f>ValueWin!E58</f>
        <v>0.26600000000000001</v>
      </c>
      <c r="F58">
        <v>0.73399999999999999</v>
      </c>
      <c r="G58" cm="1">
        <f t="array" ref="G58">_xlfn.IFS(AND(I58&gt;J58,I58&gt;0), 1, AND(J58&gt;I58,J58&gt;0), 2, AND(I58&lt;0,J58&lt;0), 0)</f>
        <v>2</v>
      </c>
      <c r="H58">
        <f>ValueWin!H58</f>
        <v>2</v>
      </c>
      <c r="I58">
        <f t="shared" si="0"/>
        <v>-0.71266666666666667</v>
      </c>
      <c r="J58">
        <f t="shared" si="1"/>
        <v>0.47823076923076924</v>
      </c>
      <c r="K58" cm="1">
        <f t="array" ref="K58">_xlfn.IFS(AND(G58=H58,G58=1),K57-K57*I58+K57*I58*A58, AND(G58=H58,G58=2), K57-K57*J58+K57*J58*B58, AND(G58&lt;&gt;H58,G58=1), K57-K57*I58,AND(G58&lt;&gt;H58,G58=2),K57-K57*J58,G58=0,K57)</f>
        <v>321.99349664570195</v>
      </c>
      <c r="L58" t="str">
        <f>ValueWin!L58</f>
        <v>Roman Safiullin</v>
      </c>
      <c r="M58" t="str">
        <f>ValueWin!M58</f>
        <v>Yoshihito Nishioka</v>
      </c>
      <c r="O58">
        <v>1</v>
      </c>
    </row>
    <row r="59" spans="1:15" x14ac:dyDescent="0.25">
      <c r="A59">
        <f>ValueWin!A59</f>
        <v>3.15</v>
      </c>
      <c r="B59">
        <f>ValueWin!B59</f>
        <v>1.35</v>
      </c>
      <c r="C59">
        <f t="shared" si="3"/>
        <v>0.31746031746031744</v>
      </c>
      <c r="D59">
        <f t="shared" si="3"/>
        <v>0.7407407407407407</v>
      </c>
      <c r="E59">
        <f>ValueWin!E59</f>
        <v>0.27700000000000002</v>
      </c>
      <c r="F59">
        <v>0.72299999999999998</v>
      </c>
      <c r="G59" cm="1">
        <f t="array" ref="G59">_xlfn.IFS(AND(I59&gt;J59,I59&gt;0), 1, AND(J59&gt;I59,J59&gt;0), 2, AND(I59&lt;0,J59&lt;0), 0)</f>
        <v>0</v>
      </c>
      <c r="H59">
        <f>ValueWin!H59</f>
        <v>1</v>
      </c>
      <c r="I59">
        <f t="shared" si="0"/>
        <v>-5.927906976744185E-2</v>
      </c>
      <c r="J59">
        <f t="shared" si="1"/>
        <v>-6.8428571428571283E-2</v>
      </c>
      <c r="K59" cm="1">
        <f t="array" ref="K59">_xlfn.IFS(AND(G59=H59,G59=1),K58-K58*I59+K58*I59*A59, AND(G59=H59,G59=2), K58-K58*J59+K58*J59*B59, AND(G59&lt;&gt;H59,G59=1), K58-K58*I59,AND(G59&lt;&gt;H59,G59=2),K58-K58*J59,G59=0,K58)</f>
        <v>321.99349664570195</v>
      </c>
      <c r="L59" t="str">
        <f>ValueWin!L59</f>
        <v>Evgeny Donskoy</v>
      </c>
      <c r="M59" t="str">
        <f>ValueWin!M59</f>
        <v>Mikael Ymer</v>
      </c>
      <c r="O59">
        <v>0</v>
      </c>
    </row>
    <row r="60" spans="1:15" x14ac:dyDescent="0.25">
      <c r="A60">
        <f>ValueWin!A60</f>
        <v>1.23</v>
      </c>
      <c r="B60">
        <f>ValueWin!B60</f>
        <v>4</v>
      </c>
      <c r="C60">
        <f t="shared" si="3"/>
        <v>0.81300813008130079</v>
      </c>
      <c r="D60">
        <f t="shared" si="3"/>
        <v>0.25</v>
      </c>
      <c r="E60">
        <f>ValueWin!E60</f>
        <v>0.72899999999999998</v>
      </c>
      <c r="F60">
        <v>0.27100000000000002</v>
      </c>
      <c r="G60" cm="1">
        <f t="array" ref="G60">_xlfn.IFS(AND(I60&gt;J60,I60&gt;0), 1, AND(J60&gt;I60,J60&gt;0), 2, AND(I60&lt;0,J60&lt;0), 0)</f>
        <v>2</v>
      </c>
      <c r="H60">
        <f>ValueWin!H60</f>
        <v>1</v>
      </c>
      <c r="I60">
        <f t="shared" si="0"/>
        <v>-0.44926086956521749</v>
      </c>
      <c r="J60">
        <f t="shared" si="1"/>
        <v>2.8000000000000025E-2</v>
      </c>
      <c r="K60" cm="1">
        <f t="array" ref="K60">_xlfn.IFS(AND(G60=H60,G60=1),K59-K59*I60+K59*I60*A60, AND(G60=H60,G60=2), K59-K59*J60+K59*J60*B60, AND(G60&lt;&gt;H60,G60=1), K59-K59*I60,AND(G60&lt;&gt;H60,G60=2),K59-K59*J60,G60=0,K59)</f>
        <v>312.97767873962226</v>
      </c>
      <c r="L60" t="str">
        <f>ValueWin!L60</f>
        <v>Botic Van De Zandschulp</v>
      </c>
      <c r="M60" t="str">
        <f>ValueWin!M60</f>
        <v>Marc Polmans</v>
      </c>
      <c r="O60">
        <v>1</v>
      </c>
    </row>
    <row r="61" spans="1:15" x14ac:dyDescent="0.25">
      <c r="A61">
        <f>ValueWin!A61</f>
        <v>3</v>
      </c>
      <c r="B61">
        <f>ValueWin!B61</f>
        <v>1.37</v>
      </c>
      <c r="C61">
        <f t="shared" si="3"/>
        <v>0.33333333333333331</v>
      </c>
      <c r="D61">
        <f t="shared" si="3"/>
        <v>0.72992700729927007</v>
      </c>
      <c r="E61">
        <f>ValueWin!E61</f>
        <v>0.36699999999999999</v>
      </c>
      <c r="F61">
        <v>0.63300000000000001</v>
      </c>
      <c r="G61" cm="1">
        <f t="array" ref="G61">_xlfn.IFS(AND(I61&gt;J61,I61&gt;0), 1, AND(J61&gt;I61,J61&gt;0), 2, AND(I61&lt;0,J61&lt;0), 0)</f>
        <v>1</v>
      </c>
      <c r="H61">
        <f>ValueWin!H61</f>
        <v>2</v>
      </c>
      <c r="I61">
        <f t="shared" si="0"/>
        <v>5.0499999999999989E-2</v>
      </c>
      <c r="J61">
        <f t="shared" si="1"/>
        <v>-0.35889189189189163</v>
      </c>
      <c r="K61" cm="1">
        <f t="array" ref="K61">_xlfn.IFS(AND(G61=H61,G61=1),K60-K60*I61+K60*I61*A61, AND(G61=H61,G61=2), K60-K60*J61+K60*J61*B61, AND(G61&lt;&gt;H61,G61=1), K60-K60*I61,AND(G61&lt;&gt;H61,G61=2),K60-K60*J61,G61=0,K60)</f>
        <v>297.17230596327136</v>
      </c>
      <c r="L61" t="str">
        <f>ValueWin!L61</f>
        <v>Gilles Simon</v>
      </c>
      <c r="M61" t="str">
        <f>ValueWin!M61</f>
        <v>Emil Ruusuvuori</v>
      </c>
      <c r="O61">
        <v>1</v>
      </c>
    </row>
    <row r="62" spans="1:15" x14ac:dyDescent="0.25">
      <c r="A62">
        <f>ValueWin!A62</f>
        <v>1.57</v>
      </c>
      <c r="B62">
        <f>ValueWin!B62</f>
        <v>2.25</v>
      </c>
      <c r="C62">
        <f t="shared" si="3"/>
        <v>0.63694267515923564</v>
      </c>
      <c r="D62">
        <f t="shared" si="3"/>
        <v>0.44444444444444442</v>
      </c>
      <c r="E62">
        <f>ValueWin!E62</f>
        <v>0.51600000000000001</v>
      </c>
      <c r="F62">
        <v>0.48399999999999999</v>
      </c>
      <c r="G62" cm="1">
        <f t="array" ref="G62">_xlfn.IFS(AND(I62&gt;J62,I62&gt;0), 1, AND(J62&gt;I62,J62&gt;0), 2, AND(I62&lt;0,J62&lt;0), 0)</f>
        <v>2</v>
      </c>
      <c r="H62">
        <f>ValueWin!H62</f>
        <v>2</v>
      </c>
      <c r="I62">
        <f t="shared" si="0"/>
        <v>-0.33312280701754371</v>
      </c>
      <c r="J62">
        <f t="shared" si="1"/>
        <v>7.1199999999999986E-2</v>
      </c>
      <c r="K62" cm="1">
        <f t="array" ref="K62">_xlfn.IFS(AND(G62=H62,G62=1),K61-K61*I62+K61*I62*A62, AND(G62=H62,G62=2), K61-K61*J62+K61*J62*B62, AND(G62&lt;&gt;H62,G62=1), K61-K61*I62,AND(G62&lt;&gt;H62,G62=2),K61-K61*J62,G62=0,K61)</f>
        <v>323.62064119400247</v>
      </c>
      <c r="L62" t="str">
        <f>ValueWin!L62</f>
        <v>Dominik Koepfer</v>
      </c>
      <c r="M62" t="str">
        <f>ValueWin!M62</f>
        <v>Gianluca Mager</v>
      </c>
      <c r="O62">
        <v>0</v>
      </c>
    </row>
    <row r="63" spans="1:15" x14ac:dyDescent="0.25">
      <c r="A63">
        <f>ValueWin!A63</f>
        <v>1.07</v>
      </c>
      <c r="B63">
        <f>ValueWin!B63</f>
        <v>7</v>
      </c>
      <c r="C63">
        <f t="shared" si="3"/>
        <v>0.93457943925233644</v>
      </c>
      <c r="D63">
        <f t="shared" si="3"/>
        <v>0.14285714285714285</v>
      </c>
      <c r="E63">
        <f>ValueWin!E63</f>
        <v>0.92</v>
      </c>
      <c r="F63">
        <v>0.08</v>
      </c>
      <c r="G63" cm="1">
        <f t="array" ref="G63">_xlfn.IFS(AND(I63&gt;J63,I63&gt;0), 1, AND(J63&gt;I63,J63&gt;0), 2, AND(I63&lt;0,J63&lt;0), 0)</f>
        <v>0</v>
      </c>
      <c r="H63">
        <f>ValueWin!H63</f>
        <v>1</v>
      </c>
      <c r="I63">
        <f t="shared" si="0"/>
        <v>-0.22285714285714187</v>
      </c>
      <c r="J63">
        <f t="shared" si="1"/>
        <v>-7.3333333333333348E-2</v>
      </c>
      <c r="K63" cm="1">
        <f t="array" ref="K63">_xlfn.IFS(AND(G63=H63,G63=1),K62-K62*I63+K62*I63*A63, AND(G63=H63,G63=2), K62-K62*J63+K62*J63*B63, AND(G63&lt;&gt;H63,G63=1), K62-K62*I63,AND(G63&lt;&gt;H63,G63=2),K62-K62*J63,G63=0,K62)</f>
        <v>323.62064119400247</v>
      </c>
      <c r="L63" t="str">
        <f>ValueWin!L63</f>
        <v>Frances Tiafoe</v>
      </c>
      <c r="M63" t="str">
        <f>ValueWin!M63</f>
        <v>Lucas Miedler</v>
      </c>
      <c r="O63">
        <v>1</v>
      </c>
    </row>
    <row r="64" spans="1:15" x14ac:dyDescent="0.25">
      <c r="A64">
        <f>ValueWin!A64</f>
        <v>1.25</v>
      </c>
      <c r="B64">
        <f>ValueWin!B64</f>
        <v>3.5</v>
      </c>
      <c r="C64">
        <f t="shared" si="3"/>
        <v>0.8</v>
      </c>
      <c r="D64">
        <f t="shared" si="3"/>
        <v>0.2857142857142857</v>
      </c>
      <c r="E64">
        <f>ValueWin!E64</f>
        <v>0.66</v>
      </c>
      <c r="F64">
        <v>0.34</v>
      </c>
      <c r="G64" cm="1">
        <f t="array" ref="G64">_xlfn.IFS(AND(I64&gt;J64,I64&gt;0), 1, AND(J64&gt;I64,J64&gt;0), 2, AND(I64&lt;0,J64&lt;0), 0)</f>
        <v>2</v>
      </c>
      <c r="H64">
        <f>ValueWin!H64</f>
        <v>2</v>
      </c>
      <c r="I64">
        <f t="shared" si="0"/>
        <v>-0.70000000000000007</v>
      </c>
      <c r="J64">
        <f t="shared" si="1"/>
        <v>7.6000000000000012E-2</v>
      </c>
      <c r="K64" cm="1">
        <f t="array" ref="K64">_xlfn.IFS(AND(G64=H64,G64=1),K63-K63*I64+K63*I64*A64, AND(G64=H64,G64=2), K63-K63*J64+K63*J64*B64, AND(G64&lt;&gt;H64,G64=1), K63-K63*I64,AND(G64&lt;&gt;H64,G64=2),K63-K63*J64,G64=0,K63)</f>
        <v>385.1085630208629</v>
      </c>
      <c r="L64" t="str">
        <f>ValueWin!L64</f>
        <v>Kevin Anderson</v>
      </c>
      <c r="M64" t="str">
        <f>ValueWin!M64</f>
        <v>Roberto Carballes Baena</v>
      </c>
      <c r="O64">
        <v>0</v>
      </c>
    </row>
    <row r="65" spans="1:15" x14ac:dyDescent="0.25">
      <c r="A65">
        <f>ValueWin!A65</f>
        <v>2.37</v>
      </c>
      <c r="B65">
        <f>ValueWin!B65</f>
        <v>1.53</v>
      </c>
      <c r="C65">
        <f t="shared" ref="C65:D80" si="4">1/A65</f>
        <v>0.42194092827004215</v>
      </c>
      <c r="D65">
        <f t="shared" si="4"/>
        <v>0.65359477124183007</v>
      </c>
      <c r="E65">
        <f>ValueWin!E65</f>
        <v>0.318</v>
      </c>
      <c r="F65">
        <v>0.68200000000000005</v>
      </c>
      <c r="G65" cm="1">
        <f t="array" ref="G65">_xlfn.IFS(AND(I65&gt;J65,I65&gt;0), 1, AND(J65&gt;I65,J65&gt;0), 2, AND(I65&lt;0,J65&lt;0), 0)</f>
        <v>2</v>
      </c>
      <c r="H65">
        <f>ValueWin!H65</f>
        <v>2</v>
      </c>
      <c r="I65">
        <f t="shared" si="0"/>
        <v>-0.17981021897810218</v>
      </c>
      <c r="J65">
        <f t="shared" si="1"/>
        <v>8.2000000000000073E-2</v>
      </c>
      <c r="K65" cm="1">
        <f t="array" ref="K65">_xlfn.IFS(AND(G65=H65,G65=1),K64-K64*I65+K64*I65*A65, AND(G65=H65,G65=2), K64-K64*J65+K64*J65*B65, AND(G65&lt;&gt;H65,G65=1), K64-K64*I65,AND(G65&lt;&gt;H65,G65=2),K64-K64*J65,G65=0,K64)</f>
        <v>401.8453811697496</v>
      </c>
      <c r="L65" t="str">
        <f>ValueWin!L65</f>
        <v>Norbert Gombos</v>
      </c>
      <c r="M65" t="str">
        <f>ValueWin!M65</f>
        <v>Alexei Popyrin</v>
      </c>
      <c r="O65">
        <v>1</v>
      </c>
    </row>
    <row r="66" spans="1:15" x14ac:dyDescent="0.25">
      <c r="A66">
        <f>ValueWin!A66</f>
        <v>3.45</v>
      </c>
      <c r="B66">
        <f>ValueWin!B66</f>
        <v>1.29</v>
      </c>
      <c r="C66">
        <f t="shared" si="4"/>
        <v>0.28985507246376813</v>
      </c>
      <c r="D66">
        <f t="shared" si="4"/>
        <v>0.77519379844961234</v>
      </c>
      <c r="E66">
        <f>ValueWin!E66</f>
        <v>0.40899999999999997</v>
      </c>
      <c r="F66">
        <v>0.59099999999999997</v>
      </c>
      <c r="G66" cm="1">
        <f t="array" ref="G66">_xlfn.IFS(AND(I66&gt;J66,I66&gt;0), 1, AND(J66&gt;I66,J66&gt;0), 2, AND(I66&lt;0,J66&lt;0), 0)</f>
        <v>1</v>
      </c>
      <c r="H66">
        <f>ValueWin!H66</f>
        <v>2</v>
      </c>
      <c r="I66">
        <f t="shared" si="0"/>
        <v>0.16777551020408163</v>
      </c>
      <c r="J66">
        <f t="shared" si="1"/>
        <v>-0.81934482758620675</v>
      </c>
      <c r="K66" cm="1">
        <f t="array" ref="K66">_xlfn.IFS(AND(G66=H66,G66=1),K65-K65*I66+K65*I66*A66, AND(G66=H66,G66=2), K65-K65*J66+K65*J66*B66, AND(G66&lt;&gt;H66,G66=1), K65-K65*I66,AND(G66&lt;&gt;H66,G66=2),K65-K65*J66,G66=0,K65)</f>
        <v>334.4255673208412</v>
      </c>
      <c r="L66" t="str">
        <f>ValueWin!L66</f>
        <v>Radu Albot</v>
      </c>
      <c r="M66" t="str">
        <f>ValueWin!M66</f>
        <v>Egor Gerasimov</v>
      </c>
      <c r="O66">
        <v>1</v>
      </c>
    </row>
    <row r="67" spans="1:15" x14ac:dyDescent="0.25">
      <c r="A67">
        <f>ValueWin!A67</f>
        <v>1.72</v>
      </c>
      <c r="B67">
        <f>ValueWin!B67</f>
        <v>2</v>
      </c>
      <c r="C67">
        <f t="shared" si="4"/>
        <v>0.58139534883720934</v>
      </c>
      <c r="D67">
        <f t="shared" si="4"/>
        <v>0.5</v>
      </c>
      <c r="E67">
        <f>ValueWin!E67</f>
        <v>0.51300000000000001</v>
      </c>
      <c r="F67">
        <v>0.48699999999999999</v>
      </c>
      <c r="G67" cm="1">
        <f t="array" ref="G67">_xlfn.IFS(AND(I67&gt;J67,I67&gt;0), 1, AND(J67&gt;I67,J67&gt;0), 2, AND(I67&lt;0,J67&lt;0), 0)</f>
        <v>0</v>
      </c>
      <c r="H67">
        <f>ValueWin!H67</f>
        <v>2</v>
      </c>
      <c r="I67">
        <f t="shared" si="0"/>
        <v>-0.16338888888888892</v>
      </c>
      <c r="J67">
        <f t="shared" si="1"/>
        <v>-2.6000000000000023E-2</v>
      </c>
      <c r="K67" cm="1">
        <f t="array" ref="K67">_xlfn.IFS(AND(G67=H67,G67=1),K66-K66*I67+K66*I67*A67, AND(G67=H67,G67=2), K66-K66*J67+K66*J67*B67, AND(G67&lt;&gt;H67,G67=1), K66-K66*I67,AND(G67&lt;&gt;H67,G67=2),K66-K66*J67,G67=0,K66)</f>
        <v>334.4255673208412</v>
      </c>
      <c r="L67" t="str">
        <f>ValueWin!L67</f>
        <v>Miomir Kecmanovic</v>
      </c>
      <c r="M67" t="str">
        <f>ValueWin!M67</f>
        <v>Yoshihito Nishioka</v>
      </c>
      <c r="O67">
        <v>0</v>
      </c>
    </row>
    <row r="68" spans="1:15" x14ac:dyDescent="0.25">
      <c r="A68">
        <f>ValueWin!A68</f>
        <v>1.28</v>
      </c>
      <c r="B68">
        <f>ValueWin!B68</f>
        <v>3.25</v>
      </c>
      <c r="C68">
        <f t="shared" si="4"/>
        <v>0.78125</v>
      </c>
      <c r="D68">
        <f t="shared" si="4"/>
        <v>0.30769230769230771</v>
      </c>
      <c r="E68">
        <f>ValueWin!E68</f>
        <v>0.73799999999999999</v>
      </c>
      <c r="F68">
        <v>0.26200000000000001</v>
      </c>
      <c r="G68" cm="1">
        <f t="array" ref="G68">_xlfn.IFS(AND(I68&gt;J68,I68&gt;0), 1, AND(J68&gt;I68,J68&gt;0), 2, AND(I68&lt;0,J68&lt;0), 0)</f>
        <v>0</v>
      </c>
      <c r="H68">
        <f>ValueWin!H68</f>
        <v>1</v>
      </c>
      <c r="I68">
        <f t="shared" ref="I68:I131" si="5">E68-(F68/(A68-1))</f>
        <v>-0.19771428571428562</v>
      </c>
      <c r="J68">
        <f t="shared" ref="J68:J131" si="6">F68-(E68/(B68-1))</f>
        <v>-6.6000000000000003E-2</v>
      </c>
      <c r="K68" cm="1">
        <f t="array" ref="K68">_xlfn.IFS(AND(G68=H68,G68=1),K67-K67*I68+K67*I68*A68, AND(G68=H68,G68=2), K67-K67*J68+K67*J68*B68, AND(G68&lt;&gt;H68,G68=1), K67-K67*I68,AND(G68&lt;&gt;H68,G68=2),K67-K67*J68,G68=0,K67)</f>
        <v>334.4255673208412</v>
      </c>
      <c r="L68" t="str">
        <f>ValueWin!L68</f>
        <v>Botic Van De Zandschulp</v>
      </c>
      <c r="M68" t="str">
        <f>ValueWin!M68</f>
        <v>Evgeny Donskoy</v>
      </c>
      <c r="O68">
        <v>1</v>
      </c>
    </row>
    <row r="69" spans="1:15" x14ac:dyDescent="0.25">
      <c r="A69">
        <f>ValueWin!A69</f>
        <v>1.66</v>
      </c>
      <c r="B69">
        <f>ValueWin!B69</f>
        <v>2.1</v>
      </c>
      <c r="C69">
        <f t="shared" si="4"/>
        <v>0.60240963855421692</v>
      </c>
      <c r="D69">
        <f t="shared" si="4"/>
        <v>0.47619047619047616</v>
      </c>
      <c r="E69">
        <f>ValueWin!E69</f>
        <v>0.56899999999999995</v>
      </c>
      <c r="F69">
        <v>0.43099999999999999</v>
      </c>
      <c r="G69" cm="1">
        <f t="array" ref="G69">_xlfn.IFS(AND(I69&gt;J69,I69&gt;0), 1, AND(J69&gt;I69,J69&gt;0), 2, AND(I69&lt;0,J69&lt;0), 0)</f>
        <v>0</v>
      </c>
      <c r="H69">
        <f>ValueWin!H69</f>
        <v>2</v>
      </c>
      <c r="I69">
        <f t="shared" si="5"/>
        <v>-8.4030303030303122E-2</v>
      </c>
      <c r="J69">
        <f t="shared" si="6"/>
        <v>-8.6272727272727223E-2</v>
      </c>
      <c r="K69" cm="1">
        <f t="array" ref="K69">_xlfn.IFS(AND(G69=H69,G69=1),K68-K68*I69+K68*I69*A69, AND(G69=H69,G69=2), K68-K68*J69+K68*J69*B69, AND(G69&lt;&gt;H69,G69=1), K68-K68*I69,AND(G69&lt;&gt;H69,G69=2),K68-K68*J69,G69=0,K68)</f>
        <v>334.4255673208412</v>
      </c>
      <c r="L69" t="str">
        <f>ValueWin!L69</f>
        <v>Duje Ajdukovic</v>
      </c>
      <c r="M69" t="str">
        <f>ValueWin!M69</f>
        <v>Zsombor Piros</v>
      </c>
      <c r="O69">
        <v>0</v>
      </c>
    </row>
    <row r="70" spans="1:15" x14ac:dyDescent="0.25">
      <c r="A70">
        <f>ValueWin!A70</f>
        <v>2.2000000000000002</v>
      </c>
      <c r="B70">
        <f>ValueWin!B70</f>
        <v>1.61</v>
      </c>
      <c r="C70">
        <f t="shared" si="4"/>
        <v>0.45454545454545453</v>
      </c>
      <c r="D70">
        <f t="shared" si="4"/>
        <v>0.6211180124223602</v>
      </c>
      <c r="E70">
        <f>ValueWin!E70</f>
        <v>0.40799999999999997</v>
      </c>
      <c r="F70">
        <v>0.59199999999999997</v>
      </c>
      <c r="G70" cm="1">
        <f t="array" ref="G70">_xlfn.IFS(AND(I70&gt;J70,I70&gt;0), 1, AND(J70&gt;I70,J70&gt;0), 2, AND(I70&lt;0,J70&lt;0), 0)</f>
        <v>0</v>
      </c>
      <c r="H70">
        <f>ValueWin!H70</f>
        <v>2</v>
      </c>
      <c r="I70">
        <f t="shared" si="5"/>
        <v>-8.5333333333333261E-2</v>
      </c>
      <c r="J70">
        <f t="shared" si="6"/>
        <v>-7.6852459016393371E-2</v>
      </c>
      <c r="K70" cm="1">
        <f t="array" ref="K70">_xlfn.IFS(AND(G70=H70,G70=1),K69-K69*I70+K69*I70*A70, AND(G70=H70,G70=2), K69-K69*J70+K69*J70*B70, AND(G70&lt;&gt;H70,G70=1), K69-K69*I70,AND(G70&lt;&gt;H70,G70=2),K69-K69*J70,G70=0,K69)</f>
        <v>334.4255673208412</v>
      </c>
      <c r="L70" t="str">
        <f>ValueWin!L70</f>
        <v>Fabien Reboul</v>
      </c>
      <c r="M70" t="str">
        <f>ValueWin!M70</f>
        <v>Aleksandr Nedovyesov</v>
      </c>
      <c r="O70">
        <v>1</v>
      </c>
    </row>
    <row r="71" spans="1:15" x14ac:dyDescent="0.25">
      <c r="A71">
        <f>ValueWin!A71</f>
        <v>1.4</v>
      </c>
      <c r="B71">
        <f>ValueWin!B71</f>
        <v>2.75</v>
      </c>
      <c r="C71">
        <f t="shared" si="4"/>
        <v>0.7142857142857143</v>
      </c>
      <c r="D71">
        <f t="shared" si="4"/>
        <v>0.36363636363636365</v>
      </c>
      <c r="E71">
        <f>ValueWin!E71</f>
        <v>0.63100000000000001</v>
      </c>
      <c r="F71">
        <v>0.36899999999999999</v>
      </c>
      <c r="G71" cm="1">
        <f t="array" ref="G71">_xlfn.IFS(AND(I71&gt;J71,I71&gt;0), 1, AND(J71&gt;I71,J71&gt;0), 2, AND(I71&lt;0,J71&lt;0), 0)</f>
        <v>2</v>
      </c>
      <c r="H71">
        <f>ValueWin!H71</f>
        <v>1</v>
      </c>
      <c r="I71">
        <f t="shared" si="5"/>
        <v>-0.2915000000000002</v>
      </c>
      <c r="J71">
        <f t="shared" si="6"/>
        <v>8.4285714285713964E-3</v>
      </c>
      <c r="K71" cm="1">
        <f t="array" ref="K71">_xlfn.IFS(AND(G71=H71,G71=1),K70-K70*I71+K70*I71*A71, AND(G71=H71,G71=2), K70-K70*J71+K70*J71*B71, AND(G71&lt;&gt;H71,G71=1), K70-K70*I71,AND(G71&lt;&gt;H71,G71=2),K70-K70*J71,G71=0,K70)</f>
        <v>331.60683753913696</v>
      </c>
      <c r="L71" t="str">
        <f>ValueWin!L71</f>
        <v>Matthias Bachinger</v>
      </c>
      <c r="M71" t="str">
        <f>ValueWin!M71</f>
        <v>Hiroki Moriya</v>
      </c>
      <c r="O71">
        <v>1</v>
      </c>
    </row>
    <row r="72" spans="1:15" x14ac:dyDescent="0.25">
      <c r="A72">
        <f>ValueWin!A72</f>
        <v>1.9</v>
      </c>
      <c r="B72">
        <f>ValueWin!B72</f>
        <v>1.8</v>
      </c>
      <c r="C72">
        <f t="shared" si="4"/>
        <v>0.52631578947368418</v>
      </c>
      <c r="D72">
        <f t="shared" si="4"/>
        <v>0.55555555555555558</v>
      </c>
      <c r="E72">
        <f>ValueWin!E72</f>
        <v>0.47699999999999998</v>
      </c>
      <c r="F72">
        <v>0.52300000000000002</v>
      </c>
      <c r="G72" cm="1">
        <f t="array" ref="G72">_xlfn.IFS(AND(I72&gt;J72,I72&gt;0), 1, AND(J72&gt;I72,J72&gt;0), 2, AND(I72&lt;0,J72&lt;0), 0)</f>
        <v>0</v>
      </c>
      <c r="H72">
        <f>ValueWin!H72</f>
        <v>1</v>
      </c>
      <c r="I72">
        <f t="shared" si="5"/>
        <v>-0.10411111111111127</v>
      </c>
      <c r="J72">
        <f t="shared" si="6"/>
        <v>-7.3249999999999926E-2</v>
      </c>
      <c r="K72" cm="1">
        <f t="array" ref="K72">_xlfn.IFS(AND(G72=H72,G72=1),K71-K71*I72+K71*I72*A72, AND(G72=H72,G72=2), K71-K71*J72+K71*J72*B72, AND(G72&lt;&gt;H72,G72=1), K71-K71*I72,AND(G72&lt;&gt;H72,G72=2),K71-K71*J72,G72=0,K71)</f>
        <v>331.60683753913696</v>
      </c>
      <c r="L72" t="str">
        <f>ValueWin!L72</f>
        <v>Jonas Forejtek</v>
      </c>
      <c r="M72" t="str">
        <f>ValueWin!M72</f>
        <v>Evan Furness</v>
      </c>
      <c r="O72">
        <v>0</v>
      </c>
    </row>
    <row r="73" spans="1:15" x14ac:dyDescent="0.25">
      <c r="A73">
        <f>ValueWin!A73</f>
        <v>2.25</v>
      </c>
      <c r="B73">
        <f>ValueWin!B73</f>
        <v>1.57</v>
      </c>
      <c r="C73">
        <f t="shared" si="4"/>
        <v>0.44444444444444442</v>
      </c>
      <c r="D73">
        <f t="shared" si="4"/>
        <v>0.63694267515923564</v>
      </c>
      <c r="E73">
        <f>ValueWin!E73</f>
        <v>0.75</v>
      </c>
      <c r="F73">
        <v>0.25</v>
      </c>
      <c r="G73" cm="1">
        <f t="array" ref="G73">_xlfn.IFS(AND(I73&gt;J73,I73&gt;0), 1, AND(J73&gt;I73,J73&gt;0), 2, AND(I73&lt;0,J73&lt;0), 0)</f>
        <v>1</v>
      </c>
      <c r="H73">
        <f>ValueWin!H73</f>
        <v>2</v>
      </c>
      <c r="I73">
        <f t="shared" si="5"/>
        <v>0.55000000000000004</v>
      </c>
      <c r="J73">
        <f t="shared" si="6"/>
        <v>-1.0657894736842104</v>
      </c>
      <c r="K73" cm="1">
        <f t="array" ref="K73">_xlfn.IFS(AND(G73=H73,G73=1),K72-K72*I73+K72*I73*A73, AND(G73=H73,G73=2), K72-K72*J73+K72*J73*B73, AND(G73&lt;&gt;H73,G73=1), K72-K72*I73,AND(G73&lt;&gt;H73,G73=2),K72-K72*J73,G73=0,K72)</f>
        <v>149.22307689261163</v>
      </c>
      <c r="L73" t="str">
        <f>ValueWin!L73</f>
        <v>Mischa Zverev</v>
      </c>
      <c r="M73" t="str">
        <f>ValueWin!M73</f>
        <v>Julian Lenz</v>
      </c>
      <c r="O73">
        <v>0</v>
      </c>
    </row>
    <row r="74" spans="1:15" x14ac:dyDescent="0.25">
      <c r="A74">
        <f>ValueWin!A74</f>
        <v>1.4</v>
      </c>
      <c r="B74">
        <f>ValueWin!B74</f>
        <v>2.75</v>
      </c>
      <c r="C74">
        <f t="shared" si="4"/>
        <v>0.7142857142857143</v>
      </c>
      <c r="D74">
        <f t="shared" si="4"/>
        <v>0.36363636363636365</v>
      </c>
      <c r="E74">
        <f>ValueWin!E74</f>
        <v>0.36599999999999999</v>
      </c>
      <c r="F74">
        <v>0.63400000000000001</v>
      </c>
      <c r="G74" cm="1">
        <f t="array" ref="G74">_xlfn.IFS(AND(I74&gt;J74,I74&gt;0), 1, AND(J74&gt;I74,J74&gt;0), 2, AND(I74&lt;0,J74&lt;0), 0)</f>
        <v>2</v>
      </c>
      <c r="H74">
        <f>ValueWin!H74</f>
        <v>1</v>
      </c>
      <c r="I74">
        <f t="shared" si="5"/>
        <v>-1.2190000000000003</v>
      </c>
      <c r="J74">
        <f t="shared" si="6"/>
        <v>0.42485714285714288</v>
      </c>
      <c r="K74" cm="1">
        <f t="array" ref="K74">_xlfn.IFS(AND(G74=H74,G74=1),K73-K73*I74+K73*I74*A74, AND(G74=H74,G74=2), K73-K73*J74+K73*J74*B74, AND(G74&lt;&gt;H74,G74=1), K73-K73*I74,AND(G74&lt;&gt;H74,G74=2),K73-K73*J74,G74=0,K73)</f>
        <v>85.824586795664914</v>
      </c>
      <c r="L74" t="str">
        <f>ValueWin!L74</f>
        <v>Otto Virtanen</v>
      </c>
      <c r="M74" t="str">
        <f>ValueWin!M74</f>
        <v>Johannes Haerteis</v>
      </c>
      <c r="O74">
        <v>0</v>
      </c>
    </row>
    <row r="75" spans="1:15" x14ac:dyDescent="0.25">
      <c r="A75">
        <f>ValueWin!A75</f>
        <v>1.67</v>
      </c>
      <c r="B75">
        <f>ValueWin!B75</f>
        <v>2.15</v>
      </c>
      <c r="C75">
        <f t="shared" si="4"/>
        <v>0.5988023952095809</v>
      </c>
      <c r="D75">
        <f t="shared" si="4"/>
        <v>0.46511627906976744</v>
      </c>
      <c r="E75">
        <f>ValueWin!E75</f>
        <v>0.503</v>
      </c>
      <c r="F75">
        <v>0.497</v>
      </c>
      <c r="G75" cm="1">
        <f t="array" ref="G75">_xlfn.IFS(AND(I75&gt;J75,I75&gt;0), 1, AND(J75&gt;I75,J75&gt;0), 2, AND(I75&lt;0,J75&lt;0), 0)</f>
        <v>2</v>
      </c>
      <c r="H75">
        <f>ValueWin!H75</f>
        <v>1</v>
      </c>
      <c r="I75">
        <f t="shared" si="5"/>
        <v>-0.23879104477611945</v>
      </c>
      <c r="J75">
        <f t="shared" si="6"/>
        <v>5.960869565217386E-2</v>
      </c>
      <c r="K75" cm="1">
        <f t="array" ref="K75">_xlfn.IFS(AND(G75=H75,G75=1),K74-K74*I75+K74*I75*A75, AND(G75=H75,G75=2), K74-K74*J75+K74*J75*B75, AND(G75&lt;&gt;H75,G75=1), K74-K74*I75,AND(G75&lt;&gt;H75,G75=2),K74-K74*J75,G75=0,K74)</f>
        <v>80.708695121888539</v>
      </c>
      <c r="L75" t="str">
        <f>ValueWin!L75</f>
        <v>Carlos Alcaraz</v>
      </c>
      <c r="M75" t="str">
        <f>ValueWin!M75</f>
        <v>Daniel Evans</v>
      </c>
      <c r="O75">
        <v>1</v>
      </c>
    </row>
    <row r="76" spans="1:15" x14ac:dyDescent="0.25">
      <c r="A76">
        <f>ValueWin!A76</f>
        <v>2.08</v>
      </c>
      <c r="B76">
        <f>ValueWin!B76</f>
        <v>1.75</v>
      </c>
      <c r="C76">
        <f t="shared" si="4"/>
        <v>0.48076923076923073</v>
      </c>
      <c r="D76">
        <f t="shared" si="4"/>
        <v>0.5714285714285714</v>
      </c>
      <c r="E76">
        <f>ValueWin!E76</f>
        <v>0.52</v>
      </c>
      <c r="F76">
        <v>0.48</v>
      </c>
      <c r="G76" cm="1">
        <f t="array" ref="G76">_xlfn.IFS(AND(I76&gt;J76,I76&gt;0), 1, AND(J76&gt;I76,J76&gt;0), 2, AND(I76&lt;0,J76&lt;0), 0)</f>
        <v>1</v>
      </c>
      <c r="H76">
        <f>ValueWin!H76</f>
        <v>1</v>
      </c>
      <c r="I76">
        <f t="shared" si="5"/>
        <v>7.5555555555555598E-2</v>
      </c>
      <c r="J76">
        <f t="shared" si="6"/>
        <v>-0.21333333333333337</v>
      </c>
      <c r="K76" cm="1">
        <f t="array" ref="K76">_xlfn.IFS(AND(G76=H76,G76=1),K75-K75*I76+K75*I76*A76, AND(G76=H76,G76=2), K75-K75*J76+K75*J76*B76, AND(G76&lt;&gt;H76,G76=1), K75-K75*I76,AND(G76&lt;&gt;H76,G76=2),K75-K75*J76,G76=0,K75)</f>
        <v>87.294524643834649</v>
      </c>
      <c r="L76" t="str">
        <f>ValueWin!L76</f>
        <v>Alex De Minaur</v>
      </c>
      <c r="M76" t="str">
        <f>ValueWin!M76</f>
        <v>Kevin Anderson</v>
      </c>
      <c r="O76">
        <v>1</v>
      </c>
    </row>
    <row r="77" spans="1:15" x14ac:dyDescent="0.25">
      <c r="A77">
        <f>ValueWin!A77</f>
        <v>1.64</v>
      </c>
      <c r="B77">
        <f>ValueWin!B77</f>
        <v>2.2000000000000002</v>
      </c>
      <c r="C77">
        <f t="shared" si="4"/>
        <v>0.6097560975609756</v>
      </c>
      <c r="D77">
        <f t="shared" si="4"/>
        <v>0.45454545454545453</v>
      </c>
      <c r="E77">
        <f>ValueWin!E77</f>
        <v>0.64300000000000002</v>
      </c>
      <c r="F77">
        <v>0.35699999999999998</v>
      </c>
      <c r="G77" cm="1">
        <f t="array" ref="G77">_xlfn.IFS(AND(I77&gt;J77,I77&gt;0), 1, AND(J77&gt;I77,J77&gt;0), 2, AND(I77&lt;0,J77&lt;0), 0)</f>
        <v>1</v>
      </c>
      <c r="H77">
        <f>ValueWin!H77</f>
        <v>2</v>
      </c>
      <c r="I77">
        <f t="shared" si="5"/>
        <v>8.5187499999999972E-2</v>
      </c>
      <c r="J77">
        <f t="shared" si="6"/>
        <v>-0.17883333333333329</v>
      </c>
      <c r="K77" cm="1">
        <f t="array" ref="K77">_xlfn.IFS(AND(G77=H77,G77=1),K76-K76*I77+K76*I77*A77, AND(G77=H77,G77=2), K76-K76*J77+K76*J77*B77, AND(G77&lt;&gt;H77,G77=1), K76-K76*I77,AND(G77&lt;&gt;H77,G77=2),K76-K76*J77,G77=0,K76)</f>
        <v>79.85812232573798</v>
      </c>
      <c r="L77" t="str">
        <f>ValueWin!L77</f>
        <v>Hubert Hurkacz</v>
      </c>
      <c r="M77" t="str">
        <f>ValueWin!M77</f>
        <v>Andy Murray</v>
      </c>
      <c r="O77">
        <v>0</v>
      </c>
    </row>
    <row r="78" spans="1:15" x14ac:dyDescent="0.25">
      <c r="A78">
        <f>ValueWin!A78</f>
        <v>3.45</v>
      </c>
      <c r="B78">
        <f>ValueWin!B78</f>
        <v>1.28</v>
      </c>
      <c r="C78">
        <f t="shared" si="4"/>
        <v>0.28985507246376813</v>
      </c>
      <c r="D78">
        <f t="shared" si="4"/>
        <v>0.78125</v>
      </c>
      <c r="E78">
        <f>ValueWin!E78</f>
        <v>0.219</v>
      </c>
      <c r="F78">
        <v>0.78100000000000003</v>
      </c>
      <c r="G78" cm="1">
        <f t="array" ref="G78">_xlfn.IFS(AND(I78&gt;J78,I78&gt;0), 1, AND(J78&gt;I78,J78&gt;0), 2, AND(I78&lt;0,J78&lt;0), 0)</f>
        <v>0</v>
      </c>
      <c r="H78">
        <f>ValueWin!H78</f>
        <v>2</v>
      </c>
      <c r="I78">
        <f t="shared" si="5"/>
        <v>-9.9775510204081624E-2</v>
      </c>
      <c r="J78">
        <f t="shared" si="6"/>
        <v>-1.1428571428570011E-3</v>
      </c>
      <c r="K78" cm="1">
        <f t="array" ref="K78">_xlfn.IFS(AND(G78=H78,G78=1),K77-K77*I78+K77*I78*A78, AND(G78=H78,G78=2), K77-K77*J78+K77*J78*B78, AND(G78&lt;&gt;H78,G78=1), K77-K77*I78,AND(G78&lt;&gt;H78,G78=2),K77-K77*J78,G78=0,K77)</f>
        <v>79.85812232573798</v>
      </c>
      <c r="L78" t="str">
        <f>ValueWin!L78</f>
        <v>Alexei Popyrin</v>
      </c>
      <c r="M78" t="str">
        <f>ValueWin!M78</f>
        <v>Matteo Berrettini</v>
      </c>
      <c r="O78">
        <v>1</v>
      </c>
    </row>
    <row r="79" spans="1:15" x14ac:dyDescent="0.25">
      <c r="A79">
        <f>ValueWin!A79</f>
        <v>1.3</v>
      </c>
      <c r="B79">
        <f>ValueWin!B79</f>
        <v>3.32</v>
      </c>
      <c r="C79">
        <f t="shared" si="4"/>
        <v>0.76923076923076916</v>
      </c>
      <c r="D79">
        <f t="shared" si="4"/>
        <v>0.30120481927710846</v>
      </c>
      <c r="E79">
        <f>ValueWin!E79</f>
        <v>0.77700000000000002</v>
      </c>
      <c r="F79">
        <v>0.223</v>
      </c>
      <c r="G79" cm="1">
        <f t="array" ref="G79">_xlfn.IFS(AND(I79&gt;J79,I79&gt;0), 1, AND(J79&gt;I79,J79&gt;0), 2, AND(I79&lt;0,J79&lt;0), 0)</f>
        <v>1</v>
      </c>
      <c r="H79">
        <f>ValueWin!H79</f>
        <v>1</v>
      </c>
      <c r="I79">
        <f t="shared" si="5"/>
        <v>3.3666666666666734E-2</v>
      </c>
      <c r="J79">
        <f t="shared" si="6"/>
        <v>-0.11191379310344832</v>
      </c>
      <c r="K79" cm="1">
        <f t="array" ref="K79">_xlfn.IFS(AND(G79=H79,G79=1),K78-K78*I79+K78*I79*A79, AND(G79=H79,G79=2), K78-K78*J79+K78*J79*B79, AND(G79&lt;&gt;H79,G79=1), K78-K78*I79,AND(G79&lt;&gt;H79,G79=2),K78-K78*J79,G79=0,K78)</f>
        <v>80.664689361227929</v>
      </c>
      <c r="L79" t="str">
        <f>ValueWin!L79</f>
        <v>Felix Auger Aliassime</v>
      </c>
      <c r="M79" t="str">
        <f>ValueWin!M79</f>
        <v>Ricardas Berankis</v>
      </c>
      <c r="O79">
        <v>1</v>
      </c>
    </row>
    <row r="80" spans="1:15" x14ac:dyDescent="0.25">
      <c r="A80">
        <f>ValueWin!A80</f>
        <v>3.32</v>
      </c>
      <c r="B80">
        <f>ValueWin!B80</f>
        <v>1.3</v>
      </c>
      <c r="C80">
        <f t="shared" si="4"/>
        <v>0.30120481927710846</v>
      </c>
      <c r="D80">
        <f t="shared" si="4"/>
        <v>0.76923076923076916</v>
      </c>
      <c r="E80">
        <f>ValueWin!E80</f>
        <v>0.34399999999999997</v>
      </c>
      <c r="F80">
        <v>0.65600000000000003</v>
      </c>
      <c r="G80" cm="1">
        <f t="array" ref="G80">_xlfn.IFS(AND(I80&gt;J80,I80&gt;0), 1, AND(J80&gt;I80,J80&gt;0), 2, AND(I80&lt;0,J80&lt;0), 0)</f>
        <v>1</v>
      </c>
      <c r="H80">
        <f>ValueWin!H80</f>
        <v>2</v>
      </c>
      <c r="I80">
        <f t="shared" si="5"/>
        <v>6.124137931034479E-2</v>
      </c>
      <c r="J80">
        <f t="shared" si="6"/>
        <v>-0.49066666666666647</v>
      </c>
      <c r="K80" cm="1">
        <f t="array" ref="K80">_xlfn.IFS(AND(G80=H80,G80=1),K79-K79*I80+K79*I80*A80, AND(G80=H80,G80=2), K79-K79*J80+K79*J80*B80, AND(G80&lt;&gt;H80,G80=1), K79-K79*I80,AND(G80&lt;&gt;H80,G80=2),K79-K79*J80,G80=0,K79)</f>
        <v>75.724672523105838</v>
      </c>
      <c r="L80" t="str">
        <f>ValueWin!L80</f>
        <v>Fabio Fognini</v>
      </c>
      <c r="M80" t="str">
        <f>ValueWin!M80</f>
        <v>Diego Schwartzman</v>
      </c>
    </row>
    <row r="81" spans="1:15" x14ac:dyDescent="0.25">
      <c r="A81">
        <f>ValueWin!A81</f>
        <v>6</v>
      </c>
      <c r="B81">
        <f>ValueWin!B81</f>
        <v>1.1000000000000001</v>
      </c>
      <c r="C81">
        <f t="shared" ref="C81:D98" si="7">1/A81</f>
        <v>0.16666666666666666</v>
      </c>
      <c r="D81">
        <f t="shared" si="7"/>
        <v>0.90909090909090906</v>
      </c>
      <c r="E81">
        <f>ValueWin!E81</f>
        <v>0.16500000000000001</v>
      </c>
      <c r="F81">
        <v>0.83499999999999996</v>
      </c>
      <c r="G81" cm="1">
        <f t="array" ref="G81">_xlfn.IFS(AND(I81&gt;J81,I81&gt;0), 1, AND(J81&gt;I81,J81&gt;0), 2, AND(I81&lt;0,J81&lt;0), 0)</f>
        <v>0</v>
      </c>
      <c r="H81">
        <f>ValueWin!H81</f>
        <v>2</v>
      </c>
      <c r="I81">
        <f t="shared" si="5"/>
        <v>-1.999999999999974E-3</v>
      </c>
      <c r="J81">
        <f t="shared" si="6"/>
        <v>-0.81499999999999861</v>
      </c>
      <c r="K81" cm="1">
        <f t="array" ref="K81">_xlfn.IFS(AND(G81=H81,G81=1),K80-K80*I81+K80*I81*A81, AND(G81=H81,G81=2), K80-K80*J81+K80*J81*B81, AND(G81&lt;&gt;H81,G81=1), K80-K80*I81,AND(G81&lt;&gt;H81,G81=2),K80-K80*J81,G81=0,K80)</f>
        <v>75.724672523105838</v>
      </c>
      <c r="L81" t="str">
        <f>ValueWin!L81</f>
        <v>Filip Krajinovic</v>
      </c>
      <c r="M81" t="str">
        <f>ValueWin!M81</f>
        <v>Alexander Zverev</v>
      </c>
      <c r="O81">
        <v>1</v>
      </c>
    </row>
    <row r="82" spans="1:15" x14ac:dyDescent="0.25">
      <c r="A82">
        <f>ValueWin!A82</f>
        <v>3.45</v>
      </c>
      <c r="B82">
        <f>ValueWin!B82</f>
        <v>1.28</v>
      </c>
      <c r="C82">
        <f t="shared" si="7"/>
        <v>0.28985507246376813</v>
      </c>
      <c r="D82">
        <f t="shared" si="7"/>
        <v>0.78125</v>
      </c>
      <c r="E82">
        <f>ValueWin!E82</f>
        <v>0.308</v>
      </c>
      <c r="F82">
        <v>0.69199999999999995</v>
      </c>
      <c r="G82" cm="1">
        <f t="array" ref="G82">_xlfn.IFS(AND(I82&gt;J82,I82&gt;0), 1, AND(J82&gt;I82,J82&gt;0), 2, AND(I82&lt;0,J82&lt;0), 0)</f>
        <v>1</v>
      </c>
      <c r="H82">
        <f>ValueWin!H82</f>
        <v>2</v>
      </c>
      <c r="I82">
        <f t="shared" si="5"/>
        <v>2.5551020408163316E-2</v>
      </c>
      <c r="J82">
        <f t="shared" si="6"/>
        <v>-0.40799999999999992</v>
      </c>
      <c r="K82" cm="1">
        <f t="array" ref="K82">_xlfn.IFS(AND(G82=H82,G82=1),K81-K81*I82+K81*I82*A82, AND(G82=H82,G82=2), K81-K81*J82+K81*J82*B82, AND(G82&lt;&gt;H82,G82=1), K81-K81*I82,AND(G82&lt;&gt;H82,G82=2),K81-K81*J82,G82=0,K81)</f>
        <v>73.78982987006647</v>
      </c>
      <c r="L82" t="str">
        <f>ValueWin!L82</f>
        <v>Dusan Lajovic</v>
      </c>
      <c r="M82" t="str">
        <f>ValueWin!M82</f>
        <v>Frances Tiafoe</v>
      </c>
      <c r="O82">
        <v>1</v>
      </c>
    </row>
    <row r="83" spans="1:15" x14ac:dyDescent="0.25">
      <c r="A83">
        <f>ValueWin!A83</f>
        <v>1.22</v>
      </c>
      <c r="B83">
        <f>ValueWin!B83</f>
        <v>4.05</v>
      </c>
      <c r="C83">
        <f t="shared" si="7"/>
        <v>0.81967213114754101</v>
      </c>
      <c r="D83">
        <f t="shared" si="7"/>
        <v>0.24691358024691359</v>
      </c>
      <c r="E83">
        <f>ValueWin!E83</f>
        <v>0.70199999999999996</v>
      </c>
      <c r="F83">
        <v>0.29799999999999999</v>
      </c>
      <c r="G83" cm="1">
        <f t="array" ref="G83">_xlfn.IFS(AND(I83&gt;J83,I83&gt;0), 1, AND(J83&gt;I83,J83&gt;0), 2, AND(I83&lt;0,J83&lt;0), 0)</f>
        <v>2</v>
      </c>
      <c r="H83">
        <f>ValueWin!H83</f>
        <v>1</v>
      </c>
      <c r="I83">
        <f t="shared" si="5"/>
        <v>-0.65254545454545476</v>
      </c>
      <c r="J83">
        <f t="shared" si="6"/>
        <v>6.7836065573770477E-2</v>
      </c>
      <c r="K83" cm="1">
        <f t="array" ref="K83">_xlfn.IFS(AND(G83=H83,G83=1),K82-K82*I83+K82*I83*A83, AND(G83=H83,G83=2), K82-K82*J83+K82*J83*B83, AND(G83&lt;&gt;H83,G83=1), K82-K82*I83,AND(G83&lt;&gt;H83,G83=2),K82-K82*J83,G83=0,K82)</f>
        <v>68.784218132323275</v>
      </c>
      <c r="L83" t="str">
        <f>ValueWin!L83</f>
        <v>Gael Monfils</v>
      </c>
      <c r="M83" t="str">
        <f>ValueWin!M83</f>
        <v>Lorenzo Musetti</v>
      </c>
    </row>
    <row r="84" spans="1:15" x14ac:dyDescent="0.25">
      <c r="A84">
        <f>ValueWin!A84</f>
        <v>1.52</v>
      </c>
      <c r="B84">
        <f>ValueWin!B84</f>
        <v>2.42</v>
      </c>
      <c r="C84">
        <f t="shared" si="7"/>
        <v>0.65789473684210531</v>
      </c>
      <c r="D84">
        <f t="shared" si="7"/>
        <v>0.41322314049586778</v>
      </c>
      <c r="E84">
        <f>ValueWin!E84</f>
        <v>0.67900000000000005</v>
      </c>
      <c r="F84">
        <v>0.32100000000000001</v>
      </c>
      <c r="G84" cm="1">
        <f t="array" ref="G84">_xlfn.IFS(AND(I84&gt;J84,I84&gt;0), 1, AND(J84&gt;I84,J84&gt;0), 2, AND(I84&lt;0,J84&lt;0), 0)</f>
        <v>1</v>
      </c>
      <c r="H84">
        <f>ValueWin!H84</f>
        <v>1</v>
      </c>
      <c r="I84">
        <f t="shared" si="5"/>
        <v>6.1692307692307713E-2</v>
      </c>
      <c r="J84">
        <f t="shared" si="6"/>
        <v>-0.15716901408450712</v>
      </c>
      <c r="K84" cm="1">
        <f t="array" ref="K84">_xlfn.IFS(AND(G84=H84,G84=1),K83-K83*I84+K83*I84*A84, AND(G84=H84,G84=2), K83-K83*J84+K83*J84*B84, AND(G84&lt;&gt;H84,G84=1), K83-K83*I84,AND(G84&lt;&gt;H84,G84=2),K83-K83*J84,G84=0,K83)</f>
        <v>70.990815850008204</v>
      </c>
      <c r="L84" t="str">
        <f>ValueWin!L84</f>
        <v>Cameron Norrie</v>
      </c>
      <c r="M84" t="str">
        <f>ValueWin!M84</f>
        <v>Marton Fucsovics</v>
      </c>
      <c r="O84">
        <v>1</v>
      </c>
    </row>
    <row r="85" spans="1:15" x14ac:dyDescent="0.25">
      <c r="A85">
        <f>ValueWin!A85</f>
        <v>1.58</v>
      </c>
      <c r="B85">
        <f>ValueWin!B85</f>
        <v>2.2799999999999998</v>
      </c>
      <c r="C85">
        <f t="shared" si="7"/>
        <v>0.63291139240506322</v>
      </c>
      <c r="D85">
        <f t="shared" si="7"/>
        <v>0.43859649122807021</v>
      </c>
      <c r="E85">
        <f>ValueWin!E85</f>
        <v>0.35299999999999998</v>
      </c>
      <c r="F85">
        <v>0.64700000000000002</v>
      </c>
      <c r="G85" cm="1">
        <f t="array" ref="G85">_xlfn.IFS(AND(I85&gt;J85,I85&gt;0), 1, AND(J85&gt;I85,J85&gt;0), 2, AND(I85&lt;0,J85&lt;0), 0)</f>
        <v>2</v>
      </c>
      <c r="H85">
        <f>ValueWin!H85</f>
        <v>1</v>
      </c>
      <c r="I85">
        <f t="shared" si="5"/>
        <v>-0.76251724137931021</v>
      </c>
      <c r="J85">
        <f t="shared" si="6"/>
        <v>0.37121874999999999</v>
      </c>
      <c r="K85" cm="1">
        <f t="array" ref="K85">_xlfn.IFS(AND(G85=H85,G85=1),K84-K84*I85+K84*I85*A85, AND(G85=H85,G85=2), K84-K84*J85+K84*J85*B85, AND(G85&lt;&gt;H85,G85=1), K84-K84*I85,AND(G85&lt;&gt;H85,G85=2),K84-K84*J85,G85=0,K84)</f>
        <v>44.637693928687973</v>
      </c>
      <c r="L85" t="str">
        <f>ValueWin!L85</f>
        <v>Dennis Novak</v>
      </c>
      <c r="M85" t="str">
        <f>ValueWin!M85</f>
        <v>Gianluca Mager</v>
      </c>
      <c r="O85">
        <v>0</v>
      </c>
    </row>
    <row r="86" spans="1:15" x14ac:dyDescent="0.25">
      <c r="A86">
        <f>ValueWin!A86</f>
        <v>3.7</v>
      </c>
      <c r="B86">
        <f>ValueWin!B86</f>
        <v>1.25</v>
      </c>
      <c r="C86">
        <f t="shared" si="7"/>
        <v>0.27027027027027023</v>
      </c>
      <c r="D86">
        <f t="shared" si="7"/>
        <v>0.8</v>
      </c>
      <c r="E86">
        <f>ValueWin!E86</f>
        <v>0.39600000000000002</v>
      </c>
      <c r="F86">
        <v>0.60399999999999998</v>
      </c>
      <c r="G86" cm="1">
        <f t="array" ref="G86">_xlfn.IFS(AND(I86&gt;J86,I86&gt;0), 1, AND(J86&gt;I86,J86&gt;0), 2, AND(I86&lt;0,J86&lt;0), 0)</f>
        <v>1</v>
      </c>
      <c r="H86">
        <f>ValueWin!H86</f>
        <v>2</v>
      </c>
      <c r="I86">
        <f t="shared" si="5"/>
        <v>0.17229629629629634</v>
      </c>
      <c r="J86">
        <f t="shared" si="6"/>
        <v>-0.98000000000000009</v>
      </c>
      <c r="K86" cm="1">
        <f t="array" ref="K86">_xlfn.IFS(AND(G86=H86,G86=1),K85-K85*I86+K85*I86*A86, AND(G86=H86,G86=2), K85-K85*J86+K85*J86*B86, AND(G86&lt;&gt;H86,G86=1), K85-K85*I86,AND(G86&lt;&gt;H86,G86=2),K85-K85*J86,G86=0,K85)</f>
        <v>36.946784589567365</v>
      </c>
      <c r="L86" t="str">
        <f>ValueWin!L86</f>
        <v>Reilly Opelka</v>
      </c>
      <c r="M86" t="str">
        <f>ValueWin!M86</f>
        <v>Jannik Sinner</v>
      </c>
    </row>
    <row r="87" spans="1:15" x14ac:dyDescent="0.25">
      <c r="A87">
        <f>ValueWin!A87</f>
        <v>1.65</v>
      </c>
      <c r="B87">
        <f>ValueWin!B87</f>
        <v>2.1800000000000002</v>
      </c>
      <c r="C87">
        <f t="shared" si="7"/>
        <v>0.60606060606060608</v>
      </c>
      <c r="D87">
        <f t="shared" si="7"/>
        <v>0.4587155963302752</v>
      </c>
      <c r="E87">
        <f>ValueWin!E87</f>
        <v>0.61599999999999999</v>
      </c>
      <c r="F87">
        <v>0.38400000000000001</v>
      </c>
      <c r="G87" cm="1">
        <f t="array" ref="G87">_xlfn.IFS(AND(I87&gt;J87,I87&gt;0), 1, AND(J87&gt;I87,J87&gt;0), 2, AND(I87&lt;0,J87&lt;0), 0)</f>
        <v>1</v>
      </c>
      <c r="H87">
        <f>ValueWin!H87</f>
        <v>1</v>
      </c>
      <c r="I87">
        <f t="shared" si="5"/>
        <v>2.5230769230769168E-2</v>
      </c>
      <c r="J87">
        <f t="shared" si="6"/>
        <v>-0.13803389830508461</v>
      </c>
      <c r="K87" cm="1">
        <f t="array" ref="K87">_xlfn.IFS(AND(G87=H87,G87=1),K86-K86*I87+K86*I87*A87, AND(G87=H87,G87=2), K86-K86*J87+K86*J87*B87, AND(G87&lt;&gt;H87,G87=1), K86-K86*I87,AND(G87&lt;&gt;H87,G87=2),K86-K86*J87,G87=0,K86)</f>
        <v>37.552711856836268</v>
      </c>
      <c r="L87" t="str">
        <f>ValueWin!L87</f>
        <v>Casper Ruud</v>
      </c>
      <c r="M87" t="str">
        <f>ValueWin!M87</f>
        <v>Lloyd Harris</v>
      </c>
      <c r="O87">
        <v>1</v>
      </c>
    </row>
    <row r="88" spans="1:15" x14ac:dyDescent="0.25">
      <c r="A88">
        <f>ValueWin!A88</f>
        <v>1.38</v>
      </c>
      <c r="B88">
        <f>ValueWin!B88</f>
        <v>2.91</v>
      </c>
      <c r="C88" s="1">
        <f t="shared" si="7"/>
        <v>0.7246376811594204</v>
      </c>
      <c r="D88" s="1">
        <f t="shared" si="7"/>
        <v>0.3436426116838488</v>
      </c>
      <c r="E88">
        <f>ValueWin!E88</f>
        <v>0.54300000000000004</v>
      </c>
      <c r="F88" s="1">
        <v>0.45700000000000002</v>
      </c>
      <c r="G88" cm="1">
        <f t="array" ref="G88">_xlfn.IFS(AND(I88&gt;J88,I88&gt;0), 1, AND(J88&gt;I88,J88&gt;0), 2, AND(I88&lt;0,J88&lt;0), 0)</f>
        <v>2</v>
      </c>
      <c r="H88">
        <f>ValueWin!H88</f>
        <v>0</v>
      </c>
      <c r="I88" s="1">
        <f t="shared" si="5"/>
        <v>-0.65963157894736868</v>
      </c>
      <c r="J88" s="1">
        <f t="shared" si="6"/>
        <v>0.17270680628272256</v>
      </c>
      <c r="K88" cm="1">
        <f t="array" ref="K88">_xlfn.IFS(AND(G88=H88,G88=1),K87-K87*I88+K87*I88*A88, AND(G88=H88,G88=2), K87-K87*J88+K87*J88*B88, AND(G88&lt;&gt;H88,G88=1), K87-K87*I88,AND(G88&lt;&gt;H88,G88=2),K87-K87*J88,G88=0,K87)</f>
        <v>31.067102924786749</v>
      </c>
      <c r="L88" t="str">
        <f>ValueWin!L88</f>
        <v>Lorenzo Sonego</v>
      </c>
      <c r="M88" t="str">
        <f>ValueWin!M88</f>
        <v>Christian Garin</v>
      </c>
      <c r="N88" s="1"/>
    </row>
    <row r="89" spans="1:15" x14ac:dyDescent="0.25">
      <c r="A89">
        <f>ValueWin!A89</f>
        <v>1.34</v>
      </c>
      <c r="B89">
        <f>ValueWin!B89</f>
        <v>3.06</v>
      </c>
      <c r="C89">
        <f t="shared" si="7"/>
        <v>0.74626865671641784</v>
      </c>
      <c r="D89">
        <f t="shared" si="7"/>
        <v>0.32679738562091504</v>
      </c>
      <c r="E89">
        <f>ValueWin!E89</f>
        <v>0.65300000000000002</v>
      </c>
      <c r="F89">
        <v>0.34699999999999998</v>
      </c>
      <c r="G89" cm="1">
        <f t="array" ref="G89">_xlfn.IFS(AND(I89&gt;J89,I89&gt;0), 1, AND(J89&gt;I89,J89&gt;0), 2, AND(I89&lt;0,J89&lt;0), 0)</f>
        <v>2</v>
      </c>
      <c r="H89">
        <f>ValueWin!H89</f>
        <v>1</v>
      </c>
      <c r="I89">
        <f t="shared" si="5"/>
        <v>-0.36758823529411733</v>
      </c>
      <c r="J89">
        <f t="shared" si="6"/>
        <v>3.0009708737864071E-2</v>
      </c>
      <c r="K89" cm="1">
        <f t="array" ref="K89">_xlfn.IFS(AND(G89=H89,G89=1),K88-K88*I89+K88*I89*A89, AND(G89=H89,G89=2), K88-K88*J89+K88*J89*B89, AND(G89&lt;&gt;H89,G89=1), K88-K88*I89,AND(G89&lt;&gt;H89,G89=2),K88-K88*J89,G89=0,K88)</f>
        <v>30.134788214684654</v>
      </c>
      <c r="L89" t="str">
        <f>ValueWin!L89</f>
        <v>Stefanos Tsitsipas</v>
      </c>
      <c r="M89" t="str">
        <f>ValueWin!M89</f>
        <v>Grigor Dimitrov</v>
      </c>
      <c r="O89">
        <v>1</v>
      </c>
    </row>
    <row r="90" spans="1:15" x14ac:dyDescent="0.25">
      <c r="A90">
        <f>ValueWin!A90</f>
        <v>1.1399999999999999</v>
      </c>
      <c r="B90">
        <f>ValueWin!B90</f>
        <v>5.5</v>
      </c>
      <c r="C90">
        <f t="shared" si="7"/>
        <v>0.87719298245614041</v>
      </c>
      <c r="D90">
        <f t="shared" si="7"/>
        <v>0.18181818181818182</v>
      </c>
      <c r="E90">
        <f>ValueWin!E90</f>
        <v>0.93100000000000005</v>
      </c>
      <c r="F90">
        <v>6.9000000000000006E-2</v>
      </c>
      <c r="G90" cm="1">
        <f t="array" ref="G90">_xlfn.IFS(AND(I90&gt;J90,I90&gt;0), 1, AND(J90&gt;I90,J90&gt;0), 2, AND(I90&lt;0,J90&lt;0), 0)</f>
        <v>1</v>
      </c>
      <c r="H90">
        <f>ValueWin!H90</f>
        <v>1</v>
      </c>
      <c r="I90">
        <f t="shared" si="5"/>
        <v>0.43814285714285683</v>
      </c>
      <c r="J90">
        <f t="shared" si="6"/>
        <v>-0.13788888888888889</v>
      </c>
      <c r="K90" cm="1">
        <f t="array" ref="K90">_xlfn.IFS(AND(G90=H90,G90=1),K89-K89*I90+K89*I90*A90, AND(G90=H90,G90=2), K89-K89*J90+K89*J90*B90, AND(G90&lt;&gt;H90,G90=1), K89-K89*I90,AND(G90&lt;&gt;H90,G90=2),K89-K89*J90,G90=0,K89)</f>
        <v>31.983256123773408</v>
      </c>
      <c r="L90" t="str">
        <f>ValueWin!L90</f>
        <v>Alexander Bublik</v>
      </c>
      <c r="M90" t="str">
        <f>ValueWin!M90</f>
        <v>Evgeny Tyurnev</v>
      </c>
      <c r="O90">
        <v>1</v>
      </c>
    </row>
    <row r="91" spans="1:15" x14ac:dyDescent="0.25">
      <c r="A91">
        <f>ValueWin!A91</f>
        <v>1.33</v>
      </c>
      <c r="B91">
        <f>ValueWin!B91</f>
        <v>3.4</v>
      </c>
      <c r="C91">
        <f t="shared" si="7"/>
        <v>0.75187969924812026</v>
      </c>
      <c r="D91">
        <f t="shared" si="7"/>
        <v>0.29411764705882354</v>
      </c>
      <c r="E91">
        <f>ValueWin!E91</f>
        <v>0.60799999999999998</v>
      </c>
      <c r="F91">
        <v>0.39200000000000002</v>
      </c>
      <c r="G91" cm="1">
        <f t="array" ref="G91">_xlfn.IFS(AND(I91&gt;J91,I91&gt;0), 1, AND(J91&gt;I91,J91&gt;0), 2, AND(I91&lt;0,J91&lt;0), 0)</f>
        <v>2</v>
      </c>
      <c r="H91">
        <f>ValueWin!H91</f>
        <v>1</v>
      </c>
      <c r="I91">
        <f t="shared" si="5"/>
        <v>-0.57987878787878777</v>
      </c>
      <c r="J91">
        <f t="shared" si="6"/>
        <v>0.13866666666666666</v>
      </c>
      <c r="K91" cm="1">
        <f t="array" ref="K91">_xlfn.IFS(AND(G91=H91,G91=1),K90-K90*I91+K90*I91*A91, AND(G91=H91,G91=2), K90-K90*J91+K90*J91*B91, AND(G91&lt;&gt;H91,G91=1), K90-K90*I91,AND(G91&lt;&gt;H91,G91=2),K90-K90*J91,G91=0,K90)</f>
        <v>27.548244607943495</v>
      </c>
      <c r="L91" t="str">
        <f>ValueWin!L91</f>
        <v>Marin Cilic</v>
      </c>
      <c r="M91" t="str">
        <f>ValueWin!M91</f>
        <v>Albert Ramos</v>
      </c>
    </row>
    <row r="92" spans="1:15" x14ac:dyDescent="0.25">
      <c r="A92">
        <f>ValueWin!A92</f>
        <v>1.72</v>
      </c>
      <c r="B92">
        <f>ValueWin!B92</f>
        <v>2.1</v>
      </c>
      <c r="C92">
        <f t="shared" si="7"/>
        <v>0.58139534883720934</v>
      </c>
      <c r="D92">
        <f t="shared" si="7"/>
        <v>0.47619047619047616</v>
      </c>
      <c r="E92">
        <f>ValueWin!E92</f>
        <v>0.50800000000000001</v>
      </c>
      <c r="F92">
        <v>0.49199999999999999</v>
      </c>
      <c r="G92" cm="1">
        <f t="array" ref="G92">_xlfn.IFS(AND(I92&gt;J92,I92&gt;0), 1, AND(J92&gt;I92,J92&gt;0), 2, AND(I92&lt;0,J92&lt;0), 0)</f>
        <v>2</v>
      </c>
      <c r="H92">
        <f>ValueWin!H92</f>
        <v>2</v>
      </c>
      <c r="I92">
        <f t="shared" si="5"/>
        <v>-0.17533333333333334</v>
      </c>
      <c r="J92">
        <f t="shared" si="6"/>
        <v>3.0181818181818199E-2</v>
      </c>
      <c r="K92" cm="1">
        <f t="array" ref="K92">_xlfn.IFS(AND(G92=H92,G92=1),K91-K91*I92+K91*I92*A92, AND(G92=H92,G92=2), K91-K91*J92+K91*J92*B92, AND(G92&lt;&gt;H92,G92=1), K91-K91*I92,AND(G92&lt;&gt;H92,G92=2),K91-K91*J92,G92=0,K91)</f>
        <v>28.46284632892722</v>
      </c>
      <c r="L92" t="str">
        <f>ValueWin!L92</f>
        <v>Frederico Delbonis</v>
      </c>
      <c r="M92" t="str">
        <f>ValueWin!M92</f>
        <v>Pablo Andujar</v>
      </c>
      <c r="O92">
        <v>0</v>
      </c>
    </row>
    <row r="93" spans="1:15" x14ac:dyDescent="0.25">
      <c r="A93">
        <f>ValueWin!A93</f>
        <v>3.5</v>
      </c>
      <c r="B93">
        <f>ValueWin!B93</f>
        <v>1.3</v>
      </c>
      <c r="C93">
        <f t="shared" si="7"/>
        <v>0.2857142857142857</v>
      </c>
      <c r="D93">
        <f t="shared" si="7"/>
        <v>0.76923076923076916</v>
      </c>
      <c r="E93">
        <f>ValueWin!E93</f>
        <v>0.27600000000000002</v>
      </c>
      <c r="F93">
        <v>0.72399999999999998</v>
      </c>
      <c r="G93" cm="1">
        <f t="array" ref="G93">_xlfn.IFS(AND(I93&gt;J93,I93&gt;0), 1, AND(J93&gt;I93,J93&gt;0), 2, AND(I93&lt;0,J93&lt;0), 0)</f>
        <v>0</v>
      </c>
      <c r="H93">
        <f>ValueWin!H93</f>
        <v>2</v>
      </c>
      <c r="I93">
        <f t="shared" si="5"/>
        <v>-1.3599999999999945E-2</v>
      </c>
      <c r="J93">
        <f t="shared" si="6"/>
        <v>-0.19599999999999995</v>
      </c>
      <c r="K93" cm="1">
        <f t="array" ref="K93">_xlfn.IFS(AND(G93=H93,G93=1),K92-K92*I93+K92*I93*A93, AND(G93=H93,G93=2), K92-K92*J93+K92*J93*B93, AND(G93&lt;&gt;H93,G93=1), K92-K92*I93,AND(G93&lt;&gt;H93,G93=2),K92-K92*J93,G93=0,K92)</f>
        <v>28.46284632892722</v>
      </c>
      <c r="L93" t="str">
        <f>ValueWin!L93</f>
        <v>Laslo Djere</v>
      </c>
      <c r="M93" t="str">
        <f>ValueWin!M93</f>
        <v>Ilya Ivashka</v>
      </c>
      <c r="O93">
        <v>1</v>
      </c>
    </row>
    <row r="94" spans="1:15" x14ac:dyDescent="0.25">
      <c r="A94">
        <f>ValueWin!A94</f>
        <v>4</v>
      </c>
      <c r="B94">
        <f>ValueWin!B94</f>
        <v>1.25</v>
      </c>
      <c r="C94">
        <f t="shared" si="7"/>
        <v>0.25</v>
      </c>
      <c r="D94">
        <f t="shared" si="7"/>
        <v>0.8</v>
      </c>
      <c r="E94">
        <f>ValueWin!E94</f>
        <v>0.30599999999999999</v>
      </c>
      <c r="F94">
        <v>0.69399999999999995</v>
      </c>
      <c r="G94" cm="1">
        <f t="array" ref="G94">_xlfn.IFS(AND(I94&gt;J94,I94&gt;0), 1, AND(J94&gt;I94,J94&gt;0), 2, AND(I94&lt;0,J94&lt;0), 0)</f>
        <v>1</v>
      </c>
      <c r="H94">
        <f>ValueWin!H94</f>
        <v>2</v>
      </c>
      <c r="I94">
        <f t="shared" si="5"/>
        <v>7.4666666666666687E-2</v>
      </c>
      <c r="J94">
        <f t="shared" si="6"/>
        <v>-0.53</v>
      </c>
      <c r="K94" cm="1">
        <f t="array" ref="K94">_xlfn.IFS(AND(G94=H94,G94=1),K93-K93*I94+K93*I94*A94, AND(G94=H94,G94=2), K93-K93*J94+K93*J94*B94, AND(G94&lt;&gt;H94,G94=1), K93-K93*I94,AND(G94&lt;&gt;H94,G94=2),K93-K93*J94,G94=0,K93)</f>
        <v>26.337620469700653</v>
      </c>
      <c r="L94" t="str">
        <f>ValueWin!L94</f>
        <v>Adrian Mannarino</v>
      </c>
      <c r="M94" t="str">
        <f>ValueWin!M94</f>
        <v>Karen Khachanov</v>
      </c>
    </row>
    <row r="95" spans="1:15" x14ac:dyDescent="0.25">
      <c r="A95">
        <f>ValueWin!A95</f>
        <v>2.62</v>
      </c>
      <c r="B95">
        <f>ValueWin!B95</f>
        <v>1.5</v>
      </c>
      <c r="C95">
        <f t="shared" si="7"/>
        <v>0.38167938931297707</v>
      </c>
      <c r="D95">
        <f t="shared" si="7"/>
        <v>0.66666666666666663</v>
      </c>
      <c r="E95">
        <f>ValueWin!E95</f>
        <v>0.46200000000000002</v>
      </c>
      <c r="F95">
        <v>0.53800000000000003</v>
      </c>
      <c r="G95" cm="1">
        <f t="array" ref="G95">_xlfn.IFS(AND(I95&gt;J95,I95&gt;0), 1, AND(J95&gt;I95,J95&gt;0), 2, AND(I95&lt;0,J95&lt;0), 0)</f>
        <v>1</v>
      </c>
      <c r="H95">
        <f>ValueWin!H95</f>
        <v>2</v>
      </c>
      <c r="I95">
        <f t="shared" si="5"/>
        <v>0.12990123456790126</v>
      </c>
      <c r="J95">
        <f t="shared" si="6"/>
        <v>-0.38600000000000001</v>
      </c>
      <c r="K95" cm="1">
        <f t="array" ref="K95">_xlfn.IFS(AND(G95=H95,G95=1),K94-K94*I95+K94*I95*A95, AND(G95=H95,G95=2), K94-K94*J95+K94*J95*B95, AND(G95&lt;&gt;H95,G95=1), K94-K94*I95,AND(G95&lt;&gt;H95,G95=2),K94-K94*J95,G95=0,K94)</f>
        <v>22.916331055105712</v>
      </c>
      <c r="L95" t="str">
        <f>ValueWin!L95</f>
        <v>Pedro Martinez</v>
      </c>
      <c r="M95" t="str">
        <f>ValueWin!M95</f>
        <v>Tommy Paul</v>
      </c>
      <c r="O95">
        <v>1</v>
      </c>
    </row>
    <row r="96" spans="1:15" x14ac:dyDescent="0.25">
      <c r="A96">
        <f>ValueWin!A96</f>
        <v>1.1200000000000001</v>
      </c>
      <c r="B96">
        <f>ValueWin!B96</f>
        <v>6</v>
      </c>
      <c r="C96">
        <f t="shared" si="7"/>
        <v>0.89285714285714279</v>
      </c>
      <c r="D96">
        <f t="shared" si="7"/>
        <v>0.16666666666666666</v>
      </c>
      <c r="E96">
        <f>ValueWin!E96</f>
        <v>0.88200000000000001</v>
      </c>
      <c r="F96">
        <v>0.11799999999999999</v>
      </c>
      <c r="G96" cm="1">
        <f t="array" ref="G96">_xlfn.IFS(AND(I96&gt;J96,I96&gt;0), 1, AND(J96&gt;I96,J96&gt;0), 2, AND(I96&lt;0,J96&lt;0), 0)</f>
        <v>0</v>
      </c>
      <c r="H96">
        <f>ValueWin!H96</f>
        <v>1</v>
      </c>
      <c r="I96">
        <f t="shared" si="5"/>
        <v>-0.10133333333333239</v>
      </c>
      <c r="J96">
        <f t="shared" si="6"/>
        <v>-5.8400000000000007E-2</v>
      </c>
      <c r="K96" cm="1">
        <f t="array" ref="K96">_xlfn.IFS(AND(G96=H96,G96=1),K95-K95*I96+K95*I96*A96, AND(G96=H96,G96=2), K95-K95*J96+K95*J96*B96, AND(G96&lt;&gt;H96,G96=1), K95-K95*I96,AND(G96&lt;&gt;H96,G96=2),K95-K95*J96,G96=0,K95)</f>
        <v>22.916331055105712</v>
      </c>
      <c r="L96" t="str">
        <f>ValueWin!L96</f>
        <v>John Millman</v>
      </c>
      <c r="M96" t="str">
        <f>ValueWin!M96</f>
        <v>Yshai Oliel</v>
      </c>
      <c r="O96">
        <v>1</v>
      </c>
    </row>
    <row r="97" spans="1:15" x14ac:dyDescent="0.25">
      <c r="A97">
        <f>ValueWin!A97</f>
        <v>5.5</v>
      </c>
      <c r="B97">
        <f>ValueWin!B97</f>
        <v>1.1399999999999999</v>
      </c>
      <c r="C97">
        <f t="shared" si="7"/>
        <v>0.18181818181818182</v>
      </c>
      <c r="D97">
        <f t="shared" si="7"/>
        <v>0.87719298245614041</v>
      </c>
      <c r="E97">
        <f>ValueWin!E97</f>
        <v>9.5000000000000001E-2</v>
      </c>
      <c r="F97">
        <v>0.90500000000000003</v>
      </c>
      <c r="G97" cm="1">
        <f t="array" ref="G97">_xlfn.IFS(AND(I97&gt;J97,I97&gt;0), 1, AND(J97&gt;I97,J97&gt;0), 2, AND(I97&lt;0,J97&lt;0), 0)</f>
        <v>2</v>
      </c>
      <c r="H97">
        <f>ValueWin!H97</f>
        <v>2</v>
      </c>
      <c r="I97">
        <f t="shared" si="5"/>
        <v>-0.10611111111111113</v>
      </c>
      <c r="J97">
        <f t="shared" si="6"/>
        <v>0.22642857142857098</v>
      </c>
      <c r="K97" cm="1">
        <f t="array" ref="K97">_xlfn.IFS(AND(G97=H97,G97=1),K96-K96*I97+K96*I97*A97, AND(G97=H97,G97=2), K96-K96*J97+K96*J97*B97, AND(G97&lt;&gt;H97,G97=1), K96-K96*I97,AND(G97&lt;&gt;H97,G97=2),K96-K96*J97,G97=0,K96)</f>
        <v>23.642778749552562</v>
      </c>
      <c r="L97" t="str">
        <f>ValueWin!L97</f>
        <v>Nino Serdarusic</v>
      </c>
      <c r="M97" t="str">
        <f>ValueWin!M97</f>
        <v>Sebastian Korda</v>
      </c>
      <c r="O97">
        <v>1</v>
      </c>
    </row>
    <row r="98" spans="1:15" x14ac:dyDescent="0.25">
      <c r="A98">
        <f>ValueWin!A98</f>
        <v>1.9</v>
      </c>
      <c r="B98">
        <f>ValueWin!B98</f>
        <v>1.9</v>
      </c>
      <c r="C98">
        <f t="shared" si="7"/>
        <v>0.52631578947368418</v>
      </c>
      <c r="D98">
        <f t="shared" si="7"/>
        <v>0.52631578947368418</v>
      </c>
      <c r="E98">
        <f>ValueWin!E98</f>
        <v>0.48399999999999999</v>
      </c>
      <c r="F98">
        <v>0.51600000000000001</v>
      </c>
      <c r="G98" cm="1">
        <f t="array" ref="G98">_xlfn.IFS(AND(I98&gt;J98,I98&gt;0), 1, AND(J98&gt;I98,J98&gt;0), 2, AND(I98&lt;0,J98&lt;0), 0)</f>
        <v>0</v>
      </c>
      <c r="H98">
        <f>ValueWin!H98</f>
        <v>2</v>
      </c>
      <c r="I98">
        <f t="shared" si="5"/>
        <v>-8.9333333333333376E-2</v>
      </c>
      <c r="J98">
        <f t="shared" si="6"/>
        <v>-2.1777777777777785E-2</v>
      </c>
      <c r="K98" cm="1">
        <f t="array" ref="K98">_xlfn.IFS(AND(G98=H98,G98=1),K97-K97*I98+K97*I98*A98, AND(G98=H98,G98=2), K97-K97*J98+K97*J98*B98, AND(G98&lt;&gt;H98,G98=1), K97-K97*I98,AND(G98&lt;&gt;H98,G98=2),K97-K97*J98,G98=0,K97)</f>
        <v>23.642778749552562</v>
      </c>
      <c r="L98" t="str">
        <f>ValueWin!L98</f>
        <v>Jan Lennard Struff</v>
      </c>
      <c r="M98" t="str">
        <f>ValueWin!M98</f>
        <v>James Duckworth</v>
      </c>
      <c r="O98">
        <v>1</v>
      </c>
    </row>
    <row r="99" spans="1:15" x14ac:dyDescent="0.25">
      <c r="A99">
        <f>ValueWin!A99</f>
        <v>7.5</v>
      </c>
      <c r="B99">
        <f>ValueWin!B99</f>
        <v>1.06</v>
      </c>
      <c r="C99">
        <f t="shared" ref="C99:D115" si="8">1/A99</f>
        <v>0.13333333333333333</v>
      </c>
      <c r="D99">
        <f t="shared" si="8"/>
        <v>0.94339622641509424</v>
      </c>
      <c r="E99">
        <f>ValueWin!E99</f>
        <v>0.27400000000000002</v>
      </c>
      <c r="F99">
        <f t="shared" ref="F99:F140" si="9">1-E99</f>
        <v>0.72599999999999998</v>
      </c>
      <c r="G99" cm="1">
        <f t="array" ref="G99">_xlfn.IFS(AND(I99&gt;J99,I99&gt;0), 1, AND(J99&gt;I99,J99&gt;0), 2, AND(I99&lt;0,J99&lt;0), 0)</f>
        <v>1</v>
      </c>
      <c r="H99">
        <f>ValueWin!H99</f>
        <v>2</v>
      </c>
      <c r="I99">
        <f t="shared" si="5"/>
        <v>0.16230769230769232</v>
      </c>
      <c r="J99">
        <f t="shared" si="6"/>
        <v>-3.8406666666666629</v>
      </c>
      <c r="K99" cm="1">
        <f t="array" ref="K99">_xlfn.IFS(AND(G99=H99,G99=1),K98-K98*I99+K98*I99*A99, AND(G99=H99,G99=2), K98-K98*J99+K98*J99*B99, AND(G99&lt;&gt;H99,G99=1), K98-K98*I99,AND(G99&lt;&gt;H99,G99=2),K98-K98*J99,G99=0,K98)</f>
        <v>19.805373890971339</v>
      </c>
      <c r="L99" t="str">
        <f>ValueWin!L99</f>
        <v>Pablo Andujar</v>
      </c>
      <c r="M99" t="str">
        <f>ValueWin!M99</f>
        <v>Denis Shapovalov</v>
      </c>
      <c r="O99">
        <f>SUM(O3:O98)/95</f>
        <v>0.6</v>
      </c>
    </row>
    <row r="100" spans="1:15" x14ac:dyDescent="0.25">
      <c r="A100">
        <f>ValueWin!A100</f>
        <v>1.42</v>
      </c>
      <c r="B100">
        <f>ValueWin!B100</f>
        <v>2.74</v>
      </c>
      <c r="C100">
        <f t="shared" si="8"/>
        <v>0.70422535211267612</v>
      </c>
      <c r="D100">
        <f t="shared" si="8"/>
        <v>0.36496350364963503</v>
      </c>
      <c r="E100">
        <f>ValueWin!E100</f>
        <v>0.60899999999999999</v>
      </c>
      <c r="F100">
        <f t="shared" si="9"/>
        <v>0.39100000000000001</v>
      </c>
      <c r="G100" cm="1">
        <f t="array" ref="G100">_xlfn.IFS(AND(I100&gt;J100,I100&gt;0), 1, AND(J100&gt;I100,J100&gt;0), 2, AND(I100&lt;0,J100&lt;0), 0)</f>
        <v>2</v>
      </c>
      <c r="H100">
        <f>ValueWin!H100</f>
        <v>1</v>
      </c>
      <c r="I100">
        <f t="shared" si="5"/>
        <v>-0.32195238095238121</v>
      </c>
      <c r="J100">
        <f t="shared" si="6"/>
        <v>4.1000000000000092E-2</v>
      </c>
      <c r="K100" cm="1">
        <f t="array" ref="K100">_xlfn.IFS(AND(G100=H100,G100=1),K99-K99*I100+K99*I100*A100, AND(G100=H100,G100=2), K99-K99*J100+K99*J100*B100, AND(G100&lt;&gt;H100,G100=1), K99-K99*I100,AND(G100&lt;&gt;H100,G100=2),K99-K99*J100,G100=0,K99)</f>
        <v>18.993353561441513</v>
      </c>
      <c r="L100" t="str">
        <f>ValueWin!L100</f>
        <v>Lorenzo Sonego</v>
      </c>
      <c r="M100" t="str">
        <f>ValueWin!M100</f>
        <v>Dominik Koepfer</v>
      </c>
    </row>
    <row r="101" spans="1:15" x14ac:dyDescent="0.25">
      <c r="A101">
        <f>ValueWin!A101</f>
        <v>2.2000000000000002</v>
      </c>
      <c r="B101">
        <f>ValueWin!B101</f>
        <v>1.61</v>
      </c>
      <c r="C101">
        <f t="shared" si="8"/>
        <v>0.45454545454545453</v>
      </c>
      <c r="D101">
        <f t="shared" si="8"/>
        <v>0.6211180124223602</v>
      </c>
      <c r="E101">
        <f>ValueWin!E101</f>
        <v>0.625</v>
      </c>
      <c r="F101">
        <f t="shared" si="9"/>
        <v>0.375</v>
      </c>
      <c r="G101" cm="1">
        <f t="array" ref="G101">_xlfn.IFS(AND(I101&gt;J101,I101&gt;0), 1, AND(J101&gt;I101,J101&gt;0), 2, AND(I101&lt;0,J101&lt;0), 0)</f>
        <v>1</v>
      </c>
      <c r="H101">
        <f>ValueWin!H101</f>
        <v>1</v>
      </c>
      <c r="I101">
        <f t="shared" si="5"/>
        <v>0.31250000000000006</v>
      </c>
      <c r="J101">
        <f t="shared" si="6"/>
        <v>-0.64959016393442615</v>
      </c>
      <c r="K101" cm="1">
        <f t="array" ref="K101">_xlfn.IFS(AND(G101=H101,G101=1),K100-K100*I101+K100*I101*A101, AND(G101=H101,G101=2), K100-K100*J101+K100*J101*B101, AND(G101&lt;&gt;H101,G101=1), K100-K100*I101,AND(G101&lt;&gt;H101,G101=2),K100-K100*J101,G101=0,K100)</f>
        <v>26.11586114698208</v>
      </c>
      <c r="L101" t="str">
        <f>ValueWin!L101</f>
        <v>Joao Sousa</v>
      </c>
      <c r="M101" t="str">
        <f>ValueWin!M101</f>
        <v>Hugo Grenier</v>
      </c>
    </row>
    <row r="102" spans="1:15" x14ac:dyDescent="0.25">
      <c r="A102">
        <f>ValueWin!A102</f>
        <v>2.1</v>
      </c>
      <c r="B102">
        <f>ValueWin!B102</f>
        <v>1.66</v>
      </c>
      <c r="C102">
        <f t="shared" si="8"/>
        <v>0.47619047619047616</v>
      </c>
      <c r="D102">
        <f t="shared" si="8"/>
        <v>0.60240963855421692</v>
      </c>
      <c r="E102">
        <f>ValueWin!E102</f>
        <v>0.95699999999999996</v>
      </c>
      <c r="F102">
        <f t="shared" si="9"/>
        <v>4.3000000000000038E-2</v>
      </c>
      <c r="G102" cm="1">
        <f t="array" ref="G102">_xlfn.IFS(AND(I102&gt;J102,I102&gt;0), 1, AND(J102&gt;I102,J102&gt;0), 2, AND(I102&lt;0,J102&lt;0), 0)</f>
        <v>1</v>
      </c>
      <c r="H102">
        <f>ValueWin!H102</f>
        <v>2</v>
      </c>
      <c r="I102">
        <f t="shared" si="5"/>
        <v>0.91790909090909079</v>
      </c>
      <c r="J102">
        <f t="shared" si="6"/>
        <v>-1.407</v>
      </c>
      <c r="K102" cm="1">
        <f t="array" ref="K102">_xlfn.IFS(AND(G102=H102,G102=1),K101-K101*I102+K101*I102*A102, AND(G102=H102,G102=2), K101-K101*J102+K101*J102*B102, AND(G102&lt;&gt;H102,G102=1), K101-K101*I102,AND(G102&lt;&gt;H102,G102=2),K101-K101*J102,G102=0,K101)</f>
        <v>2.1438747832477141</v>
      </c>
      <c r="L102" t="str">
        <f>ValueWin!L102</f>
        <v>Filip Horansky</v>
      </c>
      <c r="M102" t="str">
        <f>ValueWin!M102</f>
        <v>Luca van Assche</v>
      </c>
    </row>
    <row r="103" spans="1:15" x14ac:dyDescent="0.25">
      <c r="A103">
        <f>ValueWin!A103</f>
        <v>1.25</v>
      </c>
      <c r="B103">
        <f>ValueWin!B103</f>
        <v>3.5</v>
      </c>
      <c r="C103">
        <f t="shared" si="8"/>
        <v>0.8</v>
      </c>
      <c r="D103">
        <f t="shared" si="8"/>
        <v>0.2857142857142857</v>
      </c>
      <c r="E103">
        <f>ValueWin!E103</f>
        <v>0.85399999999999998</v>
      </c>
      <c r="F103">
        <f t="shared" si="9"/>
        <v>0.14600000000000002</v>
      </c>
      <c r="G103" cm="1">
        <f t="array" ref="G103">_xlfn.IFS(AND(I103&gt;J103,I103&gt;0), 1, AND(J103&gt;I103,J103&gt;0), 2, AND(I103&lt;0,J103&lt;0), 0)</f>
        <v>1</v>
      </c>
      <c r="H103">
        <f>ValueWin!H103</f>
        <v>2</v>
      </c>
      <c r="I103">
        <f t="shared" si="5"/>
        <v>0.26999999999999991</v>
      </c>
      <c r="J103">
        <f t="shared" si="6"/>
        <v>-0.1956</v>
      </c>
      <c r="K103" cm="1">
        <f t="array" ref="K103">_xlfn.IFS(AND(G103=H103,G103=1),K102-K102*I103+K102*I103*A103, AND(G103=H103,G103=2), K102-K102*J103+K102*J103*B103, AND(G103&lt;&gt;H103,G103=1), K102-K102*I103,AND(G103&lt;&gt;H103,G103=2),K102-K102*J103,G103=0,K102)</f>
        <v>1.5650285917708313</v>
      </c>
      <c r="L103" t="str">
        <f>ValueWin!L103</f>
        <v>Carlos Taberner</v>
      </c>
      <c r="M103" t="str">
        <f>ValueWin!M103</f>
        <v>Kenny De Schepper</v>
      </c>
    </row>
    <row r="104" spans="1:15" x14ac:dyDescent="0.25">
      <c r="A104">
        <f>ValueWin!A104</f>
        <v>1.08</v>
      </c>
      <c r="B104">
        <f>ValueWin!B104</f>
        <v>6.5</v>
      </c>
      <c r="C104">
        <f t="shared" si="8"/>
        <v>0.92592592592592582</v>
      </c>
      <c r="D104">
        <f t="shared" si="8"/>
        <v>0.15384615384615385</v>
      </c>
      <c r="E104">
        <f>ValueWin!E104</f>
        <v>0.48799999999999999</v>
      </c>
      <c r="F104">
        <f t="shared" si="9"/>
        <v>0.51200000000000001</v>
      </c>
      <c r="G104" cm="1">
        <f t="array" ref="G104">_xlfn.IFS(AND(I104&gt;J104,I104&gt;0), 1, AND(J104&gt;I104,J104&gt;0), 2, AND(I104&lt;0,J104&lt;0), 0)</f>
        <v>2</v>
      </c>
      <c r="H104">
        <f>ValueWin!H104</f>
        <v>2</v>
      </c>
      <c r="I104">
        <f t="shared" si="5"/>
        <v>-5.9119999999999937</v>
      </c>
      <c r="J104">
        <f t="shared" si="6"/>
        <v>0.4232727272727273</v>
      </c>
      <c r="K104" cm="1">
        <f t="array" ref="K104">_xlfn.IFS(AND(G104=H104,G104=1),K103-K103*I104+K103*I104*A104, AND(G104=H104,G104=2), K103-K103*J104+K103*J104*B104, AND(G104&lt;&gt;H104,G104=1), K103-K103*I104,AND(G104&lt;&gt;H104,G104=2),K103-K103*J104,G104=0,K103)</f>
        <v>5.2084151534133269</v>
      </c>
      <c r="L104" t="str">
        <f>ValueWin!L104</f>
        <v>Mats Moraing</v>
      </c>
      <c r="M104" t="str">
        <f>ValueWin!M104</f>
        <v>Yannick Maden</v>
      </c>
    </row>
    <row r="105" spans="1:15" x14ac:dyDescent="0.25">
      <c r="A105">
        <f>ValueWin!A105</f>
        <v>1.3</v>
      </c>
      <c r="B105">
        <f>ValueWin!B105</f>
        <v>3.2</v>
      </c>
      <c r="C105">
        <f t="shared" si="8"/>
        <v>0.76923076923076916</v>
      </c>
      <c r="D105">
        <f t="shared" si="8"/>
        <v>0.3125</v>
      </c>
      <c r="E105">
        <f>ValueWin!E105</f>
        <v>0.58199999999999996</v>
      </c>
      <c r="F105">
        <f t="shared" si="9"/>
        <v>0.41800000000000004</v>
      </c>
      <c r="G105" cm="1">
        <f t="array" ref="G105">_xlfn.IFS(AND(I105&gt;J105,I105&gt;0), 1, AND(J105&gt;I105,J105&gt;0), 2, AND(I105&lt;0,J105&lt;0), 0)</f>
        <v>2</v>
      </c>
      <c r="H105">
        <f>ValueWin!H105</f>
        <v>1</v>
      </c>
      <c r="I105">
        <f t="shared" si="5"/>
        <v>-0.81133333333333335</v>
      </c>
      <c r="J105">
        <f t="shared" si="6"/>
        <v>0.15345454545454551</v>
      </c>
      <c r="K105" cm="1">
        <f t="array" ref="K105">_xlfn.IFS(AND(G105=H105,G105=1),K104-K104*I105+K104*I105*A105, AND(G105=H105,G105=2), K104-K104*J105+K104*J105*B105, AND(G105&lt;&gt;H105,G105=1), K104-K104*I105,AND(G105&lt;&gt;H105,G105=2),K104-K104*J105,G105=0,K104)</f>
        <v>4.4091601735077184</v>
      </c>
      <c r="L105" t="str">
        <f>ValueWin!L105</f>
        <v>Oscar Otte</v>
      </c>
      <c r="M105" t="str">
        <f>ValueWin!M105</f>
        <v>Robin Haase</v>
      </c>
      <c r="N105">
        <v>0.73199999999999998</v>
      </c>
    </row>
    <row r="106" spans="1:15" x14ac:dyDescent="0.25">
      <c r="A106">
        <f>ValueWin!A106</f>
        <v>2.25</v>
      </c>
      <c r="B106">
        <f>ValueWin!B106</f>
        <v>1.57</v>
      </c>
      <c r="C106">
        <f t="shared" si="8"/>
        <v>0.44444444444444442</v>
      </c>
      <c r="D106">
        <f t="shared" si="8"/>
        <v>0.63694267515923564</v>
      </c>
      <c r="E106">
        <f>ValueWin!E106</f>
        <v>6.4000000000000001E-2</v>
      </c>
      <c r="F106">
        <f t="shared" si="9"/>
        <v>0.93599999999999994</v>
      </c>
      <c r="G106" cm="1">
        <f t="array" ref="G106">_xlfn.IFS(AND(I106&gt;J106,I106&gt;0), 1, AND(J106&gt;I106,J106&gt;0), 2, AND(I106&lt;0,J106&lt;0), 0)</f>
        <v>2</v>
      </c>
      <c r="H106">
        <f>ValueWin!H106</f>
        <v>2</v>
      </c>
      <c r="I106">
        <f t="shared" si="5"/>
        <v>-0.68479999999999985</v>
      </c>
      <c r="J106">
        <f t="shared" si="6"/>
        <v>0.82371929824561396</v>
      </c>
      <c r="K106" cm="1">
        <f t="array" ref="K106">_xlfn.IFS(AND(G106=H106,G106=1),K105-K105*I106+K105*I106*A106, AND(G106=H106,G106=2), K105-K105*J106+K105*J106*B106, AND(G106&lt;&gt;H106,G106=1), K105-K105*I106,AND(G106&lt;&gt;H106,G106=2),K105-K105*J106,G106=0,K105)</f>
        <v>6.4793490581730619</v>
      </c>
      <c r="L106" t="str">
        <f>ValueWin!L106</f>
        <v>Henri Squire</v>
      </c>
      <c r="M106" t="str">
        <f>ValueWin!M106</f>
        <v>Ruben Bemelmans</v>
      </c>
      <c r="N106">
        <v>0.27200000000000002</v>
      </c>
    </row>
    <row r="107" spans="1:15" x14ac:dyDescent="0.25">
      <c r="A107">
        <f>ValueWin!A107</f>
        <v>1.3</v>
      </c>
      <c r="B107">
        <f>ValueWin!B107</f>
        <v>3.32</v>
      </c>
      <c r="C107">
        <f t="shared" si="8"/>
        <v>0.76923076923076916</v>
      </c>
      <c r="D107">
        <f t="shared" si="8"/>
        <v>0.30120481927710846</v>
      </c>
      <c r="E107">
        <f>ValueWin!E107</f>
        <v>0.60799999999999998</v>
      </c>
      <c r="F107">
        <f t="shared" si="9"/>
        <v>0.39200000000000002</v>
      </c>
      <c r="G107" cm="1">
        <f t="array" ref="G107">_xlfn.IFS(AND(I107&gt;J107,I107&gt;0), 1, AND(J107&gt;I107,J107&gt;0), 2, AND(I107&lt;0,J107&lt;0), 0)</f>
        <v>2</v>
      </c>
      <c r="H107">
        <f>ValueWin!H107</f>
        <v>1</v>
      </c>
      <c r="I107">
        <f t="shared" si="5"/>
        <v>-0.69866666666666644</v>
      </c>
      <c r="J107">
        <f t="shared" si="6"/>
        <v>0.12993103448275861</v>
      </c>
      <c r="K107" cm="1">
        <f t="array" ref="K107">_xlfn.IFS(AND(G107=H107,G107=1),K106-K106*I107+K106*I107*A107, AND(G107=H107,G107=2), K106-K106*J107+K106*J107*B107, AND(G107&lt;&gt;H107,G107=1), K106-K106*I107,AND(G107&lt;&gt;H107,G107=2),K106-K106*J107,G107=0,K106)</f>
        <v>5.6374805322697483</v>
      </c>
      <c r="L107" t="str">
        <f>ValueWin!L107</f>
        <v>Andrey Rublev</v>
      </c>
      <c r="M107" t="str">
        <f>ValueWin!M107</f>
        <v>Ilya Ivashka</v>
      </c>
      <c r="N107">
        <v>0.86199999999999999</v>
      </c>
    </row>
    <row r="108" spans="1:15" x14ac:dyDescent="0.25">
      <c r="A108">
        <f>ValueWin!A108</f>
        <v>1.76</v>
      </c>
      <c r="B108">
        <f>ValueWin!B108</f>
        <v>2.0499999999999998</v>
      </c>
      <c r="C108">
        <f t="shared" si="8"/>
        <v>0.56818181818181823</v>
      </c>
      <c r="D108">
        <f t="shared" si="8"/>
        <v>0.48780487804878053</v>
      </c>
      <c r="E108">
        <f>ValueWin!E108</f>
        <v>0.53900000000000003</v>
      </c>
      <c r="F108">
        <f t="shared" si="9"/>
        <v>0.46099999999999997</v>
      </c>
      <c r="G108" cm="1">
        <f t="array" ref="G108">_xlfn.IFS(AND(I108&gt;J108,I108&gt;0), 1, AND(J108&gt;I108,J108&gt;0), 2, AND(I108&lt;0,J108&lt;0), 0)</f>
        <v>0</v>
      </c>
      <c r="H108">
        <f>ValueWin!H108</f>
        <v>2</v>
      </c>
      <c r="I108">
        <f t="shared" si="5"/>
        <v>-6.7578947368420961E-2</v>
      </c>
      <c r="J108">
        <f t="shared" si="6"/>
        <v>-5.2333333333333454E-2</v>
      </c>
      <c r="K108" cm="1">
        <f t="array" ref="K108">_xlfn.IFS(AND(G108=H108,G108=1),K107-K107*I108+K107*I108*A108, AND(G108=H108,G108=2), K107-K107*J108+K107*J108*B108, AND(G108&lt;&gt;H108,G108=1), K107-K107*I108,AND(G108&lt;&gt;H108,G108=2),K107-K107*J108,G108=0,K107)</f>
        <v>5.6374805322697483</v>
      </c>
      <c r="L108" t="str">
        <f>ValueWin!L108</f>
        <v>Alexander Bublik</v>
      </c>
      <c r="M108" t="str">
        <f>ValueWin!M108</f>
        <v>Jan Lennard Struff</v>
      </c>
      <c r="N108">
        <v>0.84499999999999997</v>
      </c>
    </row>
    <row r="109" spans="1:15" x14ac:dyDescent="0.25">
      <c r="A109">
        <f>ValueWin!A109</f>
        <v>1.61</v>
      </c>
      <c r="B109">
        <f>ValueWin!B109</f>
        <v>2.25</v>
      </c>
      <c r="C109">
        <f t="shared" si="8"/>
        <v>0.6211180124223602</v>
      </c>
      <c r="D109">
        <f t="shared" si="8"/>
        <v>0.44444444444444442</v>
      </c>
      <c r="E109">
        <f>ValueWin!E109</f>
        <v>0.59499999999999997</v>
      </c>
      <c r="F109">
        <f t="shared" si="9"/>
        <v>0.40500000000000003</v>
      </c>
      <c r="G109" cm="1">
        <f t="array" ref="G109">_xlfn.IFS(AND(I109&gt;J109,I109&gt;0), 1, AND(J109&gt;I109,J109&gt;0), 2, AND(I109&lt;0,J109&lt;0), 0)</f>
        <v>0</v>
      </c>
      <c r="H109">
        <f>ValueWin!H109</f>
        <v>1</v>
      </c>
      <c r="I109">
        <f t="shared" si="5"/>
        <v>-6.8934426229508183E-2</v>
      </c>
      <c r="J109">
        <f t="shared" si="6"/>
        <v>-7.0999999999999952E-2</v>
      </c>
      <c r="K109" cm="1">
        <f t="array" ref="K109">_xlfn.IFS(AND(G109=H109,G109=1),K108-K108*I109+K108*I109*A109, AND(G109=H109,G109=2), K108-K108*J109+K108*J109*B109, AND(G109&lt;&gt;H109,G109=1), K108-K108*I109,AND(G109&lt;&gt;H109,G109=2),K108-K108*J109,G109=0,K108)</f>
        <v>5.6374805322697483</v>
      </c>
      <c r="L109" t="str">
        <f>ValueWin!L109</f>
        <v>Roberto Bautista Agut</v>
      </c>
      <c r="M109" t="str">
        <f>ValueWin!M109</f>
        <v>Mackenzie McDonald</v>
      </c>
      <c r="N109">
        <v>0.85199999999999998</v>
      </c>
    </row>
    <row r="110" spans="1:15" x14ac:dyDescent="0.25">
      <c r="A110">
        <f>ValueWin!A110</f>
        <v>1.59</v>
      </c>
      <c r="B110">
        <f>ValueWin!B110</f>
        <v>2.2599999999999998</v>
      </c>
      <c r="C110">
        <f t="shared" si="8"/>
        <v>0.62893081761006286</v>
      </c>
      <c r="D110">
        <f t="shared" si="8"/>
        <v>0.44247787610619471</v>
      </c>
      <c r="E110">
        <f>ValueWin!E110</f>
        <v>0.60699999999999998</v>
      </c>
      <c r="F110">
        <f t="shared" si="9"/>
        <v>0.39300000000000002</v>
      </c>
      <c r="G110" cm="1">
        <f t="array" ref="G110">_xlfn.IFS(AND(I110&gt;J110,I110&gt;0), 1, AND(J110&gt;I110,J110&gt;0), 2, AND(I110&lt;0,J110&lt;0), 0)</f>
        <v>0</v>
      </c>
      <c r="H110">
        <f>ValueWin!H110</f>
        <v>1</v>
      </c>
      <c r="I110">
        <f t="shared" si="5"/>
        <v>-5.9101694915254188E-2</v>
      </c>
      <c r="J110">
        <f t="shared" si="6"/>
        <v>-8.8746031746031795E-2</v>
      </c>
      <c r="K110" cm="1">
        <f t="array" ref="K110">_xlfn.IFS(AND(G110=H110,G110=1),K109-K109*I110+K109*I110*A110, AND(G110=H110,G110=2), K109-K109*J110+K109*J110*B110, AND(G110&lt;&gt;H110,G110=1), K109-K109*I110,AND(G110&lt;&gt;H110,G110=2),K109-K109*J110,G110=0,K109)</f>
        <v>5.6374805322697483</v>
      </c>
      <c r="L110" t="str">
        <f>ValueWin!L110</f>
        <v>Taylor Fritz</v>
      </c>
      <c r="M110" t="str">
        <f>ValueWin!M110</f>
        <v>Tommy Paul</v>
      </c>
      <c r="N110">
        <v>0.84499999999999997</v>
      </c>
    </row>
    <row r="111" spans="1:15" x14ac:dyDescent="0.25">
      <c r="A111">
        <f>ValueWin!A111</f>
        <v>3.69</v>
      </c>
      <c r="B111">
        <f>ValueWin!B111</f>
        <v>1.25</v>
      </c>
      <c r="C111">
        <f t="shared" si="8"/>
        <v>0.2710027100271003</v>
      </c>
      <c r="D111">
        <f t="shared" si="8"/>
        <v>0.8</v>
      </c>
      <c r="E111">
        <f>ValueWin!E111</f>
        <v>0.31900000000000001</v>
      </c>
      <c r="F111">
        <f t="shared" si="9"/>
        <v>0.68100000000000005</v>
      </c>
      <c r="G111" cm="1">
        <f t="array" ref="G111">_xlfn.IFS(AND(I111&gt;J111,I111&gt;0), 1, AND(J111&gt;I111,J111&gt;0), 2, AND(I111&lt;0,J111&lt;0), 0)</f>
        <v>1</v>
      </c>
      <c r="H111">
        <f>ValueWin!H111</f>
        <v>1</v>
      </c>
      <c r="I111">
        <f t="shared" si="5"/>
        <v>6.5840148698884715E-2</v>
      </c>
      <c r="J111">
        <f t="shared" si="6"/>
        <v>-0.59499999999999997</v>
      </c>
      <c r="K111" cm="1">
        <f t="array" ref="K111">_xlfn.IFS(AND(G111=H111,G111=1),K110-K110*I111+K110*I111*A111, AND(G111=H111,G111=2), K110-K110*J111+K110*J111*B111, AND(G111&lt;&gt;H111,G111=1), K110-K110*I111,AND(G111&lt;&gt;H111,G111=2),K110-K110*J111,G111=0,K110)</f>
        <v>6.6359347093400425</v>
      </c>
      <c r="L111" t="str">
        <f>ValueWin!L111</f>
        <v>John Millman</v>
      </c>
      <c r="M111" t="str">
        <f>ValueWin!M111</f>
        <v>Aslan Karatsev</v>
      </c>
      <c r="N111">
        <v>0.84499999999999997</v>
      </c>
    </row>
    <row r="112" spans="1:15" x14ac:dyDescent="0.25">
      <c r="A112">
        <f>ValueWin!A112</f>
        <v>1.96</v>
      </c>
      <c r="B112">
        <f>ValueWin!B112</f>
        <v>1.84</v>
      </c>
      <c r="C112">
        <f t="shared" si="8"/>
        <v>0.51020408163265307</v>
      </c>
      <c r="D112">
        <f t="shared" si="8"/>
        <v>0.54347826086956519</v>
      </c>
      <c r="E112">
        <f>ValueWin!E112</f>
        <v>0.41299999999999998</v>
      </c>
      <c r="F112">
        <f t="shared" si="9"/>
        <v>0.58699999999999997</v>
      </c>
      <c r="G112" cm="1">
        <f t="array" ref="G112">_xlfn.IFS(AND(I112&gt;J112,I112&gt;0), 1, AND(J112&gt;I112,J112&gt;0), 2, AND(I112&lt;0,J112&lt;0), 0)</f>
        <v>2</v>
      </c>
      <c r="H112">
        <f>ValueWin!H112</f>
        <v>1</v>
      </c>
      <c r="I112">
        <f t="shared" si="5"/>
        <v>-0.19845833333333335</v>
      </c>
      <c r="J112">
        <f t="shared" si="6"/>
        <v>9.5333333333333381E-2</v>
      </c>
      <c r="K112" cm="1">
        <f t="array" ref="K112">_xlfn.IFS(AND(G112=H112,G112=1),K111-K111*I112+K111*I112*A112, AND(G112=H112,G112=2), K111-K111*J112+K111*J112*B112, AND(G112&lt;&gt;H112,G112=1), K111-K111*I112,AND(G112&lt;&gt;H112,G112=2),K111-K111*J112,G112=0,K111)</f>
        <v>6.0033089337162915</v>
      </c>
      <c r="L112" t="str">
        <f>ValueWin!L112</f>
        <v>Botic Van De Zandschulp</v>
      </c>
      <c r="M112" t="str">
        <f>ValueWin!M112</f>
        <v>Sebastian Korda</v>
      </c>
      <c r="N112">
        <v>0.83799999999999997</v>
      </c>
    </row>
    <row r="113" spans="1:14" x14ac:dyDescent="0.25">
      <c r="A113">
        <f>ValueWin!A113</f>
        <v>1.72</v>
      </c>
      <c r="B113">
        <f>ValueWin!B113</f>
        <v>2.1</v>
      </c>
      <c r="C113">
        <f t="shared" si="8"/>
        <v>0.58139534883720934</v>
      </c>
      <c r="D113">
        <f t="shared" si="8"/>
        <v>0.47619047619047616</v>
      </c>
      <c r="E113">
        <f>ValueWin!E113</f>
        <v>0.51200000000000001</v>
      </c>
      <c r="F113">
        <f t="shared" si="9"/>
        <v>0.48799999999999999</v>
      </c>
      <c r="G113" cm="1">
        <f t="array" ref="G113">_xlfn.IFS(AND(I113&gt;J113,I113&gt;0), 1, AND(J113&gt;I113,J113&gt;0), 2, AND(I113&lt;0,J113&lt;0), 0)</f>
        <v>2</v>
      </c>
      <c r="H113">
        <f>ValueWin!H113</f>
        <v>2</v>
      </c>
      <c r="I113">
        <f t="shared" si="5"/>
        <v>-0.1657777777777778</v>
      </c>
      <c r="J113">
        <f t="shared" si="6"/>
        <v>2.2545454545454535E-2</v>
      </c>
      <c r="K113" cm="1">
        <f t="array" ref="K113">_xlfn.IFS(AND(G113=H113,G113=1),K112-K112*I113+K112*I113*A113, AND(G113=H113,G113=2), K112-K112*J113+K112*J113*B113, AND(G113&lt;&gt;H113,G113=1), K112-K112*I113,AND(G113&lt;&gt;H113,G113=2),K112-K112*J113,G113=0,K112)</f>
        <v>6.1521909952724556</v>
      </c>
      <c r="L113" t="str">
        <f>ValueWin!L113</f>
        <v>Andy Murray</v>
      </c>
      <c r="M113" t="str">
        <f>ValueWin!M113</f>
        <v>Carlos Alcaraz</v>
      </c>
      <c r="N113">
        <v>0.86099999999999999</v>
      </c>
    </row>
    <row r="114" spans="1:14" x14ac:dyDescent="0.25">
      <c r="A114">
        <f>ValueWin!A114</f>
        <v>3.14</v>
      </c>
      <c r="B114">
        <f>ValueWin!B114</f>
        <v>1.33</v>
      </c>
      <c r="C114">
        <f t="shared" si="8"/>
        <v>0.31847133757961782</v>
      </c>
      <c r="D114">
        <f t="shared" si="8"/>
        <v>0.75187969924812026</v>
      </c>
      <c r="E114">
        <f>ValueWin!E114</f>
        <v>0.30299999999999999</v>
      </c>
      <c r="F114">
        <f t="shared" si="9"/>
        <v>0.69700000000000006</v>
      </c>
      <c r="G114" cm="1">
        <f t="array" ref="G114">_xlfn.IFS(AND(I114&gt;J114,I114&gt;0), 1, AND(J114&gt;I114,J114&gt;0), 2, AND(I114&lt;0,J114&lt;0), 0)</f>
        <v>0</v>
      </c>
      <c r="H114">
        <f>ValueWin!H114</f>
        <v>2</v>
      </c>
      <c r="I114">
        <f t="shared" si="5"/>
        <v>-2.270093457943928E-2</v>
      </c>
      <c r="J114">
        <f t="shared" si="6"/>
        <v>-0.22118181818181792</v>
      </c>
      <c r="K114" cm="1">
        <f t="array" ref="K114">_xlfn.IFS(AND(G114=H114,G114=1),K113-K113*I114+K113*I114*A114, AND(G114=H114,G114=2), K113-K113*J114+K113*J114*B114, AND(G114&lt;&gt;H114,G114=1), K113-K113*I114,AND(G114&lt;&gt;H114,G114=2),K113-K113*J114,G114=0,K113)</f>
        <v>6.1521909952724556</v>
      </c>
      <c r="L114" t="str">
        <f>ValueWin!L114</f>
        <v>Nikoloz Basilashvili</v>
      </c>
      <c r="M114" t="str">
        <f>ValueWin!M114</f>
        <v>Matteo Berrettini</v>
      </c>
      <c r="N114">
        <v>0.86299999999999999</v>
      </c>
    </row>
    <row r="115" spans="1:14" x14ac:dyDescent="0.25">
      <c r="A115">
        <f>ValueWin!A115</f>
        <v>1.1599999999999999</v>
      </c>
      <c r="B115">
        <f>ValueWin!B115</f>
        <v>4.5</v>
      </c>
      <c r="C115">
        <f t="shared" si="8"/>
        <v>0.86206896551724144</v>
      </c>
      <c r="D115">
        <f t="shared" si="8"/>
        <v>0.22222222222222221</v>
      </c>
      <c r="E115">
        <f>ValueWin!E115</f>
        <v>0.746</v>
      </c>
      <c r="F115">
        <f t="shared" si="9"/>
        <v>0.254</v>
      </c>
      <c r="G115" cm="1">
        <f t="array" ref="G115">_xlfn.IFS(AND(I115&gt;J115,I115&gt;0), 1, AND(J115&gt;I115,J115&gt;0), 2, AND(I115&lt;0,J115&lt;0), 0)</f>
        <v>2</v>
      </c>
      <c r="H115">
        <f>ValueWin!H115</f>
        <v>1</v>
      </c>
      <c r="I115">
        <f t="shared" si="5"/>
        <v>-0.8415000000000008</v>
      </c>
      <c r="J115">
        <f t="shared" si="6"/>
        <v>4.085714285714287E-2</v>
      </c>
      <c r="K115" cm="1">
        <f t="array" ref="K115">_xlfn.IFS(AND(G115=H115,G115=1),K114-K114*I115+K114*I115*A115, AND(G115=H115,G115=2), K114-K114*J115+K114*J115*B115, AND(G115&lt;&gt;H115,G115=1), K114-K114*I115,AND(G115&lt;&gt;H115,G115=2),K114-K114*J115,G115=0,K114)</f>
        <v>5.9008300488941812</v>
      </c>
      <c r="L115" t="str">
        <f>ValueWin!L115</f>
        <v>Brandon Nakashima</v>
      </c>
      <c r="M115" t="str">
        <f>ValueWin!M115</f>
        <v>Bernabe Zapata Miralles</v>
      </c>
    </row>
    <row r="116" spans="1:14" x14ac:dyDescent="0.25">
      <c r="A116">
        <f>ValueWin!A116</f>
        <v>2.37</v>
      </c>
      <c r="B116">
        <f>ValueWin!B116</f>
        <v>1.53</v>
      </c>
      <c r="C116">
        <f t="shared" ref="C116:D140" si="10">1/A116</f>
        <v>0.42194092827004215</v>
      </c>
      <c r="D116">
        <f t="shared" si="10"/>
        <v>0.65359477124183007</v>
      </c>
      <c r="E116">
        <f>ValueWin!E116</f>
        <v>0.249</v>
      </c>
      <c r="F116">
        <f t="shared" si="9"/>
        <v>0.751</v>
      </c>
      <c r="G116" cm="1">
        <f t="array" ref="G116">_xlfn.IFS(AND(I116&gt;J116,I116&gt;0), 1, AND(J116&gt;I116,J116&gt;0), 2, AND(I116&lt;0,J116&lt;0), 0)</f>
        <v>2</v>
      </c>
      <c r="H116">
        <f>ValueWin!H116</f>
        <v>1</v>
      </c>
      <c r="I116">
        <f t="shared" si="5"/>
        <v>-0.29917518248175179</v>
      </c>
      <c r="J116">
        <f t="shared" si="6"/>
        <v>0.28118867924528307</v>
      </c>
      <c r="K116" cm="1">
        <f t="array" ref="K116">_xlfn.IFS(AND(G116=H116,G116=1),K115-K115*I116+K115*I116*A116, AND(G116=H116,G116=2), K115-K115*J116+K115*J116*B116, AND(G116&lt;&gt;H116,G116=1), K115-K115*I116,AND(G116&lt;&gt;H116,G116=2),K115-K115*J116,G116=0,K115)</f>
        <v>4.2415834409947468</v>
      </c>
      <c r="L116" t="str">
        <f>ValueWin!L116</f>
        <v>Alexandre Muller</v>
      </c>
      <c r="M116" t="str">
        <f>ValueWin!M116</f>
        <v>Stefano Travaglia</v>
      </c>
    </row>
    <row r="117" spans="1:14" x14ac:dyDescent="0.25">
      <c r="A117">
        <f>ValueWin!A117</f>
        <v>1.28</v>
      </c>
      <c r="B117">
        <f>ValueWin!B117</f>
        <v>3.25</v>
      </c>
      <c r="C117">
        <f t="shared" si="10"/>
        <v>0.78125</v>
      </c>
      <c r="D117">
        <f t="shared" si="10"/>
        <v>0.30769230769230771</v>
      </c>
      <c r="E117">
        <f>ValueWin!E117</f>
        <v>0.82199999999999995</v>
      </c>
      <c r="F117">
        <f t="shared" si="9"/>
        <v>0.17800000000000005</v>
      </c>
      <c r="G117" cm="1">
        <f t="array" ref="G117">_xlfn.IFS(AND(I117&gt;J117,I117&gt;0), 1, AND(J117&gt;I117,J117&gt;0), 2, AND(I117&lt;0,J117&lt;0), 0)</f>
        <v>1</v>
      </c>
      <c r="H117">
        <f>ValueWin!H117</f>
        <v>1</v>
      </c>
      <c r="I117">
        <f t="shared" si="5"/>
        <v>0.18628571428571417</v>
      </c>
      <c r="J117">
        <f t="shared" si="6"/>
        <v>-0.18733333333333324</v>
      </c>
      <c r="K117" cm="1">
        <f t="array" ref="K117">_xlfn.IFS(AND(G117=H117,G117=1),K116-K116*I117+K116*I117*A117, AND(G117=H117,G117=2), K116-K116*J117+K116*J117*B117, AND(G117&lt;&gt;H117,G117=1), K116-K116*I117,AND(G117&lt;&gt;H117,G117=2),K116-K116*J117,G117=0,K116)</f>
        <v>4.4628244332770333</v>
      </c>
      <c r="L117" t="str">
        <f>ValueWin!L117</f>
        <v>Maxime Cressy</v>
      </c>
      <c r="M117" t="str">
        <f>ValueWin!M117</f>
        <v>Otto Virtanen</v>
      </c>
    </row>
    <row r="118" spans="1:14" x14ac:dyDescent="0.25">
      <c r="A118">
        <f>ValueWin!A118</f>
        <v>1.1599999999999999</v>
      </c>
      <c r="B118">
        <f>ValueWin!B118</f>
        <v>4.5</v>
      </c>
      <c r="C118">
        <f t="shared" si="10"/>
        <v>0.86206896551724144</v>
      </c>
      <c r="D118">
        <f t="shared" si="10"/>
        <v>0.22222222222222221</v>
      </c>
      <c r="E118">
        <f>ValueWin!E118</f>
        <v>0.85899999999999999</v>
      </c>
      <c r="F118">
        <f t="shared" si="9"/>
        <v>0.14100000000000001</v>
      </c>
      <c r="G118" cm="1">
        <f t="array" ref="G118">_xlfn.IFS(AND(I118&gt;J118,I118&gt;0), 1, AND(J118&gt;I118,J118&gt;0), 2, AND(I118&lt;0,J118&lt;0), 0)</f>
        <v>0</v>
      </c>
      <c r="H118">
        <f>ValueWin!H118</f>
        <v>1</v>
      </c>
      <c r="I118">
        <f t="shared" si="5"/>
        <v>-2.2250000000000547E-2</v>
      </c>
      <c r="J118">
        <f t="shared" si="6"/>
        <v>-0.1044285714285714</v>
      </c>
      <c r="K118" cm="1">
        <f t="array" ref="K118">_xlfn.IFS(AND(G118=H118,G118=1),K117-K117*I118+K117*I118*A118, AND(G118=H118,G118=2), K117-K117*J118+K117*J118*B118, AND(G118&lt;&gt;H118,G118=1), K117-K117*I118,AND(G118&lt;&gt;H118,G118=2),K117-K117*J118,G118=0,K117)</f>
        <v>4.4628244332770333</v>
      </c>
      <c r="L118" t="str">
        <f>ValueWin!L118</f>
        <v>Oscar Otte</v>
      </c>
      <c r="M118" t="str">
        <f>ValueWin!M118</f>
        <v>Julian Lenz</v>
      </c>
    </row>
    <row r="119" spans="1:14" x14ac:dyDescent="0.25">
      <c r="A119">
        <f>ValueWin!A119</f>
        <v>2.25</v>
      </c>
      <c r="B119">
        <f>ValueWin!B119</f>
        <v>1.57</v>
      </c>
      <c r="C119">
        <f t="shared" si="10"/>
        <v>0.44444444444444442</v>
      </c>
      <c r="D119">
        <f t="shared" si="10"/>
        <v>0.63694267515923564</v>
      </c>
      <c r="E119">
        <f>ValueWin!E119</f>
        <v>0.498</v>
      </c>
      <c r="F119">
        <f t="shared" si="9"/>
        <v>0.502</v>
      </c>
      <c r="G119" cm="1">
        <f t="array" ref="G119">_xlfn.IFS(AND(I119&gt;J119,I119&gt;0), 1, AND(J119&gt;I119,J119&gt;0), 2, AND(I119&lt;0,J119&lt;0), 0)</f>
        <v>1</v>
      </c>
      <c r="H119">
        <f>ValueWin!H119</f>
        <v>2</v>
      </c>
      <c r="I119">
        <f t="shared" si="5"/>
        <v>9.6399999999999986E-2</v>
      </c>
      <c r="J119">
        <f t="shared" si="6"/>
        <v>-0.37168421052631573</v>
      </c>
      <c r="K119" cm="1">
        <f t="array" ref="K119">_xlfn.IFS(AND(G119=H119,G119=1),K118-K118*I119+K118*I119*A119, AND(G119=H119,G119=2), K118-K118*J119+K118*J119*B119, AND(G119&lt;&gt;H119,G119=1), K118-K118*I119,AND(G119&lt;&gt;H119,G119=2),K118-K118*J119,G119=0,K118)</f>
        <v>4.0326081579091273</v>
      </c>
      <c r="L119" t="str">
        <f>ValueWin!L119</f>
        <v>Ruben Bemelmans</v>
      </c>
      <c r="M119" t="str">
        <f>ValueWin!M119</f>
        <v>Quentin Halys</v>
      </c>
    </row>
    <row r="120" spans="1:14" x14ac:dyDescent="0.25">
      <c r="A120">
        <f>ValueWin!A120</f>
        <v>3</v>
      </c>
      <c r="B120">
        <f>ValueWin!B120</f>
        <v>1.33</v>
      </c>
      <c r="C120">
        <f t="shared" si="10"/>
        <v>0.33333333333333331</v>
      </c>
      <c r="D120">
        <f t="shared" si="10"/>
        <v>0.75187969924812026</v>
      </c>
      <c r="E120">
        <f>ValueWin!E120</f>
        <v>0.23499999999999999</v>
      </c>
      <c r="F120">
        <f t="shared" si="9"/>
        <v>0.76500000000000001</v>
      </c>
      <c r="G120" cm="1">
        <f t="array" ref="G120">_xlfn.IFS(AND(I120&gt;J120,I120&gt;0), 1, AND(J120&gt;I120,J120&gt;0), 2, AND(I120&lt;0,J120&lt;0), 0)</f>
        <v>2</v>
      </c>
      <c r="H120">
        <f>ValueWin!H120</f>
        <v>2</v>
      </c>
      <c r="I120">
        <f t="shared" si="5"/>
        <v>-0.14750000000000002</v>
      </c>
      <c r="J120">
        <f t="shared" si="6"/>
        <v>5.2878787878788081E-2</v>
      </c>
      <c r="K120" cm="1">
        <f t="array" ref="K120">_xlfn.IFS(AND(G120=H120,G120=1),K119-K119*I120+K119*I120*A120, AND(G120=H120,G120=2), K119-K119*J120+K119*J120*B120, AND(G120&lt;&gt;H120,G120=1), K119-K119*I120,AND(G120&lt;&gt;H120,G120=2),K119-K119*J120,G120=0,K119)</f>
        <v>4.1029771702646416</v>
      </c>
      <c r="L120" t="str">
        <f>ValueWin!L120</f>
        <v>Mats Rosenkranz</v>
      </c>
      <c r="M120" t="str">
        <f>ValueWin!M120</f>
        <v>Maximilian Marterer</v>
      </c>
    </row>
    <row r="121" spans="1:14" x14ac:dyDescent="0.25">
      <c r="A121">
        <f>ValueWin!A121</f>
        <v>2.31</v>
      </c>
      <c r="B121">
        <f>ValueWin!B121</f>
        <v>1.57</v>
      </c>
      <c r="C121">
        <f t="shared" si="10"/>
        <v>0.4329004329004329</v>
      </c>
      <c r="D121">
        <f t="shared" si="10"/>
        <v>0.63694267515923564</v>
      </c>
      <c r="E121">
        <f>ValueWin!E121</f>
        <v>0.46600000000000003</v>
      </c>
      <c r="F121">
        <f t="shared" si="9"/>
        <v>0.53400000000000003</v>
      </c>
      <c r="G121" cm="1">
        <f t="array" ref="G121">_xlfn.IFS(AND(I121&gt;J121,I121&gt;0), 1, AND(J121&gt;I121,J121&gt;0), 2, AND(I121&lt;0,J121&lt;0), 0)</f>
        <v>1</v>
      </c>
      <c r="H121">
        <f>ValueWin!H121</f>
        <v>1</v>
      </c>
      <c r="I121">
        <f t="shared" si="5"/>
        <v>5.8366412213740504E-2</v>
      </c>
      <c r="J121">
        <f t="shared" si="6"/>
        <v>-0.28354385964912276</v>
      </c>
      <c r="K121" cm="1">
        <f t="array" ref="K121">_xlfn.IFS(AND(G121=H121,G121=1),K120-K120*I121+K120*I121*A121, AND(G121=H121,G121=2), K120-K120*J121+K120*J121*B121, AND(G121&lt;&gt;H121,G121=1), K120-K120*I121,AND(G121&lt;&gt;H121,G121=2),K120-K120*J121,G121=0,K120)</f>
        <v>4.4166908047030766</v>
      </c>
      <c r="L121" t="str">
        <f>ValueWin!L121</f>
        <v>Marin Cilic</v>
      </c>
      <c r="M121" t="str">
        <f>ValueWin!M121</f>
        <v>Karen Khachanov</v>
      </c>
    </row>
    <row r="122" spans="1:14" x14ac:dyDescent="0.25">
      <c r="A122">
        <f>ValueWin!A122</f>
        <v>1.61</v>
      </c>
      <c r="B122">
        <f>ValueWin!B122</f>
        <v>2.25</v>
      </c>
      <c r="C122">
        <f t="shared" si="10"/>
        <v>0.6211180124223602</v>
      </c>
      <c r="D122">
        <f t="shared" si="10"/>
        <v>0.44444444444444442</v>
      </c>
      <c r="E122">
        <f>ValueWin!E122</f>
        <v>0.59399999999999997</v>
      </c>
      <c r="F122">
        <f t="shared" si="9"/>
        <v>0.40600000000000003</v>
      </c>
      <c r="G122" cm="1">
        <f t="array" ref="G122">_xlfn.IFS(AND(I122&gt;J122,I122&gt;0), 1, AND(J122&gt;I122,J122&gt;0), 2, AND(I122&lt;0,J122&lt;0), 0)</f>
        <v>0</v>
      </c>
      <c r="H122">
        <f>ValueWin!H122</f>
        <v>1</v>
      </c>
      <c r="I122">
        <f t="shared" si="5"/>
        <v>-7.1573770491803246E-2</v>
      </c>
      <c r="J122">
        <f t="shared" si="6"/>
        <v>-6.9199999999999928E-2</v>
      </c>
      <c r="K122" cm="1">
        <f t="array" ref="K122">_xlfn.IFS(AND(G122=H122,G122=1),K121-K121*I122+K121*I122*A122, AND(G122=H122,G122=2), K121-K121*J122+K121*J122*B122, AND(G122&lt;&gt;H122,G122=1), K121-K121*I122,AND(G122&lt;&gt;H122,G122=2),K121-K121*J122,G122=0,K121)</f>
        <v>4.4166908047030766</v>
      </c>
      <c r="L122" t="str">
        <f>ValueWin!L122</f>
        <v>Roberto Bautista Agut</v>
      </c>
      <c r="M122" t="str">
        <f>ValueWin!M122</f>
        <v>Mackenzie McDonald</v>
      </c>
    </row>
    <row r="123" spans="1:14" x14ac:dyDescent="0.25">
      <c r="A123">
        <f>ValueWin!A123</f>
        <v>2.67</v>
      </c>
      <c r="B123">
        <f>ValueWin!B123</f>
        <v>1.44</v>
      </c>
      <c r="C123">
        <f t="shared" si="10"/>
        <v>0.37453183520599254</v>
      </c>
      <c r="D123">
        <f t="shared" si="10"/>
        <v>0.69444444444444442</v>
      </c>
      <c r="E123">
        <f>ValueWin!E123</f>
        <v>0.38800000000000001</v>
      </c>
      <c r="F123">
        <f t="shared" si="9"/>
        <v>0.61199999999999999</v>
      </c>
      <c r="G123" cm="1">
        <f t="array" ref="G123">_xlfn.IFS(AND(I123&gt;J123,I123&gt;0), 1, AND(J123&gt;I123,J123&gt;0), 2, AND(I123&lt;0,J123&lt;0), 0)</f>
        <v>1</v>
      </c>
      <c r="H123">
        <f>ValueWin!H123</f>
        <v>1</v>
      </c>
      <c r="I123">
        <f t="shared" si="5"/>
        <v>2.1532934131736514E-2</v>
      </c>
      <c r="J123">
        <f t="shared" si="6"/>
        <v>-0.26981818181818196</v>
      </c>
      <c r="K123" cm="1">
        <f t="array" ref="K123">_xlfn.IFS(AND(G123=H123,G123=1),K122-K122*I123+K122*I123*A123, AND(G123=H123,G123=2), K122-K122*J123+K122*J123*B123, AND(G123&lt;&gt;H123,G123=1), K122-K122*I123,AND(G123&lt;&gt;H123,G123=2),K122-K122*J123,G123=0,K122)</f>
        <v>4.5755150060401997</v>
      </c>
      <c r="L123" t="str">
        <f>ValueWin!L123</f>
        <v>Jan Lennard Struff</v>
      </c>
      <c r="M123" t="str">
        <f>ValueWin!M123</f>
        <v>Denis Shapovalov</v>
      </c>
    </row>
    <row r="124" spans="1:14" x14ac:dyDescent="0.25">
      <c r="A124">
        <f>ValueWin!A124</f>
        <v>7</v>
      </c>
      <c r="B124">
        <f>ValueWin!B124</f>
        <v>1.1000000000000001</v>
      </c>
      <c r="C124">
        <f t="shared" si="10"/>
        <v>0.14285714285714285</v>
      </c>
      <c r="D124">
        <f t="shared" si="10"/>
        <v>0.90909090909090906</v>
      </c>
      <c r="E124">
        <f>ValueWin!E124</f>
        <v>0.123</v>
      </c>
      <c r="F124">
        <f t="shared" si="9"/>
        <v>0.877</v>
      </c>
      <c r="G124" cm="1">
        <f t="array" ref="G124">_xlfn.IFS(AND(I124&gt;J124,I124&gt;0), 1, AND(J124&gt;I124,J124&gt;0), 2, AND(I124&lt;0,J124&lt;0), 0)</f>
        <v>0</v>
      </c>
      <c r="H124">
        <f>ValueWin!H124</f>
        <v>2</v>
      </c>
      <c r="I124">
        <f t="shared" si="5"/>
        <v>-2.3166666666666669E-2</v>
      </c>
      <c r="J124">
        <f t="shared" si="6"/>
        <v>-0.35299999999999887</v>
      </c>
      <c r="K124" cm="1">
        <f t="array" ref="K124">_xlfn.IFS(AND(G124=H124,G124=1),K123-K123*I124+K123*I124*A124, AND(G124=H124,G124=2), K123-K123*J124+K123*J124*B124, AND(G124&lt;&gt;H124,G124=1), K123-K123*I124,AND(G124&lt;&gt;H124,G124=2),K123-K123*J124,G124=0,K123)</f>
        <v>4.5755150060401997</v>
      </c>
      <c r="L124" t="str">
        <f>ValueWin!L124</f>
        <v>Dennis Novak</v>
      </c>
      <c r="M124" t="str">
        <f>ValueWin!M124</f>
        <v>Jannik Sinner</v>
      </c>
    </row>
    <row r="125" spans="1:14" x14ac:dyDescent="0.25">
      <c r="A125">
        <f>ValueWin!A125</f>
        <v>5.2</v>
      </c>
      <c r="B125">
        <f>ValueWin!B125</f>
        <v>1.1399999999999999</v>
      </c>
      <c r="C125">
        <f t="shared" si="10"/>
        <v>0.19230769230769229</v>
      </c>
      <c r="D125">
        <f t="shared" si="10"/>
        <v>0.87719298245614041</v>
      </c>
      <c r="E125">
        <f>ValueWin!E125</f>
        <v>0.17100000000000001</v>
      </c>
      <c r="F125">
        <f t="shared" si="9"/>
        <v>0.82899999999999996</v>
      </c>
      <c r="G125" cm="1">
        <f t="array" ref="G125">_xlfn.IFS(AND(I125&gt;J125,I125&gt;0), 1, AND(J125&gt;I125,J125&gt;0), 2, AND(I125&lt;0,J125&lt;0), 0)</f>
        <v>0</v>
      </c>
      <c r="H125">
        <f>ValueWin!H125</f>
        <v>2</v>
      </c>
      <c r="I125">
        <f t="shared" si="5"/>
        <v>-2.6380952380952338E-2</v>
      </c>
      <c r="J125">
        <f t="shared" si="6"/>
        <v>-0.39242857142857246</v>
      </c>
      <c r="K125" cm="1">
        <f t="array" ref="K125">_xlfn.IFS(AND(G125=H125,G125=1),K124-K124*I125+K124*I125*A125, AND(G125=H125,G125=2), K124-K124*J125+K124*J125*B125, AND(G125&lt;&gt;H125,G125=1), K124-K124*I125,AND(G125&lt;&gt;H125,G125=2),K124-K124*J125,G125=0,K124)</f>
        <v>4.5755150060401997</v>
      </c>
      <c r="L125" t="str">
        <f>ValueWin!L125</f>
        <v>Alex De Minaur</v>
      </c>
      <c r="M125" t="str">
        <f>ValueWin!M125</f>
        <v>Alexander Zverev</v>
      </c>
    </row>
    <row r="126" spans="1:14" x14ac:dyDescent="0.25">
      <c r="A126">
        <f>ValueWin!A126</f>
        <v>1.22</v>
      </c>
      <c r="B126">
        <f>ValueWin!B126</f>
        <v>4</v>
      </c>
      <c r="C126">
        <f t="shared" si="10"/>
        <v>0.81967213114754101</v>
      </c>
      <c r="D126">
        <f t="shared" si="10"/>
        <v>0.25</v>
      </c>
      <c r="E126">
        <f>ValueWin!E126</f>
        <v>0.73399999999999999</v>
      </c>
      <c r="F126">
        <f t="shared" si="9"/>
        <v>0.26600000000000001</v>
      </c>
      <c r="G126" cm="1">
        <f t="array" ref="G126">_xlfn.IFS(AND(I126&gt;J126,I126&gt;0), 1, AND(J126&gt;I126,J126&gt;0), 2, AND(I126&lt;0,J126&lt;0), 0)</f>
        <v>2</v>
      </c>
      <c r="H126">
        <f>ValueWin!H126</f>
        <v>2</v>
      </c>
      <c r="I126">
        <f t="shared" si="5"/>
        <v>-0.47509090909090923</v>
      </c>
      <c r="J126">
        <f t="shared" si="6"/>
        <v>2.1333333333333343E-2</v>
      </c>
      <c r="K126" cm="1">
        <f t="array" ref="K126">_xlfn.IFS(AND(G126=H126,G126=1),K125-K125*I126+K125*I126*A126, AND(G126=H126,G126=2), K125-K125*J126+K125*J126*B126, AND(G126&lt;&gt;H126,G126=1), K125-K125*I126,AND(G126&lt;&gt;H126,G126=2),K125-K125*J126,G126=0,K125)</f>
        <v>4.8683479664267733</v>
      </c>
      <c r="L126" t="str">
        <f>ValueWin!L126</f>
        <v>Stefanos Tsitsipas</v>
      </c>
      <c r="M126" t="str">
        <f>ValueWin!M126</f>
        <v>Frances Tiafoe</v>
      </c>
    </row>
    <row r="127" spans="1:14" x14ac:dyDescent="0.25">
      <c r="A127">
        <f>ValueWin!A127</f>
        <v>2.75</v>
      </c>
      <c r="B127">
        <f>ValueWin!B127</f>
        <v>1.44</v>
      </c>
      <c r="C127">
        <f t="shared" si="10"/>
        <v>0.36363636363636365</v>
      </c>
      <c r="D127">
        <f t="shared" si="10"/>
        <v>0.69444444444444442</v>
      </c>
      <c r="E127">
        <f>ValueWin!E127</f>
        <v>0.29499999999999998</v>
      </c>
      <c r="F127">
        <f t="shared" si="9"/>
        <v>0.70500000000000007</v>
      </c>
      <c r="G127" cm="1">
        <f t="array" ref="G127">_xlfn.IFS(AND(I127&gt;J127,I127&gt;0), 1, AND(J127&gt;I127,J127&gt;0), 2, AND(I127&lt;0,J127&lt;0), 0)</f>
        <v>2</v>
      </c>
      <c r="H127">
        <f>ValueWin!H127</f>
        <v>1</v>
      </c>
      <c r="I127">
        <f t="shared" si="5"/>
        <v>-0.10785714285714293</v>
      </c>
      <c r="J127">
        <f t="shared" si="6"/>
        <v>3.4545454545454546E-2</v>
      </c>
      <c r="K127" cm="1">
        <f t="array" ref="K127">_xlfn.IFS(AND(G127=H127,G127=1),K126-K126*I127+K126*I127*A127, AND(G127=H127,G127=2), K126-K126*J127+K126*J127*B127, AND(G127&lt;&gt;H127,G127=1), K126-K126*I127,AND(G127&lt;&gt;H127,G127=2),K126-K126*J127,G127=0,K126)</f>
        <v>4.7001686730411212</v>
      </c>
      <c r="L127" t="str">
        <f>ValueWin!L127</f>
        <v>Carlos Alcaraz</v>
      </c>
      <c r="M127" t="str">
        <f>ValueWin!M127</f>
        <v>Matteo Berrettini</v>
      </c>
    </row>
    <row r="128" spans="1:14" x14ac:dyDescent="0.25">
      <c r="A128">
        <f>ValueWin!A128</f>
        <v>1.5</v>
      </c>
      <c r="B128">
        <f>ValueWin!B128</f>
        <v>2.5</v>
      </c>
      <c r="C128">
        <f t="shared" si="10"/>
        <v>0.66666666666666663</v>
      </c>
      <c r="D128">
        <f t="shared" si="10"/>
        <v>0.4</v>
      </c>
      <c r="E128">
        <f>ValueWin!E128</f>
        <v>0.78500000000000003</v>
      </c>
      <c r="F128">
        <f t="shared" si="9"/>
        <v>0.21499999999999997</v>
      </c>
      <c r="G128" cm="1">
        <f t="array" ref="G128">_xlfn.IFS(AND(I128&gt;J128,I128&gt;0), 1, AND(J128&gt;I128,J128&gt;0), 2, AND(I128&lt;0,J128&lt;0), 0)</f>
        <v>1</v>
      </c>
      <c r="H128">
        <f>ValueWin!H128</f>
        <v>1</v>
      </c>
      <c r="I128">
        <f t="shared" si="5"/>
        <v>0.35500000000000009</v>
      </c>
      <c r="J128">
        <f t="shared" si="6"/>
        <v>-0.30833333333333335</v>
      </c>
      <c r="K128" cm="1">
        <f t="array" ref="K128">_xlfn.IFS(AND(G128=H128,G128=1),K127-K127*I128+K127*I128*A128, AND(G128=H128,G128=2), K127-K127*J128+K127*J128*B128, AND(G128&lt;&gt;H128,G128=1), K127-K127*I128,AND(G128&lt;&gt;H128,G128=2),K127-K127*J128,G128=0,K127)</f>
        <v>5.5344486125059209</v>
      </c>
      <c r="L128" t="str">
        <f>ValueWin!L128</f>
        <v>Joao Sousa</v>
      </c>
      <c r="M128" t="str">
        <f>ValueWin!M128</f>
        <v>Kenny De Schepper</v>
      </c>
    </row>
    <row r="129" spans="1:13" x14ac:dyDescent="0.25">
      <c r="A129">
        <f>ValueWin!A129</f>
        <v>1.33</v>
      </c>
      <c r="B129">
        <f>ValueWin!B129</f>
        <v>3</v>
      </c>
      <c r="C129">
        <f t="shared" si="10"/>
        <v>0.75187969924812026</v>
      </c>
      <c r="D129">
        <f t="shared" si="10"/>
        <v>0.33333333333333331</v>
      </c>
      <c r="E129">
        <f>ValueWin!E129</f>
        <v>0.80500000000000005</v>
      </c>
      <c r="F129">
        <f t="shared" si="9"/>
        <v>0.19499999999999995</v>
      </c>
      <c r="G129" cm="1">
        <f t="array" ref="G129">_xlfn.IFS(AND(I129&gt;J129,I129&gt;0), 1, AND(J129&gt;I129,J129&gt;0), 2, AND(I129&lt;0,J129&lt;0), 0)</f>
        <v>1</v>
      </c>
      <c r="H129">
        <f>ValueWin!H129</f>
        <v>2</v>
      </c>
      <c r="I129">
        <f t="shared" si="5"/>
        <v>0.21409090909090944</v>
      </c>
      <c r="J129">
        <f t="shared" si="6"/>
        <v>-0.20750000000000007</v>
      </c>
      <c r="K129" cm="1">
        <f t="array" ref="K129">_xlfn.IFS(AND(G129=H129,G129=1),K128-K128*I129+K128*I129*A129, AND(G129=H129,G129=2), K128-K128*J129+K128*J129*B129, AND(G129&lt;&gt;H129,G129=1), K128-K128*I129,AND(G129&lt;&gt;H129,G129=2),K128-K128*J129,G129=0,K128)</f>
        <v>4.3495734777376054</v>
      </c>
      <c r="L129" t="str">
        <f>ValueWin!L129</f>
        <v>Hugo Gaston</v>
      </c>
      <c r="M129" t="str">
        <f>ValueWin!M129</f>
        <v>Maxime Janvier</v>
      </c>
    </row>
    <row r="130" spans="1:13" x14ac:dyDescent="0.25">
      <c r="A130">
        <f>ValueWin!A130</f>
        <v>1.66</v>
      </c>
      <c r="B130">
        <f>ValueWin!B130</f>
        <v>2.1</v>
      </c>
      <c r="C130">
        <f t="shared" si="10"/>
        <v>0.60240963855421692</v>
      </c>
      <c r="D130">
        <f t="shared" si="10"/>
        <v>0.47619047619047616</v>
      </c>
      <c r="E130">
        <f>ValueWin!E130</f>
        <v>0.94599999999999995</v>
      </c>
      <c r="F130">
        <f t="shared" si="9"/>
        <v>5.4000000000000048E-2</v>
      </c>
      <c r="G130" cm="1">
        <f t="array" ref="G130">_xlfn.IFS(AND(I130&gt;J130,I130&gt;0), 1, AND(J130&gt;I130,J130&gt;0), 2, AND(I130&lt;0,J130&lt;0), 0)</f>
        <v>1</v>
      </c>
      <c r="H130">
        <f>ValueWin!H130</f>
        <v>2</v>
      </c>
      <c r="I130">
        <f t="shared" si="5"/>
        <v>0.86418181818181805</v>
      </c>
      <c r="J130">
        <f t="shared" si="6"/>
        <v>-0.80599999999999983</v>
      </c>
      <c r="K130" cm="1">
        <f t="array" ref="K130">_xlfn.IFS(AND(G130=H130,G130=1),K129-K129*I130+K129*I130*A130, AND(G130=H130,G130=2), K129-K129*J130+K129*J130*B130, AND(G130&lt;&gt;H130,G130=1), K129-K129*I130,AND(G130&lt;&gt;H130,G130=2),K129-K129*J130,G130=0,K129)</f>
        <v>0.59075116143090822</v>
      </c>
      <c r="L130" t="str">
        <f>ValueWin!L130</f>
        <v>Manuel Guinard</v>
      </c>
      <c r="M130" t="str">
        <f>ValueWin!M130</f>
        <v>Luca van Assche</v>
      </c>
    </row>
    <row r="131" spans="1:13" x14ac:dyDescent="0.25">
      <c r="A131">
        <f>ValueWin!A131</f>
        <v>1.46</v>
      </c>
      <c r="B131">
        <f>ValueWin!B131</f>
        <v>2.58</v>
      </c>
      <c r="C131">
        <f t="shared" si="10"/>
        <v>0.68493150684931503</v>
      </c>
      <c r="D131">
        <f t="shared" si="10"/>
        <v>0.38759689922480617</v>
      </c>
      <c r="E131">
        <f>ValueWin!E131</f>
        <v>0.61399999999999999</v>
      </c>
      <c r="F131">
        <f t="shared" si="9"/>
        <v>0.38600000000000001</v>
      </c>
      <c r="G131" cm="1">
        <f t="array" ref="G131">_xlfn.IFS(AND(I131&gt;J131,I131&gt;0), 1, AND(J131&gt;I131,J131&gt;0), 2, AND(I131&lt;0,J131&lt;0), 0)</f>
        <v>0</v>
      </c>
      <c r="H131">
        <f>ValueWin!H131</f>
        <v>1</v>
      </c>
      <c r="I131">
        <f t="shared" si="5"/>
        <v>-0.22513043478260875</v>
      </c>
      <c r="J131">
        <f t="shared" si="6"/>
        <v>-2.6075949367088125E-3</v>
      </c>
      <c r="K131" cm="1">
        <f t="array" ref="K131">_xlfn.IFS(AND(G131=H131,G131=1),K130-K130*I131+K130*I131*A131, AND(G131=H131,G131=2), K130-K130*J131+K130*J131*B131, AND(G131&lt;&gt;H131,G131=1), K130-K130*I131,AND(G131&lt;&gt;H131,G131=2),K130-K130*J131,G131=0,K130)</f>
        <v>0.59075116143090822</v>
      </c>
      <c r="L131" t="str">
        <f>ValueWin!L131</f>
        <v>Taylor Fritz</v>
      </c>
      <c r="M131" t="str">
        <f>ValueWin!M131</f>
        <v>Jan Lennard Struff</v>
      </c>
    </row>
    <row r="132" spans="1:13" x14ac:dyDescent="0.25">
      <c r="A132">
        <f>ValueWin!A132</f>
        <v>1.86</v>
      </c>
      <c r="B132">
        <f>ValueWin!B132</f>
        <v>1.92</v>
      </c>
      <c r="C132">
        <f t="shared" si="10"/>
        <v>0.5376344086021505</v>
      </c>
      <c r="D132">
        <f t="shared" si="10"/>
        <v>0.52083333333333337</v>
      </c>
      <c r="E132">
        <f>ValueWin!E132</f>
        <v>0.42</v>
      </c>
      <c r="F132">
        <f t="shared" si="9"/>
        <v>0.58000000000000007</v>
      </c>
      <c r="G132" cm="1">
        <f t="array" ref="G132">_xlfn.IFS(AND(I132&gt;J132,I132&gt;0), 1, AND(J132&gt;I132,J132&gt;0), 2, AND(I132&lt;0,J132&lt;0), 0)</f>
        <v>2</v>
      </c>
      <c r="H132">
        <f>ValueWin!H132</f>
        <v>2</v>
      </c>
      <c r="I132">
        <f t="shared" ref="I132:I140" si="11">E132-(F132/(A132-1))</f>
        <v>-0.25441860465116278</v>
      </c>
      <c r="J132">
        <f t="shared" ref="J132:J140" si="12">F132-(E132/(B132-1))</f>
        <v>0.12347826086956526</v>
      </c>
      <c r="K132" cm="1">
        <f t="array" ref="K132">_xlfn.IFS(AND(G132=H132,G132=1),K131-K131*I132+K131*I132*A132, AND(G132=H132,G132=2), K131-K131*J132+K131*J132*B132, AND(G132&lt;&gt;H132,G132=1), K131-K131*I132,AND(G132&lt;&gt;H132,G132=2),K131-K131*J132,G132=0,K131)</f>
        <v>0.6578604933694594</v>
      </c>
      <c r="L132" t="str">
        <f>ValueWin!L132</f>
        <v>Botic Van De Zandschulp</v>
      </c>
      <c r="M132" t="str">
        <f>ValueWin!M132</f>
        <v>Marin Cilic</v>
      </c>
    </row>
    <row r="133" spans="1:13" x14ac:dyDescent="0.25">
      <c r="A133">
        <f>ValueWin!A133</f>
        <v>4.05</v>
      </c>
      <c r="B133">
        <f>ValueWin!B133</f>
        <v>1.22</v>
      </c>
      <c r="C133">
        <f t="shared" si="10"/>
        <v>0.24691358024691359</v>
      </c>
      <c r="D133">
        <f t="shared" si="10"/>
        <v>0.81967213114754101</v>
      </c>
      <c r="E133">
        <f>ValueWin!E133</f>
        <v>0.21199999999999999</v>
      </c>
      <c r="F133">
        <f t="shared" si="9"/>
        <v>0.78800000000000003</v>
      </c>
      <c r="G133" cm="1">
        <f t="array" ref="G133">_xlfn.IFS(AND(I133&gt;J133,I133&gt;0), 1, AND(J133&gt;I133,J133&gt;0), 2, AND(I133&lt;0,J133&lt;0), 0)</f>
        <v>0</v>
      </c>
      <c r="H133">
        <f>ValueWin!H133</f>
        <v>2</v>
      </c>
      <c r="I133">
        <f t="shared" si="11"/>
        <v>-4.6360655737704953E-2</v>
      </c>
      <c r="J133">
        <f t="shared" si="12"/>
        <v>-0.1756363636363637</v>
      </c>
      <c r="K133" cm="1">
        <f t="array" ref="K133">_xlfn.IFS(AND(G133=H133,G133=1),K132-K132*I133+K132*I133*A133, AND(G133=H133,G133=2), K132-K132*J133+K132*J133*B133, AND(G133&lt;&gt;H133,G133=1), K132-K132*I133,AND(G133&lt;&gt;H133,G133=2),K132-K132*J133,G133=0,K132)</f>
        <v>0.6578604933694594</v>
      </c>
      <c r="L133" t="str">
        <f>ValueWin!L133</f>
        <v>Carlos Alcaraz</v>
      </c>
      <c r="M133" t="str">
        <f>ValueWin!M133</f>
        <v>Alexander Zverev</v>
      </c>
    </row>
    <row r="134" spans="1:13" x14ac:dyDescent="0.25">
      <c r="A134">
        <f>ValueWin!A134</f>
        <v>2.2000000000000002</v>
      </c>
      <c r="B134">
        <f>ValueWin!B134</f>
        <v>1.61</v>
      </c>
      <c r="C134">
        <f t="shared" si="10"/>
        <v>0.45454545454545453</v>
      </c>
      <c r="D134">
        <f t="shared" si="10"/>
        <v>0.6211180124223602</v>
      </c>
      <c r="E134">
        <f>ValueWin!E134</f>
        <v>0.19900000000000001</v>
      </c>
      <c r="F134">
        <f t="shared" si="9"/>
        <v>0.80099999999999993</v>
      </c>
      <c r="G134" cm="1">
        <f t="array" ref="G134">_xlfn.IFS(AND(I134&gt;J134,I134&gt;0), 1, AND(J134&gt;I134,J134&gt;0), 2, AND(I134&lt;0,J134&lt;0), 0)</f>
        <v>2</v>
      </c>
      <c r="H134">
        <f>ValueWin!H134</f>
        <v>2</v>
      </c>
      <c r="I134">
        <f t="shared" si="11"/>
        <v>-0.46849999999999986</v>
      </c>
      <c r="J134">
        <f t="shared" si="12"/>
        <v>0.47477049180327868</v>
      </c>
      <c r="K134" cm="1">
        <f t="array" ref="K134">_xlfn.IFS(AND(G134=H134,G134=1),K133-K133*I134+K133*I134*A134, AND(G134=H134,G134=2), K133-K133*J134+K133*J134*B134, AND(G134&lt;&gt;H134,G134=1), K133-K133*I134,AND(G134&lt;&gt;H134,G134=2),K133-K133*J134,G134=0,K133)</f>
        <v>0.84838347085418864</v>
      </c>
      <c r="L134" t="str">
        <f>ValueWin!L134</f>
        <v>Maxime Janvier</v>
      </c>
      <c r="M134" t="str">
        <f>ValueWin!M134</f>
        <v>Joao Sousa</v>
      </c>
    </row>
    <row r="135" spans="1:13" x14ac:dyDescent="0.25">
      <c r="A135">
        <f>ValueWin!A135</f>
        <v>2.2000000000000002</v>
      </c>
      <c r="B135">
        <f>ValueWin!B135</f>
        <v>1.61</v>
      </c>
      <c r="C135">
        <f t="shared" si="10"/>
        <v>0.45454545454545453</v>
      </c>
      <c r="D135">
        <f t="shared" si="10"/>
        <v>0.6211180124223602</v>
      </c>
      <c r="E135">
        <f>ValueWin!E135</f>
        <v>0.45900000000000002</v>
      </c>
      <c r="F135">
        <f t="shared" si="9"/>
        <v>0.54099999999999993</v>
      </c>
      <c r="G135" cm="1">
        <f t="array" ref="G135">_xlfn.IFS(AND(I135&gt;J135,I135&gt;0), 1, AND(J135&gt;I135,J135&gt;0), 2, AND(I135&lt;0,J135&lt;0), 0)</f>
        <v>1</v>
      </c>
      <c r="H135">
        <f>ValueWin!H135</f>
        <v>1</v>
      </c>
      <c r="I135">
        <f t="shared" si="11"/>
        <v>8.1666666666668219E-3</v>
      </c>
      <c r="J135">
        <f t="shared" si="12"/>
        <v>-0.21145901639344256</v>
      </c>
      <c r="K135" cm="1">
        <f t="array" ref="K135">_xlfn.IFS(AND(G135=H135,G135=1),K134-K134*I135+K134*I135*A135, AND(G135=H135,G135=2), K134-K134*J135+K134*J135*B135, AND(G135&lt;&gt;H135,G135=1), K134-K134*I135,AND(G135&lt;&gt;H135,G135=2),K134-K134*J135,G135=0,K134)</f>
        <v>0.85669762886855994</v>
      </c>
      <c r="L135" t="str">
        <f>ValueWin!L135</f>
        <v>Maxime Cressy</v>
      </c>
      <c r="M135" t="str">
        <f>ValueWin!M135</f>
        <v>Oscar Otte</v>
      </c>
    </row>
    <row r="136" spans="1:13" x14ac:dyDescent="0.25">
      <c r="A136">
        <f>ValueWin!A136</f>
        <v>4</v>
      </c>
      <c r="B136">
        <f>ValueWin!B136</f>
        <v>1.22</v>
      </c>
      <c r="C136">
        <f t="shared" si="10"/>
        <v>0.25</v>
      </c>
      <c r="D136">
        <f t="shared" si="10"/>
        <v>0.81967213114754101</v>
      </c>
      <c r="E136">
        <f>ValueWin!E136</f>
        <v>0.33300000000000002</v>
      </c>
      <c r="F136">
        <f t="shared" si="9"/>
        <v>0.66700000000000004</v>
      </c>
      <c r="G136" cm="1">
        <f t="array" ref="G136">_xlfn.IFS(AND(I136&gt;J136,I136&gt;0), 1, AND(J136&gt;I136,J136&gt;0), 2, AND(I136&lt;0,J136&lt;0), 0)</f>
        <v>1</v>
      </c>
      <c r="H136">
        <f>ValueWin!H136</f>
        <v>1</v>
      </c>
      <c r="I136">
        <f t="shared" si="11"/>
        <v>0.11066666666666666</v>
      </c>
      <c r="J136">
        <f t="shared" si="12"/>
        <v>-0.84663636363636385</v>
      </c>
      <c r="K136" cm="1">
        <f t="array" ref="K136">_xlfn.IFS(AND(G136=H136,G136=1),K135-K135*I136+K135*I136*A136, AND(G136=H136,G136=2), K135-K135*J136+K135*J136*B136, AND(G136&lt;&gt;H136,G136=1), K135-K135*I136,AND(G136&lt;&gt;H136,G136=2),K135-K135*J136,G136=0,K135)</f>
        <v>1.1411212416529217</v>
      </c>
      <c r="L136" t="str">
        <f>ValueWin!L136</f>
        <v>Frances Tiafoe</v>
      </c>
      <c r="M136" t="str">
        <f>ValueWin!M136</f>
        <v>Jannik Sinner</v>
      </c>
    </row>
    <row r="137" spans="1:13" x14ac:dyDescent="0.25">
      <c r="A137">
        <f>ValueWin!A137</f>
        <v>1.4</v>
      </c>
      <c r="B137">
        <f>ValueWin!B137</f>
        <v>2.75</v>
      </c>
      <c r="C137">
        <f t="shared" si="10"/>
        <v>0.7142857142857143</v>
      </c>
      <c r="D137">
        <f t="shared" si="10"/>
        <v>0.36363636363636365</v>
      </c>
      <c r="E137">
        <f>ValueWin!E137</f>
        <v>0.61599999999999999</v>
      </c>
      <c r="F137">
        <f t="shared" si="9"/>
        <v>0.38400000000000001</v>
      </c>
      <c r="G137" cm="1">
        <f t="array" ref="G137">_xlfn.IFS(AND(I137&gt;J137,I137&gt;0), 1, AND(J137&gt;I137,J137&gt;0), 2, AND(I137&lt;0,J137&lt;0), 0)</f>
        <v>2</v>
      </c>
      <c r="H137">
        <f>ValueWin!H137</f>
        <v>2</v>
      </c>
      <c r="I137">
        <f t="shared" si="11"/>
        <v>-0.34400000000000019</v>
      </c>
      <c r="J137">
        <f t="shared" si="12"/>
        <v>3.2000000000000028E-2</v>
      </c>
      <c r="K137" cm="1">
        <f t="array" ref="K137">_xlfn.IFS(AND(G137=H137,G137=1),K136-K136*I137+K136*I137*A137, AND(G137=H137,G137=2), K136-K136*J137+K136*J137*B137, AND(G137&lt;&gt;H137,G137=1), K136-K136*I137,AND(G137&lt;&gt;H137,G137=2),K136-K136*J137,G137=0,K136)</f>
        <v>1.2050240311854854</v>
      </c>
      <c r="L137" t="str">
        <f>ValueWin!L137</f>
        <v>Quentin Halys</v>
      </c>
      <c r="M137" t="str">
        <f>ValueWin!M137</f>
        <v>Lukas Lacko</v>
      </c>
    </row>
    <row r="138" spans="1:13" x14ac:dyDescent="0.25">
      <c r="A138">
        <f>ValueWin!A138</f>
        <v>4.5</v>
      </c>
      <c r="B138">
        <f>ValueWin!B138</f>
        <v>1.18</v>
      </c>
      <c r="C138">
        <f t="shared" si="10"/>
        <v>0.22222222222222221</v>
      </c>
      <c r="D138">
        <f t="shared" si="10"/>
        <v>0.84745762711864414</v>
      </c>
      <c r="E138">
        <f>ValueWin!E138</f>
        <v>0.161</v>
      </c>
      <c r="F138">
        <f t="shared" si="9"/>
        <v>0.83899999999999997</v>
      </c>
      <c r="G138" cm="1">
        <f t="array" ref="G138">_xlfn.IFS(AND(I138&gt;J138,I138&gt;0), 1, AND(J138&gt;I138,J138&gt;0), 2, AND(I138&lt;0,J138&lt;0), 0)</f>
        <v>0</v>
      </c>
      <c r="H138">
        <f>ValueWin!H138</f>
        <v>2</v>
      </c>
      <c r="I138">
        <f t="shared" si="11"/>
        <v>-7.8714285714285709E-2</v>
      </c>
      <c r="J138">
        <f t="shared" si="12"/>
        <v>-5.5444444444444851E-2</v>
      </c>
      <c r="K138" cm="1">
        <f t="array" ref="K138">_xlfn.IFS(AND(G138=H138,G138=1),K137-K137*I138+K137*I138*A138, AND(G138=H138,G138=2), K137-K137*J138+K137*J138*B138, AND(G138&lt;&gt;H138,G138=1), K137-K137*I138,AND(G138&lt;&gt;H138,G138=2),K137-K137*J138,G138=0,K137)</f>
        <v>1.2050240311854854</v>
      </c>
      <c r="L138" t="str">
        <f>ValueWin!L138</f>
        <v>Alexandre Muller</v>
      </c>
      <c r="M138" t="str">
        <f>ValueWin!M138</f>
        <v>Brandon Nakashima</v>
      </c>
    </row>
    <row r="139" spans="1:13" x14ac:dyDescent="0.25">
      <c r="A139">
        <f>ValueWin!A139</f>
        <v>1.53</v>
      </c>
      <c r="B139">
        <f>ValueWin!B139</f>
        <v>2.37</v>
      </c>
      <c r="C139">
        <f t="shared" si="10"/>
        <v>0.65359477124183007</v>
      </c>
      <c r="D139">
        <f t="shared" si="10"/>
        <v>0.42194092827004215</v>
      </c>
      <c r="E139">
        <f>ValueWin!E139</f>
        <v>0.47499999999999998</v>
      </c>
      <c r="F139">
        <f t="shared" si="9"/>
        <v>0.52500000000000002</v>
      </c>
      <c r="G139" cm="1">
        <f t="array" ref="G139">_xlfn.IFS(AND(I139&gt;J139,I139&gt;0), 1, AND(J139&gt;I139,J139&gt;0), 2, AND(I139&lt;0,J139&lt;0), 0)</f>
        <v>2</v>
      </c>
      <c r="H139">
        <f>ValueWin!H139</f>
        <v>2</v>
      </c>
      <c r="I139">
        <f t="shared" si="11"/>
        <v>-0.51556603773584908</v>
      </c>
      <c r="J139">
        <f t="shared" si="12"/>
        <v>0.17828467153284677</v>
      </c>
      <c r="K139" cm="1">
        <f t="array" ref="K139">_xlfn.IFS(AND(G139=H139,G139=1),K138-K138*I139+K138*I139*A139, AND(G139=H139,G139=2), K138-K138*J139+K138*J139*B139, AND(G139&lt;&gt;H139,G139=1), K138-K138*I139,AND(G139&lt;&gt;H139,G139=2),K138-K138*J139,G139=0,K138)</f>
        <v>1.4993511508025403</v>
      </c>
      <c r="L139" t="str">
        <f>ValueWin!L139</f>
        <v>Yoshihito Nishioka</v>
      </c>
      <c r="M139" t="str">
        <f>ValueWin!M139</f>
        <v>Gianluca Mager</v>
      </c>
    </row>
    <row r="140" spans="1:13" x14ac:dyDescent="0.25">
      <c r="A140">
        <f>ValueWin!A140</f>
        <v>2.62</v>
      </c>
      <c r="B140">
        <f>ValueWin!B140</f>
        <v>1.5</v>
      </c>
      <c r="C140">
        <f t="shared" si="10"/>
        <v>0.38167938931297707</v>
      </c>
      <c r="D140">
        <f t="shared" si="10"/>
        <v>0.66666666666666663</v>
      </c>
      <c r="E140">
        <f>ValueWin!E140</f>
        <v>0.35299999999999998</v>
      </c>
      <c r="F140">
        <f t="shared" si="9"/>
        <v>0.64700000000000002</v>
      </c>
      <c r="G140" cm="1">
        <f t="array" ref="G140">_xlfn.IFS(AND(I140&gt;J140,I140&gt;0), 1, AND(J140&gt;I140,J140&gt;0), 2, AND(I140&lt;0,J140&lt;0), 0)</f>
        <v>0</v>
      </c>
      <c r="H140">
        <f>ValueWin!H140</f>
        <v>1</v>
      </c>
      <c r="I140">
        <f t="shared" si="11"/>
        <v>-4.6382716049382711E-2</v>
      </c>
      <c r="J140">
        <f t="shared" si="12"/>
        <v>-5.8999999999999941E-2</v>
      </c>
      <c r="K140" cm="1">
        <f t="array" ref="K140">_xlfn.IFS(AND(G140=H140,G140=1),K139-K139*I140+K139*I140*A140, AND(G140=H140,G140=2), K139-K139*J140+K139*J140*B140, AND(G140&lt;&gt;H140,G140=1), K139-K139*I140,AND(G140&lt;&gt;H140,G140=2),K139-K139*J140,G140=0,K139)</f>
        <v>1.4993511508025403</v>
      </c>
      <c r="L140" t="str">
        <f>ValueWin!L140</f>
        <v>Adrian Mannarino</v>
      </c>
      <c r="M140" t="str">
        <f>ValueWin!M140</f>
        <v>Nikoloz Basilashvili</v>
      </c>
    </row>
    <row r="141" spans="1:13" x14ac:dyDescent="0.25">
      <c r="A141">
        <f>ValueWin!A141</f>
        <v>2.2000000000000002</v>
      </c>
      <c r="B141">
        <f>ValueWin!B141</f>
        <v>1.66</v>
      </c>
      <c r="C141">
        <f t="shared" ref="C141:C189" si="13">1/A141</f>
        <v>0.45454545454545453</v>
      </c>
      <c r="D141">
        <f t="shared" ref="D141:D189" si="14">1/B141</f>
        <v>0.60240963855421692</v>
      </c>
      <c r="E141">
        <f>ValueWin!E141</f>
        <v>0.438</v>
      </c>
      <c r="F141">
        <f t="shared" ref="F141:F189" si="15">1-E141</f>
        <v>0.56200000000000006</v>
      </c>
      <c r="G141" cm="1">
        <f t="array" ref="G141">_xlfn.IFS(AND(I141&gt;J141,I141&gt;0), 1, AND(J141&gt;I141,J141&gt;0), 2, AND(I141&lt;0,J141&lt;0), 0)</f>
        <v>0</v>
      </c>
      <c r="H141">
        <f>ValueWin!H141</f>
        <v>1</v>
      </c>
      <c r="I141">
        <f t="shared" ref="I141:I189" si="16">E141-(F141/(A141-1))</f>
        <v>-3.0333333333333323E-2</v>
      </c>
      <c r="J141">
        <f t="shared" ref="J141:J189" si="17">F141-(E141/(B141-1))</f>
        <v>-0.10163636363636364</v>
      </c>
      <c r="K141" cm="1">
        <f t="array" ref="K141">_xlfn.IFS(AND(G141=H141,G141=1),K140-K140*I141+K140*I141*A141, AND(G141=H141,G141=2), K140-K140*J141+K140*J141*B141, AND(G141&lt;&gt;H141,G141=1), K140-K140*I141,AND(G141&lt;&gt;H141,G141=2),K140-K140*J141,G141=0,K140)</f>
        <v>1.4993511508025403</v>
      </c>
      <c r="L141" t="str">
        <f>ValueWin!L141</f>
        <v>Alexander Bublik</v>
      </c>
      <c r="M141" t="str">
        <f>ValueWin!M141</f>
        <v>Daniel Evans</v>
      </c>
    </row>
    <row r="142" spans="1:13" x14ac:dyDescent="0.25">
      <c r="A142">
        <f>ValueWin!A142</f>
        <v>1.57</v>
      </c>
      <c r="B142">
        <f>ValueWin!B142</f>
        <v>2.37</v>
      </c>
      <c r="C142">
        <f t="shared" si="13"/>
        <v>0.63694267515923564</v>
      </c>
      <c r="D142">
        <f t="shared" si="14"/>
        <v>0.42194092827004215</v>
      </c>
      <c r="E142">
        <f>ValueWin!E142</f>
        <v>0.55700000000000005</v>
      </c>
      <c r="F142">
        <f t="shared" si="15"/>
        <v>0.44299999999999995</v>
      </c>
      <c r="G142" cm="1">
        <f t="array" ref="G142">_xlfn.IFS(AND(I142&gt;J142,I142&gt;0), 1, AND(J142&gt;I142,J142&gt;0), 2, AND(I142&lt;0,J142&lt;0), 0)</f>
        <v>2</v>
      </c>
      <c r="H142">
        <f>ValueWin!H142</f>
        <v>2</v>
      </c>
      <c r="I142">
        <f t="shared" si="16"/>
        <v>-0.22019298245614016</v>
      </c>
      <c r="J142">
        <f t="shared" si="17"/>
        <v>3.6430656934306527E-2</v>
      </c>
      <c r="K142" cm="1">
        <f t="array" ref="K142">_xlfn.IFS(AND(G142=H142,G142=1),K141-K141*I142+K141*I142*A142, AND(G142=H142,G142=2), K141-K141*J142+K141*J142*B142, AND(G142&lt;&gt;H142,G142=1), K141-K141*I142,AND(G142&lt;&gt;H142,G142=2),K141-K141*J142,G142=0,K141)</f>
        <v>1.574183766739095</v>
      </c>
      <c r="L142" t="str">
        <f>ValueWin!L142</f>
        <v>Aslan Karatsev</v>
      </c>
      <c r="M142" t="str">
        <f>ValueWin!M142</f>
        <v>Sebastian Korda</v>
      </c>
    </row>
    <row r="143" spans="1:13" x14ac:dyDescent="0.25">
      <c r="A143">
        <f>ValueWin!A143</f>
        <v>4</v>
      </c>
      <c r="B143">
        <f>ValueWin!B143</f>
        <v>1.25</v>
      </c>
      <c r="C143">
        <f t="shared" si="13"/>
        <v>0.25</v>
      </c>
      <c r="D143">
        <f t="shared" si="14"/>
        <v>0.8</v>
      </c>
      <c r="E143">
        <f>ValueWin!E143</f>
        <v>0.23599999999999999</v>
      </c>
      <c r="F143">
        <f t="shared" si="15"/>
        <v>0.76400000000000001</v>
      </c>
      <c r="G143" cm="1">
        <f t="array" ref="G143">_xlfn.IFS(AND(I143&gt;J143,I143&gt;0), 1, AND(J143&gt;I143,J143&gt;0), 2, AND(I143&lt;0,J143&lt;0), 0)</f>
        <v>0</v>
      </c>
      <c r="H143">
        <f>ValueWin!H143</f>
        <v>2</v>
      </c>
      <c r="I143">
        <f t="shared" si="16"/>
        <v>-1.8666666666666665E-2</v>
      </c>
      <c r="J143">
        <f t="shared" si="17"/>
        <v>-0.17999999999999994</v>
      </c>
      <c r="K143" cm="1">
        <f t="array" ref="K143">_xlfn.IFS(AND(G143=H143,G143=1),K142-K142*I143+K142*I143*A143, AND(G143=H143,G143=2), K142-K142*J143+K142*J143*B143, AND(G143&lt;&gt;H143,G143=1), K142-K142*I143,AND(G143&lt;&gt;H143,G143=2),K142-K142*J143,G143=0,K142)</f>
        <v>1.574183766739095</v>
      </c>
      <c r="L143" t="str">
        <f>ValueWin!L143</f>
        <v>Benoit Paire</v>
      </c>
      <c r="M143" t="str">
        <f>ValueWin!M143</f>
        <v>Pablo Carreno Busta</v>
      </c>
    </row>
    <row r="144" spans="1:13" x14ac:dyDescent="0.25">
      <c r="A144">
        <f>ValueWin!A144</f>
        <v>1.1100000000000001</v>
      </c>
      <c r="B144">
        <f>ValueWin!B144</f>
        <v>6.5</v>
      </c>
      <c r="C144">
        <f t="shared" si="13"/>
        <v>0.9009009009009008</v>
      </c>
      <c r="D144">
        <f t="shared" si="14"/>
        <v>0.15384615384615385</v>
      </c>
      <c r="E144">
        <f>ValueWin!E144</f>
        <v>0.81200000000000006</v>
      </c>
      <c r="F144">
        <f t="shared" si="15"/>
        <v>0.18799999999999994</v>
      </c>
      <c r="G144" cm="1">
        <f t="array" ref="G144">_xlfn.IFS(AND(I144&gt;J144,I144&gt;0), 1, AND(J144&gt;I144,J144&gt;0), 2, AND(I144&lt;0,J144&lt;0), 0)</f>
        <v>2</v>
      </c>
      <c r="H144">
        <f>ValueWin!H144</f>
        <v>1</v>
      </c>
      <c r="I144">
        <f t="shared" si="16"/>
        <v>-0.89709090909090694</v>
      </c>
      <c r="J144">
        <f t="shared" si="17"/>
        <v>4.0363636363636296E-2</v>
      </c>
      <c r="K144" cm="1">
        <f t="array" ref="K144">_xlfn.IFS(AND(G144=H144,G144=1),K143-K143*I144+K143*I144*A144, AND(G144=H144,G144=2), K143-K143*J144+K143*J144*B144, AND(G144&lt;&gt;H144,G144=1), K143-K143*I144,AND(G144&lt;&gt;H144,G144=2),K143-K143*J144,G144=0,K143)</f>
        <v>1.5106439856088989</v>
      </c>
      <c r="L144" t="str">
        <f>ValueWin!L144</f>
        <v>Cameron Norrie</v>
      </c>
      <c r="M144" t="str">
        <f>ValueWin!M144</f>
        <v>Federico Delbonis</v>
      </c>
    </row>
    <row r="145" spans="1:13" x14ac:dyDescent="0.25">
      <c r="A145">
        <f>ValueWin!A145</f>
        <v>3</v>
      </c>
      <c r="B145">
        <f>ValueWin!B145</f>
        <v>1.4</v>
      </c>
      <c r="C145">
        <f t="shared" si="13"/>
        <v>0.33333333333333331</v>
      </c>
      <c r="D145">
        <f t="shared" si="14"/>
        <v>0.7142857142857143</v>
      </c>
      <c r="E145">
        <f>ValueWin!E145</f>
        <v>0.38500000000000001</v>
      </c>
      <c r="F145">
        <f t="shared" si="15"/>
        <v>0.61499999999999999</v>
      </c>
      <c r="G145" cm="1">
        <f t="array" ref="G145">_xlfn.IFS(AND(I145&gt;J145,I145&gt;0), 1, AND(J145&gt;I145,J145&gt;0), 2, AND(I145&lt;0,J145&lt;0), 0)</f>
        <v>1</v>
      </c>
      <c r="H145">
        <f>ValueWin!H145</f>
        <v>1</v>
      </c>
      <c r="I145">
        <f t="shared" si="16"/>
        <v>7.7500000000000013E-2</v>
      </c>
      <c r="J145">
        <f t="shared" si="17"/>
        <v>-0.34750000000000025</v>
      </c>
      <c r="K145" cm="1">
        <f t="array" ref="K145">_xlfn.IFS(AND(G145=H145,G145=1),K144-K144*I145+K144*I145*A145, AND(G145=H145,G145=2), K144-K144*J145+K144*J145*B145, AND(G145&lt;&gt;H145,G145=1), K144-K144*I145,AND(G145&lt;&gt;H145,G145=2),K144-K144*J145,G145=0,K144)</f>
        <v>1.7447938033782784</v>
      </c>
      <c r="L145" t="str">
        <f>ValueWin!L145</f>
        <v>Dusan Lajovic</v>
      </c>
      <c r="M145" t="str">
        <f>ValueWin!M145</f>
        <v>Mackenzie McDonald</v>
      </c>
    </row>
    <row r="146" spans="1:13" x14ac:dyDescent="0.25">
      <c r="A146">
        <f>ValueWin!A146</f>
        <v>1.9</v>
      </c>
      <c r="B146">
        <f>ValueWin!B146</f>
        <v>1.9</v>
      </c>
      <c r="C146">
        <f t="shared" si="13"/>
        <v>0.52631578947368418</v>
      </c>
      <c r="D146">
        <f t="shared" si="14"/>
        <v>0.52631578947368418</v>
      </c>
      <c r="E146">
        <f>ValueWin!E146</f>
        <v>0.373</v>
      </c>
      <c r="F146">
        <f t="shared" si="15"/>
        <v>0.627</v>
      </c>
      <c r="G146" cm="1">
        <f t="array" ref="G146">_xlfn.IFS(AND(I146&gt;J146,I146&gt;0), 1, AND(J146&gt;I146,J146&gt;0), 2, AND(I146&lt;0,J146&lt;0), 0)</f>
        <v>2</v>
      </c>
      <c r="H146">
        <f>ValueWin!H146</f>
        <v>2</v>
      </c>
      <c r="I146">
        <f t="shared" si="16"/>
        <v>-0.32366666666666677</v>
      </c>
      <c r="J146">
        <f t="shared" si="17"/>
        <v>0.2125555555555555</v>
      </c>
      <c r="K146" cm="1">
        <f t="array" ref="K146">_xlfn.IFS(AND(G146=H146,G146=1),K145-K145*I146+K145*I146*A146, AND(G146=H146,G146=2), K145-K145*J146+K145*J146*B146, AND(G146&lt;&gt;H146,G146=1), K145-K145*I146,AND(G146&lt;&gt;H146,G146=2),K145-K145*J146,G146=0,K145)</f>
        <v>2.0785728579645428</v>
      </c>
      <c r="L146" t="str">
        <f>ValueWin!L146</f>
        <v>Filip Krajinovic</v>
      </c>
      <c r="M146" t="str">
        <f>ValueWin!M146</f>
        <v>Reilly Opelka</v>
      </c>
    </row>
    <row r="147" spans="1:13" x14ac:dyDescent="0.25">
      <c r="A147">
        <f>ValueWin!A147</f>
        <v>1.28</v>
      </c>
      <c r="B147">
        <f>ValueWin!B147</f>
        <v>3.75</v>
      </c>
      <c r="C147">
        <f t="shared" si="13"/>
        <v>0.78125</v>
      </c>
      <c r="D147">
        <f t="shared" si="14"/>
        <v>0.26666666666666666</v>
      </c>
      <c r="E147">
        <f>ValueWin!E147</f>
        <v>0.68700000000000006</v>
      </c>
      <c r="F147">
        <f t="shared" si="15"/>
        <v>0.31299999999999994</v>
      </c>
      <c r="G147" cm="1">
        <f t="array" ref="G147">_xlfn.IFS(AND(I147&gt;J147,I147&gt;0), 1, AND(J147&gt;I147,J147&gt;0), 2, AND(I147&lt;0,J147&lt;0), 0)</f>
        <v>2</v>
      </c>
      <c r="H147">
        <f>ValueWin!H147</f>
        <v>1</v>
      </c>
      <c r="I147">
        <f t="shared" si="16"/>
        <v>-0.43085714285714261</v>
      </c>
      <c r="J147">
        <f t="shared" si="17"/>
        <v>6.3181818181818117E-2</v>
      </c>
      <c r="K147" cm="1">
        <f t="array" ref="K147">_xlfn.IFS(AND(G147=H147,G147=1),K146-K146*I147+K146*I147*A147, AND(G147=H147,G147=2), K146-K146*J147+K146*J147*B147, AND(G147&lt;&gt;H147,G147=1), K146-K146*I147,AND(G147&lt;&gt;H147,G147=2),K146-K146*J147,G147=0,K146)</f>
        <v>1.9472448455749651</v>
      </c>
      <c r="L147" t="str">
        <f>ValueWin!L147</f>
        <v>Grigor Dimitrov</v>
      </c>
      <c r="M147" t="str">
        <f>ValueWin!M147</f>
        <v>Richard Gasquet</v>
      </c>
    </row>
    <row r="148" spans="1:13" x14ac:dyDescent="0.25">
      <c r="A148">
        <f>ValueWin!A148</f>
        <v>1.2</v>
      </c>
      <c r="B148">
        <f>ValueWin!B148</f>
        <v>4.5</v>
      </c>
      <c r="C148">
        <f t="shared" si="13"/>
        <v>0.83333333333333337</v>
      </c>
      <c r="D148">
        <f t="shared" si="14"/>
        <v>0.22222222222222221</v>
      </c>
      <c r="E148">
        <f>ValueWin!E148</f>
        <v>0.68700000000000006</v>
      </c>
      <c r="F148">
        <f t="shared" si="15"/>
        <v>0.31299999999999994</v>
      </c>
      <c r="G148" cm="1">
        <f t="array" ref="G148">_xlfn.IFS(AND(I148&gt;J148,I148&gt;0), 1, AND(J148&gt;I148,J148&gt;0), 2, AND(I148&lt;0,J148&lt;0), 0)</f>
        <v>2</v>
      </c>
      <c r="H148">
        <f>ValueWin!H148</f>
        <v>1</v>
      </c>
      <c r="I148">
        <f t="shared" si="16"/>
        <v>-0.87800000000000011</v>
      </c>
      <c r="J148">
        <f t="shared" si="17"/>
        <v>0.11671428571428563</v>
      </c>
      <c r="K148" cm="1">
        <f t="array" ref="K148">_xlfn.IFS(AND(G148=H148,G148=1),K147-K147*I148+K147*I148*A148, AND(G148=H148,G148=2), K147-K147*J148+K147*J148*B148, AND(G148&lt;&gt;H148,G148=1), K147-K147*I148,AND(G148&lt;&gt;H148,G148=2),K147-K147*J148,G148=0,K147)</f>
        <v>1.7199735543128587</v>
      </c>
      <c r="L148" t="str">
        <f>ValueWin!L148</f>
        <v>Ilya Ivashka</v>
      </c>
      <c r="M148" t="str">
        <f>ValueWin!M148</f>
        <v>Albert Ramos</v>
      </c>
    </row>
    <row r="149" spans="1:13" x14ac:dyDescent="0.25">
      <c r="A149">
        <f>ValueWin!A149</f>
        <v>3.4</v>
      </c>
      <c r="B149">
        <f>ValueWin!B149</f>
        <v>1.33</v>
      </c>
      <c r="C149">
        <f t="shared" si="13"/>
        <v>0.29411764705882354</v>
      </c>
      <c r="D149">
        <f t="shared" si="14"/>
        <v>0.75187969924812026</v>
      </c>
      <c r="E149">
        <f>ValueWin!E149</f>
        <v>0.32900000000000001</v>
      </c>
      <c r="F149">
        <f t="shared" si="15"/>
        <v>0.67100000000000004</v>
      </c>
      <c r="G149" cm="1">
        <f t="array" ref="G149">_xlfn.IFS(AND(I149&gt;J149,I149&gt;0), 1, AND(J149&gt;I149,J149&gt;0), 2, AND(I149&lt;0,J149&lt;0), 0)</f>
        <v>1</v>
      </c>
      <c r="H149">
        <f>ValueWin!H149</f>
        <v>1</v>
      </c>
      <c r="I149">
        <f t="shared" si="16"/>
        <v>4.9416666666666664E-2</v>
      </c>
      <c r="J149">
        <f t="shared" si="17"/>
        <v>-0.3259696969696968</v>
      </c>
      <c r="K149" cm="1">
        <f t="array" ref="K149">_xlfn.IFS(AND(G149=H149,G149=1),K148-K148*I149+K148*I149*A149, AND(G149=H149,G149=2), K148-K148*J149+K148*J149*B149, AND(G149&lt;&gt;H149,G149=1), K148-K148*I149,AND(G149&lt;&gt;H149,G149=2),K148-K148*J149,G149=0,K148)</f>
        <v>1.9239624178543639</v>
      </c>
      <c r="L149" t="str">
        <f>ValueWin!L149</f>
        <v>James Duckworth</v>
      </c>
      <c r="M149" t="str">
        <f>ValueWin!M149</f>
        <v>Roberto Bautista Agut</v>
      </c>
    </row>
    <row r="150" spans="1:13" x14ac:dyDescent="0.25">
      <c r="A150">
        <f>ValueWin!A150</f>
        <v>3.5</v>
      </c>
      <c r="B150">
        <f>ValueWin!B150</f>
        <v>1.3</v>
      </c>
      <c r="C150">
        <f t="shared" si="13"/>
        <v>0.2857142857142857</v>
      </c>
      <c r="D150">
        <f t="shared" si="14"/>
        <v>0.76923076923076916</v>
      </c>
      <c r="E150">
        <f>ValueWin!E150</f>
        <v>0.27500000000000002</v>
      </c>
      <c r="F150">
        <f t="shared" si="15"/>
        <v>0.72499999999999998</v>
      </c>
      <c r="G150" cm="1">
        <f t="array" ref="G150">_xlfn.IFS(AND(I150&gt;J150,I150&gt;0), 1, AND(J150&gt;I150,J150&gt;0), 2, AND(I150&lt;0,J150&lt;0), 0)</f>
        <v>0</v>
      </c>
      <c r="H150">
        <f>ValueWin!H150</f>
        <v>2</v>
      </c>
      <c r="I150">
        <f t="shared" si="16"/>
        <v>-1.4999999999999958E-2</v>
      </c>
      <c r="J150">
        <f t="shared" si="17"/>
        <v>-0.19166666666666665</v>
      </c>
      <c r="K150" cm="1">
        <f t="array" ref="K150">_xlfn.IFS(AND(G150=H150,G150=1),K149-K149*I150+K149*I150*A150, AND(G150=H150,G150=2), K149-K149*J150+K149*J150*B150, AND(G150&lt;&gt;H150,G150=1), K149-K149*I150,AND(G150&lt;&gt;H150,G150=2),K149-K149*J150,G150=0,K149)</f>
        <v>1.9239624178543639</v>
      </c>
      <c r="L150" t="str">
        <f>ValueWin!L150</f>
        <v>John Millman</v>
      </c>
      <c r="M150" t="str">
        <f>ValueWin!M150</f>
        <v>Diego Schwartzman</v>
      </c>
    </row>
    <row r="151" spans="1:13" x14ac:dyDescent="0.25">
      <c r="A151">
        <f>ValueWin!A151</f>
        <v>1.66</v>
      </c>
      <c r="B151">
        <f>ValueWin!B151</f>
        <v>2.2000000000000002</v>
      </c>
      <c r="C151">
        <f t="shared" si="13"/>
        <v>0.60240963855421692</v>
      </c>
      <c r="D151">
        <f t="shared" si="14"/>
        <v>0.45454545454545453</v>
      </c>
      <c r="E151">
        <f>ValueWin!E151</f>
        <v>0.60199999999999998</v>
      </c>
      <c r="F151">
        <f t="shared" si="15"/>
        <v>0.39800000000000002</v>
      </c>
      <c r="G151" cm="1">
        <f t="array" ref="G151">_xlfn.IFS(AND(I151&gt;J151,I151&gt;0), 1, AND(J151&gt;I151,J151&gt;0), 2, AND(I151&lt;0,J151&lt;0), 0)</f>
        <v>0</v>
      </c>
      <c r="H151">
        <f>ValueWin!H151</f>
        <v>0</v>
      </c>
      <c r="I151">
        <f t="shared" si="16"/>
        <v>-1.0303030303031591E-3</v>
      </c>
      <c r="J151">
        <f t="shared" si="17"/>
        <v>-0.10366666666666657</v>
      </c>
      <c r="K151" cm="1">
        <f t="array" ref="K151">_xlfn.IFS(AND(G151=H151,G151=1),K150-K150*I151+K150*I151*A151, AND(G151=H151,G151=2), K150-K150*J151+K150*J151*B151, AND(G151&lt;&gt;H151,G151=1), K150-K150*I151,AND(G151&lt;&gt;H151,G151=2),K150-K150*J151,G151=0,K150)</f>
        <v>1.9239624178543639</v>
      </c>
      <c r="L151" t="str">
        <f>ValueWin!L151</f>
        <v>Lloyd Harris</v>
      </c>
      <c r="M151" t="str">
        <f>ValueWin!M151</f>
        <v>Alex De Minaur</v>
      </c>
    </row>
    <row r="152" spans="1:13" x14ac:dyDescent="0.25">
      <c r="A152">
        <f>ValueWin!A152</f>
        <v>1.57</v>
      </c>
      <c r="B152">
        <f>ValueWin!B152</f>
        <v>2.37</v>
      </c>
      <c r="C152">
        <f t="shared" si="13"/>
        <v>0.63694267515923564</v>
      </c>
      <c r="D152">
        <f t="shared" si="14"/>
        <v>0.42194092827004215</v>
      </c>
      <c r="E152">
        <f>ValueWin!E152</f>
        <v>0.48799999999999999</v>
      </c>
      <c r="F152">
        <f t="shared" si="15"/>
        <v>0.51200000000000001</v>
      </c>
      <c r="G152" cm="1">
        <f t="array" ref="G152">_xlfn.IFS(AND(I152&gt;J152,I152&gt;0), 1, AND(J152&gt;I152,J152&gt;0), 2, AND(I152&lt;0,J152&lt;0), 0)</f>
        <v>2</v>
      </c>
      <c r="H152">
        <f>ValueWin!H152</f>
        <v>1</v>
      </c>
      <c r="I152">
        <f t="shared" si="16"/>
        <v>-0.41024561403508764</v>
      </c>
      <c r="J152">
        <f t="shared" si="17"/>
        <v>0.15579562043795625</v>
      </c>
      <c r="K152" cm="1">
        <f t="array" ref="K152">_xlfn.IFS(AND(G152=H152,G152=1),K151-K151*I152+K151*I152*A152, AND(G152=H152,G152=2), K151-K151*J152+K151*J152*B152, AND(G152&lt;&gt;H152,G152=1), K151-K151*I152,AND(G152&lt;&gt;H152,G152=2),K151-K151*J152,G152=0,K151)</f>
        <v>1.6242174992654328</v>
      </c>
      <c r="L152" t="str">
        <f>ValueWin!L152</f>
        <v>Marton Fucsovics</v>
      </c>
      <c r="M152" t="str">
        <f>ValueWin!M152</f>
        <v>Fabio Fognini</v>
      </c>
    </row>
    <row r="153" spans="1:13" x14ac:dyDescent="0.25">
      <c r="A153">
        <f>ValueWin!A153</f>
        <v>3.5</v>
      </c>
      <c r="B153">
        <f>ValueWin!B153</f>
        <v>1.3</v>
      </c>
      <c r="C153">
        <f t="shared" si="13"/>
        <v>0.2857142857142857</v>
      </c>
      <c r="D153">
        <f t="shared" si="14"/>
        <v>0.76923076923076916</v>
      </c>
      <c r="E153">
        <f>ValueWin!E153</f>
        <v>0.40600000000000003</v>
      </c>
      <c r="F153">
        <f t="shared" si="15"/>
        <v>0.59399999999999997</v>
      </c>
      <c r="G153" cm="1">
        <f t="array" ref="G153">_xlfn.IFS(AND(I153&gt;J153,I153&gt;0), 1, AND(J153&gt;I153,J153&gt;0), 2, AND(I153&lt;0,J153&lt;0), 0)</f>
        <v>1</v>
      </c>
      <c r="H153">
        <f>ValueWin!H153</f>
        <v>0</v>
      </c>
      <c r="I153">
        <f t="shared" si="16"/>
        <v>0.16840000000000005</v>
      </c>
      <c r="J153">
        <f t="shared" si="17"/>
        <v>-0.7593333333333333</v>
      </c>
      <c r="K153" cm="1">
        <f t="array" ref="K153">_xlfn.IFS(AND(G153=H153,G153=1),K152-K152*I153+K152*I153*A153, AND(G153=H153,G153=2), K152-K152*J153+K152*J153*B153, AND(G153&lt;&gt;H153,G153=1), K152-K152*I153,AND(G153&lt;&gt;H153,G153=2),K152-K152*J153,G153=0,K152)</f>
        <v>1.3506992723891338</v>
      </c>
      <c r="L153" t="str">
        <f>ValueWin!L153</f>
        <v>Pierre Herbert</v>
      </c>
      <c r="M153" t="str">
        <f>ValueWin!M153</f>
        <v>Carlos Garfia</v>
      </c>
    </row>
    <row r="154" spans="1:13" x14ac:dyDescent="0.25">
      <c r="A154">
        <f>ValueWin!A154</f>
        <v>2.2999999999999998</v>
      </c>
      <c r="B154">
        <f>ValueWin!B154</f>
        <v>1.61</v>
      </c>
      <c r="C154">
        <f t="shared" si="13"/>
        <v>0.43478260869565222</v>
      </c>
      <c r="D154">
        <f t="shared" si="14"/>
        <v>0.6211180124223602</v>
      </c>
      <c r="E154">
        <f>ValueWin!E154</f>
        <v>0.439</v>
      </c>
      <c r="F154">
        <f t="shared" si="15"/>
        <v>0.56099999999999994</v>
      </c>
      <c r="G154" cm="1">
        <f t="array" ref="G154">_xlfn.IFS(AND(I154&gt;J154,I154&gt;0), 1, AND(J154&gt;I154,J154&gt;0), 2, AND(I154&lt;0,J154&lt;0), 0)</f>
        <v>1</v>
      </c>
      <c r="H154">
        <f>ValueWin!H154</f>
        <v>1</v>
      </c>
      <c r="I154">
        <f t="shared" si="16"/>
        <v>7.4615384615384639E-3</v>
      </c>
      <c r="J154">
        <f t="shared" si="17"/>
        <v>-0.15867213114754097</v>
      </c>
      <c r="K154" cm="1">
        <f t="array" ref="K154">_xlfn.IFS(AND(G154=H154,G154=1),K153-K153*I154+K153*I154*A154, AND(G154=H154,G154=2), K153-K153*J154+K153*J154*B154, AND(G154&lt;&gt;H154,G154=1), K153-K153*I154,AND(G154&lt;&gt;H154,G154=2),K153-K153*J154,G154=0,K153)</f>
        <v>1.3638010553313085</v>
      </c>
      <c r="L154" t="str">
        <f>ValueWin!L154</f>
        <v>Hugo Gaston</v>
      </c>
      <c r="M154" t="str">
        <f>ValueWin!M154</f>
        <v>Arthur Rinderknech</v>
      </c>
    </row>
    <row r="155" spans="1:13" x14ac:dyDescent="0.25">
      <c r="A155">
        <f>ValueWin!A155</f>
        <v>2.2000000000000002</v>
      </c>
      <c r="B155">
        <f>ValueWin!B155</f>
        <v>1.66</v>
      </c>
      <c r="C155">
        <f t="shared" si="13"/>
        <v>0.45454545454545453</v>
      </c>
      <c r="D155">
        <f t="shared" si="14"/>
        <v>0.60240963855421692</v>
      </c>
      <c r="E155">
        <f>ValueWin!E155</f>
        <v>0.45400000000000001</v>
      </c>
      <c r="F155">
        <f t="shared" si="15"/>
        <v>0.54600000000000004</v>
      </c>
      <c r="G155" cm="1">
        <f t="array" ref="G155">_xlfn.IFS(AND(I155&gt;J155,I155&gt;0), 1, AND(J155&gt;I155,J155&gt;0), 2, AND(I155&lt;0,J155&lt;0), 0)</f>
        <v>0</v>
      </c>
      <c r="H155">
        <f>ValueWin!H155</f>
        <v>2</v>
      </c>
      <c r="I155">
        <f t="shared" si="16"/>
        <v>-9.9999999999994538E-4</v>
      </c>
      <c r="J155">
        <f t="shared" si="17"/>
        <v>-0.14187878787878794</v>
      </c>
      <c r="K155" cm="1">
        <f t="array" ref="K155">_xlfn.IFS(AND(G155=H155,G155=1),K154-K154*I155+K154*I155*A155, AND(G155=H155,G155=2), K154-K154*J155+K154*J155*B155, AND(G155&lt;&gt;H155,G155=1), K154-K154*I155,AND(G155&lt;&gt;H155,G155=2),K154-K154*J155,G155=0,K154)</f>
        <v>1.3638010553313085</v>
      </c>
      <c r="L155" t="str">
        <f>ValueWin!L155</f>
        <v>Laslo Djere</v>
      </c>
      <c r="M155" t="str">
        <f>ValueWin!M155</f>
        <v>Lorenzo Musetti</v>
      </c>
    </row>
    <row r="156" spans="1:13" x14ac:dyDescent="0.25">
      <c r="A156">
        <f>ValueWin!A156</f>
        <v>1.57</v>
      </c>
      <c r="B156">
        <f>ValueWin!B156</f>
        <v>2.37</v>
      </c>
      <c r="C156">
        <f t="shared" si="13"/>
        <v>0.63694267515923564</v>
      </c>
      <c r="D156">
        <f t="shared" si="14"/>
        <v>0.42194092827004215</v>
      </c>
      <c r="E156">
        <f>ValueWin!E156</f>
        <v>0.52900000000000003</v>
      </c>
      <c r="F156">
        <f t="shared" si="15"/>
        <v>0.47099999999999997</v>
      </c>
      <c r="G156" cm="1">
        <f t="array" ref="G156">_xlfn.IFS(AND(I156&gt;J156,I156&gt;0), 1, AND(J156&gt;I156,J156&gt;0), 2, AND(I156&lt;0,J156&lt;0), 0)</f>
        <v>2</v>
      </c>
      <c r="H156">
        <f>ValueWin!H156</f>
        <v>0</v>
      </c>
      <c r="I156">
        <f t="shared" si="16"/>
        <v>-0.29731578947368409</v>
      </c>
      <c r="J156">
        <f t="shared" si="17"/>
        <v>8.48686131386861E-2</v>
      </c>
      <c r="K156" cm="1">
        <f t="array" ref="K156">_xlfn.IFS(AND(G156=H156,G156=1),K155-K155*I156+K155*I156*A156, AND(G156=H156,G156=2), K155-K155*J156+K155*J156*B156, AND(G156&lt;&gt;H156,G156=1), K155-K155*I156,AND(G156&lt;&gt;H156,G156=2),K155-K155*J156,G156=0,K155)</f>
        <v>1.2480571511682639</v>
      </c>
      <c r="L156" t="str">
        <f>ValueWin!L156</f>
        <v>Andy Murray</v>
      </c>
      <c r="M156" t="str">
        <f>ValueWin!M156</f>
        <v>Jenson Brooksby</v>
      </c>
    </row>
    <row r="157" spans="1:13" x14ac:dyDescent="0.25">
      <c r="A157">
        <f>ValueWin!A157</f>
        <v>1.1599999999999999</v>
      </c>
      <c r="B157">
        <f>ValueWin!B157</f>
        <v>5</v>
      </c>
      <c r="C157">
        <f t="shared" si="13"/>
        <v>0.86206896551724144</v>
      </c>
      <c r="D157">
        <f t="shared" si="14"/>
        <v>0.2</v>
      </c>
      <c r="E157">
        <f>ValueWin!E157</f>
        <v>0.78</v>
      </c>
      <c r="F157">
        <f t="shared" si="15"/>
        <v>0.21999999999999997</v>
      </c>
      <c r="G157" cm="1">
        <f t="array" ref="G157">_xlfn.IFS(AND(I157&gt;J157,I157&gt;0), 1, AND(J157&gt;I157,J157&gt;0), 2, AND(I157&lt;0,J157&lt;0), 0)</f>
        <v>2</v>
      </c>
      <c r="H157">
        <f>ValueWin!H157</f>
        <v>1</v>
      </c>
      <c r="I157">
        <f t="shared" si="16"/>
        <v>-0.59500000000000042</v>
      </c>
      <c r="J157">
        <f t="shared" si="17"/>
        <v>2.4999999999999967E-2</v>
      </c>
      <c r="K157" cm="1">
        <f t="array" ref="K157">_xlfn.IFS(AND(G157=H157,G157=1),K156-K156*I157+K156*I157*A157, AND(G157=H157,G157=2), K156-K156*J157+K156*J157*B157, AND(G157&lt;&gt;H157,G157=1), K156-K156*I157,AND(G157&lt;&gt;H157,G157=2),K156-K156*J157,G157=0,K156)</f>
        <v>1.2168557223890573</v>
      </c>
      <c r="L157" t="str">
        <f>ValueWin!L157</f>
        <v>Felix Auger Aliassime</v>
      </c>
      <c r="M157" t="str">
        <f>ValueWin!M157</f>
        <v>Gianluca Mager</v>
      </c>
    </row>
    <row r="158" spans="1:13" x14ac:dyDescent="0.25">
      <c r="A158">
        <f>ValueWin!A158</f>
        <v>1.72</v>
      </c>
      <c r="B158">
        <f>ValueWin!B158</f>
        <v>2.1</v>
      </c>
      <c r="C158">
        <f t="shared" si="13"/>
        <v>0.58139534883720934</v>
      </c>
      <c r="D158">
        <f t="shared" si="14"/>
        <v>0.47619047619047616</v>
      </c>
      <c r="E158">
        <f>ValueWin!E158</f>
        <v>0.48899999999999999</v>
      </c>
      <c r="F158">
        <f t="shared" si="15"/>
        <v>0.51100000000000001</v>
      </c>
      <c r="G158" cm="1">
        <f t="array" ref="G158">_xlfn.IFS(AND(I158&gt;J158,I158&gt;0), 1, AND(J158&gt;I158,J158&gt;0), 2, AND(I158&lt;0,J158&lt;0), 0)</f>
        <v>2</v>
      </c>
      <c r="H158">
        <f>ValueWin!H158</f>
        <v>1</v>
      </c>
      <c r="I158">
        <f t="shared" si="16"/>
        <v>-0.22072222222222226</v>
      </c>
      <c r="J158">
        <f t="shared" si="17"/>
        <v>6.6454545454545488E-2</v>
      </c>
      <c r="K158" cm="1">
        <f t="array" ref="K158">_xlfn.IFS(AND(G158=H158,G158=1),K157-K157*I158+K157*I158*A158, AND(G158=H158,G158=2), K157-K157*J158+K157*J158*B158, AND(G158&lt;&gt;H158,G158=1), K157-K157*I158,AND(G158&lt;&gt;H158,G158=2),K157-K157*J158,G158=0,K157)</f>
        <v>1.1359901284739298</v>
      </c>
      <c r="L158" t="str">
        <f>ValueWin!L158</f>
        <v>Tommy Paul</v>
      </c>
      <c r="M158" t="str">
        <f>ValueWin!M158</f>
        <v>Jan Lennard Struff</v>
      </c>
    </row>
    <row r="159" spans="1:13" x14ac:dyDescent="0.25">
      <c r="A159">
        <f>ValueWin!A159</f>
        <v>1.28</v>
      </c>
      <c r="B159">
        <f>ValueWin!B159</f>
        <v>3.75</v>
      </c>
      <c r="C159">
        <f t="shared" si="13"/>
        <v>0.78125</v>
      </c>
      <c r="D159">
        <f t="shared" si="14"/>
        <v>0.26666666666666666</v>
      </c>
      <c r="E159">
        <f>ValueWin!E159</f>
        <v>0.68200000000000005</v>
      </c>
      <c r="F159">
        <f t="shared" si="15"/>
        <v>0.31799999999999995</v>
      </c>
      <c r="G159" cm="1">
        <f t="array" ref="G159">_xlfn.IFS(AND(I159&gt;J159,I159&gt;0), 1, AND(J159&gt;I159,J159&gt;0), 2, AND(I159&lt;0,J159&lt;0), 0)</f>
        <v>2</v>
      </c>
      <c r="H159">
        <f>ValueWin!H159</f>
        <v>1</v>
      </c>
      <c r="I159">
        <f t="shared" si="16"/>
        <v>-0.4537142857142854</v>
      </c>
      <c r="J159">
        <f t="shared" si="17"/>
        <v>6.9999999999999923E-2</v>
      </c>
      <c r="K159" cm="1">
        <f t="array" ref="K159">_xlfn.IFS(AND(G159=H159,G159=1),K158-K158*I159+K158*I159*A159, AND(G159=H159,G159=2), K158-K158*J159+K158*J159*B159, AND(G159&lt;&gt;H159,G159=1), K158-K158*I159,AND(G159&lt;&gt;H159,G159=2),K158-K158*J159,G159=0,K158)</f>
        <v>1.0564708194807548</v>
      </c>
      <c r="L159" t="str">
        <f>ValueWin!L159</f>
        <v>Karen Khachanov</v>
      </c>
      <c r="M159" t="str">
        <f>ValueWin!M159</f>
        <v>Mikael Ymer</v>
      </c>
    </row>
    <row r="160" spans="1:13" x14ac:dyDescent="0.25">
      <c r="A160">
        <f>ValueWin!A160</f>
        <v>2.2999999999999998</v>
      </c>
      <c r="B160">
        <f>ValueWin!B160</f>
        <v>1.61</v>
      </c>
      <c r="C160">
        <f t="shared" si="13"/>
        <v>0.43478260869565222</v>
      </c>
      <c r="D160">
        <f t="shared" si="14"/>
        <v>0.6211180124223602</v>
      </c>
      <c r="E160">
        <f>ValueWin!E160</f>
        <v>0.43</v>
      </c>
      <c r="F160">
        <f t="shared" si="15"/>
        <v>0.57000000000000006</v>
      </c>
      <c r="G160" cm="1">
        <f t="array" ref="G160">_xlfn.IFS(AND(I160&gt;J160,I160&gt;0), 1, AND(J160&gt;I160,J160&gt;0), 2, AND(I160&lt;0,J160&lt;0), 0)</f>
        <v>0</v>
      </c>
      <c r="H160">
        <f>ValueWin!H160</f>
        <v>2</v>
      </c>
      <c r="I160">
        <f t="shared" si="16"/>
        <v>-8.4615384615385758E-3</v>
      </c>
      <c r="J160">
        <f t="shared" si="17"/>
        <v>-0.13491803278688508</v>
      </c>
      <c r="K160" cm="1">
        <f t="array" ref="K160">_xlfn.IFS(AND(G160=H160,G160=1),K159-K159*I160+K159*I160*A160, AND(G160=H160,G160=2), K159-K159*J160+K159*J160*B160, AND(G160&lt;&gt;H160,G160=1), K159-K159*I160,AND(G160&lt;&gt;H160,G160=2),K159-K159*J160,G160=0,K159)</f>
        <v>1.0564708194807548</v>
      </c>
      <c r="L160" t="str">
        <f>ValueWin!L160</f>
        <v>Lorenzo Sonego</v>
      </c>
      <c r="M160" t="str">
        <f>ValueWin!M160</f>
        <v>Taylor Fritz</v>
      </c>
    </row>
    <row r="161" spans="1:13" x14ac:dyDescent="0.25">
      <c r="A161">
        <f>ValueWin!A161</f>
        <v>3.5</v>
      </c>
      <c r="B161">
        <f>ValueWin!B161</f>
        <v>1.3</v>
      </c>
      <c r="C161">
        <f t="shared" si="13"/>
        <v>0.2857142857142857</v>
      </c>
      <c r="D161">
        <f t="shared" si="14"/>
        <v>0.76923076923076916</v>
      </c>
      <c r="E161">
        <f>ValueWin!E161</f>
        <v>0.36199999999999999</v>
      </c>
      <c r="F161">
        <f t="shared" si="15"/>
        <v>0.63800000000000001</v>
      </c>
      <c r="G161" cm="1">
        <f t="array" ref="G161">_xlfn.IFS(AND(I161&gt;J161,I161&gt;0), 1, AND(J161&gt;I161,J161&gt;0), 2, AND(I161&lt;0,J161&lt;0), 0)</f>
        <v>1</v>
      </c>
      <c r="H161">
        <f>ValueWin!H161</f>
        <v>2</v>
      </c>
      <c r="I161">
        <f t="shared" si="16"/>
        <v>0.10680000000000001</v>
      </c>
      <c r="J161">
        <f t="shared" si="17"/>
        <v>-0.56866666666666654</v>
      </c>
      <c r="K161" cm="1">
        <f t="array" ref="K161">_xlfn.IFS(AND(G161=H161,G161=1),K160-K160*I161+K160*I161*A161, AND(G161=H161,G161=2), K160-K160*J161+K160*J161*B161, AND(G161&lt;&gt;H161,G161=1), K160-K160*I161,AND(G161&lt;&gt;H161,G161=2),K160-K160*J161,G161=0,K160)</f>
        <v>0.94363973596021022</v>
      </c>
      <c r="L161" t="str">
        <f>ValueWin!L161</f>
        <v>Pierre Hubert</v>
      </c>
      <c r="M161" t="str">
        <f>ValueWin!M161</f>
        <v>Carlos Alcaraz</v>
      </c>
    </row>
    <row r="162" spans="1:13" x14ac:dyDescent="0.25">
      <c r="A162">
        <f>ValueWin!A162</f>
        <v>1.53</v>
      </c>
      <c r="B162">
        <f>ValueWin!B162</f>
        <v>2.5</v>
      </c>
      <c r="C162">
        <f t="shared" si="13"/>
        <v>0.65359477124183007</v>
      </c>
      <c r="D162">
        <f t="shared" si="14"/>
        <v>0.4</v>
      </c>
      <c r="E162">
        <f>ValueWin!E162</f>
        <v>0.62</v>
      </c>
      <c r="F162">
        <f t="shared" si="15"/>
        <v>0.38</v>
      </c>
      <c r="G162" cm="1">
        <f t="array" ref="G162">_xlfn.IFS(AND(I162&gt;J162,I162&gt;0), 1, AND(J162&gt;I162,J162&gt;0), 2, AND(I162&lt;0,J162&lt;0), 0)</f>
        <v>0</v>
      </c>
      <c r="H162">
        <f>ValueWin!H162</f>
        <v>1</v>
      </c>
      <c r="I162">
        <f t="shared" si="16"/>
        <v>-9.6981132075471654E-2</v>
      </c>
      <c r="J162">
        <f t="shared" si="17"/>
        <v>-3.3333333333333326E-2</v>
      </c>
      <c r="K162" cm="1">
        <f t="array" ref="K162">_xlfn.IFS(AND(G162=H162,G162=1),K161-K161*I162+K161*I162*A162, AND(G162=H162,G162=2), K161-K161*J162+K161*J162*B162, AND(G162&lt;&gt;H162,G162=1), K161-K161*I162,AND(G162&lt;&gt;H162,G162=2),K161-K161*J162,G162=0,K161)</f>
        <v>0.94363973596021022</v>
      </c>
      <c r="L162" t="str">
        <f>ValueWin!L162</f>
        <v>Marin Cilic</v>
      </c>
      <c r="M162" t="str">
        <f>ValueWin!M162</f>
        <v>Alejandro Davidovich Fokina</v>
      </c>
    </row>
    <row r="163" spans="1:13" x14ac:dyDescent="0.25">
      <c r="A163">
        <f>ValueWin!A163</f>
        <v>3.4</v>
      </c>
      <c r="B163">
        <f>ValueWin!B163</f>
        <v>1.33</v>
      </c>
      <c r="C163">
        <f t="shared" si="13"/>
        <v>0.29411764705882354</v>
      </c>
      <c r="D163">
        <f t="shared" si="14"/>
        <v>0.75187969924812026</v>
      </c>
      <c r="E163">
        <f>ValueWin!E163</f>
        <v>0.252</v>
      </c>
      <c r="F163">
        <f t="shared" si="15"/>
        <v>0.748</v>
      </c>
      <c r="G163" cm="1">
        <f t="array" ref="G163">_xlfn.IFS(AND(I163&gt;J163,I163&gt;0), 1, AND(J163&gt;I163,J163&gt;0), 2, AND(I163&lt;0,J163&lt;0), 0)</f>
        <v>0</v>
      </c>
      <c r="H163">
        <f>ValueWin!H163</f>
        <v>2</v>
      </c>
      <c r="I163">
        <f t="shared" si="16"/>
        <v>-5.9666666666666701E-2</v>
      </c>
      <c r="J163">
        <f t="shared" si="17"/>
        <v>-1.5636363636363448E-2</v>
      </c>
      <c r="K163" cm="1">
        <f t="array" ref="K163">_xlfn.IFS(AND(G163=H163,G163=1),K162-K162*I163+K162*I163*A163, AND(G163=H163,G163=2), K162-K162*J163+K162*J163*B163, AND(G163&lt;&gt;H163,G163=1), K162-K162*I163,AND(G163&lt;&gt;H163,G163=2),K162-K162*J163,G163=0,K162)</f>
        <v>0.94363973596021022</v>
      </c>
      <c r="L163" t="str">
        <f>ValueWin!L163</f>
        <v>Miomir Kecmanovic</v>
      </c>
      <c r="M163" t="str">
        <f>ValueWin!M163</f>
        <v>Gael Monfils</v>
      </c>
    </row>
    <row r="164" spans="1:13" x14ac:dyDescent="0.25">
      <c r="A164">
        <f>ValueWin!A164</f>
        <v>1.5</v>
      </c>
      <c r="B164">
        <f>ValueWin!B164</f>
        <v>2.62</v>
      </c>
      <c r="C164">
        <f t="shared" si="13"/>
        <v>0.66666666666666663</v>
      </c>
      <c r="D164">
        <f t="shared" si="14"/>
        <v>0.38167938931297707</v>
      </c>
      <c r="E164">
        <f>ValueWin!E164</f>
        <v>0.64700000000000002</v>
      </c>
      <c r="F164">
        <f t="shared" si="15"/>
        <v>0.35299999999999998</v>
      </c>
      <c r="G164" cm="1">
        <f t="array" ref="G164">_xlfn.IFS(AND(I164&gt;J164,I164&gt;0), 1, AND(J164&gt;I164,J164&gt;0), 2, AND(I164&lt;0,J164&lt;0), 0)</f>
        <v>0</v>
      </c>
      <c r="H164">
        <f>ValueWin!H164</f>
        <v>2</v>
      </c>
      <c r="I164">
        <f t="shared" si="16"/>
        <v>-5.8999999999999941E-2</v>
      </c>
      <c r="J164">
        <f t="shared" si="17"/>
        <v>-4.6382716049382711E-2</v>
      </c>
      <c r="K164" cm="1">
        <f t="array" ref="K164">_xlfn.IFS(AND(G164=H164,G164=1),K163-K163*I164+K163*I164*A164, AND(G164=H164,G164=2), K163-K163*J164+K163*J164*B164, AND(G164&lt;&gt;H164,G164=1), K163-K163*I164,AND(G164&lt;&gt;H164,G164=2),K163-K163*J164,G164=0,K163)</f>
        <v>0.94363973596021022</v>
      </c>
      <c r="L164" t="str">
        <f>ValueWin!L164</f>
        <v>Frances Tiafoe</v>
      </c>
      <c r="M164" t="str">
        <f>ValueWin!M164</f>
        <v>Marcos Giron</v>
      </c>
    </row>
    <row r="165" spans="1:13" x14ac:dyDescent="0.25">
      <c r="A165">
        <f>ValueWin!A165</f>
        <v>1.083</v>
      </c>
      <c r="B165">
        <f>ValueWin!B165</f>
        <v>8</v>
      </c>
      <c r="C165">
        <f t="shared" si="13"/>
        <v>0.92336103416435833</v>
      </c>
      <c r="D165">
        <f t="shared" si="14"/>
        <v>0.125</v>
      </c>
      <c r="E165">
        <f>ValueWin!E165</f>
        <v>0.89600000000000002</v>
      </c>
      <c r="F165">
        <f t="shared" si="15"/>
        <v>0.10399999999999998</v>
      </c>
      <c r="G165" cm="1">
        <f t="array" ref="G165">_xlfn.IFS(AND(I165&gt;J165,I165&gt;0), 1, AND(J165&gt;I165,J165&gt;0), 2, AND(I165&lt;0,J165&lt;0), 0)</f>
        <v>0</v>
      </c>
      <c r="H165">
        <f>ValueWin!H165</f>
        <v>1</v>
      </c>
      <c r="I165">
        <f t="shared" si="16"/>
        <v>-0.35701204819277133</v>
      </c>
      <c r="J165">
        <f t="shared" si="17"/>
        <v>-2.4000000000000021E-2</v>
      </c>
      <c r="K165" cm="1">
        <f t="array" ref="K165">_xlfn.IFS(AND(G165=H165,G165=1),K164-K164*I165+K164*I165*A165, AND(G165=H165,G165=2), K164-K164*J165+K164*J165*B165, AND(G165&lt;&gt;H165,G165=1), K164-K164*I165,AND(G165&lt;&gt;H165,G165=2),K164-K164*J165,G165=0,K164)</f>
        <v>0.94363973596021022</v>
      </c>
      <c r="L165" t="str">
        <f>ValueWin!L165</f>
        <v>Novak Djokovic</v>
      </c>
      <c r="M165" t="str">
        <f>ValueWin!M165</f>
        <v>Marton Fucsovics</v>
      </c>
    </row>
    <row r="166" spans="1:13" x14ac:dyDescent="0.25">
      <c r="A166">
        <f>ValueWin!A166</f>
        <v>1.3</v>
      </c>
      <c r="B166">
        <f>ValueWin!B166</f>
        <v>3.5</v>
      </c>
      <c r="C166">
        <f t="shared" si="13"/>
        <v>0.76923076923076916</v>
      </c>
      <c r="D166">
        <f t="shared" si="14"/>
        <v>0.2857142857142857</v>
      </c>
      <c r="E166">
        <f>ValueWin!E166</f>
        <v>0.71799999999999997</v>
      </c>
      <c r="F166">
        <f t="shared" si="15"/>
        <v>0.28200000000000003</v>
      </c>
      <c r="G166" cm="1">
        <f t="array" ref="G166">_xlfn.IFS(AND(I166&gt;J166,I166&gt;0), 1, AND(J166&gt;I166,J166&gt;0), 2, AND(I166&lt;0,J166&lt;0), 0)</f>
        <v>0</v>
      </c>
      <c r="H166">
        <f>ValueWin!H166</f>
        <v>1</v>
      </c>
      <c r="I166">
        <f t="shared" si="16"/>
        <v>-0.22199999999999998</v>
      </c>
      <c r="J166">
        <f t="shared" si="17"/>
        <v>-5.1999999999999824E-3</v>
      </c>
      <c r="K166" cm="1">
        <f t="array" ref="K166">_xlfn.IFS(AND(G166=H166,G166=1),K165-K165*I166+K165*I166*A166, AND(G166=H166,G166=2), K165-K165*J166+K165*J166*B166, AND(G166&lt;&gt;H166,G166=1), K165-K165*I166,AND(G166&lt;&gt;H166,G166=2),K165-K165*J166,G166=0,K165)</f>
        <v>0.94363973596021022</v>
      </c>
      <c r="L166" t="str">
        <f>ValueWin!L166</f>
        <v>Casper Ruud</v>
      </c>
      <c r="M166" t="str">
        <f>ValueWin!M166</f>
        <v>Alexander Bublik</v>
      </c>
    </row>
    <row r="167" spans="1:13" x14ac:dyDescent="0.25">
      <c r="A167">
        <f>ValueWin!A167</f>
        <v>3</v>
      </c>
      <c r="B167">
        <f>ValueWin!B167</f>
        <v>1.4</v>
      </c>
      <c r="C167">
        <f t="shared" si="13"/>
        <v>0.33333333333333331</v>
      </c>
      <c r="D167">
        <f t="shared" si="14"/>
        <v>0.7142857142857143</v>
      </c>
      <c r="E167">
        <f>ValueWin!E167</f>
        <v>0.28399999999999997</v>
      </c>
      <c r="F167">
        <f t="shared" si="15"/>
        <v>0.71599999999999997</v>
      </c>
      <c r="G167" cm="1">
        <f t="array" ref="G167">_xlfn.IFS(AND(I167&gt;J167,I167&gt;0), 1, AND(J167&gt;I167,J167&gt;0), 2, AND(I167&lt;0,J167&lt;0), 0)</f>
        <v>2</v>
      </c>
      <c r="H167">
        <f>ValueWin!H167</f>
        <v>2</v>
      </c>
      <c r="I167">
        <f t="shared" si="16"/>
        <v>-7.400000000000001E-2</v>
      </c>
      <c r="J167">
        <f t="shared" si="17"/>
        <v>5.9999999999998943E-3</v>
      </c>
      <c r="K167" cm="1">
        <f t="array" ref="K167">_xlfn.IFS(AND(G167=H167,G167=1),K166-K166*I167+K166*I167*A167, AND(G167=H167,G167=2), K166-K166*J167+K166*J167*B167, AND(G167&lt;&gt;H167,G167=1), K166-K166*I167,AND(G167&lt;&gt;H167,G167=2),K166-K166*J167,G167=0,K166)</f>
        <v>0.94590447132651467</v>
      </c>
      <c r="L167" t="str">
        <f>ValueWin!L167</f>
        <v>Tommy Paul</v>
      </c>
      <c r="M167" t="str">
        <f>ValueWin!M167</f>
        <v>Hubert Hurkacz</v>
      </c>
    </row>
    <row r="168" spans="1:13" x14ac:dyDescent="0.25">
      <c r="A168">
        <f>ValueWin!A168</f>
        <v>1.8</v>
      </c>
      <c r="B168">
        <f>ValueWin!B168</f>
        <v>2</v>
      </c>
      <c r="C168">
        <f t="shared" si="13"/>
        <v>0.55555555555555558</v>
      </c>
      <c r="D168">
        <f t="shared" si="14"/>
        <v>0.5</v>
      </c>
      <c r="E168">
        <f>ValueWin!E168</f>
        <v>0.51200000000000001</v>
      </c>
      <c r="F168">
        <f t="shared" si="15"/>
        <v>0.48799999999999999</v>
      </c>
      <c r="G168" cm="1">
        <f t="array" ref="G168">_xlfn.IFS(AND(I168&gt;J168,I168&gt;0), 1, AND(J168&gt;I168,J168&gt;0), 2, AND(I168&lt;0,J168&lt;0), 0)</f>
        <v>0</v>
      </c>
      <c r="H168">
        <f>ValueWin!H168</f>
        <v>1</v>
      </c>
      <c r="I168">
        <f t="shared" si="16"/>
        <v>-9.7999999999999976E-2</v>
      </c>
      <c r="J168">
        <f t="shared" si="17"/>
        <v>-2.4000000000000021E-2</v>
      </c>
      <c r="K168" cm="1">
        <f t="array" ref="K168">_xlfn.IFS(AND(G168=H168,G168=1),K167-K167*I168+K167*I168*A168, AND(G168=H168,G168=2), K167-K167*J168+K167*J168*B168, AND(G168&lt;&gt;H168,G168=1), K167-K167*I168,AND(G168&lt;&gt;H168,G168=2),K167-K167*J168,G168=0,K167)</f>
        <v>0.94590447132651467</v>
      </c>
      <c r="L168" t="str">
        <f>ValueWin!L168</f>
        <v>Grigor Dimitrov</v>
      </c>
      <c r="M168" t="str">
        <f>ValueWin!M168</f>
        <v>Karen Khachanov</v>
      </c>
    </row>
    <row r="169" spans="1:13" x14ac:dyDescent="0.25">
      <c r="A169">
        <f>ValueWin!A169</f>
        <v>1.44</v>
      </c>
      <c r="B169">
        <f>ValueWin!B169</f>
        <v>2.75</v>
      </c>
      <c r="C169">
        <f t="shared" si="13"/>
        <v>0.69444444444444442</v>
      </c>
      <c r="D169">
        <f t="shared" si="14"/>
        <v>0.36363636363636365</v>
      </c>
      <c r="E169">
        <f>ValueWin!E169</f>
        <v>0.59699999999999998</v>
      </c>
      <c r="F169">
        <f t="shared" si="15"/>
        <v>0.40300000000000002</v>
      </c>
      <c r="G169" cm="1">
        <f t="array" ref="G169">_xlfn.IFS(AND(I169&gt;J169,I169&gt;0), 1, AND(J169&gt;I169,J169&gt;0), 2, AND(I169&lt;0,J169&lt;0), 0)</f>
        <v>2</v>
      </c>
      <c r="H169">
        <f>ValueWin!H169</f>
        <v>1</v>
      </c>
      <c r="I169">
        <f t="shared" si="16"/>
        <v>-0.31890909090909114</v>
      </c>
      <c r="J169">
        <f t="shared" si="17"/>
        <v>6.1857142857142888E-2</v>
      </c>
      <c r="K169" cm="1">
        <f t="array" ref="K169">_xlfn.IFS(AND(G169=H169,G169=1),K168-K168*I169+K168*I169*A169, AND(G169=H169,G169=2), K168-K168*J169+K168*J169*B169, AND(G169&lt;&gt;H169,G169=1), K168-K168*I169,AND(G169&lt;&gt;H169,G169=2),K168-K168*J169,G169=0,K168)</f>
        <v>0.8873935233144602</v>
      </c>
      <c r="L169" t="str">
        <f>ValueWin!L169</f>
        <v>Cameron Norrie</v>
      </c>
      <c r="M169" t="str">
        <f>ValueWin!M169</f>
        <v>Reilly Opelka</v>
      </c>
    </row>
    <row r="170" spans="1:13" x14ac:dyDescent="0.25">
      <c r="A170">
        <f>ValueWin!A170</f>
        <v>1.1599999999999999</v>
      </c>
      <c r="B170">
        <f>ValueWin!B170</f>
        <v>5</v>
      </c>
      <c r="C170">
        <f t="shared" si="13"/>
        <v>0.86206896551724144</v>
      </c>
      <c r="D170">
        <f t="shared" si="14"/>
        <v>0.2</v>
      </c>
      <c r="E170">
        <f>ValueWin!E170</f>
        <v>0.79200000000000004</v>
      </c>
      <c r="F170">
        <f t="shared" si="15"/>
        <v>0.20799999999999996</v>
      </c>
      <c r="G170" cm="1">
        <f t="array" ref="G170">_xlfn.IFS(AND(I170&gt;J170,I170&gt;0), 1, AND(J170&gt;I170,J170&gt;0), 2, AND(I170&lt;0,J170&lt;0), 0)</f>
        <v>2</v>
      </c>
      <c r="H170">
        <f>ValueWin!H170</f>
        <v>2</v>
      </c>
      <c r="I170">
        <f t="shared" si="16"/>
        <v>-0.50800000000000045</v>
      </c>
      <c r="J170">
        <f t="shared" si="17"/>
        <v>9.9999999999999534E-3</v>
      </c>
      <c r="K170" cm="1">
        <f t="array" ref="K170">_xlfn.IFS(AND(G170=H170,G170=1),K169-K169*I170+K169*I170*A170, AND(G170=H170,G170=2), K169-K169*J170+K169*J170*B170, AND(G170&lt;&gt;H170,G170=1), K169-K169*I170,AND(G170&lt;&gt;H170,G170=2),K169-K169*J170,G170=0,K169)</f>
        <v>0.92288926424703843</v>
      </c>
      <c r="L170" t="str">
        <f>ValueWin!L170</f>
        <v>Stefanos Tsitsipas</v>
      </c>
      <c r="M170" t="str">
        <f>ValueWin!M170</f>
        <v>Alexei Popyrin</v>
      </c>
    </row>
    <row r="171" spans="1:13" x14ac:dyDescent="0.25">
      <c r="A171">
        <f>ValueWin!A171</f>
        <v>1.36</v>
      </c>
      <c r="B171">
        <f>ValueWin!B171</f>
        <v>3.2</v>
      </c>
      <c r="C171">
        <f t="shared" si="13"/>
        <v>0.73529411764705876</v>
      </c>
      <c r="D171">
        <f t="shared" si="14"/>
        <v>0.3125</v>
      </c>
      <c r="E171">
        <f>ValueWin!E171</f>
        <v>0.66600000000000004</v>
      </c>
      <c r="F171">
        <f t="shared" si="15"/>
        <v>0.33399999999999996</v>
      </c>
      <c r="G171" cm="1">
        <f t="array" ref="G171">_xlfn.IFS(AND(I171&gt;J171,I171&gt;0), 1, AND(J171&gt;I171,J171&gt;0), 2, AND(I171&lt;0,J171&lt;0), 0)</f>
        <v>2</v>
      </c>
      <c r="H171">
        <f>ValueWin!H171</f>
        <v>2</v>
      </c>
      <c r="I171">
        <f t="shared" si="16"/>
        <v>-0.26177777777777744</v>
      </c>
      <c r="J171">
        <f t="shared" si="17"/>
        <v>3.127272727272723E-2</v>
      </c>
      <c r="K171" cm="1">
        <f t="array" ref="K171">_xlfn.IFS(AND(G171=H171,G171=1),K170-K170*I171+K170*I171*A171, AND(G171=H171,G171=2), K170-K170*J171+K170*J171*B171, AND(G171&lt;&gt;H171,G171=1), K170-K170*I171,AND(G171&lt;&gt;H171,G171=2),K170-K170*J171,G171=0,K170)</f>
        <v>0.98638404562723458</v>
      </c>
      <c r="L171" t="str">
        <f>ValueWin!L171</f>
        <v>Jannik Sinner</v>
      </c>
      <c r="M171" t="str">
        <f>ValueWin!M171</f>
        <v>Carlos Alcaraz</v>
      </c>
    </row>
    <row r="172" spans="1:13" x14ac:dyDescent="0.25">
      <c r="A172">
        <f>ValueWin!A172</f>
        <v>3.5</v>
      </c>
      <c r="B172">
        <f>ValueWin!B172</f>
        <v>1.3</v>
      </c>
      <c r="C172">
        <f t="shared" si="13"/>
        <v>0.2857142857142857</v>
      </c>
      <c r="D172">
        <f t="shared" si="14"/>
        <v>0.76923076923076916</v>
      </c>
      <c r="E172">
        <f>ValueWin!E172</f>
        <v>0.309</v>
      </c>
      <c r="F172">
        <f t="shared" si="15"/>
        <v>0.69100000000000006</v>
      </c>
      <c r="G172" cm="1">
        <f t="array" ref="G172">_xlfn.IFS(AND(I172&gt;J172,I172&gt;0), 1, AND(J172&gt;I172,J172&gt;0), 2, AND(I172&lt;0,J172&lt;0), 0)</f>
        <v>1</v>
      </c>
      <c r="H172">
        <f>ValueWin!H172</f>
        <v>2</v>
      </c>
      <c r="I172">
        <f t="shared" si="16"/>
        <v>3.2599999999999962E-2</v>
      </c>
      <c r="J172">
        <f t="shared" si="17"/>
        <v>-0.33899999999999975</v>
      </c>
      <c r="K172" cm="1">
        <f t="array" ref="K172">_xlfn.IFS(AND(G172=H172,G172=1),K171-K171*I172+K171*I172*A172, AND(G172=H172,G172=2), K171-K171*J172+K171*J172*B172, AND(G172&lt;&gt;H172,G172=1), K171-K171*I172,AND(G172&lt;&gt;H172,G172=2),K171-K171*J172,G172=0,K171)</f>
        <v>0.95422792573978676</v>
      </c>
      <c r="L172" t="str">
        <f>ValueWin!L172</f>
        <v>Adrian Mannarino</v>
      </c>
      <c r="M172" t="str">
        <f>ValueWin!M172</f>
        <v>Gael Monfils</v>
      </c>
    </row>
    <row r="173" spans="1:13" x14ac:dyDescent="0.25">
      <c r="A173">
        <f>ValueWin!A173</f>
        <v>3.2</v>
      </c>
      <c r="B173">
        <f>ValueWin!B173</f>
        <v>1.36</v>
      </c>
      <c r="C173">
        <f t="shared" si="13"/>
        <v>0.3125</v>
      </c>
      <c r="D173">
        <f t="shared" si="14"/>
        <v>0.73529411764705876</v>
      </c>
      <c r="E173">
        <f>ValueWin!E173</f>
        <v>0.32</v>
      </c>
      <c r="F173">
        <f t="shared" si="15"/>
        <v>0.67999999999999994</v>
      </c>
      <c r="G173" cm="1">
        <f t="array" ref="G173">_xlfn.IFS(AND(I173&gt;J173,I173&gt;0), 1, AND(J173&gt;I173,J173&gt;0), 2, AND(I173&lt;0,J173&lt;0), 0)</f>
        <v>1</v>
      </c>
      <c r="H173">
        <f>ValueWin!H173</f>
        <v>1</v>
      </c>
      <c r="I173">
        <f t="shared" si="16"/>
        <v>1.0909090909090979E-2</v>
      </c>
      <c r="J173">
        <f t="shared" si="17"/>
        <v>-0.20888888888888868</v>
      </c>
      <c r="K173" cm="1">
        <f t="array" ref="K173">_xlfn.IFS(AND(G173=H173,G173=1),K172-K172*I173+K172*I173*A173, AND(G173=H173,G173=2), K172-K172*J173+K172*J173*B173, AND(G173&lt;&gt;H173,G173=1), K172-K172*I173,AND(G173&lt;&gt;H173,G173=2),K172-K172*J173,G173=0,K172)</f>
        <v>0.97712939595754178</v>
      </c>
      <c r="L173" t="str">
        <f>ValueWin!L173</f>
        <v>Marcos Giron</v>
      </c>
      <c r="M173" t="str">
        <f>ValueWin!M173</f>
        <v>Diego Schwartzman</v>
      </c>
    </row>
    <row r="174" spans="1:13" x14ac:dyDescent="0.25">
      <c r="A174">
        <f>ValueWin!A174</f>
        <v>2</v>
      </c>
      <c r="B174">
        <f>ValueWin!B174</f>
        <v>1.8</v>
      </c>
      <c r="C174">
        <f t="shared" si="13"/>
        <v>0.5</v>
      </c>
      <c r="D174">
        <f t="shared" si="14"/>
        <v>0.55555555555555558</v>
      </c>
      <c r="E174">
        <f>ValueWin!E174</f>
        <v>0.42899999999999999</v>
      </c>
      <c r="F174">
        <f t="shared" si="15"/>
        <v>0.57099999999999995</v>
      </c>
      <c r="G174" cm="1">
        <f t="array" ref="G174">_xlfn.IFS(AND(I174&gt;J174,I174&gt;0), 1, AND(J174&gt;I174,J174&gt;0), 2, AND(I174&lt;0,J174&lt;0), 0)</f>
        <v>2</v>
      </c>
      <c r="H174">
        <f>ValueWin!H174</f>
        <v>1</v>
      </c>
      <c r="I174">
        <f t="shared" si="16"/>
        <v>-0.14199999999999996</v>
      </c>
      <c r="J174">
        <f t="shared" si="17"/>
        <v>3.4749999999999948E-2</v>
      </c>
      <c r="K174" cm="1">
        <f t="array" ref="K174">_xlfn.IFS(AND(G174=H174,G174=1),K173-K173*I174+K173*I174*A174, AND(G174=H174,G174=2), K173-K173*J174+K173*J174*B174, AND(G174&lt;&gt;H174,G174=1), K173-K173*I174,AND(G174&lt;&gt;H174,G174=2),K173-K173*J174,G174=0,K173)</f>
        <v>0.94317414944801725</v>
      </c>
      <c r="L174" t="str">
        <f>ValueWin!L174</f>
        <v>Sebastian Korda</v>
      </c>
      <c r="M174" t="str">
        <f>ValueWin!M174</f>
        <v>Marin Cilic</v>
      </c>
    </row>
    <row r="175" spans="1:13" x14ac:dyDescent="0.25">
      <c r="A175">
        <f>ValueWin!A175</f>
        <v>10</v>
      </c>
      <c r="B175">
        <f>ValueWin!B175</f>
        <v>1.06</v>
      </c>
      <c r="C175">
        <f t="shared" si="13"/>
        <v>0.1</v>
      </c>
      <c r="D175">
        <f t="shared" si="14"/>
        <v>0.94339622641509424</v>
      </c>
      <c r="E175">
        <f>ValueWin!E175</f>
        <v>9.5000000000000001E-2</v>
      </c>
      <c r="F175">
        <f t="shared" si="15"/>
        <v>0.90500000000000003</v>
      </c>
      <c r="G175" cm="1">
        <f t="array" ref="G175">_xlfn.IFS(AND(I175&gt;J175,I175&gt;0), 1, AND(J175&gt;I175,J175&gt;0), 2, AND(I175&lt;0,J175&lt;0), 0)</f>
        <v>0</v>
      </c>
      <c r="H175">
        <f>ValueWin!H175</f>
        <v>2</v>
      </c>
      <c r="I175">
        <f t="shared" si="16"/>
        <v>-5.5555555555555636E-3</v>
      </c>
      <c r="J175">
        <f t="shared" si="17"/>
        <v>-0.6783333333333319</v>
      </c>
      <c r="K175" cm="1">
        <f t="array" ref="K175">_xlfn.IFS(AND(G175=H175,G175=1),K174-K174*I175+K174*I175*A175, AND(G175=H175,G175=2), K174-K174*J175+K174*J175*B175, AND(G175&lt;&gt;H175,G175=1), K174-K174*I175,AND(G175&lt;&gt;H175,G175=2),K174-K174*J175,G175=0,K174)</f>
        <v>0.94317414944801725</v>
      </c>
      <c r="L175" t="str">
        <f>ValueWin!L175</f>
        <v>Dusan Lajovic</v>
      </c>
      <c r="M175" t="str">
        <f>ValueWin!M175</f>
        <v>Alexander Zverev</v>
      </c>
    </row>
    <row r="176" spans="1:13" x14ac:dyDescent="0.25">
      <c r="A176">
        <f>ValueWin!A176</f>
        <v>6</v>
      </c>
      <c r="B176">
        <f>ValueWin!B176</f>
        <v>1.1200000000000001</v>
      </c>
      <c r="C176">
        <f t="shared" si="13"/>
        <v>0.16666666666666666</v>
      </c>
      <c r="D176">
        <f t="shared" si="14"/>
        <v>0.89285714285714279</v>
      </c>
      <c r="E176">
        <f>ValueWin!E176</f>
        <v>0.20499999999999999</v>
      </c>
      <c r="F176">
        <f t="shared" si="15"/>
        <v>0.79500000000000004</v>
      </c>
      <c r="G176" cm="1">
        <f t="array" ref="G176">_xlfn.IFS(AND(I176&gt;J176,I176&gt;0), 1, AND(J176&gt;I176,J176&gt;0), 2, AND(I176&lt;0,J176&lt;0), 0)</f>
        <v>1</v>
      </c>
      <c r="H176">
        <f>ValueWin!H176</f>
        <v>2</v>
      </c>
      <c r="I176">
        <f t="shared" si="16"/>
        <v>4.5999999999999985E-2</v>
      </c>
      <c r="J176">
        <f t="shared" si="17"/>
        <v>-0.91333333333333167</v>
      </c>
      <c r="K176" cm="1">
        <f t="array" ref="K176">_xlfn.IFS(AND(G176=H176,G176=1),K175-K175*I176+K175*I176*A176, AND(G176=H176,G176=2), K175-K175*J176+K175*J176*B176, AND(G176&lt;&gt;H176,G176=1), K175-K175*I176,AND(G176&lt;&gt;H176,G176=2),K175-K175*J176,G176=0,K175)</f>
        <v>0.89978813857340845</v>
      </c>
      <c r="L176" t="str">
        <f>ValueWin!L176</f>
        <v>Ilya Ivashka</v>
      </c>
      <c r="M176" t="str">
        <f>ValueWin!M176</f>
        <v>Daniil Medvedev</v>
      </c>
    </row>
    <row r="177" spans="1:13" x14ac:dyDescent="0.25">
      <c r="A177">
        <f>ValueWin!A177</f>
        <v>1.57</v>
      </c>
      <c r="B177">
        <f>ValueWin!B177</f>
        <v>2.37</v>
      </c>
      <c r="C177">
        <f t="shared" si="13"/>
        <v>0.63694267515923564</v>
      </c>
      <c r="D177">
        <f t="shared" si="14"/>
        <v>0.42194092827004215</v>
      </c>
      <c r="E177">
        <f>ValueWin!E177</f>
        <v>0.52300000000000002</v>
      </c>
      <c r="F177">
        <f t="shared" si="15"/>
        <v>0.47699999999999998</v>
      </c>
      <c r="G177" cm="1">
        <f t="array" ref="G177">_xlfn.IFS(AND(I177&gt;J177,I177&gt;0), 1, AND(J177&gt;I177,J177&gt;0), 2, AND(I177&lt;0,J177&lt;0), 0)</f>
        <v>2</v>
      </c>
      <c r="H177">
        <f>ValueWin!H177</f>
        <v>2</v>
      </c>
      <c r="I177">
        <f t="shared" si="16"/>
        <v>-0.3138421052631577</v>
      </c>
      <c r="J177">
        <f t="shared" si="17"/>
        <v>9.5248175182481742E-2</v>
      </c>
      <c r="K177" cm="1">
        <f t="array" ref="K177">_xlfn.IFS(AND(G177=H177,G177=1),K176-K176*I177+K176*I177*A177, AND(G177=H177,G177=2), K176-K176*J177+K176*J177*B177, AND(G177&lt;&gt;H177,G177=1), K176-K176*I177,AND(G177&lt;&gt;H177,G177=2),K176-K176*J177,G177=0,K176)</f>
        <v>1.0172014927758526</v>
      </c>
      <c r="L177" t="str">
        <f>ValueWin!L177</f>
        <v>Alexei Popyrin</v>
      </c>
      <c r="M177" t="str">
        <f>ValueWin!M177</f>
        <v>James Duckworth</v>
      </c>
    </row>
    <row r="178" spans="1:13" x14ac:dyDescent="0.25">
      <c r="A178">
        <f>ValueWin!A178</f>
        <v>4</v>
      </c>
      <c r="B178">
        <f>ValueWin!B178</f>
        <v>1.25</v>
      </c>
      <c r="C178">
        <f t="shared" si="13"/>
        <v>0.25</v>
      </c>
      <c r="D178">
        <f t="shared" si="14"/>
        <v>0.8</v>
      </c>
      <c r="E178">
        <f>ValueWin!E178</f>
        <v>0.26900000000000002</v>
      </c>
      <c r="F178">
        <f t="shared" si="15"/>
        <v>0.73099999999999998</v>
      </c>
      <c r="G178" cm="1">
        <f t="array" ref="G178">_xlfn.IFS(AND(I178&gt;J178,I178&gt;0), 1, AND(J178&gt;I178,J178&gt;0), 2, AND(I178&lt;0,J178&lt;0), 0)</f>
        <v>1</v>
      </c>
      <c r="H178">
        <f>ValueWin!H178</f>
        <v>2</v>
      </c>
      <c r="I178">
        <f t="shared" si="16"/>
        <v>2.5333333333333347E-2</v>
      </c>
      <c r="J178">
        <f t="shared" si="17"/>
        <v>-0.34500000000000008</v>
      </c>
      <c r="K178" cm="1">
        <f t="array" ref="K178">_xlfn.IFS(AND(G178=H178,G178=1),K177-K177*I178+K177*I178*A178, AND(G178=H178,G178=2), K177-K177*J178+K177*J178*B178, AND(G178&lt;&gt;H178,G178=1), K177-K177*I178,AND(G178&lt;&gt;H178,G178=2),K177-K177*J178,G178=0,K177)</f>
        <v>0.9914323882921976</v>
      </c>
      <c r="L178" t="str">
        <f>ValueWin!L178</f>
        <v>Dominik Koepfer</v>
      </c>
      <c r="M178" t="str">
        <f>ValueWin!M178</f>
        <v>Hubert Hurkacz</v>
      </c>
    </row>
    <row r="179" spans="1:13" x14ac:dyDescent="0.25">
      <c r="A179">
        <f>ValueWin!A179</f>
        <v>1.61</v>
      </c>
      <c r="B179">
        <f>ValueWin!B179</f>
        <v>2.2999999999999998</v>
      </c>
      <c r="C179">
        <f t="shared" si="13"/>
        <v>0.6211180124223602</v>
      </c>
      <c r="D179">
        <f t="shared" si="14"/>
        <v>0.43478260869565222</v>
      </c>
      <c r="E179">
        <f>ValueWin!E179</f>
        <v>0.60199999999999998</v>
      </c>
      <c r="F179">
        <f t="shared" si="15"/>
        <v>0.39800000000000002</v>
      </c>
      <c r="G179" cm="1">
        <f t="array" ref="G179">_xlfn.IFS(AND(I179&gt;J179,I179&gt;0), 1, AND(J179&gt;I179,J179&gt;0), 2, AND(I179&lt;0,J179&lt;0), 0)</f>
        <v>0</v>
      </c>
      <c r="H179">
        <f>ValueWin!H179</f>
        <v>2</v>
      </c>
      <c r="I179">
        <f t="shared" si="16"/>
        <v>-5.0459016393442524E-2</v>
      </c>
      <c r="J179">
        <f t="shared" si="17"/>
        <v>-6.5076923076923088E-2</v>
      </c>
      <c r="K179" cm="1">
        <f t="array" ref="K179">_xlfn.IFS(AND(G179=H179,G179=1),K178-K178*I179+K178*I179*A179, AND(G179=H179,G179=2), K178-K178*J179+K178*J179*B179, AND(G179&lt;&gt;H179,G179=1), K178-K178*I179,AND(G179&lt;&gt;H179,G179=2),K178-K178*J179,G179=0,K178)</f>
        <v>0.9914323882921976</v>
      </c>
      <c r="L179" t="str">
        <f>ValueWin!L179</f>
        <v>Cameron Norrie</v>
      </c>
      <c r="M179" t="str">
        <f>ValueWin!M179</f>
        <v>Taylor Fritz</v>
      </c>
    </row>
    <row r="180" spans="1:13" x14ac:dyDescent="0.25">
      <c r="A180">
        <f>ValueWin!A180</f>
        <v>1.1399999999999999</v>
      </c>
      <c r="B180">
        <f>ValueWin!B180</f>
        <v>5.5</v>
      </c>
      <c r="C180">
        <f t="shared" si="13"/>
        <v>0.87719298245614041</v>
      </c>
      <c r="D180">
        <f t="shared" si="14"/>
        <v>0.18181818181818182</v>
      </c>
      <c r="E180">
        <f>ValueWin!E180</f>
        <v>0.85</v>
      </c>
      <c r="F180">
        <f t="shared" si="15"/>
        <v>0.15000000000000002</v>
      </c>
      <c r="G180" cm="1">
        <f t="array" ref="G180">_xlfn.IFS(AND(I180&gt;J180,I180&gt;0), 1, AND(J180&gt;I180,J180&gt;0), 2, AND(I180&lt;0,J180&lt;0), 0)</f>
        <v>0</v>
      </c>
      <c r="H180">
        <f>ValueWin!H180</f>
        <v>1</v>
      </c>
      <c r="I180">
        <f t="shared" si="16"/>
        <v>-0.22142857142857231</v>
      </c>
      <c r="J180">
        <f t="shared" si="17"/>
        <v>-3.8888888888888862E-2</v>
      </c>
      <c r="K180" cm="1">
        <f t="array" ref="K180">_xlfn.IFS(AND(G180=H180,G180=1),K179-K179*I180+K179*I180*A180, AND(G180=H180,G180=2), K179-K179*J180+K179*J180*B180, AND(G180&lt;&gt;H180,G180=1), K179-K179*I180,AND(G180&lt;&gt;H180,G180=2),K179-K179*J180,G180=0,K179)</f>
        <v>0.9914323882921976</v>
      </c>
      <c r="L180" t="str">
        <f>ValueWin!L180</f>
        <v>Novak Djokovic</v>
      </c>
      <c r="M180" t="str">
        <f>ValueWin!M180</f>
        <v>Gael Monfils</v>
      </c>
    </row>
    <row r="181" spans="1:13" x14ac:dyDescent="0.25">
      <c r="A181">
        <f>ValueWin!A181</f>
        <v>4</v>
      </c>
      <c r="B181">
        <f>ValueWin!B181</f>
        <v>1.25</v>
      </c>
      <c r="C181">
        <f t="shared" si="13"/>
        <v>0.25</v>
      </c>
      <c r="D181">
        <f t="shared" si="14"/>
        <v>0.8</v>
      </c>
      <c r="E181">
        <f>ValueWin!E181</f>
        <v>0.217</v>
      </c>
      <c r="F181">
        <f t="shared" si="15"/>
        <v>0.78300000000000003</v>
      </c>
      <c r="G181" cm="1">
        <f t="array" ref="G181">_xlfn.IFS(AND(I181&gt;J181,I181&gt;0), 1, AND(J181&gt;I181,J181&gt;0), 2, AND(I181&lt;0,J181&lt;0), 0)</f>
        <v>0</v>
      </c>
      <c r="H181">
        <f>ValueWin!H181</f>
        <v>2</v>
      </c>
      <c r="I181">
        <f t="shared" si="16"/>
        <v>-4.4000000000000011E-2</v>
      </c>
      <c r="J181">
        <f t="shared" si="17"/>
        <v>-8.4999999999999964E-2</v>
      </c>
      <c r="K181" cm="1">
        <f t="array" ref="K181">_xlfn.IFS(AND(G181=H181,G181=1),K180-K180*I181+K180*I181*A181, AND(G181=H181,G181=2), K180-K180*J181+K180*J181*B181, AND(G181&lt;&gt;H181,G181=1), K180-K180*I181,AND(G181&lt;&gt;H181,G181=2),K180-K180*J181,G181=0,K180)</f>
        <v>0.9914323882921976</v>
      </c>
      <c r="L181" t="str">
        <f>ValueWin!L181</f>
        <v>Grigor Dimitrov</v>
      </c>
      <c r="M181" t="str">
        <f>ValueWin!M181</f>
        <v>Alexander Zverev</v>
      </c>
    </row>
    <row r="182" spans="1:13" x14ac:dyDescent="0.25">
      <c r="A182">
        <f>ValueWin!A182</f>
        <v>1.33</v>
      </c>
      <c r="B182">
        <f>ValueWin!B182</f>
        <v>3.4</v>
      </c>
      <c r="C182">
        <f t="shared" si="13"/>
        <v>0.75187969924812026</v>
      </c>
      <c r="D182">
        <f t="shared" si="14"/>
        <v>0.29411764705882354</v>
      </c>
      <c r="E182">
        <f>ValueWin!E182</f>
        <v>0.69299999999999995</v>
      </c>
      <c r="F182">
        <f t="shared" si="15"/>
        <v>0.30700000000000005</v>
      </c>
      <c r="G182" cm="1">
        <f t="array" ref="G182">_xlfn.IFS(AND(I182&gt;J182,I182&gt;0), 1, AND(J182&gt;I182,J182&gt;0), 2, AND(I182&lt;0,J182&lt;0), 0)</f>
        <v>2</v>
      </c>
      <c r="H182">
        <f>ValueWin!H182</f>
        <v>1</v>
      </c>
      <c r="I182">
        <f t="shared" si="16"/>
        <v>-0.23730303030303035</v>
      </c>
      <c r="J182">
        <f t="shared" si="17"/>
        <v>1.8250000000000044E-2</v>
      </c>
      <c r="K182" cm="1">
        <f t="array" ref="K182">_xlfn.IFS(AND(G182=H182,G182=1),K181-K181*I182+K181*I182*A182, AND(G182=H182,G182=2), K181-K181*J182+K181*J182*B182, AND(G182&lt;&gt;H182,G182=1), K181-K181*I182,AND(G182&lt;&gt;H182,G182=2),K181-K181*J182,G182=0,K181)</f>
        <v>0.973338747205865</v>
      </c>
      <c r="L182" t="str">
        <f>ValueWin!L182</f>
        <v>Casper Ruud</v>
      </c>
      <c r="M182" t="str">
        <f>ValueWin!M182</f>
        <v>Marcos Giron</v>
      </c>
    </row>
    <row r="183" spans="1:13" x14ac:dyDescent="0.25">
      <c r="A183">
        <f>ValueWin!A183</f>
        <v>5</v>
      </c>
      <c r="B183">
        <f>ValueWin!B183</f>
        <v>1.1599999999999999</v>
      </c>
      <c r="C183">
        <f t="shared" si="13"/>
        <v>0.2</v>
      </c>
      <c r="D183">
        <f t="shared" si="14"/>
        <v>0.86206896551724144</v>
      </c>
      <c r="E183">
        <f>ValueWin!E183</f>
        <v>0.17499999999999999</v>
      </c>
      <c r="F183">
        <f t="shared" si="15"/>
        <v>0.82499999999999996</v>
      </c>
      <c r="G183" cm="1">
        <f t="array" ref="G183">_xlfn.IFS(AND(I183&gt;J183,I183&gt;0), 1, AND(J183&gt;I183,J183&gt;0), 2, AND(I183&lt;0,J183&lt;0), 0)</f>
        <v>0</v>
      </c>
      <c r="H183">
        <f>ValueWin!H183</f>
        <v>2</v>
      </c>
      <c r="I183">
        <f t="shared" si="16"/>
        <v>-3.125E-2</v>
      </c>
      <c r="J183">
        <f t="shared" si="17"/>
        <v>-0.26875000000000049</v>
      </c>
      <c r="K183" cm="1">
        <f t="array" ref="K183">_xlfn.IFS(AND(G183=H183,G183=1),K182-K182*I183+K182*I183*A183, AND(G183=H183,G183=2), K182-K182*J183+K182*J183*B183, AND(G183&lt;&gt;H183,G183=1), K182-K182*I183,AND(G183&lt;&gt;H183,G183=2),K182-K182*J183,G183=0,K182)</f>
        <v>0.973338747205865</v>
      </c>
      <c r="L183" t="str">
        <f>ValueWin!L183</f>
        <v>Sebastian Korda</v>
      </c>
      <c r="M183" t="str">
        <f>ValueWin!M183</f>
        <v>Daniil Medvedev</v>
      </c>
    </row>
    <row r="184" spans="1:13" x14ac:dyDescent="0.25">
      <c r="A184">
        <f>ValueWin!A184</f>
        <v>1.2</v>
      </c>
      <c r="B184">
        <f>ValueWin!B184</f>
        <v>4.5</v>
      </c>
      <c r="C184">
        <f t="shared" si="13"/>
        <v>0.83333333333333337</v>
      </c>
      <c r="D184">
        <f t="shared" si="14"/>
        <v>0.22222222222222221</v>
      </c>
      <c r="E184">
        <f>ValueWin!E184</f>
        <v>0.67500000000000004</v>
      </c>
      <c r="F184">
        <f t="shared" si="15"/>
        <v>0.32499999999999996</v>
      </c>
      <c r="G184" cm="1">
        <f t="array" ref="G184">_xlfn.IFS(AND(I184&gt;J184,I184&gt;0), 1, AND(J184&gt;I184,J184&gt;0), 2, AND(I184&lt;0,J184&lt;0), 0)</f>
        <v>2</v>
      </c>
      <c r="H184">
        <f>ValueWin!H184</f>
        <v>2</v>
      </c>
      <c r="I184">
        <f t="shared" si="16"/>
        <v>-0.95000000000000018</v>
      </c>
      <c r="J184">
        <f t="shared" si="17"/>
        <v>0.13214285714285709</v>
      </c>
      <c r="K184" cm="1">
        <f t="array" ref="K184">_xlfn.IFS(AND(G184=H184,G184=1),K183-K183*I184+K183*I184*A184, AND(G184=H184,G184=2), K183-K183*J184+K183*J184*B184, AND(G184&lt;&gt;H184,G184=1), K183-K183*I184,AND(G184&lt;&gt;H184,G184=2),K183-K183*J184,G184=0,K183)</f>
        <v>1.4235079177885774</v>
      </c>
      <c r="L184" t="str">
        <f>ValueWin!L184</f>
        <v>Carlos Alcaraz</v>
      </c>
      <c r="M184" t="str">
        <f>ValueWin!M184</f>
        <v>Hugo Gaston</v>
      </c>
    </row>
    <row r="185" spans="1:13" x14ac:dyDescent="0.25">
      <c r="A185">
        <f>ValueWin!A185</f>
        <v>3.75</v>
      </c>
      <c r="B185">
        <f>ValueWin!B185</f>
        <v>1.28</v>
      </c>
      <c r="C185">
        <f t="shared" si="13"/>
        <v>0.26666666666666666</v>
      </c>
      <c r="D185">
        <f t="shared" si="14"/>
        <v>0.78125</v>
      </c>
      <c r="E185">
        <f>ValueWin!E185</f>
        <v>0.29099999999999998</v>
      </c>
      <c r="F185">
        <f t="shared" si="15"/>
        <v>0.70900000000000007</v>
      </c>
      <c r="G185" cm="1">
        <f t="array" ref="G185">_xlfn.IFS(AND(I185&gt;J185,I185&gt;0), 1, AND(J185&gt;I185,J185&gt;0), 2, AND(I185&lt;0,J185&lt;0), 0)</f>
        <v>1</v>
      </c>
      <c r="H185">
        <f>ValueWin!H185</f>
        <v>2</v>
      </c>
      <c r="I185">
        <f t="shared" si="16"/>
        <v>3.3181818181818146E-2</v>
      </c>
      <c r="J185">
        <f t="shared" si="17"/>
        <v>-0.33028571428571407</v>
      </c>
      <c r="K185" cm="1">
        <f t="array" ref="K185">_xlfn.IFS(AND(G185=H185,G185=1),K184-K184*I185+K184*I185*A185, AND(G185=H185,G185=2), K184-K184*J185+K184*J185*B185, AND(G185&lt;&gt;H185,G185=1), K184-K184*I185,AND(G185&lt;&gt;H185,G185=2),K184-K184*J185,G185=0,K184)</f>
        <v>1.3762733368801383</v>
      </c>
      <c r="L185" t="str">
        <f>ValueWin!L185</f>
        <v>James Duckworth</v>
      </c>
      <c r="M185" t="str">
        <f>ValueWin!M185</f>
        <v>Hubert Hurkacz</v>
      </c>
    </row>
    <row r="186" spans="1:13" x14ac:dyDescent="0.25">
      <c r="A186">
        <f>ValueWin!A186</f>
        <v>1.1599999999999999</v>
      </c>
      <c r="B186">
        <f>ValueWin!B186</f>
        <v>5</v>
      </c>
      <c r="C186">
        <f t="shared" si="13"/>
        <v>0.86206896551724144</v>
      </c>
      <c r="D186">
        <f t="shared" si="14"/>
        <v>0.2</v>
      </c>
      <c r="E186">
        <f>ValueWin!E186</f>
        <v>0.83099999999999996</v>
      </c>
      <c r="F186">
        <f t="shared" si="15"/>
        <v>0.16900000000000004</v>
      </c>
      <c r="G186" cm="1">
        <f t="array" ref="G186">_xlfn.IFS(AND(I186&gt;J186,I186&gt;0), 1, AND(J186&gt;I186,J186&gt;0), 2, AND(I186&lt;0,J186&lt;0), 0)</f>
        <v>0</v>
      </c>
      <c r="H186">
        <f>ValueWin!H186</f>
        <v>1</v>
      </c>
      <c r="I186">
        <f t="shared" si="16"/>
        <v>-0.22525000000000084</v>
      </c>
      <c r="J186">
        <f t="shared" si="17"/>
        <v>-3.8749999999999951E-2</v>
      </c>
      <c r="K186" cm="1">
        <f t="array" ref="K186">_xlfn.IFS(AND(G186=H186,G186=1),K185-K185*I186+K185*I186*A186, AND(G186=H186,G186=2), K185-K185*J186+K185*J186*B186, AND(G186&lt;&gt;H186,G186=1), K185-K185*I186,AND(G186&lt;&gt;H186,G186=2),K185-K185*J186,G186=0,K185)</f>
        <v>1.3762733368801383</v>
      </c>
      <c r="L186" t="str">
        <f>ValueWin!L186</f>
        <v>Novak Djokovic</v>
      </c>
      <c r="M186" t="str">
        <f>ValueWin!M186</f>
        <v>Taylor Fritz</v>
      </c>
    </row>
    <row r="187" spans="1:13" x14ac:dyDescent="0.25">
      <c r="A187">
        <f>ValueWin!A187</f>
        <v>10</v>
      </c>
      <c r="B187">
        <f>ValueWin!B187</f>
        <v>1.0620000000000001</v>
      </c>
      <c r="C187">
        <f t="shared" si="13"/>
        <v>0.1</v>
      </c>
      <c r="D187">
        <f t="shared" si="14"/>
        <v>0.94161958568738224</v>
      </c>
      <c r="E187">
        <f>ValueWin!E187</f>
        <v>0.13100000000000001</v>
      </c>
      <c r="F187">
        <f t="shared" si="15"/>
        <v>0.86899999999999999</v>
      </c>
      <c r="G187" cm="1">
        <f t="array" ref="G187">_xlfn.IFS(AND(I187&gt;J187,I187&gt;0), 1, AND(J187&gt;I187,J187&gt;0), 2, AND(I187&lt;0,J187&lt;0), 0)</f>
        <v>1</v>
      </c>
      <c r="H187">
        <f>ValueWin!H187</f>
        <v>2</v>
      </c>
      <c r="I187">
        <f t="shared" si="16"/>
        <v>3.4444444444444444E-2</v>
      </c>
      <c r="J187">
        <f t="shared" si="17"/>
        <v>-1.2439032258064497</v>
      </c>
      <c r="K187" cm="1">
        <f t="array" ref="K187">_xlfn.IFS(AND(G187=H187,G187=1),K186-K186*I187+K186*I187*A187, AND(G187=H187,G187=2), K186-K186*J187+K186*J187*B187, AND(G187&lt;&gt;H187,G187=1), K186-K186*I187,AND(G187&lt;&gt;H187,G187=2),K186-K186*J187,G187=0,K186)</f>
        <v>1.3288683663876002</v>
      </c>
      <c r="L187" t="str">
        <f>ValueWin!L187</f>
        <v>Hugo Gaston</v>
      </c>
      <c r="M187" t="str">
        <f>ValueWin!M187</f>
        <v>Daniil Medvedev</v>
      </c>
    </row>
    <row r="188" spans="1:13" x14ac:dyDescent="0.25">
      <c r="A188">
        <f>ValueWin!A188</f>
        <v>3</v>
      </c>
      <c r="B188">
        <f>ValueWin!B188</f>
        <v>1.4</v>
      </c>
      <c r="C188">
        <f t="shared" si="13"/>
        <v>0.33333333333333331</v>
      </c>
      <c r="D188">
        <f t="shared" si="14"/>
        <v>0.7142857142857143</v>
      </c>
      <c r="E188">
        <f>ValueWin!E188</f>
        <v>0.26800000000000002</v>
      </c>
      <c r="F188">
        <f t="shared" si="15"/>
        <v>0.73199999999999998</v>
      </c>
      <c r="G188" cm="1">
        <f t="array" ref="G188">_xlfn.IFS(AND(I188&gt;J188,I188&gt;0), 1, AND(J188&gt;I188,J188&gt;0), 2, AND(I188&lt;0,J188&lt;0), 0)</f>
        <v>2</v>
      </c>
      <c r="H188">
        <f>ValueWin!H188</f>
        <v>2</v>
      </c>
      <c r="I188">
        <f t="shared" si="16"/>
        <v>-9.7999999999999976E-2</v>
      </c>
      <c r="J188">
        <f t="shared" si="17"/>
        <v>6.1999999999999833E-2</v>
      </c>
      <c r="K188" cm="1">
        <f t="array" ref="K188">_xlfn.IFS(AND(G188=H188,G188=1),K187-K187*I188+K187*I188*A188, AND(G188=H188,G188=2), K187-K187*J188+K187*J188*B188, AND(G188&lt;&gt;H188,G188=1), K187-K187*I188,AND(G188&lt;&gt;H188,G188=2),K187-K187*J188,G188=0,K187)</f>
        <v>1.3618243018740126</v>
      </c>
      <c r="L188" t="str">
        <f>ValueWin!L188</f>
        <v>Casper Ruud</v>
      </c>
      <c r="M188" t="str">
        <f>ValueWin!M188</f>
        <v>Alexander Zverev</v>
      </c>
    </row>
    <row r="189" spans="1:13" x14ac:dyDescent="0.25">
      <c r="A189">
        <f>ValueWin!A189</f>
        <v>1.1599999999999999</v>
      </c>
      <c r="B189">
        <f>ValueWin!B189</f>
        <v>5</v>
      </c>
      <c r="C189">
        <f t="shared" si="13"/>
        <v>0.86206896551724144</v>
      </c>
      <c r="D189">
        <f t="shared" si="14"/>
        <v>0.2</v>
      </c>
      <c r="E189">
        <f>ValueWin!E189</f>
        <v>0.78600000000000003</v>
      </c>
      <c r="F189">
        <f t="shared" si="15"/>
        <v>0.21399999999999997</v>
      </c>
      <c r="G189" cm="1">
        <f t="array" ref="G189">_xlfn.IFS(AND(I189&gt;J189,I189&gt;0), 1, AND(J189&gt;I189,J189&gt;0), 2, AND(I189&lt;0,J189&lt;0), 0)</f>
        <v>2</v>
      </c>
      <c r="H189">
        <f>ValueWin!H189</f>
        <v>1</v>
      </c>
      <c r="I189">
        <f t="shared" si="16"/>
        <v>-0.55150000000000055</v>
      </c>
      <c r="J189">
        <f t="shared" si="17"/>
        <v>1.749999999999996E-2</v>
      </c>
      <c r="K189" cm="1">
        <f t="array" ref="K189">_xlfn.IFS(AND(G189=H189,G189=1),K188-K188*I189+K188*I189*A189, AND(G189=H189,G189=2), K188-K188*J189+K188*J189*B189, AND(G189&lt;&gt;H189,G189=1), K188-K188*I189,AND(G189&lt;&gt;H189,G189=2),K188-K188*J189,G189=0,K188)</f>
        <v>1.3379923765912174</v>
      </c>
      <c r="L189" t="str">
        <f>ValueWin!L189</f>
        <v>Novak Djokovic</v>
      </c>
      <c r="M189" t="str">
        <f>ValueWin!M189</f>
        <v>Hubert Hurkacz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ValueWin</vt:lpstr>
      <vt:lpstr>Valuewin10%WithMax200</vt:lpstr>
      <vt:lpstr>ValueWin10%Lim</vt:lpstr>
      <vt:lpstr>ValueWin10%WithLim300</vt:lpstr>
      <vt:lpstr>Win10%WithFrom300To100</vt:lpstr>
      <vt:lpstr>Win10%Bound+-15</vt:lpstr>
      <vt:lpstr>Win10%Bound+-30</vt:lpstr>
      <vt:lpstr>Win10%Bound+50-20</vt:lpstr>
      <vt:lpstr>Win10%Bound+50Min80Rec100</vt:lpstr>
      <vt:lpstr>Win10%Bound+50Min70Rec100</vt:lpstr>
      <vt:lpstr>Win10%WithFrom200To100</vt:lpstr>
      <vt:lpstr>ValueWin5%WithLim150</vt:lpstr>
      <vt:lpstr>10% Lim</vt:lpstr>
      <vt:lpstr>5%Lim</vt:lpstr>
      <vt:lpstr>20%Lim</vt:lpstr>
      <vt:lpstr>Bal100Withdraw50at300</vt:lpstr>
      <vt:lpstr>Bal100WithLim300</vt:lpstr>
      <vt:lpstr>Bal100WithLim200</vt:lpstr>
      <vt:lpstr>Bal1000WithLim3000</vt:lpstr>
      <vt:lpstr>Bal1000WithLim2000</vt:lpstr>
      <vt:lpstr>ValueAny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McBurnie</dc:creator>
  <cp:lastModifiedBy>James McBurnie</cp:lastModifiedBy>
  <dcterms:created xsi:type="dcterms:W3CDTF">2021-10-18T14:29:34Z</dcterms:created>
  <dcterms:modified xsi:type="dcterms:W3CDTF">2022-08-28T07:37:24Z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35f11455-434b-4884-8c89-c5fd75672ebd</vt:lpwstr>
  </property>
</Properties>
</file>