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james\Desktop\Coding\Tennis_Prediction\Version 2\"/>
    </mc:Choice>
  </mc:AlternateContent>
  <xr:revisionPtr revIDLastSave="0" documentId="13_ncr:1_{044F346B-9D83-490C-A45F-8EEEC26942BE}" xr6:coauthVersionLast="46" xr6:coauthVersionMax="46" xr10:uidLastSave="{00000000-0000-0000-0000-000000000000}"/>
  <bookViews>
    <workbookView xWindow="0" yWindow="4215" windowWidth="21600" windowHeight="11385" activeTab="2" xr2:uid="{00000000-000D-0000-FFFF-FFFF00000000}"/>
  </bookViews>
  <sheets>
    <sheet name="Sheet1" sheetId="1" r:id="rId1"/>
    <sheet name="RandForest" sheetId="2" r:id="rId2"/>
    <sheet name="Sportsbe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" i="2" l="1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4" i="2"/>
  <c r="G4" i="2"/>
  <c r="AG5" i="2"/>
  <c r="AG4" i="2"/>
  <c r="AH4" i="2"/>
  <c r="H57" i="2"/>
  <c r="U4" i="2"/>
  <c r="U5" i="2" s="1"/>
  <c r="U6" i="2" s="1"/>
  <c r="G5" i="2" l="1"/>
  <c r="AH5" i="2"/>
  <c r="AG6" i="2" s="1"/>
  <c r="G6" i="2" l="1"/>
  <c r="AH6" i="2"/>
  <c r="AG7" i="2" s="1"/>
  <c r="G7" i="2"/>
  <c r="AH7" i="2" l="1"/>
  <c r="AG8" i="2" s="1"/>
  <c r="G8" i="2"/>
  <c r="AH8" i="2" l="1"/>
  <c r="AG9" i="2" s="1"/>
  <c r="G9" i="2"/>
  <c r="AH9" i="2" l="1"/>
  <c r="AG10" i="2" s="1"/>
  <c r="G10" i="2"/>
  <c r="G11" i="2" l="1"/>
  <c r="AH10" i="2"/>
  <c r="AG11" i="2" s="1"/>
  <c r="AH11" i="2" l="1"/>
  <c r="AG12" i="2" s="1"/>
  <c r="G12" i="2"/>
  <c r="AH12" i="2" l="1"/>
  <c r="AG13" i="2" s="1"/>
  <c r="G13" i="2"/>
  <c r="AH13" i="2" l="1"/>
  <c r="AG14" i="2" s="1"/>
  <c r="G14" i="2"/>
  <c r="G15" i="2" l="1"/>
  <c r="AH14" i="2"/>
  <c r="G16" i="2" l="1"/>
  <c r="G17" i="2" l="1"/>
  <c r="G18" i="2" l="1"/>
  <c r="G19" i="2" l="1"/>
  <c r="G20" i="2" l="1"/>
  <c r="G21" i="2" l="1"/>
  <c r="G22" i="2" l="1"/>
  <c r="G23" i="2" l="1"/>
  <c r="G24" i="2" l="1"/>
  <c r="G25" i="2" l="1"/>
  <c r="G26" i="2" l="1"/>
  <c r="G27" i="2" l="1"/>
  <c r="G28" i="2" l="1"/>
  <c r="G29" i="2" l="1"/>
  <c r="G30" i="2" l="1"/>
  <c r="G31" i="2" l="1"/>
  <c r="G32" i="2" l="1"/>
  <c r="G33" i="2" l="1"/>
  <c r="G34" i="2" l="1"/>
  <c r="G35" i="2" l="1"/>
  <c r="G36" i="2" l="1"/>
  <c r="G37" i="2" l="1"/>
  <c r="G38" i="2" l="1"/>
  <c r="G39" i="2" l="1"/>
  <c r="G40" i="2" l="1"/>
  <c r="G41" i="2" l="1"/>
  <c r="G42" i="2" l="1"/>
  <c r="G43" i="2" l="1"/>
  <c r="G44" i="2" l="1"/>
  <c r="G45" i="2" l="1"/>
  <c r="G46" i="2" l="1"/>
  <c r="G47" i="2" l="1"/>
  <c r="G48" i="2" l="1"/>
  <c r="G49" i="2" l="1"/>
  <c r="G50" i="2" l="1"/>
  <c r="G51" i="2" l="1"/>
  <c r="G52" i="2" l="1"/>
  <c r="G53" i="2" l="1"/>
  <c r="G54" i="2" l="1"/>
  <c r="G55" i="2" l="1"/>
</calcChain>
</file>

<file path=xl/sharedStrings.xml><?xml version="1.0" encoding="utf-8"?>
<sst xmlns="http://schemas.openxmlformats.org/spreadsheetml/2006/main" count="320" uniqueCount="137">
  <si>
    <t xml:space="preserve">Player 1 </t>
  </si>
  <si>
    <t>Player 2</t>
  </si>
  <si>
    <t>Odds</t>
  </si>
  <si>
    <t>Bet</t>
  </si>
  <si>
    <t>Balance</t>
  </si>
  <si>
    <t>Win</t>
  </si>
  <si>
    <t>Loss</t>
  </si>
  <si>
    <t>Score Diff</t>
  </si>
  <si>
    <t>Blaz Kavcic</t>
  </si>
  <si>
    <t>Thai-Son Kwiatkowski</t>
  </si>
  <si>
    <t>Teymuraz Gabashvili</t>
  </si>
  <si>
    <t>Alec Beckley</t>
  </si>
  <si>
    <t>Type</t>
  </si>
  <si>
    <t>Multi</t>
  </si>
  <si>
    <t>x</t>
  </si>
  <si>
    <t>Date</t>
  </si>
  <si>
    <t>15/2/2021</t>
  </si>
  <si>
    <t>16/2/2021</t>
  </si>
  <si>
    <t>Grigor Dimitrov</t>
  </si>
  <si>
    <t>Aslan Karatsev</t>
  </si>
  <si>
    <t>Novak Djokovic</t>
  </si>
  <si>
    <t>Alexander Zverev</t>
  </si>
  <si>
    <t>Boost</t>
  </si>
  <si>
    <t>Notes</t>
  </si>
  <si>
    <t>Dimitrov injured During match</t>
  </si>
  <si>
    <t>Tags</t>
  </si>
  <si>
    <t>Injury</t>
  </si>
  <si>
    <t>17/2/2021</t>
  </si>
  <si>
    <t>Single</t>
  </si>
  <si>
    <t>Daniil Medvedev</t>
  </si>
  <si>
    <t>Andrey Rublev</t>
  </si>
  <si>
    <t>Boundary</t>
  </si>
  <si>
    <t>Karen Khachanov</t>
  </si>
  <si>
    <t>Kei Nishikori</t>
  </si>
  <si>
    <t>Hubert Hurkacz</t>
  </si>
  <si>
    <t>John Millman</t>
  </si>
  <si>
    <t>Roberto Bautista Agut</t>
  </si>
  <si>
    <t>Marco Cecchinato</t>
  </si>
  <si>
    <t>Matteo Berrettini</t>
  </si>
  <si>
    <t>Fabio Fognini</t>
  </si>
  <si>
    <t>29/4/2021</t>
  </si>
  <si>
    <t>Ugo Humbert</t>
  </si>
  <si>
    <t>Denis Shapovalov</t>
  </si>
  <si>
    <t>Corentin Moutet</t>
  </si>
  <si>
    <t>Nikoloz Basilashvili</t>
  </si>
  <si>
    <t>Daniel Elahi Galan Riveros</t>
  </si>
  <si>
    <t>28/4</t>
  </si>
  <si>
    <t>Kevin Anderson</t>
  </si>
  <si>
    <t>Roberto Carballes Baena</t>
  </si>
  <si>
    <t>Marin Cilic</t>
  </si>
  <si>
    <t>Nuno Borges</t>
  </si>
  <si>
    <t>Guido Pella</t>
  </si>
  <si>
    <t>27/04</t>
  </si>
  <si>
    <t>Jeremy Chardy</t>
  </si>
  <si>
    <t>Jaume Munar</t>
  </si>
  <si>
    <t>Cameron Norrie</t>
  </si>
  <si>
    <t>Joao Sousa</t>
  </si>
  <si>
    <t>Dominik Koepfer</t>
  </si>
  <si>
    <t>Philipp Kohlschreiber</t>
  </si>
  <si>
    <t>Alexander Bublik</t>
  </si>
  <si>
    <t>Stefanos Tsitsipas</t>
  </si>
  <si>
    <t>Casper Ruud</t>
  </si>
  <si>
    <t>Mikael Torpegaard</t>
  </si>
  <si>
    <t>Ergi Kirkin</t>
  </si>
  <si>
    <t>Oscar Otte</t>
  </si>
  <si>
    <t>Tallon Griekspoor</t>
  </si>
  <si>
    <t>Maximilian Marterer</t>
  </si>
  <si>
    <t>Tomas Martin Etcheverry</t>
  </si>
  <si>
    <t>Tatsuma Ito</t>
  </si>
  <si>
    <t>Akira Santillan</t>
  </si>
  <si>
    <t>David Goffin</t>
  </si>
  <si>
    <t>Salvatore Caruso</t>
  </si>
  <si>
    <t>Marcelo Tomas Barrios Vera</t>
  </si>
  <si>
    <t>Denis Kudla</t>
  </si>
  <si>
    <t>Sumit Nagal</t>
  </si>
  <si>
    <t>Thiao Seyboth Wild</t>
  </si>
  <si>
    <t>Roman Safiullin</t>
  </si>
  <si>
    <t>Tommy Paul</t>
  </si>
  <si>
    <t>Hugo Dellien</t>
  </si>
  <si>
    <t>Dominic Thiem</t>
  </si>
  <si>
    <t>Marton Fucsovics</t>
  </si>
  <si>
    <t>Bernabe Zapata Miralles</t>
  </si>
  <si>
    <t>Maxime Janvier</t>
  </si>
  <si>
    <t>Andrey Kuznetsov</t>
  </si>
  <si>
    <t>Ernests Gulbis</t>
  </si>
  <si>
    <t>Borna Gojo</t>
  </si>
  <si>
    <t>Leonardo Mayer</t>
  </si>
  <si>
    <t>Frederico Ferreira Silva</t>
  </si>
  <si>
    <t>Kamil Majchrzak</t>
  </si>
  <si>
    <t>Botic Van De Zandschulp</t>
  </si>
  <si>
    <t>Alejandro Tabilo</t>
  </si>
  <si>
    <t>Federico Coria</t>
  </si>
  <si>
    <t>Juan Manuel Cerundolo</t>
  </si>
  <si>
    <t>Stefano Travaglia</t>
  </si>
  <si>
    <t>^^^</t>
  </si>
  <si>
    <t>13/5/2021</t>
  </si>
  <si>
    <t>Alejandro Davidovich Fokina</t>
  </si>
  <si>
    <t>Reilly Opelka</t>
  </si>
  <si>
    <t>Felix Auger-Aliassime</t>
  </si>
  <si>
    <t>Federico Delbonis</t>
  </si>
  <si>
    <t>Lorenzo Sonego</t>
  </si>
  <si>
    <t>Thiago Seyboth Wild</t>
  </si>
  <si>
    <t>Boosted</t>
  </si>
  <si>
    <t>14/5/2021</t>
  </si>
  <si>
    <t>Rafael Nadal</t>
  </si>
  <si>
    <t>Dominic Stephan Stricker</t>
  </si>
  <si>
    <t>Jordan Thompson</t>
  </si>
  <si>
    <t>Pablo Andujar</t>
  </si>
  <si>
    <t>16/5/2021</t>
  </si>
  <si>
    <t>Adrian Mannarino</t>
  </si>
  <si>
    <t>Arthur Cazaux</t>
  </si>
  <si>
    <t>15/5/2021</t>
  </si>
  <si>
    <t>Ilya Ivashka</t>
  </si>
  <si>
    <t>Hanwen Li</t>
  </si>
  <si>
    <t>Illya Marchenko</t>
  </si>
  <si>
    <t>Mikhail Kukushkin</t>
  </si>
  <si>
    <t>Pablo Cuevas</t>
  </si>
  <si>
    <t>Jakub Paul</t>
  </si>
  <si>
    <t>Peter Gojowczyk</t>
  </si>
  <si>
    <t>Lorenzo Giustino</t>
  </si>
  <si>
    <t>Pierre-Hugues Herbert</t>
  </si>
  <si>
    <t>Sebastian Korda</t>
  </si>
  <si>
    <t>17/5/2021</t>
  </si>
  <si>
    <t>Aljaz Bedene</t>
  </si>
  <si>
    <t>Gilles Simon</t>
  </si>
  <si>
    <t>Mikael Ymer</t>
  </si>
  <si>
    <t>Martin Klizan</t>
  </si>
  <si>
    <t>Roberto Marcora</t>
  </si>
  <si>
    <t>Arthur Rinderknech</t>
  </si>
  <si>
    <t>18/5/2021</t>
  </si>
  <si>
    <t>Alex Bolt</t>
  </si>
  <si>
    <t>Stefano Napolitano</t>
  </si>
  <si>
    <t>Facundo Bagnis</t>
  </si>
  <si>
    <t>Carlos Taberner</t>
  </si>
  <si>
    <t>Henri Laaksonen</t>
  </si>
  <si>
    <t>Fernando Verdasco</t>
  </si>
  <si>
    <t>Roger Federer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</si>
</sst>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"/>
  <sheetViews>
    <sheetView workbookViewId="0">
      <selection sqref="A1:L1"/>
    </sheetView>
  </sheetViews>
  <sheetFormatPr defaultRowHeight="15" x14ac:dyDescent="0.25"/>
  <sheetData>
    <row r="1" spans="1:12" x14ac:dyDescent="0.25">
      <c r="A1" t="s">
        <v>15</v>
      </c>
      <c r="B1" t="s">
        <v>12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23</v>
      </c>
      <c r="L1" t="s">
        <v>25</v>
      </c>
    </row>
    <row r="2" spans="1:12" x14ac:dyDescent="0.25">
      <c r="G2">
        <v>5</v>
      </c>
    </row>
    <row r="3" spans="1:12" x14ac:dyDescent="0.25">
      <c r="A3" t="s">
        <v>16</v>
      </c>
      <c r="B3" t="s">
        <v>14</v>
      </c>
      <c r="C3" t="s">
        <v>8</v>
      </c>
      <c r="D3" t="s">
        <v>9</v>
      </c>
      <c r="E3">
        <v>1.54</v>
      </c>
      <c r="H3">
        <v>1</v>
      </c>
      <c r="I3">
        <v>0</v>
      </c>
      <c r="J3">
        <v>4.5667999999999997</v>
      </c>
    </row>
    <row r="4" spans="1:12" x14ac:dyDescent="0.25">
      <c r="A4" t="s">
        <v>16</v>
      </c>
      <c r="B4" t="s">
        <v>14</v>
      </c>
      <c r="C4" t="s">
        <v>10</v>
      </c>
      <c r="D4" t="s">
        <v>11</v>
      </c>
      <c r="E4">
        <v>1.1399999999999999</v>
      </c>
      <c r="H4">
        <v>1</v>
      </c>
      <c r="I4">
        <v>0</v>
      </c>
      <c r="J4">
        <v>4.5667999999999997</v>
      </c>
    </row>
    <row r="5" spans="1:12" x14ac:dyDescent="0.25">
      <c r="B5" t="s">
        <v>13</v>
      </c>
      <c r="C5">
        <v>1.68</v>
      </c>
      <c r="D5" t="s">
        <v>22</v>
      </c>
      <c r="E5">
        <v>1.75</v>
      </c>
      <c r="F5">
        <v>5</v>
      </c>
      <c r="G5">
        <v>8.7799999999999994</v>
      </c>
      <c r="H5">
        <v>1</v>
      </c>
      <c r="I5">
        <v>0</v>
      </c>
    </row>
    <row r="6" spans="1:12" x14ac:dyDescent="0.25">
      <c r="A6" t="s">
        <v>17</v>
      </c>
      <c r="B6" t="s">
        <v>14</v>
      </c>
      <c r="C6" t="s">
        <v>18</v>
      </c>
      <c r="D6" t="s">
        <v>19</v>
      </c>
      <c r="E6">
        <v>1.36</v>
      </c>
      <c r="H6">
        <v>0</v>
      </c>
      <c r="I6">
        <v>1</v>
      </c>
      <c r="J6">
        <v>5.9481000000000002</v>
      </c>
      <c r="K6" t="s">
        <v>24</v>
      </c>
      <c r="L6" t="s">
        <v>26</v>
      </c>
    </row>
    <row r="7" spans="1:12" x14ac:dyDescent="0.25">
      <c r="B7" t="s">
        <v>14</v>
      </c>
      <c r="C7" t="s">
        <v>20</v>
      </c>
      <c r="D7" t="s">
        <v>21</v>
      </c>
      <c r="E7">
        <v>1.44</v>
      </c>
      <c r="H7">
        <v>1</v>
      </c>
      <c r="I7">
        <v>0</v>
      </c>
      <c r="J7">
        <v>4.7519</v>
      </c>
      <c r="L7" t="s">
        <v>26</v>
      </c>
    </row>
    <row r="8" spans="1:12" x14ac:dyDescent="0.25">
      <c r="B8" t="s">
        <v>13</v>
      </c>
      <c r="C8">
        <v>1.95</v>
      </c>
      <c r="D8" t="s">
        <v>22</v>
      </c>
      <c r="E8">
        <v>2.0499999999999998</v>
      </c>
      <c r="G8">
        <v>3.78</v>
      </c>
      <c r="H8">
        <v>0</v>
      </c>
      <c r="I8">
        <v>1</v>
      </c>
    </row>
    <row r="9" spans="1:12" x14ac:dyDescent="0.25">
      <c r="A9" t="s">
        <v>27</v>
      </c>
      <c r="B9" t="s">
        <v>28</v>
      </c>
      <c r="C9" t="s">
        <v>29</v>
      </c>
      <c r="D9" t="s">
        <v>30</v>
      </c>
      <c r="F9">
        <v>3.78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99C3C-CB8C-4A24-8072-D88F5628E73D}">
  <dimension ref="A1:AM66"/>
  <sheetViews>
    <sheetView topLeftCell="A39" workbookViewId="0">
      <selection activeCell="A57" sqref="A57"/>
    </sheetView>
  </sheetViews>
  <sheetFormatPr defaultRowHeight="15" x14ac:dyDescent="0.25"/>
  <cols>
    <col min="1" max="1" width="9.7109375" bestFit="1" customWidth="1"/>
    <col min="3" max="3" width="21.42578125" customWidth="1"/>
    <col min="4" max="4" width="26.140625" customWidth="1"/>
    <col min="15" max="15" width="9.7109375" bestFit="1" customWidth="1"/>
  </cols>
  <sheetData>
    <row r="1" spans="1:39" x14ac:dyDescent="0.25">
      <c r="A1" t="s">
        <v>31</v>
      </c>
      <c r="B1">
        <v>1</v>
      </c>
      <c r="O1" t="s">
        <v>31</v>
      </c>
      <c r="P1">
        <v>1.5</v>
      </c>
      <c r="AB1" t="s">
        <v>31</v>
      </c>
      <c r="AC1">
        <v>1.3</v>
      </c>
    </row>
    <row r="2" spans="1:39" x14ac:dyDescent="0.25">
      <c r="A2" t="s">
        <v>15</v>
      </c>
      <c r="B2" t="s">
        <v>12</v>
      </c>
      <c r="C2" t="s">
        <v>0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  <c r="J2" t="s">
        <v>7</v>
      </c>
      <c r="K2" t="s">
        <v>23</v>
      </c>
      <c r="L2" t="s">
        <v>25</v>
      </c>
      <c r="O2" t="s">
        <v>15</v>
      </c>
      <c r="P2" t="s">
        <v>12</v>
      </c>
      <c r="Q2" t="s">
        <v>0</v>
      </c>
      <c r="R2" t="s">
        <v>1</v>
      </c>
      <c r="S2" t="s">
        <v>2</v>
      </c>
      <c r="T2" t="s">
        <v>3</v>
      </c>
      <c r="U2" t="s">
        <v>4</v>
      </c>
      <c r="V2" t="s">
        <v>5</v>
      </c>
      <c r="W2" t="s">
        <v>6</v>
      </c>
      <c r="X2" t="s">
        <v>7</v>
      </c>
      <c r="Y2" t="s">
        <v>23</v>
      </c>
      <c r="Z2" t="s">
        <v>25</v>
      </c>
      <c r="AB2" t="s">
        <v>15</v>
      </c>
      <c r="AC2" t="s">
        <v>12</v>
      </c>
      <c r="AD2" t="s">
        <v>0</v>
      </c>
      <c r="AE2" t="s">
        <v>1</v>
      </c>
      <c r="AF2" t="s">
        <v>2</v>
      </c>
      <c r="AG2" t="s">
        <v>3</v>
      </c>
      <c r="AH2" t="s">
        <v>4</v>
      </c>
      <c r="AI2" t="s">
        <v>5</v>
      </c>
      <c r="AJ2" t="s">
        <v>6</v>
      </c>
      <c r="AK2" t="s">
        <v>7</v>
      </c>
      <c r="AL2" t="s">
        <v>23</v>
      </c>
      <c r="AM2" t="s">
        <v>25</v>
      </c>
    </row>
    <row r="3" spans="1:39" x14ac:dyDescent="0.25">
      <c r="G3">
        <v>100</v>
      </c>
      <c r="O3" s="1"/>
      <c r="U3">
        <v>100</v>
      </c>
      <c r="AH3">
        <v>100</v>
      </c>
    </row>
    <row r="4" spans="1:39" x14ac:dyDescent="0.25">
      <c r="A4" t="s">
        <v>52</v>
      </c>
      <c r="C4" t="s">
        <v>53</v>
      </c>
      <c r="D4" t="s">
        <v>54</v>
      </c>
      <c r="E4">
        <v>2.6</v>
      </c>
      <c r="F4">
        <f>10</f>
        <v>10</v>
      </c>
      <c r="G4">
        <f>IF(H4=1, G3-F4+F4*E4, G3-F4)</f>
        <v>116</v>
      </c>
      <c r="H4">
        <v>1</v>
      </c>
      <c r="I4">
        <v>0</v>
      </c>
      <c r="O4" t="s">
        <v>52</v>
      </c>
      <c r="Q4" t="s">
        <v>53</v>
      </c>
      <c r="R4" t="s">
        <v>54</v>
      </c>
      <c r="S4">
        <v>2.6</v>
      </c>
      <c r="T4">
        <v>50</v>
      </c>
      <c r="U4">
        <f>IF(V4=1,U3-T4+T4*S4,U3-50)</f>
        <v>180</v>
      </c>
      <c r="V4">
        <v>1</v>
      </c>
      <c r="W4">
        <v>0</v>
      </c>
      <c r="AD4" t="s">
        <v>86</v>
      </c>
      <c r="AE4" t="s">
        <v>87</v>
      </c>
      <c r="AF4">
        <v>2.25</v>
      </c>
      <c r="AG4">
        <f>IF(AK4&gt;1.4,AH3/2,AH3/3)</f>
        <v>50</v>
      </c>
      <c r="AH4">
        <f>IF(AI4=1,AH3-AG4+AG4*AF4,AH3-AG4)</f>
        <v>162.5</v>
      </c>
      <c r="AI4">
        <v>1</v>
      </c>
      <c r="AJ4">
        <v>0</v>
      </c>
      <c r="AK4">
        <v>1.48</v>
      </c>
    </row>
    <row r="5" spans="1:39" x14ac:dyDescent="0.25">
      <c r="C5" t="s">
        <v>55</v>
      </c>
      <c r="D5" t="s">
        <v>56</v>
      </c>
      <c r="E5">
        <v>1.31</v>
      </c>
      <c r="F5">
        <f>10</f>
        <v>10</v>
      </c>
      <c r="G5">
        <f t="shared" ref="G5:G55" si="0">IF(H5=1, G4-F5+F5*E5, G4-F5)</f>
        <v>119.1</v>
      </c>
      <c r="H5">
        <v>1</v>
      </c>
      <c r="I5">
        <v>0</v>
      </c>
      <c r="Q5" t="s">
        <v>55</v>
      </c>
      <c r="R5" t="s">
        <v>56</v>
      </c>
      <c r="S5">
        <v>1.31</v>
      </c>
      <c r="T5">
        <v>50</v>
      </c>
      <c r="U5">
        <f>IF(V5=1,U4-T5+T5*S5,U4-50)</f>
        <v>195.5</v>
      </c>
      <c r="V5">
        <v>1</v>
      </c>
      <c r="W5">
        <v>0</v>
      </c>
      <c r="AD5" t="s">
        <v>38</v>
      </c>
      <c r="AE5" t="s">
        <v>44</v>
      </c>
      <c r="AF5">
        <v>1.28</v>
      </c>
      <c r="AG5">
        <f t="shared" ref="AG5:AG12" si="1">IF(AK5&gt;1.4,AH4/2,AH4/3)</f>
        <v>54.166666666666664</v>
      </c>
      <c r="AH5">
        <f t="shared" ref="AH5:AH12" si="2">IF(AI5=1,AH4-AG5+AG5*AF5,AH4-AG5)</f>
        <v>177.66666666666669</v>
      </c>
      <c r="AI5">
        <v>1</v>
      </c>
      <c r="AJ5">
        <v>0</v>
      </c>
      <c r="AK5">
        <v>1.36</v>
      </c>
    </row>
    <row r="6" spans="1:39" x14ac:dyDescent="0.25">
      <c r="C6" t="s">
        <v>57</v>
      </c>
      <c r="D6" t="s">
        <v>58</v>
      </c>
      <c r="E6">
        <v>1.48</v>
      </c>
      <c r="F6">
        <f>10</f>
        <v>10</v>
      </c>
      <c r="G6">
        <f t="shared" si="0"/>
        <v>123.89999999999999</v>
      </c>
      <c r="H6">
        <v>1</v>
      </c>
      <c r="I6">
        <v>0</v>
      </c>
      <c r="O6" s="1">
        <v>44505</v>
      </c>
      <c r="Q6" t="s">
        <v>75</v>
      </c>
      <c r="R6" t="s">
        <v>76</v>
      </c>
      <c r="S6">
        <v>1.44</v>
      </c>
      <c r="T6">
        <v>50</v>
      </c>
      <c r="U6">
        <f>IF(V6=1,U5-T6+T6*S6,U5-50)</f>
        <v>217.5</v>
      </c>
      <c r="V6">
        <v>1</v>
      </c>
      <c r="W6">
        <v>0</v>
      </c>
      <c r="AD6" t="s">
        <v>42</v>
      </c>
      <c r="AE6" t="s">
        <v>88</v>
      </c>
      <c r="AF6">
        <v>1.32</v>
      </c>
      <c r="AG6">
        <f t="shared" si="1"/>
        <v>59.222222222222229</v>
      </c>
      <c r="AH6">
        <f t="shared" si="2"/>
        <v>196.6177777777778</v>
      </c>
      <c r="AI6">
        <v>1</v>
      </c>
      <c r="AJ6">
        <v>0</v>
      </c>
      <c r="AK6">
        <v>1.32</v>
      </c>
    </row>
    <row r="7" spans="1:39" x14ac:dyDescent="0.25">
      <c r="A7" t="s">
        <v>46</v>
      </c>
      <c r="C7" t="s">
        <v>47</v>
      </c>
      <c r="D7" t="s">
        <v>48</v>
      </c>
      <c r="E7">
        <v>1.54</v>
      </c>
      <c r="F7">
        <f>10</f>
        <v>10</v>
      </c>
      <c r="G7">
        <f t="shared" si="0"/>
        <v>129.29999999999998</v>
      </c>
      <c r="H7">
        <v>1</v>
      </c>
      <c r="I7">
        <v>0</v>
      </c>
      <c r="Q7" t="s">
        <v>37</v>
      </c>
      <c r="R7" t="s">
        <v>114</v>
      </c>
      <c r="S7">
        <v>1.1000000000000001</v>
      </c>
      <c r="AD7" t="s">
        <v>89</v>
      </c>
      <c r="AE7" t="s">
        <v>90</v>
      </c>
      <c r="AF7">
        <v>1.66</v>
      </c>
      <c r="AG7">
        <f t="shared" si="1"/>
        <v>65.539259259259268</v>
      </c>
      <c r="AH7">
        <f t="shared" si="2"/>
        <v>239.87368888888892</v>
      </c>
      <c r="AI7">
        <v>1</v>
      </c>
      <c r="AJ7">
        <v>0</v>
      </c>
      <c r="AK7">
        <v>1.33985</v>
      </c>
    </row>
    <row r="8" spans="1:39" x14ac:dyDescent="0.25">
      <c r="C8" t="s">
        <v>49</v>
      </c>
      <c r="D8" t="s">
        <v>50</v>
      </c>
      <c r="E8">
        <v>1.47</v>
      </c>
      <c r="F8">
        <f>10</f>
        <v>10</v>
      </c>
      <c r="G8">
        <f t="shared" si="0"/>
        <v>133.99999999999997</v>
      </c>
      <c r="H8">
        <v>1</v>
      </c>
      <c r="I8">
        <v>0</v>
      </c>
      <c r="AD8" t="s">
        <v>21</v>
      </c>
      <c r="AE8" t="s">
        <v>78</v>
      </c>
      <c r="AF8">
        <v>1.05</v>
      </c>
      <c r="AG8">
        <f t="shared" si="1"/>
        <v>79.957896296296312</v>
      </c>
      <c r="AH8">
        <f t="shared" si="2"/>
        <v>243.87158370370372</v>
      </c>
      <c r="AI8">
        <v>1</v>
      </c>
      <c r="AJ8">
        <v>0</v>
      </c>
      <c r="AK8">
        <v>1.3725000000000001</v>
      </c>
    </row>
    <row r="9" spans="1:39" x14ac:dyDescent="0.25">
      <c r="C9" t="s">
        <v>35</v>
      </c>
      <c r="D9" t="s">
        <v>51</v>
      </c>
      <c r="E9">
        <v>2.31</v>
      </c>
      <c r="F9">
        <f>10</f>
        <v>10</v>
      </c>
      <c r="G9">
        <f t="shared" si="0"/>
        <v>123.99999999999997</v>
      </c>
      <c r="H9">
        <v>0</v>
      </c>
      <c r="I9">
        <v>1</v>
      </c>
      <c r="AD9" t="s">
        <v>42</v>
      </c>
      <c r="AE9" t="s">
        <v>93</v>
      </c>
      <c r="AF9">
        <v>1.41</v>
      </c>
      <c r="AG9">
        <f t="shared" si="1"/>
        <v>81.290527901234569</v>
      </c>
      <c r="AH9">
        <f t="shared" si="2"/>
        <v>277.20070014320993</v>
      </c>
      <c r="AI9">
        <v>1</v>
      </c>
      <c r="AJ9">
        <v>0</v>
      </c>
      <c r="AK9">
        <v>1.3265</v>
      </c>
    </row>
    <row r="10" spans="1:39" x14ac:dyDescent="0.25">
      <c r="A10" t="s">
        <v>40</v>
      </c>
      <c r="C10" t="s">
        <v>41</v>
      </c>
      <c r="D10" t="s">
        <v>37</v>
      </c>
      <c r="E10">
        <v>2.42</v>
      </c>
      <c r="F10">
        <f>10</f>
        <v>10</v>
      </c>
      <c r="G10">
        <f t="shared" si="0"/>
        <v>138.19999999999996</v>
      </c>
      <c r="H10">
        <v>1</v>
      </c>
      <c r="I10">
        <v>0</v>
      </c>
      <c r="AD10" t="s">
        <v>97</v>
      </c>
      <c r="AE10" t="s">
        <v>19</v>
      </c>
      <c r="AF10">
        <v>3.8</v>
      </c>
      <c r="AG10">
        <f t="shared" si="1"/>
        <v>92.400233381069981</v>
      </c>
      <c r="AH10">
        <f t="shared" si="2"/>
        <v>535.92135361020587</v>
      </c>
      <c r="AI10">
        <v>1</v>
      </c>
      <c r="AJ10">
        <v>0</v>
      </c>
      <c r="AK10">
        <v>1.3302499999999999</v>
      </c>
    </row>
    <row r="11" spans="1:39" x14ac:dyDescent="0.25">
      <c r="C11" t="s">
        <v>43</v>
      </c>
      <c r="D11" t="s">
        <v>42</v>
      </c>
      <c r="E11">
        <v>2.56</v>
      </c>
      <c r="F11">
        <f>10</f>
        <v>10</v>
      </c>
      <c r="G11">
        <f t="shared" si="0"/>
        <v>153.79999999999995</v>
      </c>
      <c r="H11">
        <v>1</v>
      </c>
      <c r="I11">
        <v>0</v>
      </c>
      <c r="AD11" t="s">
        <v>98</v>
      </c>
      <c r="AE11" t="s">
        <v>99</v>
      </c>
      <c r="AF11">
        <v>1.66</v>
      </c>
      <c r="AG11">
        <f t="shared" si="1"/>
        <v>178.64045120340197</v>
      </c>
      <c r="AH11">
        <f t="shared" si="2"/>
        <v>357.28090240680388</v>
      </c>
      <c r="AI11">
        <v>0</v>
      </c>
      <c r="AJ11">
        <v>1</v>
      </c>
      <c r="AK11">
        <v>1.3065</v>
      </c>
    </row>
    <row r="12" spans="1:39" x14ac:dyDescent="0.25">
      <c r="C12" t="s">
        <v>44</v>
      </c>
      <c r="D12" t="s">
        <v>45</v>
      </c>
      <c r="E12">
        <v>1.8</v>
      </c>
      <c r="F12">
        <f>10</f>
        <v>10</v>
      </c>
      <c r="G12">
        <f t="shared" si="0"/>
        <v>161.79999999999995</v>
      </c>
      <c r="H12">
        <v>1</v>
      </c>
      <c r="I12">
        <v>0</v>
      </c>
      <c r="AD12" t="s">
        <v>21</v>
      </c>
      <c r="AE12" t="s">
        <v>33</v>
      </c>
      <c r="AF12">
        <v>1.22</v>
      </c>
      <c r="AG12">
        <f t="shared" si="1"/>
        <v>119.09363413560129</v>
      </c>
      <c r="AH12">
        <f t="shared" si="2"/>
        <v>383.48150191663615</v>
      </c>
      <c r="AI12">
        <v>1</v>
      </c>
      <c r="AJ12">
        <v>0</v>
      </c>
      <c r="AK12">
        <v>1.3089999999999999</v>
      </c>
    </row>
    <row r="13" spans="1:39" x14ac:dyDescent="0.25">
      <c r="A13" s="1">
        <v>44320</v>
      </c>
      <c r="C13" t="s">
        <v>32</v>
      </c>
      <c r="D13" t="s">
        <v>33</v>
      </c>
      <c r="E13">
        <v>2</v>
      </c>
      <c r="F13">
        <f>10</f>
        <v>10</v>
      </c>
      <c r="G13">
        <f t="shared" si="0"/>
        <v>151.79999999999995</v>
      </c>
      <c r="H13">
        <v>0</v>
      </c>
      <c r="I13">
        <v>1</v>
      </c>
      <c r="AD13" t="s">
        <v>37</v>
      </c>
      <c r="AE13" t="s">
        <v>114</v>
      </c>
      <c r="AF13">
        <v>1.1000000000000001</v>
      </c>
      <c r="AG13">
        <f>IF(AK13&gt;1.4,AH12/2,AH12/3)</f>
        <v>191.74075095831807</v>
      </c>
      <c r="AH13">
        <f>IF(AI13=1,AH12-AG13+AG13*AF13,AH12-AG13)</f>
        <v>402.65557701246797</v>
      </c>
      <c r="AI13">
        <v>1</v>
      </c>
      <c r="AJ13">
        <v>0</v>
      </c>
      <c r="AK13">
        <v>1.59775</v>
      </c>
    </row>
    <row r="14" spans="1:39" x14ac:dyDescent="0.25">
      <c r="C14" t="s">
        <v>34</v>
      </c>
      <c r="D14" t="s">
        <v>35</v>
      </c>
      <c r="E14">
        <v>1.39</v>
      </c>
      <c r="F14">
        <f>10</f>
        <v>10</v>
      </c>
      <c r="G14">
        <f t="shared" si="0"/>
        <v>141.79999999999995</v>
      </c>
      <c r="H14">
        <v>0</v>
      </c>
      <c r="I14">
        <v>1</v>
      </c>
      <c r="AD14" t="s">
        <v>118</v>
      </c>
      <c r="AE14" t="s">
        <v>119</v>
      </c>
      <c r="AF14">
        <v>2.1</v>
      </c>
      <c r="AG14">
        <f>IF(AK14&gt;1.4,AH13/2,AH13/3)</f>
        <v>134.21852567082266</v>
      </c>
      <c r="AH14">
        <f>IF(AI14=1,AH13-AG14+AG14*AF14,AH13-AG14)</f>
        <v>268.43705134164532</v>
      </c>
      <c r="AI14">
        <v>0</v>
      </c>
      <c r="AJ14">
        <v>1</v>
      </c>
      <c r="AK14">
        <v>1.3919999999999999</v>
      </c>
    </row>
    <row r="15" spans="1:39" x14ac:dyDescent="0.25">
      <c r="C15" t="s">
        <v>36</v>
      </c>
      <c r="D15" t="s">
        <v>37</v>
      </c>
      <c r="E15">
        <v>1.3</v>
      </c>
      <c r="F15">
        <f>10</f>
        <v>10</v>
      </c>
      <c r="G15">
        <f t="shared" si="0"/>
        <v>144.79999999999995</v>
      </c>
      <c r="H15">
        <v>1</v>
      </c>
      <c r="I15">
        <v>0</v>
      </c>
      <c r="AD15" t="s">
        <v>39</v>
      </c>
      <c r="AE15" t="s">
        <v>51</v>
      </c>
      <c r="AF15">
        <v>1.36</v>
      </c>
      <c r="AK15">
        <v>1.3660000000000001</v>
      </c>
    </row>
    <row r="16" spans="1:39" x14ac:dyDescent="0.25">
      <c r="C16" t="s">
        <v>38</v>
      </c>
      <c r="D16" t="s">
        <v>39</v>
      </c>
      <c r="E16">
        <v>1.28</v>
      </c>
      <c r="F16">
        <f>10</f>
        <v>10</v>
      </c>
      <c r="G16">
        <f t="shared" si="0"/>
        <v>147.59999999999997</v>
      </c>
      <c r="H16">
        <v>1</v>
      </c>
      <c r="I16">
        <v>0</v>
      </c>
      <c r="AD16" t="s">
        <v>120</v>
      </c>
      <c r="AE16" t="s">
        <v>121</v>
      </c>
      <c r="AF16">
        <v>1.92</v>
      </c>
      <c r="AK16">
        <v>1.411</v>
      </c>
    </row>
    <row r="17" spans="1:9" x14ac:dyDescent="0.25">
      <c r="A17" s="1">
        <v>44352</v>
      </c>
      <c r="C17" t="s">
        <v>59</v>
      </c>
      <c r="D17" t="s">
        <v>19</v>
      </c>
      <c r="E17">
        <v>3.7</v>
      </c>
      <c r="F17">
        <f>10</f>
        <v>10</v>
      </c>
      <c r="G17">
        <f t="shared" si="0"/>
        <v>174.59999999999997</v>
      </c>
      <c r="H17">
        <v>1</v>
      </c>
      <c r="I17">
        <v>0</v>
      </c>
    </row>
    <row r="18" spans="1:9" x14ac:dyDescent="0.25">
      <c r="C18" t="s">
        <v>60</v>
      </c>
      <c r="D18" t="s">
        <v>61</v>
      </c>
      <c r="E18">
        <v>1.17</v>
      </c>
      <c r="F18">
        <f>10</f>
        <v>10</v>
      </c>
      <c r="G18">
        <f t="shared" si="0"/>
        <v>164.59999999999997</v>
      </c>
      <c r="H18">
        <v>0</v>
      </c>
      <c r="I18">
        <v>1</v>
      </c>
    </row>
    <row r="19" spans="1:9" x14ac:dyDescent="0.25">
      <c r="A19" s="1">
        <v>44413</v>
      </c>
      <c r="C19" t="s">
        <v>38</v>
      </c>
      <c r="D19" t="s">
        <v>61</v>
      </c>
      <c r="E19">
        <v>2.1800000000000002</v>
      </c>
      <c r="F19">
        <f>10</f>
        <v>10</v>
      </c>
      <c r="G19">
        <f t="shared" si="0"/>
        <v>176.39999999999998</v>
      </c>
      <c r="H19">
        <v>1</v>
      </c>
      <c r="I19">
        <v>0</v>
      </c>
    </row>
    <row r="20" spans="1:9" x14ac:dyDescent="0.25">
      <c r="A20" s="1">
        <v>44444</v>
      </c>
      <c r="C20" t="s">
        <v>62</v>
      </c>
      <c r="D20" t="s">
        <v>63</v>
      </c>
      <c r="E20">
        <v>1.4</v>
      </c>
      <c r="F20">
        <f>10</f>
        <v>10</v>
      </c>
      <c r="G20">
        <f t="shared" si="0"/>
        <v>166.39999999999998</v>
      </c>
      <c r="H20">
        <v>0</v>
      </c>
      <c r="I20">
        <v>1</v>
      </c>
    </row>
    <row r="21" spans="1:9" x14ac:dyDescent="0.25">
      <c r="C21" t="s">
        <v>64</v>
      </c>
      <c r="D21" t="s">
        <v>65</v>
      </c>
      <c r="E21">
        <v>2.1</v>
      </c>
      <c r="F21">
        <f>10</f>
        <v>10</v>
      </c>
      <c r="G21">
        <f t="shared" si="0"/>
        <v>156.39999999999998</v>
      </c>
      <c r="H21">
        <v>0</v>
      </c>
      <c r="I21">
        <v>1</v>
      </c>
    </row>
    <row r="22" spans="1:9" x14ac:dyDescent="0.25">
      <c r="C22" t="s">
        <v>66</v>
      </c>
      <c r="D22" t="s">
        <v>67</v>
      </c>
      <c r="E22">
        <v>1.66</v>
      </c>
      <c r="F22">
        <f>10</f>
        <v>10</v>
      </c>
      <c r="G22">
        <f t="shared" si="0"/>
        <v>146.39999999999998</v>
      </c>
      <c r="H22">
        <v>0</v>
      </c>
      <c r="I22">
        <v>1</v>
      </c>
    </row>
    <row r="23" spans="1:9" x14ac:dyDescent="0.25">
      <c r="C23" t="s">
        <v>68</v>
      </c>
      <c r="D23" t="s">
        <v>69</v>
      </c>
      <c r="E23">
        <v>3.5</v>
      </c>
      <c r="F23">
        <f>10</f>
        <v>10</v>
      </c>
      <c r="G23">
        <f t="shared" si="0"/>
        <v>171.39999999999998</v>
      </c>
      <c r="H23">
        <v>1</v>
      </c>
      <c r="I23">
        <v>0</v>
      </c>
    </row>
    <row r="24" spans="1:9" x14ac:dyDescent="0.25">
      <c r="A24" s="1">
        <v>44474</v>
      </c>
      <c r="C24" t="s">
        <v>70</v>
      </c>
      <c r="D24" t="s">
        <v>71</v>
      </c>
      <c r="E24">
        <v>1.42</v>
      </c>
      <c r="F24">
        <f>10</f>
        <v>10</v>
      </c>
      <c r="G24">
        <f t="shared" si="0"/>
        <v>175.59999999999997</v>
      </c>
      <c r="H24">
        <v>1</v>
      </c>
      <c r="I24">
        <v>0</v>
      </c>
    </row>
    <row r="25" spans="1:9" x14ac:dyDescent="0.25">
      <c r="C25" t="s">
        <v>8</v>
      </c>
      <c r="D25" t="s">
        <v>72</v>
      </c>
      <c r="E25">
        <v>1.61</v>
      </c>
      <c r="F25">
        <f>10</f>
        <v>10</v>
      </c>
      <c r="G25">
        <f t="shared" si="0"/>
        <v>165.59999999999997</v>
      </c>
      <c r="H25">
        <v>0</v>
      </c>
      <c r="I25">
        <v>1</v>
      </c>
    </row>
    <row r="26" spans="1:9" x14ac:dyDescent="0.25">
      <c r="C26" t="s">
        <v>73</v>
      </c>
      <c r="D26" t="s">
        <v>74</v>
      </c>
      <c r="E26">
        <v>2.62</v>
      </c>
      <c r="F26">
        <f>10</f>
        <v>10</v>
      </c>
      <c r="G26">
        <f t="shared" si="0"/>
        <v>155.59999999999997</v>
      </c>
      <c r="H26">
        <v>0</v>
      </c>
      <c r="I26">
        <v>1</v>
      </c>
    </row>
    <row r="27" spans="1:9" x14ac:dyDescent="0.25">
      <c r="A27" s="1">
        <v>44505</v>
      </c>
      <c r="C27" t="s">
        <v>49</v>
      </c>
      <c r="D27" t="s">
        <v>59</v>
      </c>
      <c r="E27">
        <v>1.72</v>
      </c>
      <c r="F27">
        <f>10</f>
        <v>10</v>
      </c>
      <c r="G27">
        <f t="shared" si="0"/>
        <v>162.79999999999995</v>
      </c>
      <c r="H27">
        <v>1</v>
      </c>
      <c r="I27">
        <v>0</v>
      </c>
    </row>
    <row r="28" spans="1:9" x14ac:dyDescent="0.25">
      <c r="C28" t="s">
        <v>75</v>
      </c>
      <c r="D28" t="s">
        <v>76</v>
      </c>
      <c r="E28">
        <v>1.44</v>
      </c>
      <c r="F28">
        <f>10</f>
        <v>10</v>
      </c>
      <c r="G28">
        <f t="shared" si="0"/>
        <v>167.19999999999996</v>
      </c>
      <c r="H28">
        <v>1</v>
      </c>
      <c r="I28">
        <v>0</v>
      </c>
    </row>
    <row r="29" spans="1:9" x14ac:dyDescent="0.25">
      <c r="C29" t="s">
        <v>36</v>
      </c>
      <c r="D29" t="s">
        <v>77</v>
      </c>
      <c r="E29">
        <v>1.32</v>
      </c>
      <c r="F29">
        <f>10</f>
        <v>10</v>
      </c>
      <c r="G29">
        <f t="shared" si="0"/>
        <v>170.39999999999995</v>
      </c>
      <c r="H29">
        <v>1</v>
      </c>
      <c r="I29">
        <v>0</v>
      </c>
    </row>
    <row r="30" spans="1:9" x14ac:dyDescent="0.25">
      <c r="C30" t="s">
        <v>21</v>
      </c>
      <c r="D30" t="s">
        <v>78</v>
      </c>
      <c r="E30">
        <v>1.05</v>
      </c>
      <c r="F30">
        <f>10</f>
        <v>10</v>
      </c>
      <c r="G30">
        <f t="shared" si="0"/>
        <v>170.89999999999995</v>
      </c>
      <c r="H30">
        <v>1</v>
      </c>
      <c r="I30">
        <v>0</v>
      </c>
    </row>
    <row r="31" spans="1:9" x14ac:dyDescent="0.25">
      <c r="C31" t="s">
        <v>79</v>
      </c>
      <c r="D31" t="s">
        <v>80</v>
      </c>
      <c r="E31">
        <v>1.22</v>
      </c>
      <c r="F31">
        <f>10</f>
        <v>10</v>
      </c>
      <c r="G31">
        <f t="shared" si="0"/>
        <v>173.09999999999994</v>
      </c>
      <c r="H31">
        <v>1</v>
      </c>
      <c r="I31">
        <v>0</v>
      </c>
    </row>
    <row r="32" spans="1:9" x14ac:dyDescent="0.25">
      <c r="C32" t="s">
        <v>64</v>
      </c>
      <c r="D32" t="s">
        <v>81</v>
      </c>
      <c r="E32">
        <v>2.25</v>
      </c>
      <c r="F32">
        <f>10</f>
        <v>10</v>
      </c>
      <c r="G32">
        <f t="shared" si="0"/>
        <v>163.09999999999994</v>
      </c>
      <c r="H32">
        <v>0</v>
      </c>
      <c r="I32">
        <v>1</v>
      </c>
    </row>
    <row r="33" spans="1:9" x14ac:dyDescent="0.25">
      <c r="C33" t="s">
        <v>58</v>
      </c>
      <c r="D33" t="s">
        <v>82</v>
      </c>
      <c r="E33">
        <v>1.5</v>
      </c>
      <c r="F33">
        <f>10</f>
        <v>10</v>
      </c>
      <c r="G33">
        <f t="shared" si="0"/>
        <v>168.09999999999994</v>
      </c>
      <c r="H33">
        <v>1</v>
      </c>
      <c r="I33">
        <v>0</v>
      </c>
    </row>
    <row r="34" spans="1:9" x14ac:dyDescent="0.25">
      <c r="C34" t="s">
        <v>67</v>
      </c>
      <c r="D34" t="s">
        <v>83</v>
      </c>
      <c r="E34">
        <v>1.72</v>
      </c>
      <c r="F34">
        <f>10</f>
        <v>10</v>
      </c>
      <c r="G34">
        <f t="shared" si="0"/>
        <v>175.29999999999993</v>
      </c>
      <c r="H34">
        <v>1</v>
      </c>
      <c r="I34">
        <v>0</v>
      </c>
    </row>
    <row r="35" spans="1:9" x14ac:dyDescent="0.25">
      <c r="C35" t="s">
        <v>84</v>
      </c>
      <c r="D35" t="s">
        <v>85</v>
      </c>
      <c r="E35">
        <v>1.83</v>
      </c>
      <c r="F35">
        <f>10</f>
        <v>10</v>
      </c>
      <c r="G35">
        <f t="shared" si="0"/>
        <v>165.29999999999993</v>
      </c>
      <c r="H35">
        <v>0</v>
      </c>
      <c r="I35">
        <v>1</v>
      </c>
    </row>
    <row r="36" spans="1:9" x14ac:dyDescent="0.25">
      <c r="C36" t="s">
        <v>86</v>
      </c>
      <c r="D36" t="s">
        <v>87</v>
      </c>
      <c r="E36">
        <v>2.25</v>
      </c>
      <c r="F36">
        <f>10</f>
        <v>10</v>
      </c>
      <c r="G36">
        <f t="shared" si="0"/>
        <v>177.79999999999993</v>
      </c>
      <c r="H36">
        <v>1</v>
      </c>
      <c r="I36">
        <v>0</v>
      </c>
    </row>
    <row r="37" spans="1:9" x14ac:dyDescent="0.25">
      <c r="C37" t="s">
        <v>38</v>
      </c>
      <c r="D37" t="s">
        <v>44</v>
      </c>
      <c r="E37">
        <v>1.28</v>
      </c>
      <c r="F37">
        <f>10</f>
        <v>10</v>
      </c>
      <c r="G37">
        <f t="shared" si="0"/>
        <v>180.59999999999994</v>
      </c>
      <c r="H37">
        <v>1</v>
      </c>
      <c r="I37">
        <v>0</v>
      </c>
    </row>
    <row r="38" spans="1:9" x14ac:dyDescent="0.25">
      <c r="C38" t="s">
        <v>42</v>
      </c>
      <c r="D38" t="s">
        <v>88</v>
      </c>
      <c r="E38">
        <v>1.32</v>
      </c>
      <c r="F38">
        <f>10</f>
        <v>10</v>
      </c>
      <c r="G38">
        <f t="shared" si="0"/>
        <v>183.79999999999993</v>
      </c>
      <c r="H38">
        <v>1</v>
      </c>
      <c r="I38">
        <v>0</v>
      </c>
    </row>
    <row r="39" spans="1:9" x14ac:dyDescent="0.25">
      <c r="C39" t="s">
        <v>89</v>
      </c>
      <c r="D39" t="s">
        <v>90</v>
      </c>
      <c r="E39">
        <v>1.66</v>
      </c>
      <c r="F39">
        <f>10</f>
        <v>10</v>
      </c>
      <c r="G39">
        <f t="shared" si="0"/>
        <v>190.39999999999992</v>
      </c>
      <c r="H39">
        <v>1</v>
      </c>
      <c r="I39">
        <v>0</v>
      </c>
    </row>
    <row r="40" spans="1:9" x14ac:dyDescent="0.25">
      <c r="C40" t="s">
        <v>91</v>
      </c>
      <c r="D40" t="s">
        <v>92</v>
      </c>
      <c r="E40">
        <v>2.25</v>
      </c>
      <c r="F40">
        <f>10</f>
        <v>10</v>
      </c>
      <c r="G40">
        <f t="shared" si="0"/>
        <v>180.39999999999992</v>
      </c>
      <c r="H40">
        <v>0</v>
      </c>
      <c r="I40">
        <v>1</v>
      </c>
    </row>
    <row r="41" spans="1:9" x14ac:dyDescent="0.25">
      <c r="A41" s="1">
        <v>44535</v>
      </c>
      <c r="C41" t="s">
        <v>42</v>
      </c>
      <c r="D41" t="s">
        <v>93</v>
      </c>
      <c r="E41">
        <v>1.41</v>
      </c>
      <c r="F41">
        <f>10</f>
        <v>10</v>
      </c>
      <c r="G41">
        <f t="shared" si="0"/>
        <v>184.49999999999991</v>
      </c>
      <c r="H41">
        <v>1</v>
      </c>
      <c r="I41">
        <v>0</v>
      </c>
    </row>
    <row r="42" spans="1:9" x14ac:dyDescent="0.25">
      <c r="C42" t="s">
        <v>38</v>
      </c>
      <c r="D42" t="s">
        <v>35</v>
      </c>
      <c r="E42">
        <v>1.1399999999999999</v>
      </c>
      <c r="F42">
        <f>10</f>
        <v>10</v>
      </c>
      <c r="G42">
        <f t="shared" si="0"/>
        <v>185.89999999999992</v>
      </c>
      <c r="H42">
        <v>1</v>
      </c>
      <c r="I42">
        <v>0</v>
      </c>
    </row>
    <row r="43" spans="1:9" x14ac:dyDescent="0.25">
      <c r="A43" t="s">
        <v>95</v>
      </c>
      <c r="C43" t="s">
        <v>20</v>
      </c>
      <c r="D43" t="s">
        <v>96</v>
      </c>
      <c r="E43">
        <v>1.17</v>
      </c>
      <c r="F43">
        <f>10</f>
        <v>10</v>
      </c>
      <c r="G43">
        <f t="shared" si="0"/>
        <v>187.59999999999991</v>
      </c>
      <c r="H43">
        <v>1</v>
      </c>
      <c r="I43">
        <v>0</v>
      </c>
    </row>
    <row r="44" spans="1:9" x14ac:dyDescent="0.25">
      <c r="C44" t="s">
        <v>97</v>
      </c>
      <c r="D44" t="s">
        <v>19</v>
      </c>
      <c r="E44">
        <v>3.8</v>
      </c>
      <c r="F44">
        <f>10</f>
        <v>10</v>
      </c>
      <c r="G44">
        <f t="shared" si="0"/>
        <v>215.59999999999991</v>
      </c>
      <c r="H44">
        <v>1</v>
      </c>
      <c r="I44">
        <v>0</v>
      </c>
    </row>
    <row r="45" spans="1:9" x14ac:dyDescent="0.25">
      <c r="C45" t="s">
        <v>98</v>
      </c>
      <c r="D45" t="s">
        <v>99</v>
      </c>
      <c r="E45">
        <v>1.66</v>
      </c>
      <c r="F45">
        <f>10</f>
        <v>10</v>
      </c>
      <c r="G45">
        <f t="shared" si="0"/>
        <v>205.59999999999991</v>
      </c>
      <c r="H45">
        <v>0</v>
      </c>
      <c r="I45">
        <v>1</v>
      </c>
    </row>
    <row r="46" spans="1:9" x14ac:dyDescent="0.25">
      <c r="C46" t="s">
        <v>21</v>
      </c>
      <c r="D46" t="s">
        <v>33</v>
      </c>
      <c r="E46">
        <v>1.22</v>
      </c>
      <c r="F46">
        <f>10</f>
        <v>10</v>
      </c>
      <c r="G46">
        <f t="shared" si="0"/>
        <v>207.7999999999999</v>
      </c>
      <c r="H46">
        <v>1</v>
      </c>
      <c r="I46">
        <v>0</v>
      </c>
    </row>
    <row r="47" spans="1:9" x14ac:dyDescent="0.25">
      <c r="C47" t="s">
        <v>79</v>
      </c>
      <c r="D47" t="s">
        <v>100</v>
      </c>
      <c r="E47">
        <v>1.28</v>
      </c>
      <c r="F47">
        <f>10</f>
        <v>10</v>
      </c>
      <c r="G47">
        <f t="shared" si="0"/>
        <v>197.7999999999999</v>
      </c>
      <c r="H47">
        <v>0</v>
      </c>
      <c r="I47">
        <v>1</v>
      </c>
    </row>
    <row r="48" spans="1:9" x14ac:dyDescent="0.25">
      <c r="C48" t="s">
        <v>101</v>
      </c>
      <c r="D48" t="s">
        <v>72</v>
      </c>
      <c r="E48">
        <v>2.04</v>
      </c>
      <c r="F48">
        <f>10</f>
        <v>10</v>
      </c>
      <c r="G48">
        <f t="shared" si="0"/>
        <v>187.7999999999999</v>
      </c>
      <c r="H48">
        <v>0</v>
      </c>
      <c r="I48">
        <v>1</v>
      </c>
    </row>
    <row r="49" spans="1:9" x14ac:dyDescent="0.25">
      <c r="A49" t="s">
        <v>103</v>
      </c>
      <c r="C49" t="s">
        <v>104</v>
      </c>
      <c r="D49" t="s">
        <v>21</v>
      </c>
      <c r="E49">
        <v>1.34</v>
      </c>
      <c r="F49">
        <f>10</f>
        <v>10</v>
      </c>
      <c r="G49">
        <f t="shared" si="0"/>
        <v>191.1999999999999</v>
      </c>
      <c r="H49">
        <v>1</v>
      </c>
      <c r="I49">
        <v>0</v>
      </c>
    </row>
    <row r="50" spans="1:9" x14ac:dyDescent="0.25">
      <c r="C50" t="s">
        <v>20</v>
      </c>
      <c r="D50" t="s">
        <v>60</v>
      </c>
      <c r="E50">
        <v>1.57</v>
      </c>
      <c r="F50">
        <f>10</f>
        <v>10</v>
      </c>
      <c r="G50">
        <f t="shared" si="0"/>
        <v>196.89999999999989</v>
      </c>
      <c r="H50">
        <v>1</v>
      </c>
      <c r="I50">
        <v>0</v>
      </c>
    </row>
    <row r="51" spans="1:9" x14ac:dyDescent="0.25">
      <c r="A51" t="s">
        <v>111</v>
      </c>
      <c r="C51" t="s">
        <v>112</v>
      </c>
      <c r="D51" t="s">
        <v>113</v>
      </c>
      <c r="E51">
        <v>1.01</v>
      </c>
      <c r="F51">
        <f>10</f>
        <v>10</v>
      </c>
      <c r="G51">
        <f t="shared" si="0"/>
        <v>196.99999999999989</v>
      </c>
      <c r="H51">
        <v>1</v>
      </c>
      <c r="I51">
        <v>0</v>
      </c>
    </row>
    <row r="52" spans="1:9" x14ac:dyDescent="0.25">
      <c r="C52" t="s">
        <v>37</v>
      </c>
      <c r="D52" t="s">
        <v>114</v>
      </c>
      <c r="E52">
        <v>1.1000000000000001</v>
      </c>
      <c r="F52">
        <f>10</f>
        <v>10</v>
      </c>
      <c r="G52">
        <f t="shared" si="0"/>
        <v>197.99999999999989</v>
      </c>
      <c r="H52">
        <v>1</v>
      </c>
      <c r="I52">
        <v>0</v>
      </c>
    </row>
    <row r="53" spans="1:9" x14ac:dyDescent="0.25">
      <c r="C53" t="s">
        <v>115</v>
      </c>
      <c r="D53" t="s">
        <v>90</v>
      </c>
      <c r="E53">
        <v>2.25</v>
      </c>
      <c r="F53">
        <f>10</f>
        <v>10</v>
      </c>
      <c r="G53">
        <f t="shared" si="0"/>
        <v>187.99999999999989</v>
      </c>
      <c r="H53">
        <v>0</v>
      </c>
      <c r="I53">
        <v>1</v>
      </c>
    </row>
    <row r="54" spans="1:9" x14ac:dyDescent="0.25">
      <c r="C54" t="s">
        <v>116</v>
      </c>
      <c r="D54" t="s">
        <v>117</v>
      </c>
      <c r="E54">
        <v>1.1000000000000001</v>
      </c>
      <c r="F54">
        <f>10</f>
        <v>10</v>
      </c>
      <c r="G54">
        <f t="shared" si="0"/>
        <v>188.99999999999989</v>
      </c>
      <c r="H54">
        <v>1</v>
      </c>
      <c r="I54">
        <v>0</v>
      </c>
    </row>
    <row r="55" spans="1:9" x14ac:dyDescent="0.25">
      <c r="C55" t="s">
        <v>118</v>
      </c>
      <c r="D55" t="s">
        <v>119</v>
      </c>
      <c r="E55">
        <v>2.1</v>
      </c>
      <c r="F55">
        <f>10</f>
        <v>10</v>
      </c>
      <c r="G55">
        <f t="shared" si="0"/>
        <v>178.99999999999989</v>
      </c>
      <c r="H55">
        <v>0</v>
      </c>
      <c r="I55">
        <v>1</v>
      </c>
    </row>
    <row r="56" spans="1:9" x14ac:dyDescent="0.25">
      <c r="A56" t="s">
        <v>122</v>
      </c>
      <c r="C56" t="s">
        <v>56</v>
      </c>
      <c r="D56" t="s">
        <v>128</v>
      </c>
      <c r="E56">
        <v>2.75</v>
      </c>
    </row>
    <row r="57" spans="1:9" x14ac:dyDescent="0.25">
      <c r="H57">
        <f>SUM(H4:H55)/SUM(H4:I55)</f>
        <v>0.67307692307692313</v>
      </c>
    </row>
    <row r="61" spans="1:9" x14ac:dyDescent="0.25">
      <c r="A61" t="s">
        <v>108</v>
      </c>
      <c r="C61" t="s">
        <v>49</v>
      </c>
      <c r="D61" t="s">
        <v>105</v>
      </c>
      <c r="E61">
        <v>1.17</v>
      </c>
    </row>
    <row r="62" spans="1:9" x14ac:dyDescent="0.25">
      <c r="C62" t="s">
        <v>106</v>
      </c>
      <c r="D62" t="s">
        <v>107</v>
      </c>
      <c r="E62">
        <v>2.77</v>
      </c>
    </row>
    <row r="63" spans="1:9" x14ac:dyDescent="0.25">
      <c r="C63" t="s">
        <v>39</v>
      </c>
      <c r="D63" t="s">
        <v>51</v>
      </c>
      <c r="E63">
        <v>1.36</v>
      </c>
    </row>
    <row r="64" spans="1:9" x14ac:dyDescent="0.25">
      <c r="C64" t="s">
        <v>109</v>
      </c>
      <c r="D64" t="s">
        <v>110</v>
      </c>
      <c r="E64">
        <v>1.94</v>
      </c>
    </row>
    <row r="66" spans="1:5" x14ac:dyDescent="0.25">
      <c r="A66" t="s">
        <v>122</v>
      </c>
      <c r="C66" t="s">
        <v>120</v>
      </c>
      <c r="D66" t="s">
        <v>121</v>
      </c>
      <c r="E66">
        <v>1.92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787A9-991E-45FE-BED3-910486E519EA}">
  <dimension ref="A1:L38"/>
  <sheetViews>
    <sheetView tabSelected="1" topLeftCell="A10" workbookViewId="0">
      <selection activeCell="H40" sqref="H40"/>
    </sheetView>
  </sheetViews>
  <sheetFormatPr defaultRowHeight="15" x14ac:dyDescent="0.25"/>
  <cols>
    <col min="1" max="1" width="9.7109375" bestFit="1" customWidth="1"/>
    <col min="3" max="3" width="24.42578125" customWidth="1"/>
    <col min="4" max="4" width="22.140625" customWidth="1"/>
  </cols>
  <sheetData>
    <row r="1" spans="1:12" x14ac:dyDescent="0.25">
      <c r="A1" t="s">
        <v>31</v>
      </c>
      <c r="B1">
        <v>1.3</v>
      </c>
    </row>
    <row r="2" spans="1:12" x14ac:dyDescent="0.25">
      <c r="A2" t="s">
        <v>15</v>
      </c>
      <c r="B2" t="s">
        <v>12</v>
      </c>
      <c r="C2" t="s">
        <v>0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  <c r="J2" t="s">
        <v>7</v>
      </c>
      <c r="K2" t="s">
        <v>23</v>
      </c>
      <c r="L2" t="s">
        <v>25</v>
      </c>
    </row>
    <row r="3" spans="1:12" x14ac:dyDescent="0.25">
      <c r="G3">
        <v>50</v>
      </c>
    </row>
    <row r="4" spans="1:12" x14ac:dyDescent="0.25">
      <c r="A4" s="1">
        <v>44505</v>
      </c>
      <c r="C4" t="s">
        <v>86</v>
      </c>
      <c r="D4" t="s">
        <v>87</v>
      </c>
      <c r="E4">
        <v>2.25</v>
      </c>
      <c r="H4">
        <v>0</v>
      </c>
      <c r="I4">
        <v>0</v>
      </c>
      <c r="J4">
        <v>1.48</v>
      </c>
    </row>
    <row r="5" spans="1:12" x14ac:dyDescent="0.25">
      <c r="C5" t="s">
        <v>38</v>
      </c>
      <c r="D5" t="s">
        <v>44</v>
      </c>
      <c r="E5">
        <v>1.28</v>
      </c>
      <c r="H5">
        <v>0</v>
      </c>
      <c r="I5">
        <v>0</v>
      </c>
      <c r="J5">
        <v>1.36</v>
      </c>
    </row>
    <row r="6" spans="1:12" x14ac:dyDescent="0.25">
      <c r="C6" t="s">
        <v>42</v>
      </c>
      <c r="D6" t="s">
        <v>88</v>
      </c>
      <c r="E6">
        <v>1.32</v>
      </c>
      <c r="H6">
        <v>0</v>
      </c>
      <c r="I6">
        <v>0</v>
      </c>
      <c r="J6">
        <v>1.32</v>
      </c>
    </row>
    <row r="7" spans="1:12" x14ac:dyDescent="0.25">
      <c r="B7" t="s">
        <v>102</v>
      </c>
      <c r="C7" t="s">
        <v>13</v>
      </c>
      <c r="D7" t="s">
        <v>94</v>
      </c>
      <c r="E7">
        <v>4.2</v>
      </c>
      <c r="F7">
        <v>25</v>
      </c>
      <c r="G7">
        <v>130.08000000000001</v>
      </c>
      <c r="H7">
        <v>1</v>
      </c>
      <c r="I7">
        <v>0</v>
      </c>
    </row>
    <row r="9" spans="1:12" x14ac:dyDescent="0.25">
      <c r="A9" s="1">
        <v>44535</v>
      </c>
      <c r="C9" t="s">
        <v>89</v>
      </c>
      <c r="D9" t="s">
        <v>90</v>
      </c>
      <c r="E9">
        <v>1.66</v>
      </c>
      <c r="J9">
        <v>1.33985</v>
      </c>
    </row>
    <row r="10" spans="1:12" x14ac:dyDescent="0.25">
      <c r="C10" t="s">
        <v>21</v>
      </c>
      <c r="D10" t="s">
        <v>78</v>
      </c>
      <c r="E10">
        <v>1.05</v>
      </c>
      <c r="J10">
        <v>1.3725000000000001</v>
      </c>
    </row>
    <row r="11" spans="1:12" x14ac:dyDescent="0.25">
      <c r="C11" t="s">
        <v>42</v>
      </c>
      <c r="D11" t="s">
        <v>93</v>
      </c>
      <c r="E11">
        <v>1.41</v>
      </c>
      <c r="J11">
        <v>1.3265</v>
      </c>
    </row>
    <row r="12" spans="1:12" x14ac:dyDescent="0.25">
      <c r="B12" t="s">
        <v>102</v>
      </c>
      <c r="C12" t="s">
        <v>13</v>
      </c>
      <c r="D12" t="s">
        <v>94</v>
      </c>
      <c r="E12">
        <v>2.57</v>
      </c>
      <c r="F12">
        <v>65</v>
      </c>
      <c r="G12">
        <v>232.51</v>
      </c>
      <c r="H12">
        <v>1</v>
      </c>
      <c r="I12">
        <v>0</v>
      </c>
    </row>
    <row r="14" spans="1:12" x14ac:dyDescent="0.25">
      <c r="A14" t="s">
        <v>95</v>
      </c>
      <c r="C14" t="s">
        <v>97</v>
      </c>
      <c r="D14" t="s">
        <v>19</v>
      </c>
      <c r="E14">
        <v>3.8</v>
      </c>
      <c r="J14">
        <v>1.3302499999999999</v>
      </c>
    </row>
    <row r="15" spans="1:12" x14ac:dyDescent="0.25">
      <c r="C15" t="s">
        <v>98</v>
      </c>
      <c r="D15" t="s">
        <v>99</v>
      </c>
      <c r="E15">
        <v>1.66</v>
      </c>
      <c r="J15">
        <v>1.3065</v>
      </c>
      <c r="K15" t="s">
        <v>6</v>
      </c>
    </row>
    <row r="16" spans="1:12" x14ac:dyDescent="0.25">
      <c r="C16" t="s">
        <v>21</v>
      </c>
      <c r="D16" t="s">
        <v>33</v>
      </c>
      <c r="E16">
        <v>1.22</v>
      </c>
      <c r="J16">
        <v>1.3089999999999999</v>
      </c>
    </row>
    <row r="17" spans="1:11" x14ac:dyDescent="0.25">
      <c r="B17" t="s">
        <v>102</v>
      </c>
      <c r="C17" t="s">
        <v>13</v>
      </c>
      <c r="D17" t="s">
        <v>94</v>
      </c>
      <c r="E17">
        <v>8.52</v>
      </c>
      <c r="F17">
        <v>116</v>
      </c>
      <c r="G17">
        <v>116.51</v>
      </c>
      <c r="H17">
        <v>0</v>
      </c>
      <c r="I17">
        <v>1</v>
      </c>
    </row>
    <row r="19" spans="1:11" x14ac:dyDescent="0.25">
      <c r="C19" t="s">
        <v>39</v>
      </c>
      <c r="D19" t="s">
        <v>51</v>
      </c>
      <c r="E19">
        <v>1.36</v>
      </c>
      <c r="J19">
        <v>1.3660000000000001</v>
      </c>
    </row>
    <row r="20" spans="1:11" x14ac:dyDescent="0.25">
      <c r="C20" t="s">
        <v>37</v>
      </c>
      <c r="D20" t="s">
        <v>114</v>
      </c>
      <c r="E20">
        <v>1.1000000000000001</v>
      </c>
      <c r="J20">
        <v>1.59775</v>
      </c>
    </row>
    <row r="21" spans="1:11" x14ac:dyDescent="0.25">
      <c r="C21" t="s">
        <v>118</v>
      </c>
      <c r="D21" t="s">
        <v>119</v>
      </c>
      <c r="E21">
        <v>2.1</v>
      </c>
      <c r="J21">
        <v>1.3919999999999999</v>
      </c>
      <c r="K21" t="s">
        <v>6</v>
      </c>
    </row>
    <row r="22" spans="1:11" x14ac:dyDescent="0.25">
      <c r="B22" t="s">
        <v>102</v>
      </c>
      <c r="C22" t="s">
        <v>13</v>
      </c>
      <c r="D22" t="s">
        <v>94</v>
      </c>
      <c r="E22">
        <v>3.37</v>
      </c>
      <c r="F22">
        <v>60</v>
      </c>
      <c r="G22">
        <v>56.51</v>
      </c>
      <c r="H22">
        <v>0</v>
      </c>
      <c r="I22">
        <v>1</v>
      </c>
    </row>
    <row r="24" spans="1:11" x14ac:dyDescent="0.25">
      <c r="A24" t="s">
        <v>108</v>
      </c>
      <c r="C24" t="s">
        <v>125</v>
      </c>
      <c r="D24" t="s">
        <v>126</v>
      </c>
      <c r="E24">
        <v>1.17</v>
      </c>
      <c r="F24">
        <v>25</v>
      </c>
      <c r="H24">
        <v>1</v>
      </c>
      <c r="I24">
        <v>0</v>
      </c>
      <c r="J24">
        <v>1.3885000000000001</v>
      </c>
    </row>
    <row r="25" spans="1:11" x14ac:dyDescent="0.25">
      <c r="C25" t="s">
        <v>56</v>
      </c>
      <c r="D25" t="s">
        <v>127</v>
      </c>
      <c r="E25">
        <v>1.57</v>
      </c>
      <c r="H25">
        <v>1</v>
      </c>
      <c r="I25">
        <v>0</v>
      </c>
      <c r="J25">
        <v>1.3305</v>
      </c>
    </row>
    <row r="26" spans="1:11" x14ac:dyDescent="0.25">
      <c r="A26" t="s">
        <v>122</v>
      </c>
      <c r="C26" t="s">
        <v>120</v>
      </c>
      <c r="D26" t="s">
        <v>121</v>
      </c>
      <c r="E26">
        <v>1.92</v>
      </c>
      <c r="H26">
        <v>0</v>
      </c>
      <c r="I26">
        <v>1</v>
      </c>
      <c r="J26">
        <v>1.411</v>
      </c>
    </row>
    <row r="27" spans="1:11" x14ac:dyDescent="0.25">
      <c r="C27" t="s">
        <v>123</v>
      </c>
      <c r="D27" t="s">
        <v>124</v>
      </c>
      <c r="E27">
        <v>1.65</v>
      </c>
      <c r="H27">
        <v>1</v>
      </c>
      <c r="I27">
        <v>0</v>
      </c>
      <c r="J27">
        <v>1.37</v>
      </c>
    </row>
    <row r="28" spans="1:11" x14ac:dyDescent="0.25">
      <c r="C28" t="s">
        <v>125</v>
      </c>
      <c r="D28" t="s">
        <v>101</v>
      </c>
      <c r="E28">
        <v>1.83</v>
      </c>
      <c r="H28">
        <v>1</v>
      </c>
      <c r="I28">
        <v>0</v>
      </c>
      <c r="J28">
        <v>1.4037500000000001</v>
      </c>
    </row>
    <row r="30" spans="1:11" x14ac:dyDescent="0.25">
      <c r="A30" t="s">
        <v>129</v>
      </c>
      <c r="C30" t="s">
        <v>132</v>
      </c>
      <c r="D30" t="s">
        <v>133</v>
      </c>
      <c r="E30">
        <v>1.75</v>
      </c>
      <c r="H30">
        <v>1</v>
      </c>
      <c r="I30">
        <v>0</v>
      </c>
      <c r="J30">
        <v>1.484</v>
      </c>
    </row>
    <row r="31" spans="1:11" x14ac:dyDescent="0.25">
      <c r="C31" t="s">
        <v>80</v>
      </c>
      <c r="D31" t="s">
        <v>134</v>
      </c>
      <c r="E31">
        <v>1.17</v>
      </c>
      <c r="H31">
        <v>1</v>
      </c>
      <c r="I31">
        <v>0</v>
      </c>
      <c r="J31">
        <v>1.3285</v>
      </c>
    </row>
    <row r="32" spans="1:11" x14ac:dyDescent="0.25">
      <c r="C32" t="s">
        <v>135</v>
      </c>
      <c r="D32" t="s">
        <v>112</v>
      </c>
      <c r="E32">
        <v>4.6500000000000004</v>
      </c>
      <c r="H32">
        <v>0</v>
      </c>
      <c r="I32">
        <v>1</v>
      </c>
      <c r="J32">
        <v>1.3514999999999999</v>
      </c>
    </row>
    <row r="33" spans="3:10" x14ac:dyDescent="0.25">
      <c r="C33" t="s">
        <v>39</v>
      </c>
      <c r="D33" t="s">
        <v>51</v>
      </c>
      <c r="E33">
        <v>1.37</v>
      </c>
      <c r="H33">
        <v>0</v>
      </c>
      <c r="I33">
        <v>1</v>
      </c>
      <c r="J33">
        <v>1.3660000000000001</v>
      </c>
    </row>
    <row r="34" spans="3:10" x14ac:dyDescent="0.25">
      <c r="C34" t="s">
        <v>136</v>
      </c>
      <c r="D34" t="s">
        <v>107</v>
      </c>
      <c r="E34">
        <v>1.28</v>
      </c>
      <c r="H34">
        <v>0</v>
      </c>
      <c r="I34">
        <v>1</v>
      </c>
      <c r="J34">
        <v>1.36433333</v>
      </c>
    </row>
    <row r="35" spans="3:10" x14ac:dyDescent="0.25">
      <c r="C35" t="s">
        <v>56</v>
      </c>
      <c r="D35" t="s">
        <v>88</v>
      </c>
      <c r="E35">
        <v>2.33</v>
      </c>
      <c r="H35">
        <v>0</v>
      </c>
      <c r="I35">
        <v>1</v>
      </c>
      <c r="J35">
        <v>1.34391667</v>
      </c>
    </row>
    <row r="36" spans="3:10" x14ac:dyDescent="0.25">
      <c r="C36" t="s">
        <v>79</v>
      </c>
      <c r="D36" t="s">
        <v>55</v>
      </c>
      <c r="E36">
        <v>1.28</v>
      </c>
      <c r="H36">
        <v>0</v>
      </c>
      <c r="I36">
        <v>1</v>
      </c>
      <c r="J36">
        <v>1.3188333299999999</v>
      </c>
    </row>
    <row r="37" spans="3:10" x14ac:dyDescent="0.25">
      <c r="C37" t="s">
        <v>130</v>
      </c>
      <c r="D37" t="s">
        <v>131</v>
      </c>
      <c r="E37">
        <v>3.2</v>
      </c>
      <c r="H37">
        <v>0</v>
      </c>
      <c r="I37">
        <v>1</v>
      </c>
      <c r="J37" s="2">
        <v>1.3832500000000001</v>
      </c>
    </row>
    <row r="38" spans="3:10" x14ac:dyDescent="0.25">
      <c r="C38" t="s">
        <v>132</v>
      </c>
      <c r="D38" t="s">
        <v>87</v>
      </c>
      <c r="E38">
        <v>1.53</v>
      </c>
      <c r="H38">
        <v>0</v>
      </c>
      <c r="I38">
        <v>1</v>
      </c>
      <c r="J38">
        <v>1.4314166699999999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RandForest</vt:lpstr>
      <vt:lpstr>Sportsbet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McBurnie</dc:creator>
  <cp:lastModifiedBy>James McBurnie</cp:lastModifiedBy>
  <dcterms:created xsi:type="dcterms:W3CDTF">2015-06-05T18:17:20Z</dcterms:created>
  <dcterms:modified xsi:type="dcterms:W3CDTF">2021-05-21T02:18:33Z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eae68d50-0735-4f0c-86f9-c8b012e1fb87</vt:lpwstr>
  </property>
</Properties>
</file>